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Y:\TasNetworks\7. Marinus PACR 2021\Annual outcome workbooks\Final workbooks\"/>
    </mc:Choice>
  </mc:AlternateContent>
  <bookViews>
    <workbookView xWindow="0" yWindow="0" windowWidth="11280" windowHeight="2910"/>
  </bookViews>
  <sheets>
    <sheet name="Cover" sheetId="1" r:id="rId1"/>
    <sheet name="Release notice" sheetId="2" r:id="rId2"/>
    <sheet name="Version notes" sheetId="3" r:id="rId3"/>
    <sheet name="Abbreviations and notes" sheetId="4" r:id="rId4"/>
    <sheet name="---Compare options---" sheetId="7" r:id="rId5"/>
    <sheet name="BaseCase_CF" sheetId="8" r:id="rId6"/>
    <sheet name="BaseCase_Generation" sheetId="9" r:id="rId7"/>
    <sheet name="BaseCase_Capacity" sheetId="10" r:id="rId8"/>
    <sheet name="BaseCase_VOM Cost" sheetId="11" r:id="rId9"/>
    <sheet name="BaseCase_FOM Cost" sheetId="12" r:id="rId10"/>
    <sheet name="BaseCase_Fuel Cost" sheetId="13" r:id="rId11"/>
    <sheet name="BaseCase_Build Cost" sheetId="14" r:id="rId12"/>
    <sheet name="BaseCase_REHAB Cost" sheetId="15" r:id="rId13"/>
    <sheet name="BaseCase_REZ Tx Cost" sheetId="16" r:id="rId14"/>
    <sheet name="BaseCase_USE+DSP Cost" sheetId="17" r:id="rId15"/>
    <sheet name="BaseCase_SyncCon Cost" sheetId="18" r:id="rId16"/>
    <sheet name="BaseCase_System Strength Cost" sheetId="19" r:id="rId17"/>
    <sheet name="Marinus_CF" sheetId="20" r:id="rId18"/>
    <sheet name="Marinus_Generation" sheetId="21" r:id="rId19"/>
    <sheet name="Marinus_Capacity" sheetId="22" r:id="rId20"/>
    <sheet name="Marinus_VOM Cost" sheetId="23" r:id="rId21"/>
    <sheet name="Marinus_FOM Cost" sheetId="24" r:id="rId22"/>
    <sheet name="Marinus_Fuel Cost" sheetId="25" r:id="rId23"/>
    <sheet name="Marinus_Build Cost" sheetId="26" r:id="rId24"/>
    <sheet name="Marinus_REHAB Cost" sheetId="27" r:id="rId25"/>
    <sheet name="Marinus_REZ Tx Cost" sheetId="28" r:id="rId26"/>
    <sheet name="Marinus_USE+DSP Cost" sheetId="29" r:id="rId27"/>
    <sheet name="Marinus_SyncCon Cost" sheetId="30" r:id="rId28"/>
    <sheet name="Marinus_System Strength Cost" sheetId="31" r:id="rId29"/>
  </sheets>
  <externalReferences>
    <externalReference r:id="rId30"/>
    <externalReference r:id="rId31"/>
    <externalReference r:id="rId32"/>
    <externalReference r:id="rId33"/>
  </externalReferences>
  <definedNames>
    <definedName name="_xlnm._FilterDatabase" localSheetId="3" hidden="1">'Abbreviations and notes'!$A$2:$B$22</definedName>
    <definedName name="_xlnm._FilterDatabase" localSheetId="11" hidden="1">'BaseCase_Build Cost'!$A$5:$AE$5</definedName>
    <definedName name="_xlnm._FilterDatabase" localSheetId="7" hidden="1">BaseCase_Capacity!$A$5:$AE$17</definedName>
    <definedName name="_xlnm._FilterDatabase" localSheetId="5" hidden="1">BaseCase_CF!$A$5:$AE$17</definedName>
    <definedName name="_xlnm._FilterDatabase" localSheetId="9" hidden="1">'BaseCase_FOM Cost'!$A$1:$AE$5</definedName>
    <definedName name="_xlnm._FilterDatabase" localSheetId="10" hidden="1">'BaseCase_Fuel Cost'!$A$5:$AE$5</definedName>
    <definedName name="_xlnm._FilterDatabase" localSheetId="6" hidden="1">BaseCase_Generation!$A$5:$AE$17</definedName>
    <definedName name="_xlnm._FilterDatabase" localSheetId="12" hidden="1">'BaseCase_REHAB Cost'!$A$5:$AE$5</definedName>
    <definedName name="_xlnm._FilterDatabase" localSheetId="13" hidden="1">'BaseCase_REZ Tx Cost'!$A$5:$AE$5</definedName>
    <definedName name="_xlnm._FilterDatabase" localSheetId="14" hidden="1">'BaseCase_USE+DSP Cost'!$A$5:$AE$5</definedName>
    <definedName name="_xlnm._FilterDatabase" localSheetId="8" hidden="1">'BaseCase_VOM Cost'!$A$5:$AE$5</definedName>
    <definedName name="_xlnm._FilterDatabase" localSheetId="23" hidden="1">'Marinus_Build Cost'!$A$5:$AE$5</definedName>
    <definedName name="_xlnm._FilterDatabase" localSheetId="19" hidden="1">Marinus_Capacity!$A$5:$AE$17</definedName>
    <definedName name="_xlnm._FilterDatabase" localSheetId="17" hidden="1">Marinus_CF!$A$5:$AE$17</definedName>
    <definedName name="_xlnm._FilterDatabase" localSheetId="21" hidden="1">'Marinus_FOM Cost'!$A$1:$AE$5</definedName>
    <definedName name="_xlnm._FilterDatabase" localSheetId="22" hidden="1">'Marinus_Fuel Cost'!$A$5:$AE$5</definedName>
    <definedName name="_xlnm._FilterDatabase" localSheetId="18" hidden="1">Marinus_Generation!$A$5:$AE$17</definedName>
    <definedName name="_xlnm._FilterDatabase" localSheetId="24" hidden="1">'Marinus_REHAB Cost'!$A$5:$AE$5</definedName>
    <definedName name="_xlnm._FilterDatabase" localSheetId="25" hidden="1">'Marinus_REZ Tx Cost'!$A$5:$AE$5</definedName>
    <definedName name="_xlnm._FilterDatabase" localSheetId="26" hidden="1">'Marinus_USE+DSP Cost'!$A$5:$AE$5</definedName>
    <definedName name="_xlnm._FilterDatabase" localSheetId="20" hidden="1">'Marinus_VOM Cost'!$A$5:$AE$5</definedName>
    <definedName name="asd">'[2]M27_30_REZ Tx Cost'!$C$9:$W$9</definedName>
    <definedName name="asdf">'[2]M27_30_SyncCon Cost'!$C$5:$W$5</definedName>
    <definedName name="AsGen">[3]Macro!$U$6</definedName>
    <definedName name="BaseCase_NEM_Build" localSheetId="7">#REF!</definedName>
    <definedName name="BaseCase_NEM_Build" localSheetId="6">#REF!</definedName>
    <definedName name="BaseCase_NEM_Build" localSheetId="19">#REF!</definedName>
    <definedName name="BaseCase_NEM_Build" localSheetId="18">#REF!</definedName>
    <definedName name="BaseCase_NEM_Build">#REF!</definedName>
    <definedName name="BaseCase_NEM_DSP" localSheetId="7">#REF!</definedName>
    <definedName name="BaseCase_NEM_DSP" localSheetId="6">#REF!</definedName>
    <definedName name="BaseCase_NEM_DSP" localSheetId="19">#REF!</definedName>
    <definedName name="BaseCase_NEM_DSP" localSheetId="18">#REF!</definedName>
    <definedName name="BaseCase_NEM_DSP">#REF!</definedName>
    <definedName name="BaseCase_NEM_DSP1">'[2]BaseCase_USE+DSP Cost'!$C$9:$W$9</definedName>
    <definedName name="BaseCase_NEM_FOM" localSheetId="7">#REF!</definedName>
    <definedName name="BaseCase_NEM_FOM" localSheetId="6">#REF!</definedName>
    <definedName name="BaseCase_NEM_FOM" localSheetId="19">#REF!</definedName>
    <definedName name="BaseCase_NEM_FOM" localSheetId="18">#REF!</definedName>
    <definedName name="BaseCase_NEM_FOM">#REF!</definedName>
    <definedName name="BaseCase_NEM_Fuel" localSheetId="7">#REF!</definedName>
    <definedName name="BaseCase_NEM_Fuel" localSheetId="6">#REF!</definedName>
    <definedName name="BaseCase_NEM_Fuel" localSheetId="19">#REF!</definedName>
    <definedName name="BaseCase_NEM_Fuel" localSheetId="18">#REF!</definedName>
    <definedName name="BaseCase_NEM_Fuel">#REF!</definedName>
    <definedName name="BaseCase_NEM_REHAB" localSheetId="7">#REF!</definedName>
    <definedName name="BaseCase_NEM_REHAB" localSheetId="6">#REF!</definedName>
    <definedName name="BaseCase_NEM_REHAB" localSheetId="19">#REF!</definedName>
    <definedName name="BaseCase_NEM_REHAB" localSheetId="18">#REF!</definedName>
    <definedName name="BaseCase_NEM_REHAB">#REF!</definedName>
    <definedName name="BaseCase_NEM_REZ" localSheetId="7">#REF!</definedName>
    <definedName name="BaseCase_NEM_REZ" localSheetId="6">#REF!</definedName>
    <definedName name="BaseCase_NEM_REZ" localSheetId="19">#REF!</definedName>
    <definedName name="BaseCase_NEM_REZ" localSheetId="18">#REF!</definedName>
    <definedName name="BaseCase_NEM_REZ">#REF!</definedName>
    <definedName name="BaseCase_NEM_SyncCon" localSheetId="7">#REF!</definedName>
    <definedName name="BaseCase_NEM_SyncCon" localSheetId="6">#REF!</definedName>
    <definedName name="BaseCase_NEM_SyncCon" localSheetId="19">#REF!</definedName>
    <definedName name="BaseCase_NEM_SyncCon" localSheetId="18">#REF!</definedName>
    <definedName name="BaseCase_NEM_SyncCon">#REF!</definedName>
    <definedName name="BaseCase_NEM_VOM" localSheetId="7">#REF!</definedName>
    <definedName name="BaseCase_NEM_VOM" localSheetId="6">#REF!</definedName>
    <definedName name="BaseCase_NEM_VOM" localSheetId="19">#REF!</definedName>
    <definedName name="BaseCase_NEM_VOM" localSheetId="18">#REF!</definedName>
    <definedName name="BaseCase_NEM_VOM">#REF!</definedName>
    <definedName name="CaseNames">[3]Macro!$D$3:$D$16</definedName>
    <definedName name="CIQWBGuid" hidden="1">"32a91085-3057-4656-87d2-f3c7894ddc12"</definedName>
    <definedName name="CompareCases1">[3]Macro!$B$18:$B$25</definedName>
    <definedName name="d">'[2]BaseCase_REZ Tx Cost'!$C$9:$W$9</definedName>
    <definedName name="DurationSkip">[3]Macro!$B$34</definedName>
    <definedName name="e">'[4]BaseCase_USE+DSP Cost'!$C$9:$W$9</definedName>
    <definedName name="EndYear">[3]Macro!$B$28</definedName>
    <definedName name="Existing">[3]Macro!$Z$9</definedName>
    <definedName name="f">'[2]BaseCase_SyncCon Cost'!$C$5:$W$5</definedName>
    <definedName name="fg">#REF!</definedName>
    <definedName name="FilesToCopy">[3]Macro!$B$47:$B$67</definedName>
    <definedName name="Folders">[3]Macro!$B$3:$B$16</definedName>
    <definedName name="Inflation">[3]Macro!$B$29</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42419.6529050926</definedName>
    <definedName name="IQ_NAMES_REVISION_DATE__1" hidden="1">42118.6535879629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M27_30_NEM_Build" localSheetId="7">#REF!</definedName>
    <definedName name="M27_30_NEM_Build" localSheetId="6">#REF!</definedName>
    <definedName name="M27_30_NEM_Build" localSheetId="19">#REF!</definedName>
    <definedName name="M27_30_NEM_Build" localSheetId="18">#REF!</definedName>
    <definedName name="M27_30_NEM_Build">#REF!</definedName>
    <definedName name="M27_30_NEM_DSP" localSheetId="7">#REF!</definedName>
    <definedName name="M27_30_NEM_DSP" localSheetId="6">#REF!</definedName>
    <definedName name="M27_30_NEM_DSP" localSheetId="19">#REF!</definedName>
    <definedName name="M27_30_NEM_DSP" localSheetId="18">#REF!</definedName>
    <definedName name="M27_30_NEM_DSP">#REF!</definedName>
    <definedName name="M27_30_NEM_FOM" localSheetId="7">#REF!</definedName>
    <definedName name="M27_30_NEM_FOM" localSheetId="6">#REF!</definedName>
    <definedName name="M27_30_NEM_FOM" localSheetId="19">#REF!</definedName>
    <definedName name="M27_30_NEM_FOM" localSheetId="18">#REF!</definedName>
    <definedName name="M27_30_NEM_FOM">#REF!</definedName>
    <definedName name="M27_30_NEM_Fuel" localSheetId="7">#REF!</definedName>
    <definedName name="M27_30_NEM_Fuel" localSheetId="6">#REF!</definedName>
    <definedName name="M27_30_NEM_Fuel" localSheetId="19">#REF!</definedName>
    <definedName name="M27_30_NEM_Fuel" localSheetId="18">#REF!</definedName>
    <definedName name="M27_30_NEM_Fuel">#REF!</definedName>
    <definedName name="M27_30_NEM_REHAB" localSheetId="7">#REF!</definedName>
    <definedName name="M27_30_NEM_REHAB" localSheetId="6">#REF!</definedName>
    <definedName name="M27_30_NEM_REHAB" localSheetId="19">#REF!</definedName>
    <definedName name="M27_30_NEM_REHAB" localSheetId="18">#REF!</definedName>
    <definedName name="M27_30_NEM_REHAB">#REF!</definedName>
    <definedName name="M27_30_NEM_REZ" localSheetId="7">#REF!</definedName>
    <definedName name="M27_30_NEM_REZ" localSheetId="5">#REF!</definedName>
    <definedName name="M27_30_NEM_REZ" localSheetId="6">#REF!</definedName>
    <definedName name="M27_30_NEM_REZ" localSheetId="19">#REF!</definedName>
    <definedName name="M27_30_NEM_REZ" localSheetId="17">#REF!</definedName>
    <definedName name="M27_30_NEM_REZ" localSheetId="18">#REF!</definedName>
    <definedName name="M27_30_NEM_REZ">#REF!</definedName>
    <definedName name="M27_30_NEM_SyncCon" localSheetId="7">#REF!</definedName>
    <definedName name="M27_30_NEM_SyncCon" localSheetId="6">#REF!</definedName>
    <definedName name="M27_30_NEM_SyncCon" localSheetId="19">#REF!</definedName>
    <definedName name="M27_30_NEM_SyncCon" localSheetId="18">#REF!</definedName>
    <definedName name="M27_30_NEM_SyncCon">#REF!</definedName>
    <definedName name="M27_30_NEM_VOM" localSheetId="7">#REF!</definedName>
    <definedName name="M27_30_NEM_VOM" localSheetId="6">#REF!</definedName>
    <definedName name="M27_30_NEM_VOM" localSheetId="19">#REF!</definedName>
    <definedName name="M27_30_NEM_VOM" localSheetId="18">#REF!</definedName>
    <definedName name="M27_30_NEM_VOM">#REF!</definedName>
    <definedName name="NE">[3]Macro!$AA$9</definedName>
    <definedName name="NEM_Links">[3]Macro!$G$5:$G$14</definedName>
    <definedName name="NEMNodes">[3]Macro!$K$5:$K$10</definedName>
    <definedName name="NEMorSWIS">[3]Macro!$B$31</definedName>
    <definedName name="NEMRegions">[3]Macro!$J$5:$J$10</definedName>
    <definedName name="NEMREZs">[3]Macro!$L$5:$L$39</definedName>
    <definedName name="NodeDisplay">[3]Macro!$K$3</definedName>
    <definedName name="NPVasof">[3]Macro!$B$33</definedName>
    <definedName name="REZDisplay">[3]Macro!$L$3</definedName>
    <definedName name="RooftopPV">[3]Macro!$W$4</definedName>
    <definedName name="SentOut">[3]Macro!$U$7</definedName>
    <definedName name="sfdg">'[2]M27_30_USE+DSP Cost'!$C$9:$W$9</definedName>
    <definedName name="StartYear">#REF!</definedName>
    <definedName name="StartYear1">'[2]!!DELETE ME!! - Data checks'!$A$5</definedName>
    <definedName name="TimePerYear">[3]Macro!$B$36</definedName>
    <definedName name="Timestep">[3]Macro!$B$30</definedName>
    <definedName name="Tol">[3]Macro!$B$32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K46" i="7" l="1"/>
  <c r="AJ46" i="7"/>
  <c r="AI46" i="7"/>
  <c r="AH46" i="7"/>
  <c r="AG46" i="7"/>
  <c r="AF46" i="7"/>
  <c r="AE46" i="7"/>
  <c r="AD46" i="7"/>
  <c r="AC46" i="7"/>
  <c r="AB46" i="7"/>
  <c r="AA46" i="7"/>
  <c r="Z46" i="7"/>
  <c r="Y46" i="7"/>
  <c r="X46" i="7"/>
  <c r="W46" i="7"/>
  <c r="V46" i="7"/>
  <c r="U46" i="7"/>
  <c r="T46" i="7"/>
  <c r="S46" i="7"/>
  <c r="R46" i="7"/>
  <c r="Q46" i="7"/>
  <c r="P46" i="7"/>
  <c r="O46" i="7"/>
  <c r="N46" i="7"/>
  <c r="M46" i="7"/>
  <c r="L46" i="7"/>
  <c r="K46" i="7"/>
  <c r="J46" i="7"/>
  <c r="I46" i="7"/>
  <c r="A43" i="7"/>
  <c r="AK25" i="7"/>
  <c r="AJ25" i="7"/>
  <c r="AI25" i="7"/>
  <c r="AH25" i="7"/>
  <c r="AG25" i="7"/>
  <c r="AF25" i="7"/>
  <c r="AE25" i="7"/>
  <c r="AD25" i="7"/>
  <c r="AC25" i="7"/>
  <c r="AB25" i="7"/>
  <c r="AA25" i="7"/>
  <c r="Z25" i="7"/>
  <c r="Y25" i="7"/>
  <c r="X25" i="7"/>
  <c r="W25" i="7"/>
  <c r="V25" i="7"/>
  <c r="U25" i="7"/>
  <c r="T25" i="7"/>
  <c r="S25" i="7"/>
  <c r="R25" i="7"/>
  <c r="Q25" i="7"/>
  <c r="P25" i="7"/>
  <c r="O25" i="7"/>
  <c r="N25" i="7"/>
  <c r="M25" i="7"/>
  <c r="L25" i="7"/>
  <c r="K25" i="7"/>
  <c r="J25" i="7"/>
  <c r="I25" i="7"/>
  <c r="A22" i="7"/>
  <c r="E15" i="7"/>
  <c r="E14" i="7"/>
  <c r="E13" i="7"/>
  <c r="E11" i="7"/>
  <c r="E10" i="7"/>
  <c r="E9" i="7"/>
  <c r="E8" i="7"/>
  <c r="A3" i="7"/>
  <c r="J1" i="7"/>
  <c r="K1" i="7" s="1"/>
  <c r="L1" i="7" l="1"/>
  <c r="K48" i="7"/>
  <c r="J56" i="7"/>
  <c r="J55" i="7"/>
  <c r="M1" i="7" l="1"/>
  <c r="J53" i="7"/>
  <c r="J11" i="7"/>
  <c r="K32" i="7"/>
  <c r="L31" i="7"/>
  <c r="K57" i="7"/>
  <c r="J34" i="7"/>
  <c r="I14" i="7"/>
  <c r="K34" i="7"/>
  <c r="L61" i="7"/>
  <c r="L55" i="7"/>
  <c r="J28" i="7"/>
  <c r="J27" i="7"/>
  <c r="J32" i="7"/>
  <c r="K55" i="7"/>
  <c r="L50" i="7"/>
  <c r="L53" i="7"/>
  <c r="I36" i="7"/>
  <c r="J12" i="7"/>
  <c r="K38" i="7"/>
  <c r="I48" i="7"/>
  <c r="J40" i="7"/>
  <c r="L10" i="7"/>
  <c r="L15" i="7"/>
  <c r="L7" i="7"/>
  <c r="J47" i="7"/>
  <c r="K10" i="7"/>
  <c r="J30" i="7"/>
  <c r="L39" i="7"/>
  <c r="I50" i="7"/>
  <c r="I57" i="7"/>
  <c r="I61" i="7"/>
  <c r="L51" i="7"/>
  <c r="J59" i="7"/>
  <c r="K36" i="7"/>
  <c r="K12" i="7"/>
  <c r="L11" i="7"/>
  <c r="I12" i="7"/>
  <c r="L60" i="7"/>
  <c r="L34" i="7"/>
  <c r="I55" i="7"/>
  <c r="K7" i="7"/>
  <c r="J13" i="7"/>
  <c r="L9" i="7"/>
  <c r="J54" i="7"/>
  <c r="J26" i="7"/>
  <c r="L13" i="7"/>
  <c r="I29" i="7"/>
  <c r="L48" i="7"/>
  <c r="K47" i="7"/>
  <c r="L27" i="7"/>
  <c r="L29" i="7"/>
  <c r="J14" i="7"/>
  <c r="J52" i="7"/>
  <c r="J36" i="7"/>
  <c r="I9" i="7"/>
  <c r="L49" i="7"/>
  <c r="J38" i="7"/>
  <c r="I51" i="7"/>
  <c r="K52" i="7"/>
  <c r="I11" i="7"/>
  <c r="L30" i="7"/>
  <c r="J60" i="7"/>
  <c r="J33" i="7"/>
  <c r="L35" i="7"/>
  <c r="J7" i="7"/>
  <c r="J57" i="7"/>
  <c r="I13" i="7"/>
  <c r="J35" i="7"/>
  <c r="K9" i="7"/>
  <c r="L12" i="7"/>
  <c r="I8" i="7"/>
  <c r="L54" i="7"/>
  <c r="I54" i="7"/>
  <c r="J10" i="7"/>
  <c r="I40" i="7"/>
  <c r="K13" i="7"/>
  <c r="I28" i="7"/>
  <c r="J31" i="7"/>
  <c r="K35" i="7"/>
  <c r="K50" i="7"/>
  <c r="L28" i="7"/>
  <c r="J8" i="7"/>
  <c r="I52" i="7"/>
  <c r="J15" i="7"/>
  <c r="L59" i="7"/>
  <c r="L26" i="7"/>
  <c r="L56" i="7"/>
  <c r="L32" i="7"/>
  <c r="K29" i="7"/>
  <c r="J49" i="7"/>
  <c r="I26" i="7"/>
  <c r="L36" i="7"/>
  <c r="J29" i="7"/>
  <c r="I34" i="7"/>
  <c r="L40" i="7"/>
  <c r="L52" i="7"/>
  <c r="I47" i="7"/>
  <c r="J51" i="7"/>
  <c r="L47" i="7"/>
  <c r="K39" i="7"/>
  <c r="L57" i="7"/>
  <c r="I30" i="7"/>
  <c r="K30" i="7"/>
  <c r="J39" i="7"/>
  <c r="I60" i="7"/>
  <c r="K60" i="7"/>
  <c r="I7" i="7"/>
  <c r="L8" i="7"/>
  <c r="J50" i="7"/>
  <c r="I33" i="7"/>
  <c r="L38" i="7"/>
  <c r="L14" i="7"/>
  <c r="I53" i="7"/>
  <c r="I49" i="7"/>
  <c r="I35" i="7"/>
  <c r="K11" i="7"/>
  <c r="K49" i="7"/>
  <c r="I15" i="7"/>
  <c r="K61" i="7"/>
  <c r="K14" i="7"/>
  <c r="J48" i="7"/>
  <c r="K54" i="7"/>
  <c r="L33" i="7"/>
  <c r="I56" i="7"/>
  <c r="I31" i="7"/>
  <c r="K40" i="7"/>
  <c r="I27" i="7"/>
  <c r="K33" i="7"/>
  <c r="I32" i="7"/>
  <c r="I59" i="7"/>
  <c r="K27" i="7"/>
  <c r="K8" i="7"/>
  <c r="K26" i="7"/>
  <c r="K51" i="7"/>
  <c r="K28" i="7"/>
  <c r="I39" i="7"/>
  <c r="J9" i="7"/>
  <c r="K59" i="7"/>
  <c r="K53" i="7"/>
  <c r="J61" i="7"/>
  <c r="K56" i="7"/>
  <c r="K31" i="7"/>
  <c r="K15" i="7"/>
  <c r="I38" i="7"/>
  <c r="N1" i="7" l="1"/>
  <c r="M14" i="7"/>
  <c r="M15" i="7"/>
  <c r="M30" i="7"/>
  <c r="M11" i="7"/>
  <c r="M8" i="7"/>
  <c r="M9" i="7"/>
  <c r="I10" i="7"/>
  <c r="M35" i="7"/>
  <c r="M28" i="7"/>
  <c r="M54" i="7"/>
  <c r="M32" i="7"/>
  <c r="M38" i="7"/>
  <c r="M26" i="7"/>
  <c r="M55" i="7"/>
  <c r="M57" i="7"/>
  <c r="M50" i="7"/>
  <c r="M53" i="7"/>
  <c r="M10" i="7"/>
  <c r="M39" i="7"/>
  <c r="M47" i="7"/>
  <c r="M34" i="7"/>
  <c r="M36" i="7"/>
  <c r="M51" i="7"/>
  <c r="M60" i="7"/>
  <c r="M31" i="7"/>
  <c r="M12" i="7"/>
  <c r="M13" i="7"/>
  <c r="M7" i="7"/>
  <c r="M48" i="7"/>
  <c r="M27" i="7"/>
  <c r="M29" i="7"/>
  <c r="M59" i="7"/>
  <c r="M56" i="7"/>
  <c r="M40" i="7"/>
  <c r="M61" i="7"/>
  <c r="M52" i="7"/>
  <c r="M49" i="7"/>
  <c r="M33" i="7"/>
  <c r="I16" i="7" l="1"/>
  <c r="J16" i="7" s="1"/>
  <c r="K16" i="7" s="1"/>
  <c r="L16" i="7" s="1"/>
  <c r="M16" i="7" s="1"/>
  <c r="O1" i="7"/>
  <c r="N56" i="7"/>
  <c r="N35" i="7"/>
  <c r="N59" i="7"/>
  <c r="N14" i="7"/>
  <c r="N8" i="7"/>
  <c r="N55" i="7"/>
  <c r="N15" i="7"/>
  <c r="N28" i="7"/>
  <c r="N52" i="7"/>
  <c r="N30" i="7"/>
  <c r="N60" i="7"/>
  <c r="N47" i="7"/>
  <c r="N53" i="7"/>
  <c r="N32" i="7"/>
  <c r="N31" i="7"/>
  <c r="N61" i="7"/>
  <c r="N26" i="7"/>
  <c r="N50" i="7"/>
  <c r="N54" i="7"/>
  <c r="N40" i="7"/>
  <c r="N39" i="7"/>
  <c r="N51" i="7"/>
  <c r="N29" i="7"/>
  <c r="N12" i="7"/>
  <c r="N11" i="7"/>
  <c r="N36" i="7"/>
  <c r="N34" i="7"/>
  <c r="N9" i="7"/>
  <c r="N7" i="7"/>
  <c r="N48" i="7"/>
  <c r="N13" i="7"/>
  <c r="N27" i="7"/>
  <c r="N57" i="7"/>
  <c r="N33" i="7"/>
  <c r="N49" i="7"/>
  <c r="N38" i="7"/>
  <c r="N10" i="7"/>
  <c r="P1" i="7" l="1"/>
  <c r="N16" i="7"/>
  <c r="O35" i="7"/>
  <c r="O36" i="7"/>
  <c r="O30" i="7"/>
  <c r="O53" i="7"/>
  <c r="O56" i="7"/>
  <c r="O29" i="7"/>
  <c r="O28" i="7"/>
  <c r="O50" i="7"/>
  <c r="O11" i="7"/>
  <c r="O51" i="7"/>
  <c r="O31" i="7"/>
  <c r="O47" i="7"/>
  <c r="O54" i="7"/>
  <c r="O10" i="7"/>
  <c r="O49" i="7"/>
  <c r="O26" i="7"/>
  <c r="O55" i="7"/>
  <c r="O60" i="7"/>
  <c r="O61" i="7"/>
  <c r="O33" i="7"/>
  <c r="O9" i="7"/>
  <c r="O57" i="7"/>
  <c r="O38" i="7"/>
  <c r="O32" i="7"/>
  <c r="O52" i="7"/>
  <c r="O8" i="7"/>
  <c r="O13" i="7"/>
  <c r="O7" i="7"/>
  <c r="O15" i="7"/>
  <c r="O14" i="7"/>
  <c r="O34" i="7"/>
  <c r="O48" i="7"/>
  <c r="O40" i="7"/>
  <c r="O39" i="7"/>
  <c r="O12" i="7"/>
  <c r="O27" i="7"/>
  <c r="O59" i="7"/>
  <c r="Q1" i="7" l="1"/>
  <c r="O16" i="7"/>
  <c r="P61" i="7"/>
  <c r="P11" i="7"/>
  <c r="P32" i="7"/>
  <c r="P38" i="7"/>
  <c r="P50" i="7"/>
  <c r="P30" i="7"/>
  <c r="P9" i="7"/>
  <c r="P40" i="7"/>
  <c r="P33" i="7"/>
  <c r="P8" i="7"/>
  <c r="P34" i="7"/>
  <c r="P56" i="7"/>
  <c r="P29" i="7"/>
  <c r="P55" i="7"/>
  <c r="P28" i="7"/>
  <c r="P49" i="7"/>
  <c r="P51" i="7"/>
  <c r="P26" i="7"/>
  <c r="P36" i="7"/>
  <c r="P53" i="7"/>
  <c r="P10" i="7"/>
  <c r="P59" i="7"/>
  <c r="P48" i="7"/>
  <c r="P39" i="7"/>
  <c r="P27" i="7"/>
  <c r="P52" i="7"/>
  <c r="P57" i="7"/>
  <c r="P54" i="7"/>
  <c r="P12" i="7"/>
  <c r="P35" i="7"/>
  <c r="P14" i="7"/>
  <c r="P7" i="7"/>
  <c r="P47" i="7"/>
  <c r="P31" i="7"/>
  <c r="P60" i="7"/>
  <c r="P13" i="7"/>
  <c r="P15" i="7"/>
  <c r="R1" i="7" l="1"/>
  <c r="P16" i="7"/>
  <c r="Q55" i="7"/>
  <c r="Q35" i="7"/>
  <c r="Q28" i="7"/>
  <c r="Q30" i="7"/>
  <c r="Q59" i="7"/>
  <c r="Q34" i="7"/>
  <c r="Q57" i="7"/>
  <c r="Q56" i="7"/>
  <c r="Q53" i="7"/>
  <c r="Q9" i="7"/>
  <c r="Q48" i="7"/>
  <c r="Q29" i="7"/>
  <c r="Q12" i="7"/>
  <c r="Q47" i="7"/>
  <c r="Q11" i="7"/>
  <c r="Q38" i="7"/>
  <c r="Q51" i="7"/>
  <c r="Q7" i="7"/>
  <c r="Q31" i="7"/>
  <c r="Q33" i="7"/>
  <c r="Q15" i="7"/>
  <c r="Q36" i="7"/>
  <c r="Q61" i="7"/>
  <c r="Q14" i="7"/>
  <c r="Q49" i="7"/>
  <c r="Q54" i="7"/>
  <c r="Q32" i="7"/>
  <c r="Q40" i="7"/>
  <c r="Q60" i="7"/>
  <c r="Q39" i="7"/>
  <c r="Q26" i="7"/>
  <c r="Q27" i="7"/>
  <c r="Q13" i="7"/>
  <c r="Q52" i="7"/>
  <c r="Q50" i="7"/>
  <c r="Q10" i="7"/>
  <c r="Q8" i="7"/>
  <c r="S1" i="7" l="1"/>
  <c r="Q16" i="7"/>
  <c r="R50" i="7"/>
  <c r="R49" i="7"/>
  <c r="R32" i="7"/>
  <c r="R54" i="7"/>
  <c r="R12" i="7"/>
  <c r="R53" i="7"/>
  <c r="R38" i="7"/>
  <c r="R48" i="7"/>
  <c r="R40" i="7"/>
  <c r="R27" i="7"/>
  <c r="R7" i="7"/>
  <c r="R47" i="7"/>
  <c r="R30" i="7"/>
  <c r="R10" i="7"/>
  <c r="R8" i="7"/>
  <c r="R29" i="7"/>
  <c r="R52" i="7"/>
  <c r="R57" i="7"/>
  <c r="R56" i="7"/>
  <c r="R28" i="7"/>
  <c r="R61" i="7"/>
  <c r="R14" i="7"/>
  <c r="R51" i="7"/>
  <c r="R13" i="7"/>
  <c r="R35" i="7"/>
  <c r="R31" i="7"/>
  <c r="R59" i="7"/>
  <c r="R26" i="7"/>
  <c r="R15" i="7"/>
  <c r="R36" i="7"/>
  <c r="R11" i="7"/>
  <c r="R60" i="7"/>
  <c r="R33" i="7"/>
  <c r="R34" i="7"/>
  <c r="R39" i="7"/>
  <c r="R55" i="7"/>
  <c r="R9" i="7"/>
  <c r="R16" i="7" l="1"/>
  <c r="T1" i="7"/>
  <c r="S34" i="7"/>
  <c r="S8" i="7"/>
  <c r="S36" i="7"/>
  <c r="S33" i="7"/>
  <c r="S49" i="7"/>
  <c r="S32" i="7"/>
  <c r="S13" i="7"/>
  <c r="S48" i="7"/>
  <c r="S27" i="7"/>
  <c r="S55" i="7"/>
  <c r="S10" i="7"/>
  <c r="S50" i="7"/>
  <c r="S54" i="7"/>
  <c r="S59" i="7"/>
  <c r="S52" i="7"/>
  <c r="S26" i="7"/>
  <c r="S29" i="7"/>
  <c r="S51" i="7"/>
  <c r="S38" i="7"/>
  <c r="S12" i="7"/>
  <c r="S7" i="7"/>
  <c r="S35" i="7"/>
  <c r="S57" i="7"/>
  <c r="S39" i="7"/>
  <c r="S61" i="7"/>
  <c r="S47" i="7"/>
  <c r="S56" i="7"/>
  <c r="S9" i="7"/>
  <c r="S40" i="7"/>
  <c r="S30" i="7"/>
  <c r="S28" i="7"/>
  <c r="S53" i="7"/>
  <c r="S11" i="7"/>
  <c r="S60" i="7"/>
  <c r="S14" i="7"/>
  <c r="S31" i="7"/>
  <c r="S15" i="7"/>
  <c r="U1" i="7" l="1"/>
  <c r="S16" i="7"/>
  <c r="T40" i="7"/>
  <c r="T29" i="7"/>
  <c r="T59" i="7"/>
  <c r="T32" i="7"/>
  <c r="T49" i="7"/>
  <c r="T34" i="7"/>
  <c r="T15" i="7"/>
  <c r="T31" i="7"/>
  <c r="T50" i="7"/>
  <c r="T52" i="7"/>
  <c r="T54" i="7"/>
  <c r="T56" i="7"/>
  <c r="T7" i="7"/>
  <c r="T10" i="7"/>
  <c r="T12" i="7"/>
  <c r="T35" i="7"/>
  <c r="T57" i="7"/>
  <c r="T39" i="7"/>
  <c r="T27" i="7"/>
  <c r="T33" i="7"/>
  <c r="T47" i="7"/>
  <c r="T36" i="7"/>
  <c r="T28" i="7"/>
  <c r="T61" i="7"/>
  <c r="T11" i="7"/>
  <c r="T9" i="7"/>
  <c r="T53" i="7"/>
  <c r="T55" i="7"/>
  <c r="T30" i="7"/>
  <c r="T13" i="7"/>
  <c r="T38" i="7"/>
  <c r="T26" i="7"/>
  <c r="T51" i="7"/>
  <c r="T60" i="7"/>
  <c r="T48" i="7"/>
  <c r="T14" i="7"/>
  <c r="T8" i="7"/>
  <c r="T16" i="7" l="1"/>
  <c r="V1" i="7"/>
  <c r="U34" i="7"/>
  <c r="U15" i="7"/>
  <c r="U59" i="7"/>
  <c r="U53" i="7"/>
  <c r="U14" i="7"/>
  <c r="U49" i="7"/>
  <c r="U33" i="7"/>
  <c r="U61" i="7"/>
  <c r="U32" i="7"/>
  <c r="U31" i="7"/>
  <c r="U50" i="7"/>
  <c r="U56" i="7"/>
  <c r="U52" i="7"/>
  <c r="U29" i="7"/>
  <c r="U47" i="7"/>
  <c r="U54" i="7"/>
  <c r="U12" i="7"/>
  <c r="U7" i="7"/>
  <c r="U35" i="7"/>
  <c r="U57" i="7"/>
  <c r="U9" i="7"/>
  <c r="U8" i="7"/>
  <c r="U39" i="7"/>
  <c r="U27" i="7"/>
  <c r="U51" i="7"/>
  <c r="U28" i="7"/>
  <c r="U11" i="7"/>
  <c r="U13" i="7"/>
  <c r="U38" i="7"/>
  <c r="U30" i="7"/>
  <c r="U40" i="7"/>
  <c r="U36" i="7"/>
  <c r="U55" i="7"/>
  <c r="U60" i="7"/>
  <c r="U26" i="7"/>
  <c r="U10" i="7"/>
  <c r="U48" i="7"/>
  <c r="W1" i="7" l="1"/>
  <c r="U16" i="7"/>
  <c r="V29" i="7"/>
  <c r="V59" i="7"/>
  <c r="V53" i="7"/>
  <c r="V14" i="7"/>
  <c r="V48" i="7"/>
  <c r="V15" i="7"/>
  <c r="V49" i="7"/>
  <c r="V34" i="7"/>
  <c r="V32" i="7"/>
  <c r="V47" i="7"/>
  <c r="V61" i="7"/>
  <c r="V55" i="7"/>
  <c r="V50" i="7"/>
  <c r="V52" i="7"/>
  <c r="V54" i="7"/>
  <c r="V56" i="7"/>
  <c r="V31" i="7"/>
  <c r="V10" i="7"/>
  <c r="V33" i="7"/>
  <c r="V30" i="7"/>
  <c r="V7" i="7"/>
  <c r="V35" i="7"/>
  <c r="V26" i="7"/>
  <c r="V57" i="7"/>
  <c r="V9" i="7"/>
  <c r="V51" i="7"/>
  <c r="V39" i="7"/>
  <c r="V11" i="7"/>
  <c r="V27" i="7"/>
  <c r="V12" i="7"/>
  <c r="V40" i="7"/>
  <c r="V8" i="7"/>
  <c r="V36" i="7"/>
  <c r="V28" i="7"/>
  <c r="V38" i="7"/>
  <c r="V13" i="7"/>
  <c r="V60" i="7"/>
  <c r="V16" i="7" l="1"/>
  <c r="X1" i="7"/>
  <c r="W53" i="7"/>
  <c r="W48" i="7"/>
  <c r="W49" i="7"/>
  <c r="W32" i="7"/>
  <c r="W61" i="7"/>
  <c r="W47" i="7"/>
  <c r="W30" i="7"/>
  <c r="W29" i="7"/>
  <c r="W35" i="7"/>
  <c r="W50" i="7"/>
  <c r="W10" i="7"/>
  <c r="W38" i="7"/>
  <c r="W55" i="7"/>
  <c r="W15" i="7"/>
  <c r="W36" i="7"/>
  <c r="W12" i="7"/>
  <c r="W56" i="7"/>
  <c r="W39" i="7"/>
  <c r="W28" i="7"/>
  <c r="W7" i="7"/>
  <c r="W9" i="7"/>
  <c r="W13" i="7"/>
  <c r="W8" i="7"/>
  <c r="W34" i="7"/>
  <c r="W57" i="7"/>
  <c r="W40" i="7"/>
  <c r="W26" i="7"/>
  <c r="W51" i="7"/>
  <c r="W59" i="7"/>
  <c r="W52" i="7"/>
  <c r="W14" i="7"/>
  <c r="W33" i="7"/>
  <c r="W31" i="7"/>
  <c r="W27" i="7"/>
  <c r="W60" i="7"/>
  <c r="W54" i="7"/>
  <c r="W11" i="7"/>
  <c r="Y1" i="7" l="1"/>
  <c r="W16" i="7"/>
  <c r="X59" i="7"/>
  <c r="X48" i="7"/>
  <c r="X38" i="7"/>
  <c r="X11" i="7"/>
  <c r="X34" i="7"/>
  <c r="X32" i="7"/>
  <c r="X40" i="7"/>
  <c r="X47" i="7"/>
  <c r="X61" i="7"/>
  <c r="X30" i="7"/>
  <c r="X52" i="7"/>
  <c r="X54" i="7"/>
  <c r="X29" i="7"/>
  <c r="X35" i="7"/>
  <c r="X56" i="7"/>
  <c r="X31" i="7"/>
  <c r="X33" i="7"/>
  <c r="X57" i="7"/>
  <c r="X15" i="7"/>
  <c r="X13" i="7"/>
  <c r="X39" i="7"/>
  <c r="X27" i="7"/>
  <c r="X51" i="7"/>
  <c r="X9" i="7"/>
  <c r="X8" i="7"/>
  <c r="X14" i="7"/>
  <c r="X36" i="7"/>
  <c r="X28" i="7"/>
  <c r="X50" i="7"/>
  <c r="X53" i="7"/>
  <c r="X55" i="7"/>
  <c r="X7" i="7"/>
  <c r="X26" i="7"/>
  <c r="X49" i="7"/>
  <c r="X12" i="7"/>
  <c r="X60" i="7"/>
  <c r="X10" i="7"/>
  <c r="X16" i="7" l="1"/>
  <c r="Z1" i="7"/>
  <c r="Y59" i="7"/>
  <c r="Y39" i="7"/>
  <c r="Y26" i="7"/>
  <c r="Y53" i="7"/>
  <c r="Y29" i="7"/>
  <c r="Y31" i="7"/>
  <c r="Y50" i="7"/>
  <c r="Y49" i="7"/>
  <c r="Y15" i="7"/>
  <c r="Y38" i="7"/>
  <c r="Y54" i="7"/>
  <c r="Y35" i="7"/>
  <c r="Y28" i="7"/>
  <c r="Y40" i="7"/>
  <c r="Y36" i="7"/>
  <c r="Y32" i="7"/>
  <c r="Y56" i="7"/>
  <c r="Y27" i="7"/>
  <c r="Y60" i="7"/>
  <c r="Y34" i="7"/>
  <c r="Y13" i="7"/>
  <c r="Y61" i="7"/>
  <c r="Y9" i="7"/>
  <c r="Y55" i="7"/>
  <c r="Y10" i="7"/>
  <c r="Y30" i="7"/>
  <c r="Y51" i="7"/>
  <c r="Y57" i="7"/>
  <c r="Y7" i="7"/>
  <c r="Y14" i="7"/>
  <c r="Y47" i="7"/>
  <c r="Y33" i="7"/>
  <c r="Y11" i="7"/>
  <c r="Y48" i="7"/>
  <c r="Y8" i="7"/>
  <c r="Y12" i="7"/>
  <c r="Y52" i="7"/>
  <c r="AA1" i="7" l="1"/>
  <c r="Y16" i="7"/>
  <c r="Z59" i="7"/>
  <c r="Z61" i="7"/>
  <c r="Z47" i="7"/>
  <c r="Z54" i="7"/>
  <c r="Z40" i="7"/>
  <c r="Z9" i="7"/>
  <c r="Z10" i="7"/>
  <c r="Z48" i="7"/>
  <c r="Z56" i="7"/>
  <c r="Z31" i="7"/>
  <c r="Z39" i="7"/>
  <c r="Z50" i="7"/>
  <c r="Z52" i="7"/>
  <c r="Z8" i="7"/>
  <c r="Z38" i="7"/>
  <c r="Z29" i="7"/>
  <c r="Z26" i="7"/>
  <c r="Z28" i="7"/>
  <c r="Z55" i="7"/>
  <c r="Z15" i="7"/>
  <c r="Z32" i="7"/>
  <c r="Z30" i="7"/>
  <c r="Z33" i="7"/>
  <c r="Z51" i="7"/>
  <c r="Z7" i="7"/>
  <c r="Z36" i="7"/>
  <c r="Z14" i="7"/>
  <c r="Z27" i="7"/>
  <c r="Z60" i="7"/>
  <c r="Z12" i="7"/>
  <c r="Z53" i="7"/>
  <c r="Z49" i="7"/>
  <c r="Z11" i="7"/>
  <c r="Z35" i="7"/>
  <c r="Z57" i="7"/>
  <c r="Z34" i="7"/>
  <c r="Z13" i="7"/>
  <c r="AB1" i="7" l="1"/>
  <c r="Z16" i="7"/>
  <c r="AA53" i="7"/>
  <c r="AA32" i="7"/>
  <c r="AA27" i="7"/>
  <c r="AA61" i="7"/>
  <c r="AA47" i="7"/>
  <c r="AA30" i="7"/>
  <c r="AA59" i="7"/>
  <c r="AA56" i="7"/>
  <c r="AA13" i="7"/>
  <c r="AA31" i="7"/>
  <c r="AA33" i="7"/>
  <c r="AA35" i="7"/>
  <c r="AA8" i="7"/>
  <c r="AA10" i="7"/>
  <c r="AA36" i="7"/>
  <c r="AA14" i="7"/>
  <c r="AA39" i="7"/>
  <c r="AA54" i="7"/>
  <c r="AA51" i="7"/>
  <c r="AA9" i="7"/>
  <c r="AA60" i="7"/>
  <c r="AA28" i="7"/>
  <c r="AA34" i="7"/>
  <c r="AA7" i="7"/>
  <c r="AA57" i="7"/>
  <c r="AA11" i="7"/>
  <c r="AA29" i="7"/>
  <c r="AA50" i="7"/>
  <c r="AA49" i="7"/>
  <c r="AA38" i="7"/>
  <c r="AA55" i="7"/>
  <c r="AA12" i="7"/>
  <c r="AA52" i="7"/>
  <c r="AA26" i="7"/>
  <c r="AA48" i="7"/>
  <c r="AA40" i="7"/>
  <c r="AA15" i="7"/>
  <c r="AA16" i="7" l="1"/>
  <c r="AC1" i="7"/>
  <c r="AB48" i="7"/>
  <c r="AB38" i="7"/>
  <c r="AB27" i="7"/>
  <c r="AB36" i="7"/>
  <c r="AB8" i="7"/>
  <c r="AB52" i="7"/>
  <c r="AB47" i="7"/>
  <c r="AB30" i="7"/>
  <c r="AB59" i="7"/>
  <c r="AB56" i="7"/>
  <c r="AB28" i="7"/>
  <c r="AB31" i="7"/>
  <c r="AB33" i="7"/>
  <c r="AB35" i="7"/>
  <c r="AB12" i="7"/>
  <c r="AB54" i="7"/>
  <c r="AB13" i="7"/>
  <c r="AB51" i="7"/>
  <c r="AB9" i="7"/>
  <c r="AB32" i="7"/>
  <c r="AB60" i="7"/>
  <c r="AB53" i="7"/>
  <c r="AB61" i="7"/>
  <c r="AB34" i="7"/>
  <c r="AB49" i="7"/>
  <c r="AB55" i="7"/>
  <c r="AB10" i="7"/>
  <c r="AB50" i="7"/>
  <c r="AB39" i="7"/>
  <c r="AB7" i="7"/>
  <c r="AB15" i="7"/>
  <c r="AB57" i="7"/>
  <c r="AB29" i="7"/>
  <c r="AB40" i="7"/>
  <c r="AB26" i="7"/>
  <c r="AB14" i="7"/>
  <c r="AB11" i="7"/>
  <c r="AD1" i="7" l="1"/>
  <c r="AB16" i="7"/>
  <c r="AC32" i="7"/>
  <c r="AC14" i="7"/>
  <c r="AC30" i="7"/>
  <c r="AC28" i="7"/>
  <c r="AC59" i="7"/>
  <c r="AC26" i="7"/>
  <c r="AC56" i="7"/>
  <c r="AC33" i="7"/>
  <c r="AC8" i="7"/>
  <c r="AC35" i="7"/>
  <c r="AC61" i="7"/>
  <c r="AC12" i="7"/>
  <c r="AC15" i="7"/>
  <c r="AC47" i="7"/>
  <c r="AC40" i="7"/>
  <c r="AC54" i="7"/>
  <c r="AC27" i="7"/>
  <c r="AC51" i="7"/>
  <c r="AC9" i="7"/>
  <c r="AC38" i="7"/>
  <c r="AC60" i="7"/>
  <c r="AC11" i="7"/>
  <c r="AC50" i="7"/>
  <c r="AC34" i="7"/>
  <c r="AC55" i="7"/>
  <c r="AC7" i="7"/>
  <c r="AC10" i="7"/>
  <c r="AC57" i="7"/>
  <c r="AC31" i="7"/>
  <c r="AC52" i="7"/>
  <c r="AC53" i="7"/>
  <c r="AC49" i="7"/>
  <c r="AC13" i="7"/>
  <c r="AC39" i="7"/>
  <c r="AC29" i="7"/>
  <c r="AC48" i="7"/>
  <c r="AC36" i="7"/>
  <c r="AC16" i="7" l="1"/>
  <c r="AE1" i="7"/>
  <c r="AD28" i="7"/>
  <c r="AD51" i="7"/>
  <c r="AD26" i="7"/>
  <c r="AD61" i="7"/>
  <c r="AD34" i="7"/>
  <c r="AD40" i="7"/>
  <c r="AD13" i="7"/>
  <c r="AD38" i="7"/>
  <c r="AD33" i="7"/>
  <c r="AD60" i="7"/>
  <c r="AD39" i="7"/>
  <c r="AD29" i="7"/>
  <c r="AD55" i="7"/>
  <c r="AD11" i="7"/>
  <c r="AD27" i="7"/>
  <c r="AD9" i="7"/>
  <c r="AD57" i="7"/>
  <c r="AD53" i="7"/>
  <c r="AD10" i="7"/>
  <c r="AD12" i="7"/>
  <c r="AD14" i="7"/>
  <c r="AD56" i="7"/>
  <c r="AD35" i="7"/>
  <c r="AD32" i="7"/>
  <c r="AD31" i="7"/>
  <c r="AD54" i="7"/>
  <c r="AD47" i="7"/>
  <c r="AD30" i="7"/>
  <c r="AD59" i="7"/>
  <c r="AD49" i="7"/>
  <c r="AD36" i="7"/>
  <c r="AD15" i="7"/>
  <c r="AD50" i="7"/>
  <c r="AD52" i="7"/>
  <c r="AD7" i="7"/>
  <c r="AD48" i="7"/>
  <c r="AD8" i="7"/>
  <c r="AF1" i="7" l="1"/>
  <c r="AD16" i="7"/>
  <c r="AE32" i="7"/>
  <c r="AE54" i="7"/>
  <c r="AE35" i="7"/>
  <c r="AE27" i="7"/>
  <c r="AE57" i="7"/>
  <c r="AE7" i="7"/>
  <c r="AE40" i="7"/>
  <c r="AE14" i="7"/>
  <c r="AE28" i="7"/>
  <c r="AE26" i="7"/>
  <c r="AE34" i="7"/>
  <c r="AE10" i="7"/>
  <c r="AE55" i="7"/>
  <c r="AE56" i="7"/>
  <c r="AE49" i="7"/>
  <c r="AE9" i="7"/>
  <c r="AE61" i="7"/>
  <c r="AE36" i="7"/>
  <c r="AE13" i="7"/>
  <c r="AE51" i="7"/>
  <c r="AE38" i="7"/>
  <c r="AE48" i="7"/>
  <c r="AE31" i="7"/>
  <c r="AE47" i="7"/>
  <c r="AE12" i="7"/>
  <c r="AE15" i="7"/>
  <c r="AE59" i="7"/>
  <c r="AE39" i="7"/>
  <c r="AE52" i="7"/>
  <c r="AE11" i="7"/>
  <c r="AE50" i="7"/>
  <c r="AE30" i="7"/>
  <c r="AE8" i="7"/>
  <c r="AE60" i="7"/>
  <c r="AE53" i="7"/>
  <c r="AE29" i="7"/>
  <c r="AE33" i="7"/>
  <c r="AE16" i="7" l="1"/>
  <c r="AG1" i="7"/>
  <c r="AF38" i="7"/>
  <c r="AF31" i="7"/>
  <c r="AF11" i="7"/>
  <c r="AF27" i="7"/>
  <c r="AF54" i="7"/>
  <c r="AF32" i="7"/>
  <c r="AF57" i="7"/>
  <c r="AF39" i="7"/>
  <c r="AF29" i="7"/>
  <c r="AF55" i="7"/>
  <c r="AF56" i="7"/>
  <c r="AF40" i="7"/>
  <c r="AF60" i="7"/>
  <c r="AF53" i="7"/>
  <c r="AF49" i="7"/>
  <c r="AF52" i="7"/>
  <c r="AF9" i="7"/>
  <c r="AF51" i="7"/>
  <c r="AF35" i="7"/>
  <c r="AF26" i="7"/>
  <c r="AF50" i="7"/>
  <c r="AF34" i="7"/>
  <c r="AF47" i="7"/>
  <c r="AF33" i="7"/>
  <c r="AF59" i="7"/>
  <c r="AF10" i="7"/>
  <c r="AF36" i="7"/>
  <c r="AF13" i="7"/>
  <c r="AF15" i="7"/>
  <c r="AF28" i="7"/>
  <c r="AF61" i="7"/>
  <c r="AF12" i="7"/>
  <c r="AF30" i="7"/>
  <c r="AF14" i="7"/>
  <c r="AF48" i="7"/>
  <c r="AF7" i="7"/>
  <c r="AF8" i="7"/>
  <c r="AH1" i="7" l="1"/>
  <c r="AF16" i="7"/>
  <c r="AG26" i="7"/>
  <c r="AG40" i="7"/>
  <c r="AG60" i="7"/>
  <c r="AG50" i="7"/>
  <c r="AG34" i="7"/>
  <c r="AG36" i="7"/>
  <c r="AG13" i="7"/>
  <c r="AG51" i="7"/>
  <c r="AG48" i="7"/>
  <c r="AG27" i="7"/>
  <c r="AG10" i="7"/>
  <c r="AG30" i="7"/>
  <c r="AG14" i="7"/>
  <c r="AG28" i="7"/>
  <c r="AG38" i="7"/>
  <c r="AG61" i="7"/>
  <c r="AG31" i="7"/>
  <c r="AG12" i="7"/>
  <c r="AG47" i="7"/>
  <c r="AG55" i="7"/>
  <c r="AG56" i="7"/>
  <c r="AG32" i="7"/>
  <c r="AG35" i="7"/>
  <c r="AG57" i="7"/>
  <c r="AG39" i="7"/>
  <c r="AG29" i="7"/>
  <c r="AG11" i="7"/>
  <c r="AG54" i="7"/>
  <c r="AG53" i="7"/>
  <c r="AG8" i="7"/>
  <c r="AG52" i="7"/>
  <c r="AG49" i="7"/>
  <c r="AG59" i="7"/>
  <c r="AG33" i="7"/>
  <c r="AG7" i="7"/>
  <c r="AG15" i="7"/>
  <c r="AG9" i="7"/>
  <c r="AG16" i="7" l="1"/>
  <c r="AI1" i="7"/>
  <c r="AH54" i="7"/>
  <c r="AH26" i="7"/>
  <c r="AH51" i="7"/>
  <c r="AH48" i="7"/>
  <c r="AH34" i="7"/>
  <c r="AH8" i="7"/>
  <c r="AH56" i="7"/>
  <c r="AH10" i="7"/>
  <c r="AH29" i="7"/>
  <c r="AH27" i="7"/>
  <c r="AH31" i="7"/>
  <c r="AH36" i="7"/>
  <c r="AH15" i="7"/>
  <c r="AH35" i="7"/>
  <c r="AH38" i="7"/>
  <c r="AH60" i="7"/>
  <c r="AH53" i="7"/>
  <c r="AH50" i="7"/>
  <c r="AH47" i="7"/>
  <c r="AH13" i="7"/>
  <c r="AH28" i="7"/>
  <c r="AH59" i="7"/>
  <c r="AH61" i="7"/>
  <c r="AH57" i="7"/>
  <c r="AH12" i="7"/>
  <c r="AH33" i="7"/>
  <c r="AH40" i="7"/>
  <c r="AH39" i="7"/>
  <c r="AH30" i="7"/>
  <c r="AH11" i="7"/>
  <c r="AH49" i="7"/>
  <c r="AH52" i="7"/>
  <c r="AH14" i="7"/>
  <c r="AH32" i="7"/>
  <c r="AH7" i="7"/>
  <c r="AH55" i="7"/>
  <c r="AH9" i="7"/>
  <c r="AJ1" i="7" l="1"/>
  <c r="AH16" i="7"/>
  <c r="AI51" i="7"/>
  <c r="AI40" i="7"/>
  <c r="AI28" i="7"/>
  <c r="AI50" i="7"/>
  <c r="AI49" i="7"/>
  <c r="AI52" i="7"/>
  <c r="AI15" i="7"/>
  <c r="AI35" i="7"/>
  <c r="AI10" i="7"/>
  <c r="AI29" i="7"/>
  <c r="AI32" i="7"/>
  <c r="AI7" i="7"/>
  <c r="AI34" i="7"/>
  <c r="AI55" i="7"/>
  <c r="AI14" i="7"/>
  <c r="AI30" i="7"/>
  <c r="AI38" i="7"/>
  <c r="AI12" i="7"/>
  <c r="AI53" i="7"/>
  <c r="AI61" i="7"/>
  <c r="AI47" i="7"/>
  <c r="AI33" i="7"/>
  <c r="AI11" i="7"/>
  <c r="AI56" i="7"/>
  <c r="AI59" i="7"/>
  <c r="AI60" i="7"/>
  <c r="AI48" i="7"/>
  <c r="AI39" i="7"/>
  <c r="AI27" i="7"/>
  <c r="AI13" i="7"/>
  <c r="AI54" i="7"/>
  <c r="AI57" i="7"/>
  <c r="AI9" i="7"/>
  <c r="AI26" i="7"/>
  <c r="AI31" i="7"/>
  <c r="AI8" i="7"/>
  <c r="AI36" i="7"/>
  <c r="AI16" i="7" l="1"/>
  <c r="AK1" i="7"/>
  <c r="AJ26" i="7"/>
  <c r="AJ52" i="7"/>
  <c r="AJ59" i="7"/>
  <c r="AJ60" i="7"/>
  <c r="AJ50" i="7"/>
  <c r="AJ27" i="7"/>
  <c r="AJ55" i="7"/>
  <c r="AJ56" i="7"/>
  <c r="AJ12" i="7"/>
  <c r="AJ32" i="7"/>
  <c r="AJ34" i="7"/>
  <c r="AJ33" i="7"/>
  <c r="AJ15" i="7"/>
  <c r="AJ35" i="7"/>
  <c r="AJ38" i="7"/>
  <c r="AJ61" i="7"/>
  <c r="AJ48" i="7"/>
  <c r="AJ49" i="7"/>
  <c r="AJ28" i="7"/>
  <c r="AJ8" i="7"/>
  <c r="AJ30" i="7"/>
  <c r="AJ10" i="7"/>
  <c r="AJ29" i="7"/>
  <c r="AJ53" i="7"/>
  <c r="AJ51" i="7"/>
  <c r="AJ9" i="7"/>
  <c r="AJ54" i="7"/>
  <c r="AJ31" i="7"/>
  <c r="AJ57" i="7"/>
  <c r="AJ11" i="7"/>
  <c r="AJ40" i="7"/>
  <c r="AJ39" i="7"/>
  <c r="AJ36" i="7"/>
  <c r="AJ14" i="7"/>
  <c r="AJ47" i="7"/>
  <c r="AJ7" i="7"/>
  <c r="AJ13" i="7"/>
  <c r="AJ16" i="7" l="1"/>
  <c r="AK51" i="7"/>
  <c r="AK47" i="7"/>
  <c r="AK59" i="7"/>
  <c r="AK48" i="7"/>
  <c r="AK49" i="7"/>
  <c r="AK57" i="7"/>
  <c r="AK28" i="7"/>
  <c r="AK14" i="7"/>
  <c r="AK30" i="7"/>
  <c r="AK38" i="7"/>
  <c r="AK12" i="7"/>
  <c r="AK35" i="7"/>
  <c r="AK34" i="7"/>
  <c r="AK36" i="7"/>
  <c r="AK55" i="7"/>
  <c r="AK56" i="7"/>
  <c r="AK33" i="7"/>
  <c r="AK54" i="7"/>
  <c r="AK13" i="7"/>
  <c r="AK40" i="7"/>
  <c r="AK26" i="7"/>
  <c r="AK10" i="7"/>
  <c r="AK11" i="7"/>
  <c r="AK27" i="7"/>
  <c r="AK8" i="7"/>
  <c r="AK52" i="7"/>
  <c r="AK61" i="7"/>
  <c r="AK32" i="7"/>
  <c r="AK39" i="7"/>
  <c r="AK31" i="7"/>
  <c r="AK50" i="7"/>
  <c r="AK9" i="7"/>
  <c r="AK29" i="7"/>
  <c r="AK60" i="7"/>
  <c r="AK53" i="7"/>
  <c r="AK7" i="7"/>
  <c r="AK15" i="7"/>
  <c r="AK16" i="7" l="1"/>
</calcChain>
</file>

<file path=xl/sharedStrings.xml><?xml version="1.0" encoding="utf-8"?>
<sst xmlns="http://schemas.openxmlformats.org/spreadsheetml/2006/main" count="10161" uniqueCount="170">
  <si>
    <t xml:space="preserve"> </t>
  </si>
  <si>
    <t>Notice</t>
  </si>
  <si>
    <t xml:space="preserve">Ernst &amp; Young ("EY") was engaged on the instructions of Tasmanian Networks Pty Ltd (“TasNetworks” or “Client”) to provide market modelling in relation to the proposed Marinus Link interconnector (“Project”), in accordance with the contract dated 14 June 2018.
</t>
  </si>
  <si>
    <t xml:space="preserve">The results of Ernst &amp; Young’s work, including the assumptions and qualifications made in preparing the workbook dated 22 June 2021 (“Workbook”), are set out in Ernst &amp; Young's report dated 22 June 2021 ("Report"). The Workbook and Report should be read in their entirety including this notice, the applicable scope of the work and any limitations. A reference to the Workbook includes any part of the Workbook. No further work has been undertaken by Ernst &amp; Young since the date of the Workbook to update it.
</t>
  </si>
  <si>
    <t xml:space="preserve">EY has prepared the Workbook under the directions of the Client. EY has not been engaged to act, and has not acted, as advisor to any other party. Accordingly, EY makes no representations as to the appropriateness, accuracy or completeness of the Workbook for any other party's purposes.
</t>
  </si>
  <si>
    <t xml:space="preserve">No reliance may be placed upon the Workbook or any of its contents by any party other than the Client (“Third Parties”). Any Third Party receiving a copy of the Workbook must make and rely on their own enquiries in relation to the issues to which the Workbook relates, the contents of the Workbook and all matters arising from or relating to or in any way connected with the Workbook or its contents.
</t>
  </si>
  <si>
    <t xml:space="preserve">EY disclaims all responsibility to any Third Parties for any loss or liability that the Third Parties may suffer or incur arising from or relating to or in any way connected with the contents of the Workbook, the provision of the Workbook to the Third Parties or the reliance upon the Workbook by the Third Parties.
</t>
  </si>
  <si>
    <t xml:space="preserve">No claim or demand or any actions or proceedings may be brought against EY arising from or connected with the contents of the Workbook or the provision of the Workbook to the Third Parties. EY will be released and forever discharged from any such claims, demands, actions or proceedings.
</t>
  </si>
  <si>
    <r>
      <t xml:space="preserve">Our work commenced on </t>
    </r>
    <r>
      <rPr>
        <sz val="11"/>
        <rFont val="Calibri"/>
        <family val="2"/>
        <scheme val="minor"/>
      </rPr>
      <t>12 January 2021</t>
    </r>
    <r>
      <rPr>
        <sz val="11"/>
        <color theme="1"/>
        <rFont val="Calibri"/>
        <family val="2"/>
        <scheme val="minor"/>
      </rPr>
      <t xml:space="preserve"> and was completed on</t>
    </r>
    <r>
      <rPr>
        <sz val="11"/>
        <rFont val="Calibri"/>
        <family val="2"/>
        <scheme val="minor"/>
      </rPr>
      <t xml:space="preserve"> 19 May 2021</t>
    </r>
    <r>
      <rPr>
        <sz val="11"/>
        <color theme="1"/>
        <rFont val="Calibri"/>
        <family val="2"/>
        <scheme val="minor"/>
      </rPr>
      <t>. Therefore, our Workbook does not take account of events or circumstances arising after</t>
    </r>
    <r>
      <rPr>
        <sz val="11"/>
        <rFont val="Calibri"/>
        <family val="2"/>
        <scheme val="minor"/>
      </rPr>
      <t xml:space="preserve"> 19 May 2021</t>
    </r>
    <r>
      <rPr>
        <sz val="11"/>
        <color theme="1"/>
        <rFont val="Calibri"/>
        <family val="2"/>
        <scheme val="minor"/>
      </rPr>
      <t xml:space="preserve"> and we have no responsibility to update the Workbook for such events or circumstances.
</t>
    </r>
  </si>
  <si>
    <t xml:space="preserve">In preparing this Workbook we have considered and relied upon information from a range of sources believed to be reliable and accurate. We do not imply, and it should not be construed, that we have verified any of the information provided to us, or that our enquiries could have identified any matter that a more extensive examination might disclose.
</t>
  </si>
  <si>
    <t xml:space="preserve">The work performed as part of our scope considers information provided to us and a number of combinations of input assumptions relating to future conditions, which may not necessarily represent actual or most likely future conditions. Additionally, modelling work performed as part of our scope inherently requires assumptions about future behaviours and market interactions, which may result in forecasts that deviate from future conditions. There will usually be differences between estimated and actual results, because events and circumstances frequently do not occur as expected, and those differences may be material. We take no responsibility that the projected outcomes will be achieved, if any.
</t>
  </si>
  <si>
    <t xml:space="preserve">We highlight that our analysis and Workbook do not constitute investment advice or a recommendation to you on a future course of action. We provide no assurance that the scenarios we have modelled will be accepted by any relevant authority or third party.
</t>
  </si>
  <si>
    <t xml:space="preserve">Our conclusions are based, in part, on the assumptions stated and on information provided by the Client and other information sources used during the course of the engagement. The modelled outcomes are contingent on the collection of assumptions as agreed with the Client and no consideration of other market events, announcements or other changing circumstances are reflected in this Workbook. Neither EY nor any member or employee thereof undertakes responsibility in any way whatsoever to any person in respect of errors in this Workbook arising from incorrect information provided by the Client or other information sources used.
</t>
  </si>
  <si>
    <t xml:space="preserve">EY has consented to the Workbook being published electronically on the Client’s website alongside the Report and Addendum for informational purposes only. EY has not consented to distribution or disclosure beyond this. The material contained in the Workbook, including the EY logo, is copyright. The copyright in the material contained in the Workbook itself, excluding EY logo, vests in the Client. The Workbook, including the EY logo, cannot be altered without prior written permission from EY.
</t>
  </si>
  <si>
    <t>EY’s liability is limited by a scheme approved under Professional Standards Legislation.</t>
  </si>
  <si>
    <t>Change log</t>
  </si>
  <si>
    <t>Project Marinus Economic Modelling Result Workbooks supporting the Addendum to the PACR, Step Change High Electrification Sensitivity. Marinus Link stage 1 from 1 July 2027 and stage 2 from 1 July 2029.</t>
  </si>
  <si>
    <t>Acronyms</t>
  </si>
  <si>
    <t>AEMO</t>
  </si>
  <si>
    <t>Australian Energy Market Operator</t>
  </si>
  <si>
    <t>CCGT</t>
  </si>
  <si>
    <t>Closed cycle gas turbine</t>
  </si>
  <si>
    <t>Diesel</t>
  </si>
  <si>
    <t>Diesel generator</t>
  </si>
  <si>
    <t>Distributed PV</t>
  </si>
  <si>
    <t>PV non-scheduled generators (PVNSG) and Rooftop PV</t>
  </si>
  <si>
    <t>DSP</t>
  </si>
  <si>
    <t>Demand-side participation</t>
  </si>
  <si>
    <t>ESOO</t>
  </si>
  <si>
    <t>Electricity Statement Of Opportunities</t>
  </si>
  <si>
    <t>FOM</t>
  </si>
  <si>
    <t>Fixed operations and maintenance</t>
  </si>
  <si>
    <t>Gas - Steam</t>
  </si>
  <si>
    <t>Gas-powered steam turbine</t>
  </si>
  <si>
    <t>GWh</t>
  </si>
  <si>
    <t>Gigawatt-hours</t>
  </si>
  <si>
    <t>Grid Battery</t>
  </si>
  <si>
    <t>Explicitly modelled existing and new entrant (8 hour or less) battery storage</t>
  </si>
  <si>
    <t>MW</t>
  </si>
  <si>
    <t>Megawatts</t>
  </si>
  <si>
    <t>NEM</t>
  </si>
  <si>
    <t>National Electricity Market</t>
  </si>
  <si>
    <t>OCGT</t>
  </si>
  <si>
    <t>Open cycle gas turbine</t>
  </si>
  <si>
    <t>PACR</t>
  </si>
  <si>
    <t>Project Assessment Conclusions Report</t>
  </si>
  <si>
    <t>PV</t>
  </si>
  <si>
    <t>Photovoltaic</t>
  </si>
  <si>
    <t>PVNSG</t>
  </si>
  <si>
    <t>PV non-scheduled generators</t>
  </si>
  <si>
    <t>Rehab</t>
  </si>
  <si>
    <t>Rehabilitation (after closing an existing generator)</t>
  </si>
  <si>
    <t>USE</t>
  </si>
  <si>
    <t>Unserved energy</t>
  </si>
  <si>
    <t>VOM</t>
  </si>
  <si>
    <t>Variable operations and maintenance</t>
  </si>
  <si>
    <t>VPP</t>
  </si>
  <si>
    <t>Virtual power plants</t>
  </si>
  <si>
    <t>Notes</t>
  </si>
  <si>
    <t>1. BaseCase simulations do not include Marinus Link. Marinus simulations include Marinus Link stage 1 from 1 July 2027 and stage 2 from 1 July 2029.</t>
  </si>
  <si>
    <t>2. Tumut 3 generation is included in Hydro, whereas Tumut 3 pump is included in Pumped Hydro Pump.</t>
  </si>
  <si>
    <t>3. REZ expansion costs only capture intra-regional network augmentations. These costs do not include the cost of interconnectors.</t>
  </si>
  <si>
    <t>4. New entrant capacity and retiring capacity for allowable generators are made at the beginning of each financial year, on 1 July.</t>
  </si>
  <si>
    <t>5. Other non-scheduled generation is handled on the demand side as per AEMO's 2020 ESOO.</t>
  </si>
  <si>
    <t>Black Coal</t>
  </si>
  <si>
    <t>Hydro</t>
  </si>
  <si>
    <t>OCGT / Diesel</t>
  </si>
  <si>
    <t>USE / DSP</t>
  </si>
  <si>
    <t>Solar PV</t>
  </si>
  <si>
    <t>Wind</t>
  </si>
  <si>
    <t>Grid Battery pump</t>
  </si>
  <si>
    <t>Brown Coal</t>
  </si>
  <si>
    <t>Pumped Hydro Pump</t>
  </si>
  <si>
    <t>Pumped Hydro</t>
  </si>
  <si>
    <t>Transmission</t>
  </si>
  <si>
    <t>SyncCon</t>
  </si>
  <si>
    <t>VPP pump</t>
  </si>
  <si>
    <t>Behind the meter battery</t>
  </si>
  <si>
    <t>Behind the meter battery pump</t>
  </si>
  <si>
    <t>System Strength</t>
  </si>
  <si>
    <t>2021-22</t>
  </si>
  <si>
    <t>Fuel</t>
  </si>
  <si>
    <t>REHAB</t>
  </si>
  <si>
    <t>Compare</t>
  </si>
  <si>
    <t>Marinus</t>
  </si>
  <si>
    <t>to</t>
  </si>
  <si>
    <t>BaseCase</t>
  </si>
  <si>
    <t>Select region</t>
  </si>
  <si>
    <t>Real June 2020 dollars ($m) discounted to 1 July 2020</t>
  </si>
  <si>
    <t>2022-23</t>
  </si>
  <si>
    <t>2023-24</t>
  </si>
  <si>
    <t>2024-25</t>
  </si>
  <si>
    <t>2025-26</t>
  </si>
  <si>
    <t>2026-27</t>
  </si>
  <si>
    <t>2027-28</t>
  </si>
  <si>
    <t>2028-29</t>
  </si>
  <si>
    <t>2029-30</t>
  </si>
  <si>
    <t>2030-31</t>
  </si>
  <si>
    <t>2031-32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</si>
  <si>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</si>
  <si>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</si>
  <si>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</si>
  <si>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</si>
  <si>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</si>
  <si>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</si>
  <si>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</si>
  <si>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</si>
  <si>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</si>
  <si>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</si>
  <si>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</si>
  <si>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</si>
  <si>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</si>
  <si>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</si>
  <si>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</si>
  <si>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</si>
  <si>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</si>
  <si>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</si>
  <si>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Build</t>
  </si>
  <si>
    <t>CAPEX</t>
  </si>
  <si>
    <t>REZ Tx</t>
  </si>
  <si>
    <t>REZ</t>
  </si>
  <si>
    <t>USE+DSP</t>
  </si>
  <si>
    <t>Total cumulative market benefits</t>
  </si>
  <si>
    <t>Capacity difference (MW)</t>
  </si>
  <si>
    <t>Sent-out generation difference (GWh)*</t>
  </si>
  <si>
    <t>*Generation shown is sent-out, as is demand. The difference in sent-out generation with the Marinus Link option and the Base Case is due to the difference in losses from interconnectors and storage.</t>
  </si>
  <si>
    <t>Annual capacity factor by technology - BaseCase,  Step Change High Electrification Sensitivity</t>
  </si>
  <si>
    <t>Explicitly modelled generation</t>
  </si>
  <si>
    <t>Region</t>
  </si>
  <si>
    <t>Technology</t>
  </si>
  <si>
    <t>NSW1</t>
  </si>
  <si>
    <t>QLD1</t>
  </si>
  <si>
    <t>VIC1</t>
  </si>
  <si>
    <t>SA1</t>
  </si>
  <si>
    <t>TAS1</t>
  </si>
  <si>
    <t>Explicitly modelled pumping</t>
  </si>
  <si>
    <t>Non-controllable capacity</t>
  </si>
  <si>
    <t>Annual sent-out generation by technology (GWh) - BaseCase, Step Change High Electrification Sensitivity</t>
  </si>
  <si>
    <t>Total excluding storage</t>
  </si>
  <si>
    <t>Installed capacity by technology (MW) - BaseCase, Step Change High Electrification Sensitivity</t>
  </si>
  <si>
    <t>Capacity calculated on 1 July. In early study years some wind and solar projects enter later in the financial year and are therefore reflected in the following financial year's capacity.</t>
  </si>
  <si>
    <t>VOM cost by technology ($000s) - Base Case, Step Change High Electrification Sensitivity</t>
  </si>
  <si>
    <t>Real June 2020 dollars discounted to 1 July 2020</t>
  </si>
  <si>
    <t>FOM cost by technology ($000s) - Base Case, Step Change High Electrification Sensitivity</t>
  </si>
  <si>
    <t>Real June 2020 dollars discounted to 1 July 2020. For new entrant capacity, the FOM is incurred annually in modelling. For existing capacity, FOM is considered to be a sunk cost, since the fixed retirement dates are assumed to be the same in the Base Case and the case with Marinus Link. As such, early retirements are presented as an annual FOM saving, or negative cost, that continues until the assumed fixed date retirement.</t>
  </si>
  <si>
    <t>Fuel cost by technology ($000s) - Base Case, Step Change High Electrification Sensitivity</t>
  </si>
  <si>
    <t>New generation build cost (CAPEX) by technology ($000s) - Base Case, Step Change High Electrification Sensitivity</t>
  </si>
  <si>
    <t>CAPEX (Install)</t>
  </si>
  <si>
    <t>Real June 2020 dollars discounted to 1 July 2020. The total capital costs are annualised for modelling purposes.</t>
  </si>
  <si>
    <t>Rehabilition cost by technology ($000s) - Base Case, Step Change High Electrification Sensitivity</t>
  </si>
  <si>
    <t>REZ transmission expansion cost by region ($000s) - Base Case, Step Change High Electrification Sensitivity</t>
  </si>
  <si>
    <t>REZ Expansion</t>
  </si>
  <si>
    <t>Real June 2020 dollars discounted to 1 July 2020. As with the total capital costs, the REZ transmission expansion costs are annualised for modelling purposes.</t>
  </si>
  <si>
    <t>Total</t>
  </si>
  <si>
    <t>USE and USE / DSP cost by region ($000s) - Base Case, Step Change High Electrification Sensitivity</t>
  </si>
  <si>
    <t>Synchronous Condenser cost by region ($000s) - Base Case, Step Change High Electrification Sensitivity</t>
  </si>
  <si>
    <t>System Strength cost by region ($000s) - Base Case, Step Change High Electrification Sensitivity</t>
  </si>
  <si>
    <t>Annual capacity factor by technology - Marinus Link,  Step Change High Electrification Sensitivity</t>
  </si>
  <si>
    <t>Annual sent-out generation by technology (GWh) - Marinus Link, Step Change High Electrification Sensitivity</t>
  </si>
  <si>
    <t>Installed capacity by technology (MW) - Marinus Link, Step Change High Electrification Sensitivity</t>
  </si>
  <si>
    <t>VOM cost by technology ($000s) - Marinus Link, Step Change High Electrification Sensitivity</t>
  </si>
  <si>
    <t>FOM cost by technology ($000s) - Marinus Link, Step Change High Electrification Sensitivity</t>
  </si>
  <si>
    <t>Fuel cost by technology ($000s) - Marinus Link, Step Change High Electrification Sensitivity</t>
  </si>
  <si>
    <t>New generation build cost (CAPEX) by technology ($000s) - Marinus Link, Step Change High Electrification Sensitivity</t>
  </si>
  <si>
    <t>Rehabilition cost by technology ($000s) - Marinus Link, Step Change High Electrification Sensitivity</t>
  </si>
  <si>
    <t>REZ transmission expansion cost by region ($000s) - Marinus Link, Step Change High Electrification Sensitivity</t>
  </si>
  <si>
    <t>USE and USE / DSP cost by region ($000s) - Marinus Link, Step Change High Electrification Sensitivity</t>
  </si>
  <si>
    <t>Synchronous Condenser cost by region ($000s) - Marinus Link, Step Change High Electrification Sensitivity</t>
  </si>
  <si>
    <t>System Strength cost by region ($000s) - Marinus Link, Step Change High Electrification Sensitivity</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</si>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</sst>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6" formatCode="&quot;$&quot;#,##0"/>
  </numFmts>
  <fonts count="18">
    <font>
      <sz val="11"/>
      <color theme="1"/>
      <name val="Calibri"/>
      <family val="2"/>
      <scheme val="minor"/>
    </font>
    <font>
      <sz val="11"/>
      <color theme="1"/>
      <name val="Calibri"/>
      <family val="2"/>
      <scheme val="minor"/>
    </font>
    <font>
      <sz val="11"/>
      <color rgb="FF3F3F76"/>
      <name val="Calibri"/>
      <family val="2"/>
      <scheme val="minor"/>
    </font>
    <font>
      <b/>
      <sz val="11"/>
      <color rgb="FF3F3F3F"/>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i/>
      <sz val="11"/>
      <color theme="1"/>
      <name val="Calibri"/>
      <family val="2"/>
      <scheme val="minor"/>
    </font>
    <font>
      <sz val="11"/>
      <name val="Calibri"/>
      <family val="2"/>
      <scheme val="minor"/>
    </font>
    <font>
      <sz val="18"/>
      <color rgb="FFFFE600"/>
      <name val="Arial"/>
      <family val="2"/>
    </font>
    <font>
      <sz val="18"/>
      <color rgb="FFFFD200"/>
      <name val="Arial"/>
      <family val="2"/>
    </font>
    <font>
      <b/>
      <sz val="18"/>
      <color rgb="FF3F3F3F"/>
      <name val="Arial"/>
      <family val="2"/>
    </font>
    <font>
      <sz val="18"/>
      <color rgb="FFFFE600"/>
      <name val="EYInterstate"/>
    </font>
    <font>
      <sz val="18"/>
      <color rgb="FFFFD200"/>
      <name val="EYInterstate"/>
    </font>
    <font>
      <i/>
      <sz val="11"/>
      <color theme="1"/>
      <name val="Calibri"/>
      <family val="2"/>
      <scheme val="minor"/>
    </font>
    <font>
      <b/>
      <sz val="11"/>
      <name val="Calibri"/>
      <family val="2"/>
      <scheme val="minor"/>
    </font>
    <font>
      <b/>
      <sz val="12"/>
      <color rgb="FFFFE600"/>
      <name val="Arial"/>
      <family val="2"/>
    </font>
  </fonts>
  <fills count="10">
    <fill>
      <patternFill patternType="none"/>
    </fill>
    <fill>
      <patternFill patternType="gray125"/>
    </fill>
    <fill>
      <patternFill patternType="solid">
        <fgColor rgb="FFFFCC99"/>
      </patternFill>
    </fill>
    <fill>
      <patternFill patternType="solid">
        <fgColor rgb="FFF2F2F2"/>
      </patternFill>
    </fill>
    <fill>
      <patternFill patternType="solid">
        <fgColor theme="0" tint="-0.499984740745262"/>
        <bgColor indexed="64"/>
      </patternFill>
    </fill>
    <fill>
      <patternFill patternType="solid">
        <fgColor theme="0"/>
        <bgColor indexed="64"/>
      </patternFill>
    </fill>
    <fill>
      <patternFill patternType="solid">
        <fgColor rgb="FFFFFFFF"/>
        <bgColor indexed="64"/>
      </patternFill>
    </fill>
    <fill>
      <patternFill patternType="solid">
        <fgColor rgb="FF747480"/>
        <bgColor indexed="64"/>
      </patternFill>
    </fill>
    <fill>
      <patternFill patternType="solid">
        <fgColor rgb="FFC4C4CD"/>
        <bgColor indexed="64"/>
      </patternFill>
    </fill>
    <fill>
      <patternFill patternType="solid">
        <fgColor rgb="FFFFE600"/>
        <bgColor indexed="64"/>
      </patternFill>
    </fill>
  </fills>
  <borders count="3">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5">
    <xf numFmtId="0" fontId="0" fillId="0" borderId="0"/>
    <xf numFmtId="9" fontId="1" fillId="0" borderId="0" applyFont="0" applyFill="0" applyBorder="0" applyAlignment="0" applyProtection="0"/>
    <xf numFmtId="0" fontId="2" fillId="2" borderId="1" applyNumberFormat="0" applyAlignment="0" applyProtection="0"/>
    <xf numFmtId="0" fontId="3" fillId="3" borderId="2" applyNumberFormat="0" applyAlignment="0" applyProtection="0"/>
    <xf numFmtId="0" fontId="7" fillId="0" borderId="0"/>
  </cellStyleXfs>
  <cellXfs count="39">
    <xf numFmtId="0" fontId="0" fillId="0" borderId="0" xfId="0"/>
    <xf numFmtId="0" fontId="7" fillId="0" borderId="0" xfId="4"/>
    <xf numFmtId="0" fontId="8" fillId="0" borderId="0" xfId="0" applyFont="1"/>
    <xf numFmtId="14" fontId="0" fillId="0" borderId="0" xfId="0" applyNumberFormat="1"/>
    <xf numFmtId="164" fontId="0" fillId="0" borderId="0" xfId="0" applyNumberFormat="1" applyAlignment="1">
      <alignment wrapText="1"/>
    </xf>
    <xf numFmtId="0" fontId="0" fillId="0" borderId="0" xfId="0" applyFill="1"/>
    <xf numFmtId="164" fontId="0" fillId="0" borderId="0" xfId="0" applyNumberFormat="1"/>
    <xf numFmtId="14" fontId="9" fillId="0" borderId="0" xfId="0" applyNumberFormat="1" applyFont="1"/>
    <xf numFmtId="0" fontId="0" fillId="0" borderId="0" xfId="0" applyAlignment="1">
      <alignment horizontal="left"/>
    </xf>
    <xf numFmtId="0" fontId="2" fillId="2" borderId="1" xfId="2"/>
    <xf numFmtId="0" fontId="10" fillId="4" borderId="0" xfId="0" applyFont="1" applyFill="1"/>
    <xf numFmtId="0" fontId="11" fillId="4" borderId="0" xfId="0" applyFont="1" applyFill="1"/>
    <xf numFmtId="0" fontId="12" fillId="3" borderId="2" xfId="3" applyFont="1"/>
    <xf numFmtId="0" fontId="0" fillId="5" borderId="0" xfId="0" applyFill="1"/>
    <xf numFmtId="0" fontId="6" fillId="5" borderId="0" xfId="0" applyFont="1" applyFill="1"/>
    <xf numFmtId="0" fontId="13" fillId="4" borderId="0" xfId="0" applyFont="1" applyFill="1"/>
    <xf numFmtId="0" fontId="14" fillId="4" borderId="0" xfId="0" applyFont="1" applyFill="1"/>
    <xf numFmtId="0" fontId="5" fillId="5" borderId="0" xfId="0" applyFont="1" applyFill="1"/>
    <xf numFmtId="0" fontId="15" fillId="6" borderId="0" xfId="0" applyFont="1" applyFill="1"/>
    <xf numFmtId="0" fontId="4" fillId="7" borderId="0" xfId="0" applyFont="1" applyFill="1"/>
    <xf numFmtId="166" fontId="0" fillId="5" borderId="0" xfId="0" applyNumberFormat="1" applyFill="1"/>
    <xf numFmtId="166" fontId="5" fillId="8" borderId="0" xfId="0" applyNumberFormat="1" applyFont="1" applyFill="1"/>
    <xf numFmtId="166" fontId="0" fillId="8" borderId="0" xfId="0" applyNumberFormat="1" applyFill="1"/>
    <xf numFmtId="0" fontId="16" fillId="9" borderId="0" xfId="0" applyFont="1" applyFill="1" applyAlignment="1"/>
    <xf numFmtId="166" fontId="16" fillId="9" borderId="0" xfId="0" applyNumberFormat="1" applyFont="1" applyFill="1" applyAlignment="1"/>
    <xf numFmtId="3" fontId="0" fillId="8" borderId="0" xfId="0" applyNumberFormat="1" applyFont="1" applyFill="1"/>
    <xf numFmtId="0" fontId="15" fillId="5" borderId="0" xfId="0" applyFont="1" applyFill="1"/>
    <xf numFmtId="0" fontId="17" fillId="7" borderId="0" xfId="0" applyFont="1" applyFill="1" applyAlignment="1">
      <alignment vertical="center"/>
    </xf>
    <xf numFmtId="0" fontId="0" fillId="6" borderId="0" xfId="0" applyFill="1"/>
    <xf numFmtId="0" fontId="0" fillId="8" borderId="0" xfId="0" applyFill="1"/>
    <xf numFmtId="9" fontId="0" fillId="8" borderId="0" xfId="0" applyNumberFormat="1" applyFill="1"/>
    <xf numFmtId="9" fontId="0" fillId="8" borderId="0" xfId="1" applyFont="1" applyFill="1"/>
    <xf numFmtId="0" fontId="0" fillId="5" borderId="0" xfId="0" applyNumberFormat="1" applyFill="1"/>
    <xf numFmtId="3" fontId="0" fillId="8" borderId="0" xfId="0" applyNumberFormat="1" applyFill="1"/>
    <xf numFmtId="0" fontId="16" fillId="9" borderId="0" xfId="0" applyFont="1" applyFill="1" applyAlignment="1">
      <alignment horizontal="center"/>
    </xf>
    <xf numFmtId="3" fontId="0" fillId="9" borderId="0" xfId="0" applyNumberFormat="1" applyFill="1"/>
    <xf numFmtId="0" fontId="0" fillId="8" borderId="0" xfId="0" applyFont="1" applyFill="1"/>
    <xf numFmtId="4" fontId="0" fillId="8" borderId="0" xfId="0" applyNumberFormat="1" applyFill="1"/>
    <xf numFmtId="0" fontId="15" fillId="6" borderId="0" xfId="0" applyFont="1" applyFill="1" applyAlignment="1">
      <alignment horizontal="left" wrapText="1"/>
    </xf>
  </cellXfs>
  <cellStyles count="5">
    <cellStyle name="Input" xfId="2" builtinId="20"/>
    <cellStyle name="Normal" xfId="0" builtinId="0"/>
    <cellStyle name="Normal 2" xfId="4"/>
    <cellStyle name="Output" xfId="3" builtinId="21"/>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'---Compare options---'!$H$7</c:f>
              <c:strCache>
                <c:ptCount val="1"/>
                <c:pt idx="0">
                  <c:v>CAPEX</c:v>
                </c:pt>
              </c:strCache>
            </c:strRef>
          </c:tx>
          <c:spPr>
            <a:solidFill>
              <a:srgbClr val="FF6D00"/>
            </a:solidFill>
            <a:ln w="25400">
              <a:noFill/>
              <a:prstDash val="solid"/>
            </a:ln>
            <a:effectLst/>
            <a:extLst>
              <a:ext uri="{91240B29-F687-4F45-9708-019B960494DF}">
                <a14:hiddenLine xmlns:a14="http://schemas.microsoft.com/office/drawing/2010/main" w="25400">
                  <a:solidFill>
                    <a:srgbClr val="FF6D00"/>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options---'!$I$7:$AK$7</c:f>
              <c:numCache>
                <c:formatCode>"$"#,##0</c:formatCode>
                <c:ptCount val="29"/>
                <c:pt idx="0">
                  <c:v>48.848008909465975</c:v>
                </c:pt>
                <c:pt idx="1">
                  <c:v>46.610698635137055</c:v>
                </c:pt>
                <c:pt idx="2">
                  <c:v>19.934274900711141</c:v>
                </c:pt>
                <c:pt idx="3">
                  <c:v>79.982639578508909</c:v>
                </c:pt>
                <c:pt idx="4">
                  <c:v>102.83006391816167</c:v>
                </c:pt>
                <c:pt idx="5">
                  <c:v>91.496511859409281</c:v>
                </c:pt>
                <c:pt idx="6">
                  <c:v>83.994057689290031</c:v>
                </c:pt>
                <c:pt idx="7">
                  <c:v>108.05791290433216</c:v>
                </c:pt>
                <c:pt idx="8">
                  <c:v>16.445783967891241</c:v>
                </c:pt>
                <c:pt idx="9">
                  <c:v>45.461610112207474</c:v>
                </c:pt>
                <c:pt idx="10">
                  <c:v>71.110855139333751</c:v>
                </c:pt>
                <c:pt idx="11">
                  <c:v>104.21486528840056</c:v>
                </c:pt>
                <c:pt idx="12">
                  <c:v>169.10752553987317</c:v>
                </c:pt>
                <c:pt idx="13">
                  <c:v>111.65156818217551</c:v>
                </c:pt>
                <c:pt idx="14">
                  <c:v>117.64148060462391</c:v>
                </c:pt>
                <c:pt idx="15">
                  <c:v>126.68045130647253</c:v>
                </c:pt>
                <c:pt idx="16">
                  <c:v>128.50834851372102</c:v>
                </c:pt>
                <c:pt idx="17">
                  <c:v>105.84253821038641</c:v>
                </c:pt>
                <c:pt idx="18">
                  <c:v>49.491396888881454</c:v>
                </c:pt>
                <c:pt idx="19">
                  <c:v>78.710495013415354</c:v>
                </c:pt>
                <c:pt idx="20">
                  <c:v>36.006214719924145</c:v>
                </c:pt>
                <c:pt idx="21">
                  <c:v>25.615031263913959</c:v>
                </c:pt>
                <c:pt idx="22">
                  <c:v>31.095692878288684</c:v>
                </c:pt>
                <c:pt idx="23">
                  <c:v>37.151110382124315</c:v>
                </c:pt>
                <c:pt idx="24">
                  <c:v>63.686060811062809</c:v>
                </c:pt>
                <c:pt idx="25">
                  <c:v>41.990221984002737</c:v>
                </c:pt>
                <c:pt idx="26">
                  <c:v>106.32368918185448</c:v>
                </c:pt>
                <c:pt idx="27">
                  <c:v>136.29117362475023</c:v>
                </c:pt>
                <c:pt idx="28">
                  <c:v>198.81369547584933</c:v>
                </c:pt>
              </c:numCache>
            </c:numRef>
          </c:val>
          <c:extLst>
            <c:ext xmlns:c16="http://schemas.microsoft.com/office/drawing/2014/chart" uri="{C3380CC4-5D6E-409C-BE32-E72D297353CC}">
              <c16:uniqueId val="{00000000-8DBC-4825-B7E7-4D1FAC783309}"/>
            </c:ext>
          </c:extLst>
        </c:ser>
        <c:ser>
          <c:idx val="1"/>
          <c:order val="1"/>
          <c:tx>
            <c:strRef>
              <c:f>'---Compare options---'!$H$8</c:f>
              <c:strCache>
                <c:ptCount val="1"/>
                <c:pt idx="0">
                  <c:v>FOM</c:v>
                </c:pt>
              </c:strCache>
            </c:strRef>
          </c:tx>
          <c:spPr>
            <a:solidFill>
              <a:srgbClr val="188CE5"/>
            </a:solidFill>
            <a:ln w="25400">
              <a:noFill/>
              <a:prstDash val="solid"/>
            </a:ln>
            <a:effectLst/>
            <a:extLst>
              <a:ext uri="{91240B29-F687-4F45-9708-019B960494DF}">
                <a14:hiddenLine xmlns:a14="http://schemas.microsoft.com/office/drawing/2010/main" w="25400">
                  <a:solidFill>
                    <a:srgbClr val="188CE5"/>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options---'!$I$8:$AK$8</c:f>
              <c:numCache>
                <c:formatCode>"$"#,##0</c:formatCode>
                <c:ptCount val="29"/>
                <c:pt idx="0">
                  <c:v>9.8936214067994435</c:v>
                </c:pt>
                <c:pt idx="1">
                  <c:v>9.440479069932481</c:v>
                </c:pt>
                <c:pt idx="2">
                  <c:v>4.0571841799615065</c:v>
                </c:pt>
                <c:pt idx="3">
                  <c:v>-13.767173278015077</c:v>
                </c:pt>
                <c:pt idx="4">
                  <c:v>-31.098483474369917</c:v>
                </c:pt>
                <c:pt idx="5">
                  <c:v>-6.4809504122261421</c:v>
                </c:pt>
                <c:pt idx="6">
                  <c:v>123.7796531529949</c:v>
                </c:pt>
                <c:pt idx="7">
                  <c:v>37.081118773124238</c:v>
                </c:pt>
                <c:pt idx="8">
                  <c:v>17.569873186042734</c:v>
                </c:pt>
                <c:pt idx="9">
                  <c:v>23.436862214761916</c:v>
                </c:pt>
                <c:pt idx="10">
                  <c:v>27.865781562263788</c:v>
                </c:pt>
                <c:pt idx="11">
                  <c:v>23.861454948921221</c:v>
                </c:pt>
                <c:pt idx="12">
                  <c:v>-64.241013838348209</c:v>
                </c:pt>
                <c:pt idx="13">
                  <c:v>19.209344903370773</c:v>
                </c:pt>
                <c:pt idx="14">
                  <c:v>22.56615257450752</c:v>
                </c:pt>
                <c:pt idx="15">
                  <c:v>23.532573410953162</c:v>
                </c:pt>
                <c:pt idx="16">
                  <c:v>79.646979224036102</c:v>
                </c:pt>
                <c:pt idx="17">
                  <c:v>19.035482839238714</c:v>
                </c:pt>
                <c:pt idx="18">
                  <c:v>8.6534452098183685</c:v>
                </c:pt>
                <c:pt idx="19">
                  <c:v>17.539697512080544</c:v>
                </c:pt>
                <c:pt idx="20">
                  <c:v>18.785542893518809</c:v>
                </c:pt>
                <c:pt idx="21">
                  <c:v>18.116147594135256</c:v>
                </c:pt>
                <c:pt idx="22">
                  <c:v>19.71634000073513</c:v>
                </c:pt>
                <c:pt idx="23">
                  <c:v>27.791077422956356</c:v>
                </c:pt>
                <c:pt idx="24">
                  <c:v>33.651479384386683</c:v>
                </c:pt>
                <c:pt idx="25">
                  <c:v>27.867591588358859</c:v>
                </c:pt>
                <c:pt idx="26">
                  <c:v>50.346111447398201</c:v>
                </c:pt>
                <c:pt idx="27">
                  <c:v>51.034402769850217</c:v>
                </c:pt>
                <c:pt idx="28">
                  <c:v>98.725748041985796</c:v>
                </c:pt>
              </c:numCache>
            </c:numRef>
          </c:val>
          <c:extLst>
            <c:ext xmlns:c16="http://schemas.microsoft.com/office/drawing/2014/chart" uri="{C3380CC4-5D6E-409C-BE32-E72D297353CC}">
              <c16:uniqueId val="{00000001-8DBC-4825-B7E7-4D1FAC783309}"/>
            </c:ext>
          </c:extLst>
        </c:ser>
        <c:ser>
          <c:idx val="2"/>
          <c:order val="2"/>
          <c:tx>
            <c:strRef>
              <c:f>'---Compare options---'!$H$9</c:f>
              <c:strCache>
                <c:ptCount val="1"/>
                <c:pt idx="0">
                  <c:v>Fuel</c:v>
                </c:pt>
              </c:strCache>
            </c:strRef>
          </c:tx>
          <c:spPr>
            <a:solidFill>
              <a:srgbClr val="2DB757"/>
            </a:solidFill>
            <a:ln w="25400">
              <a:noFill/>
              <a:prstDash val="solid"/>
            </a:ln>
            <a:effectLst/>
            <a:extLst>
              <a:ext uri="{91240B29-F687-4F45-9708-019B960494DF}">
                <a14:hiddenLine xmlns:a14="http://schemas.microsoft.com/office/drawing/2010/main" w="25400">
                  <a:solidFill>
                    <a:srgbClr val="2DB757"/>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options---'!$I$9:$AK$9</c:f>
              <c:numCache>
                <c:formatCode>"$"#,##0</c:formatCode>
                <c:ptCount val="29"/>
                <c:pt idx="0">
                  <c:v>-6.8944320817533882</c:v>
                </c:pt>
                <c:pt idx="1">
                  <c:v>-5.6025956197865305</c:v>
                </c:pt>
                <c:pt idx="2">
                  <c:v>-7.2261246661047913</c:v>
                </c:pt>
                <c:pt idx="3">
                  <c:v>-14.350951998071046</c:v>
                </c:pt>
                <c:pt idx="4">
                  <c:v>-34.91831160886516</c:v>
                </c:pt>
                <c:pt idx="5">
                  <c:v>-31.740565977039399</c:v>
                </c:pt>
                <c:pt idx="6">
                  <c:v>2.4467339979176175</c:v>
                </c:pt>
                <c:pt idx="7">
                  <c:v>-20.193525810991066</c:v>
                </c:pt>
                <c:pt idx="8">
                  <c:v>47.419020820407312</c:v>
                </c:pt>
                <c:pt idx="9">
                  <c:v>25.114952300649602</c:v>
                </c:pt>
                <c:pt idx="10">
                  <c:v>38.165422621346544</c:v>
                </c:pt>
                <c:pt idx="11">
                  <c:v>23.492416018382645</c:v>
                </c:pt>
                <c:pt idx="12">
                  <c:v>18.712814834490885</c:v>
                </c:pt>
                <c:pt idx="13">
                  <c:v>51.280196488989283</c:v>
                </c:pt>
                <c:pt idx="14">
                  <c:v>36.347341992588596</c:v>
                </c:pt>
                <c:pt idx="15">
                  <c:v>26.753304839069372</c:v>
                </c:pt>
                <c:pt idx="16">
                  <c:v>65.498641972873713</c:v>
                </c:pt>
                <c:pt idx="17">
                  <c:v>85.087687273664926</c:v>
                </c:pt>
                <c:pt idx="18">
                  <c:v>87.84135668006364</c:v>
                </c:pt>
                <c:pt idx="19">
                  <c:v>86.524614402831887</c:v>
                </c:pt>
                <c:pt idx="20">
                  <c:v>80.01768334512343</c:v>
                </c:pt>
                <c:pt idx="21">
                  <c:v>109.16652128821343</c:v>
                </c:pt>
                <c:pt idx="22">
                  <c:v>95.936033664451443</c:v>
                </c:pt>
                <c:pt idx="23">
                  <c:v>77.635660105381049</c:v>
                </c:pt>
                <c:pt idx="24">
                  <c:v>60.450811398845687</c:v>
                </c:pt>
                <c:pt idx="25">
                  <c:v>94.645530614683992</c:v>
                </c:pt>
                <c:pt idx="26">
                  <c:v>91.527497237797249</c:v>
                </c:pt>
                <c:pt idx="27">
                  <c:v>77.453280998045344</c:v>
                </c:pt>
                <c:pt idx="28">
                  <c:v>16.506386084564145</c:v>
                </c:pt>
              </c:numCache>
            </c:numRef>
          </c:val>
          <c:extLst>
            <c:ext xmlns:c16="http://schemas.microsoft.com/office/drawing/2014/chart" uri="{C3380CC4-5D6E-409C-BE32-E72D297353CC}">
              <c16:uniqueId val="{00000002-8DBC-4825-B7E7-4D1FAC783309}"/>
            </c:ext>
          </c:extLst>
        </c:ser>
        <c:ser>
          <c:idx val="3"/>
          <c:order val="3"/>
          <c:tx>
            <c:strRef>
              <c:f>'---Compare options---'!$H$10</c:f>
              <c:strCache>
                <c:ptCount val="1"/>
                <c:pt idx="0">
                  <c:v>VOM</c:v>
                </c:pt>
              </c:strCache>
            </c:strRef>
          </c:tx>
          <c:spPr>
            <a:solidFill>
              <a:srgbClr val="3D108A"/>
            </a:solidFill>
            <a:ln w="25400">
              <a:noFill/>
              <a:prstDash val="solid"/>
            </a:ln>
            <a:effectLst/>
            <a:extLst>
              <a:ext uri="{91240B29-F687-4F45-9708-019B960494DF}">
                <a14:hiddenLine xmlns:a14="http://schemas.microsoft.com/office/drawing/2010/main" w="25400">
                  <a:solidFill>
                    <a:srgbClr val="3D108A"/>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options---'!$I$10:$AK$10</c:f>
              <c:numCache>
                <c:formatCode>"$"#,##0</c:formatCode>
                <c:ptCount val="29"/>
                <c:pt idx="0">
                  <c:v>-3.6542035935308084</c:v>
                </c:pt>
                <c:pt idx="1">
                  <c:v>-5.4591652137148197</c:v>
                </c:pt>
                <c:pt idx="2">
                  <c:v>-0.23978787451796232</c:v>
                </c:pt>
                <c:pt idx="3">
                  <c:v>-4.9004465437204923</c:v>
                </c:pt>
                <c:pt idx="4">
                  <c:v>-7.4335310510370762</c:v>
                </c:pt>
                <c:pt idx="5">
                  <c:v>-7.3658845453229729</c:v>
                </c:pt>
                <c:pt idx="6">
                  <c:v>-6.4057866119200479</c:v>
                </c:pt>
                <c:pt idx="7">
                  <c:v>-8.4753468493609692</c:v>
                </c:pt>
                <c:pt idx="8">
                  <c:v>5.214734961834794</c:v>
                </c:pt>
                <c:pt idx="9">
                  <c:v>5.0476526798420238</c:v>
                </c:pt>
                <c:pt idx="10">
                  <c:v>0.25772891571791845</c:v>
                </c:pt>
                <c:pt idx="11">
                  <c:v>1.9468461960214771</c:v>
                </c:pt>
                <c:pt idx="12">
                  <c:v>-3.0374606717155546</c:v>
                </c:pt>
                <c:pt idx="13">
                  <c:v>1.7385694614016101</c:v>
                </c:pt>
                <c:pt idx="14">
                  <c:v>1.1626807833618951</c:v>
                </c:pt>
                <c:pt idx="15">
                  <c:v>1.7624304295498006</c:v>
                </c:pt>
                <c:pt idx="16">
                  <c:v>1.8648433197627601</c:v>
                </c:pt>
                <c:pt idx="17">
                  <c:v>-0.43876888865735963</c:v>
                </c:pt>
                <c:pt idx="18">
                  <c:v>4.2511452967149088</c:v>
                </c:pt>
                <c:pt idx="19">
                  <c:v>1.2883503934917679</c:v>
                </c:pt>
                <c:pt idx="20">
                  <c:v>3.9183170617961003</c:v>
                </c:pt>
                <c:pt idx="21">
                  <c:v>2.9387865675720679</c:v>
                </c:pt>
                <c:pt idx="22">
                  <c:v>3.4288048968283111</c:v>
                </c:pt>
                <c:pt idx="23">
                  <c:v>6.3041357739178343</c:v>
                </c:pt>
                <c:pt idx="24">
                  <c:v>2.4927486177476821</c:v>
                </c:pt>
                <c:pt idx="25">
                  <c:v>3.5358815109101123</c:v>
                </c:pt>
                <c:pt idx="26">
                  <c:v>2.3852317306178521</c:v>
                </c:pt>
                <c:pt idx="27">
                  <c:v>2.2713937081378681</c:v>
                </c:pt>
                <c:pt idx="28">
                  <c:v>1.3048355437777355</c:v>
                </c:pt>
              </c:numCache>
            </c:numRef>
          </c:val>
          <c:extLst>
            <c:ext xmlns:c16="http://schemas.microsoft.com/office/drawing/2014/chart" uri="{C3380CC4-5D6E-409C-BE32-E72D297353CC}">
              <c16:uniqueId val="{00000003-8DBC-4825-B7E7-4D1FAC783309}"/>
            </c:ext>
          </c:extLst>
        </c:ser>
        <c:ser>
          <c:idx val="4"/>
          <c:order val="4"/>
          <c:tx>
            <c:strRef>
              <c:f>'---Compare options---'!$H$11</c:f>
              <c:strCache>
                <c:ptCount val="1"/>
                <c:pt idx="0">
                  <c:v>REHAB</c:v>
                </c:pt>
              </c:strCache>
            </c:strRef>
          </c:tx>
          <c:spPr>
            <a:solidFill>
              <a:srgbClr val="750E5C"/>
            </a:solidFill>
            <a:ln w="25400">
              <a:noFill/>
              <a:prstDash val="solid"/>
            </a:ln>
            <a:effectLst/>
            <a:extLst>
              <a:ext uri="{91240B29-F687-4F45-9708-019B960494DF}">
                <a14:hiddenLine xmlns:a14="http://schemas.microsoft.com/office/drawing/2010/main" w="25400">
                  <a:solidFill>
                    <a:srgbClr val="750E5C"/>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options---'!$I$11:$AK$11</c:f>
              <c:numCache>
                <c:formatCode>"$"#,##0</c:formatCode>
                <c:ptCount val="29"/>
                <c:pt idx="0">
                  <c:v>0</c:v>
                </c:pt>
                <c:pt idx="1">
                  <c:v>0</c:v>
                </c:pt>
                <c:pt idx="2">
                  <c:v>0</c:v>
                </c:pt>
                <c:pt idx="3">
                  <c:v>34.936449247706506</c:v>
                </c:pt>
                <c:pt idx="4">
                  <c:v>1.0818604720479488</c:v>
                </c:pt>
                <c:pt idx="5">
                  <c:v>-3.0490116586769074</c:v>
                </c:pt>
                <c:pt idx="6">
                  <c:v>-33.893135760715815</c:v>
                </c:pt>
                <c:pt idx="7">
                  <c:v>2.5708875191845314E-5</c:v>
                </c:pt>
                <c:pt idx="8">
                  <c:v>5.450079092504942</c:v>
                </c:pt>
                <c:pt idx="9">
                  <c:v>1.4929538787502238E-8</c:v>
                </c:pt>
                <c:pt idx="10">
                  <c:v>5.7242794137170495E-9</c:v>
                </c:pt>
                <c:pt idx="11">
                  <c:v>3.2804523229846002E-8</c:v>
                </c:pt>
                <c:pt idx="12">
                  <c:v>5.7897059849333203</c:v>
                </c:pt>
                <c:pt idx="13">
                  <c:v>0</c:v>
                </c:pt>
                <c:pt idx="14">
                  <c:v>0</c:v>
                </c:pt>
                <c:pt idx="15">
                  <c:v>3.8897915918247011E-2</c:v>
                </c:pt>
                <c:pt idx="16">
                  <c:v>0</c:v>
                </c:pt>
                <c:pt idx="17">
                  <c:v>0</c:v>
                </c:pt>
                <c:pt idx="18">
                  <c:v>0</c:v>
                </c:pt>
                <c:pt idx="19">
                  <c:v>2.3571774589619898E-8</c:v>
                </c:pt>
                <c:pt idx="20">
                  <c:v>8.4473003603147384E-2</c:v>
                </c:pt>
                <c:pt idx="21">
                  <c:v>0</c:v>
                </c:pt>
                <c:pt idx="22">
                  <c:v>-0.74978213668790628</c:v>
                </c:pt>
                <c:pt idx="23">
                  <c:v>2.4003027014162588E-8</c:v>
                </c:pt>
                <c:pt idx="24">
                  <c:v>0</c:v>
                </c:pt>
                <c:pt idx="25">
                  <c:v>0.41781613966406606</c:v>
                </c:pt>
                <c:pt idx="26">
                  <c:v>7.9937561550726085E-9</c:v>
                </c:pt>
                <c:pt idx="27">
                  <c:v>0</c:v>
                </c:pt>
                <c:pt idx="28">
                  <c:v>0</c:v>
                </c:pt>
              </c:numCache>
            </c:numRef>
          </c:val>
          <c:extLst>
            <c:ext xmlns:c16="http://schemas.microsoft.com/office/drawing/2014/chart" uri="{C3380CC4-5D6E-409C-BE32-E72D297353CC}">
              <c16:uniqueId val="{00000004-8DBC-4825-B7E7-4D1FAC783309}"/>
            </c:ext>
          </c:extLst>
        </c:ser>
        <c:ser>
          <c:idx val="5"/>
          <c:order val="5"/>
          <c:tx>
            <c:strRef>
              <c:f>'---Compare options---'!$H$12</c:f>
              <c:strCache>
                <c:ptCount val="1"/>
                <c:pt idx="0">
                  <c:v>REZ</c:v>
                </c:pt>
              </c:strCache>
            </c:strRef>
          </c:tx>
          <c:spPr>
            <a:solidFill>
              <a:srgbClr val="FF4136"/>
            </a:solidFill>
            <a:ln w="25400">
              <a:noFill/>
              <a:prstDash val="solid"/>
            </a:ln>
            <a:effectLst/>
            <a:extLst>
              <a:ext uri="{91240B29-F687-4F45-9708-019B960494DF}">
                <a14:hiddenLine xmlns:a14="http://schemas.microsoft.com/office/drawing/2010/main" w="25400">
                  <a:solidFill>
                    <a:srgbClr val="FF4136"/>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options---'!$I$12:$AK$12</c:f>
              <c:numCache>
                <c:formatCode>"$"#,##0</c:formatCode>
                <c:ptCount val="29"/>
                <c:pt idx="0">
                  <c:v>-2.2701047261516178</c:v>
                </c:pt>
                <c:pt idx="1">
                  <c:v>-2.1661303800245033</c:v>
                </c:pt>
                <c:pt idx="2">
                  <c:v>1.4434596388165264</c:v>
                </c:pt>
                <c:pt idx="3">
                  <c:v>9.9481260708431005</c:v>
                </c:pt>
                <c:pt idx="4">
                  <c:v>20.439166561876512</c:v>
                </c:pt>
                <c:pt idx="5">
                  <c:v>21.906394668750263</c:v>
                </c:pt>
                <c:pt idx="6">
                  <c:v>28.592557399633712</c:v>
                </c:pt>
                <c:pt idx="7">
                  <c:v>44.739755405854496</c:v>
                </c:pt>
                <c:pt idx="8">
                  <c:v>42.690607162873945</c:v>
                </c:pt>
                <c:pt idx="9">
                  <c:v>47.95526523318874</c:v>
                </c:pt>
                <c:pt idx="10">
                  <c:v>40.731486811254712</c:v>
                </c:pt>
                <c:pt idx="11">
                  <c:v>37.713173241323908</c:v>
                </c:pt>
                <c:pt idx="12">
                  <c:v>39.937866880243874</c:v>
                </c:pt>
                <c:pt idx="13">
                  <c:v>29.63086430507223</c:v>
                </c:pt>
                <c:pt idx="14">
                  <c:v>30.292114026879077</c:v>
                </c:pt>
                <c:pt idx="15">
                  <c:v>21.052332714172838</c:v>
                </c:pt>
                <c:pt idx="16">
                  <c:v>30.027041900311072</c:v>
                </c:pt>
                <c:pt idx="17">
                  <c:v>26.471017356751545</c:v>
                </c:pt>
                <c:pt idx="18">
                  <c:v>22.377402565005177</c:v>
                </c:pt>
                <c:pt idx="19">
                  <c:v>31.35275236416777</c:v>
                </c:pt>
                <c:pt idx="20">
                  <c:v>27.022398386215091</c:v>
                </c:pt>
                <c:pt idx="21">
                  <c:v>31.808324471539468</c:v>
                </c:pt>
                <c:pt idx="22">
                  <c:v>23.937504053997515</c:v>
                </c:pt>
                <c:pt idx="23">
                  <c:v>2.9715038643235459</c:v>
                </c:pt>
                <c:pt idx="24">
                  <c:v>12.721341205656877</c:v>
                </c:pt>
                <c:pt idx="25">
                  <c:v>25.616198617451939</c:v>
                </c:pt>
                <c:pt idx="26">
                  <c:v>23.465443380081911</c:v>
                </c:pt>
                <c:pt idx="27">
                  <c:v>21.113314054800082</c:v>
                </c:pt>
                <c:pt idx="28">
                  <c:v>10.183355046840502</c:v>
                </c:pt>
              </c:numCache>
            </c:numRef>
          </c:val>
          <c:extLst>
            <c:ext xmlns:c16="http://schemas.microsoft.com/office/drawing/2014/chart" uri="{C3380CC4-5D6E-409C-BE32-E72D297353CC}">
              <c16:uniqueId val="{00000005-8DBC-4825-B7E7-4D1FAC783309}"/>
            </c:ext>
          </c:extLst>
        </c:ser>
        <c:ser>
          <c:idx val="6"/>
          <c:order val="6"/>
          <c:tx>
            <c:strRef>
              <c:f>'---Compare options---'!$H$13</c:f>
              <c:strCache>
                <c:ptCount val="1"/>
                <c:pt idx="0">
                  <c:v>USE+DSP</c:v>
                </c:pt>
              </c:strCache>
            </c:strRef>
          </c:tx>
          <c:spPr>
            <a:solidFill>
              <a:srgbClr val="27ACAA"/>
            </a:solidFill>
            <a:ln>
              <a:noFill/>
              <a:prstDash val="solid"/>
            </a:ln>
            <a:effectLst/>
            <a:extLst>
              <a:ext uri="{91240B29-F687-4F45-9708-019B960494DF}">
                <a14:hiddenLine xmlns:a14="http://schemas.microsoft.com/office/drawing/2010/main">
                  <a:solidFill>
                    <a:srgbClr val="27ACAA"/>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options---'!$I$13:$AK$13</c:f>
              <c:numCache>
                <c:formatCode>"$"#,##0</c:formatCode>
                <c:ptCount val="29"/>
                <c:pt idx="0">
                  <c:v>2.4799811099999969E-6</c:v>
                </c:pt>
                <c:pt idx="1">
                  <c:v>2.4617140700000001E-6</c:v>
                </c:pt>
                <c:pt idx="2">
                  <c:v>-2.9491888686310003E-2</c:v>
                </c:pt>
                <c:pt idx="3">
                  <c:v>0.98419699374945047</c:v>
                </c:pt>
                <c:pt idx="4">
                  <c:v>1.0417081035317401</c:v>
                </c:pt>
                <c:pt idx="5">
                  <c:v>0.99088716014869038</c:v>
                </c:pt>
                <c:pt idx="6">
                  <c:v>0.14492450373650997</c:v>
                </c:pt>
                <c:pt idx="7">
                  <c:v>-1.1388293558535225</c:v>
                </c:pt>
                <c:pt idx="8">
                  <c:v>-1.2594967331853499</c:v>
                </c:pt>
                <c:pt idx="9">
                  <c:v>0.2235433780937699</c:v>
                </c:pt>
                <c:pt idx="10">
                  <c:v>1.1539588361107598</c:v>
                </c:pt>
                <c:pt idx="11">
                  <c:v>27.034217219550985</c:v>
                </c:pt>
                <c:pt idx="12">
                  <c:v>-5.1346237196823026</c:v>
                </c:pt>
                <c:pt idx="13">
                  <c:v>6.0991790116069664</c:v>
                </c:pt>
                <c:pt idx="14">
                  <c:v>-8.0087860853250419</c:v>
                </c:pt>
                <c:pt idx="15">
                  <c:v>0.31195976878880854</c:v>
                </c:pt>
                <c:pt idx="16">
                  <c:v>-25.348822051542388</c:v>
                </c:pt>
                <c:pt idx="17">
                  <c:v>-8.5329920265169903E-2</c:v>
                </c:pt>
                <c:pt idx="18">
                  <c:v>-2.2981693308387183</c:v>
                </c:pt>
                <c:pt idx="19">
                  <c:v>2.3184184513291601</c:v>
                </c:pt>
                <c:pt idx="20">
                  <c:v>-1.5770353024378019</c:v>
                </c:pt>
                <c:pt idx="21">
                  <c:v>6.7753779714194806</c:v>
                </c:pt>
                <c:pt idx="22">
                  <c:v>12.529182508261965</c:v>
                </c:pt>
                <c:pt idx="23">
                  <c:v>137.12875996561081</c:v>
                </c:pt>
                <c:pt idx="24">
                  <c:v>39.621642390848109</c:v>
                </c:pt>
                <c:pt idx="25">
                  <c:v>5.7603567439453034</c:v>
                </c:pt>
                <c:pt idx="26">
                  <c:v>125.58515188557368</c:v>
                </c:pt>
                <c:pt idx="27">
                  <c:v>3.0299198112120505</c:v>
                </c:pt>
                <c:pt idx="28">
                  <c:v>6.184587452931039</c:v>
                </c:pt>
              </c:numCache>
            </c:numRef>
          </c:val>
          <c:extLst>
            <c:ext xmlns:c16="http://schemas.microsoft.com/office/drawing/2014/chart" uri="{C3380CC4-5D6E-409C-BE32-E72D297353CC}">
              <c16:uniqueId val="{00000006-8DBC-4825-B7E7-4D1FAC783309}"/>
            </c:ext>
          </c:extLst>
        </c:ser>
        <c:ser>
          <c:idx val="7"/>
          <c:order val="7"/>
          <c:tx>
            <c:strRef>
              <c:f>'---Compare options---'!$H$14</c:f>
              <c:strCache>
                <c:ptCount val="1"/>
                <c:pt idx="0">
                  <c:v>SyncCon</c:v>
                </c:pt>
              </c:strCache>
            </c:strRef>
          </c:tx>
          <c:spPr>
            <a:solidFill>
              <a:srgbClr val="9C82D4"/>
            </a:solidFill>
            <a:ln>
              <a:noFill/>
              <a:prstDash val="solid"/>
            </a:ln>
            <a:effectLst/>
            <a:extLst>
              <a:ext uri="{91240B29-F687-4F45-9708-019B960494DF}">
                <a14:hiddenLine xmlns:a14="http://schemas.microsoft.com/office/drawing/2010/main">
                  <a:solidFill>
                    <a:srgbClr val="9C82D4"/>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options---'!$I$14:$AK$14</c:f>
              <c:numCache>
                <c:formatCode>"$"#,##0</c:formatCode>
                <c:ptCount val="29"/>
                <c:pt idx="0">
                  <c:v>0.13790492299999982</c:v>
                </c:pt>
                <c:pt idx="1">
                  <c:v>0.1476934839999999</c:v>
                </c:pt>
                <c:pt idx="2">
                  <c:v>-0.12272617531910737</c:v>
                </c:pt>
                <c:pt idx="3">
                  <c:v>0.85554161998520062</c:v>
                </c:pt>
                <c:pt idx="4">
                  <c:v>0.7405402574901</c:v>
                </c:pt>
                <c:pt idx="5">
                  <c:v>0.90455036081390061</c:v>
                </c:pt>
                <c:pt idx="6">
                  <c:v>-0.9268253694059968</c:v>
                </c:pt>
                <c:pt idx="7">
                  <c:v>-0.84373552544820263</c:v>
                </c:pt>
                <c:pt idx="8">
                  <c:v>-1.3824260294047999</c:v>
                </c:pt>
                <c:pt idx="9">
                  <c:v>-1.0538940849434986</c:v>
                </c:pt>
                <c:pt idx="10">
                  <c:v>-0.76689865530449974</c:v>
                </c:pt>
                <c:pt idx="11">
                  <c:v>-2.0681549013701443E-2</c:v>
                </c:pt>
                <c:pt idx="12">
                  <c:v>-0.11431008280319656</c:v>
                </c:pt>
                <c:pt idx="13">
                  <c:v>5.653428053590142E-2</c:v>
                </c:pt>
                <c:pt idx="14">
                  <c:v>0.15992442938659771</c:v>
                </c:pt>
                <c:pt idx="15">
                  <c:v>9.7992732133401664E-2</c:v>
                </c:pt>
                <c:pt idx="16">
                  <c:v>0.16771617707539735</c:v>
                </c:pt>
                <c:pt idx="17">
                  <c:v>0.11644122064669864</c:v>
                </c:pt>
                <c:pt idx="18">
                  <c:v>0.16816523612479978</c:v>
                </c:pt>
                <c:pt idx="19">
                  <c:v>0.29651098856339925</c:v>
                </c:pt>
                <c:pt idx="20">
                  <c:v>0.33687242044372034</c:v>
                </c:pt>
                <c:pt idx="21">
                  <c:v>2.6031701897440144E-2</c:v>
                </c:pt>
                <c:pt idx="22">
                  <c:v>0.2892094070232597</c:v>
                </c:pt>
                <c:pt idx="23">
                  <c:v>0.28075035522249892</c:v>
                </c:pt>
                <c:pt idx="24">
                  <c:v>0.16575574698865056</c:v>
                </c:pt>
                <c:pt idx="25">
                  <c:v>8.9598761659400228E-2</c:v>
                </c:pt>
                <c:pt idx="26">
                  <c:v>8.5280417428741206E-2</c:v>
                </c:pt>
                <c:pt idx="27">
                  <c:v>0.17549787837298117</c:v>
                </c:pt>
                <c:pt idx="28">
                  <c:v>0.29027326816442928</c:v>
                </c:pt>
              </c:numCache>
            </c:numRef>
          </c:val>
          <c:extLst>
            <c:ext xmlns:c16="http://schemas.microsoft.com/office/drawing/2014/chart" uri="{C3380CC4-5D6E-409C-BE32-E72D297353CC}">
              <c16:uniqueId val="{00000007-8DBC-4825-B7E7-4D1FAC783309}"/>
            </c:ext>
          </c:extLst>
        </c:ser>
        <c:ser>
          <c:idx val="8"/>
          <c:order val="8"/>
          <c:tx>
            <c:strRef>
              <c:f>'---Compare options---'!$H$15</c:f>
              <c:strCache>
                <c:ptCount val="1"/>
                <c:pt idx="0">
                  <c:v>System Strength</c:v>
                </c:pt>
              </c:strCache>
            </c:strRef>
          </c:tx>
          <c:spPr>
            <a:solidFill>
              <a:schemeClr val="accent3">
                <a:lumMod val="60000"/>
              </a:schemeClr>
            </a:solidFill>
            <a:ln>
              <a:noFill/>
            </a:ln>
            <a:effec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options---'!$I$15:$AK$15</c:f>
              <c:numCache>
                <c:formatCode>"$"#,##0</c:formatCode>
                <c:ptCount val="29"/>
                <c:pt idx="0">
                  <c:v>0.59141207570318688</c:v>
                </c:pt>
                <c:pt idx="1">
                  <c:v>0.56432451161305741</c:v>
                </c:pt>
                <c:pt idx="2">
                  <c:v>0.51290999088124134</c:v>
                </c:pt>
                <c:pt idx="3">
                  <c:v>1.707575473697736</c:v>
                </c:pt>
                <c:pt idx="4">
                  <c:v>2.28101939278972</c:v>
                </c:pt>
                <c:pt idx="5">
                  <c:v>1.9657108896024147</c:v>
                </c:pt>
                <c:pt idx="6">
                  <c:v>1.9633237109049186</c:v>
                </c:pt>
                <c:pt idx="7">
                  <c:v>2.3140835419775394</c:v>
                </c:pt>
                <c:pt idx="8">
                  <c:v>1.0535816417272508</c:v>
                </c:pt>
                <c:pt idx="9">
                  <c:v>1.640949207049176</c:v>
                </c:pt>
                <c:pt idx="10">
                  <c:v>1.6516787893188085</c:v>
                </c:pt>
                <c:pt idx="11">
                  <c:v>1.1976833381269607</c:v>
                </c:pt>
                <c:pt idx="12">
                  <c:v>1.7820923082253504</c:v>
                </c:pt>
                <c:pt idx="13">
                  <c:v>0.77549106622466202</c:v>
                </c:pt>
                <c:pt idx="14">
                  <c:v>0.92836177847683576</c:v>
                </c:pt>
                <c:pt idx="15">
                  <c:v>0.33765794758132689</c:v>
                </c:pt>
                <c:pt idx="16">
                  <c:v>1.643455353355981</c:v>
                </c:pt>
                <c:pt idx="17">
                  <c:v>1.074973851127943</c:v>
                </c:pt>
                <c:pt idx="18">
                  <c:v>0.52278496160383658</c:v>
                </c:pt>
                <c:pt idx="19">
                  <c:v>1.7403180423336015</c:v>
                </c:pt>
                <c:pt idx="20">
                  <c:v>0.57847055029711913</c:v>
                </c:pt>
                <c:pt idx="21">
                  <c:v>0.2431706456444008</c:v>
                </c:pt>
                <c:pt idx="22">
                  <c:v>-0.18001008341498528</c:v>
                </c:pt>
                <c:pt idx="23">
                  <c:v>-0.68325851437428353</c:v>
                </c:pt>
                <c:pt idx="24">
                  <c:v>-0.34578692671166938</c:v>
                </c:pt>
                <c:pt idx="25">
                  <c:v>0.16006179084175529</c:v>
                </c:pt>
                <c:pt idx="26">
                  <c:v>0.3349375348215326</c:v>
                </c:pt>
                <c:pt idx="27">
                  <c:v>8.8989442495694682E-2</c:v>
                </c:pt>
                <c:pt idx="28">
                  <c:v>0.60018606649034334</c:v>
                </c:pt>
              </c:numCache>
            </c:numRef>
          </c:val>
          <c:extLst>
            <c:ext xmlns:c16="http://schemas.microsoft.com/office/drawing/2014/chart" uri="{C3380CC4-5D6E-409C-BE32-E72D297353CC}">
              <c16:uniqueId val="{00000008-8DBC-4825-B7E7-4D1FAC783309}"/>
            </c:ext>
          </c:extLst>
        </c:ser>
        <c:dLbls>
          <c:showLegendKey val="0"/>
          <c:showVal val="0"/>
          <c:showCatName val="0"/>
          <c:showSerName val="0"/>
          <c:showPercent val="0"/>
          <c:showBubbleSize val="0"/>
        </c:dLbls>
        <c:gapWidth val="150"/>
        <c:overlap val="100"/>
        <c:axId val="1837395552"/>
        <c:axId val="1837396096"/>
      </c:barChart>
      <c:catAx>
        <c:axId val="1837395552"/>
        <c:scaling>
          <c:orientation val="minMax"/>
        </c:scaling>
        <c:delete val="0"/>
        <c:axPos val="b"/>
        <c:numFmt formatCode="General" sourceLinked="1"/>
        <c:majorTickMark val="out"/>
        <c:minorTickMark val="none"/>
        <c:tickLblPos val="low"/>
        <c:spPr>
          <a:noFill/>
          <a:ln w="9525" cap="flat" cmpd="sng" algn="ctr">
            <a:solidFill>
              <a:srgbClr val="868686"/>
            </a:solidFill>
            <a:round/>
          </a:ln>
          <a:effectLst/>
        </c:spPr>
        <c:txPr>
          <a:bodyPr rot="-2700000" spcFirstLastPara="1" vertOverflow="ellipsis"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837396096"/>
        <c:crosses val="autoZero"/>
        <c:auto val="1"/>
        <c:lblAlgn val="ctr"/>
        <c:lblOffset val="100"/>
        <c:noMultiLvlLbl val="0"/>
      </c:catAx>
      <c:valAx>
        <c:axId val="1837396096"/>
        <c:scaling>
          <c:orientation val="minMax"/>
        </c:scaling>
        <c:delete val="0"/>
        <c:axPos val="l"/>
        <c:majorGridlines>
          <c:spPr>
            <a:ln w="3175" cap="flat" cmpd="sng" algn="ctr">
              <a:solidFill>
                <a:srgbClr val="A5A5A5"/>
              </a:solidFill>
              <a:prstDash val="dash"/>
              <a:round/>
            </a:ln>
            <a:effectLst/>
          </c:spPr>
        </c:majorGridlines>
        <c:title>
          <c:tx>
            <c:rich>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r>
                  <a:rPr lang="en-AU"/>
                  <a:t>Annual market benefits
($m, discounted to 1 July 2020)</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endParaRPr lang="en-US"/>
            </a:p>
          </c:txPr>
        </c:title>
        <c:numFmt formatCode="#,##0" sourceLinked="0"/>
        <c:majorTickMark val="out"/>
        <c:minorTickMark val="none"/>
        <c:tickLblPos val="nextTo"/>
        <c:spPr>
          <a:noFill/>
          <a:ln>
            <a:solidFill>
              <a:srgbClr val="868686"/>
            </a:solidFill>
          </a:ln>
          <a:effectLst/>
        </c:spPr>
        <c:txPr>
          <a:bodyPr rot="-6000000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83739555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legend>
    <c:plotVisOnly val="1"/>
    <c:dispBlanksAs val="gap"/>
    <c:showDLblsOverMax val="0"/>
  </c:chart>
  <c:spPr>
    <a:solidFill>
      <a:schemeClr val="bg1"/>
    </a:solidFill>
    <a:ln w="25400" cap="flat" cmpd="sng" algn="ctr">
      <a:noFill/>
      <a:round/>
    </a:ln>
    <a:effectLst/>
  </c:spPr>
  <c:txPr>
    <a:bodyPr/>
    <a:lstStyle/>
    <a:p>
      <a:pPr>
        <a:defRPr sz="1200" b="0">
          <a:latin typeface="Arial Narrow"/>
          <a:ea typeface="Arial Narrow"/>
          <a:cs typeface="Arial Narrow"/>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'---Compare options---'!$H$47</c:f>
              <c:strCache>
                <c:ptCount val="1"/>
                <c:pt idx="0">
                  <c:v>Black Coal</c:v>
                </c:pt>
              </c:strCache>
            </c:strRef>
          </c:tx>
          <c:spPr>
            <a:solidFill>
              <a:srgbClr val="351C21"/>
            </a:solidFill>
            <a:ln w="25400">
              <a:noFill/>
              <a:prstDash val="solid"/>
            </a:ln>
            <a:effectLst/>
            <a:extLst>
              <a:ext uri="{91240B29-F687-4F45-9708-019B960494DF}">
                <a14:hiddenLine xmlns:a14="http://schemas.microsoft.com/office/drawing/2010/main" w="25400">
                  <a:solidFill>
                    <a:srgbClr val="351C21"/>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options---'!$I$47:$AK$47</c:f>
              <c:numCache>
                <c:formatCode>#,##0</c:formatCode>
                <c:ptCount val="29"/>
                <c:pt idx="0">
                  <c:v>44.065490000037244</c:v>
                </c:pt>
                <c:pt idx="1">
                  <c:v>237.05169999998179</c:v>
                </c:pt>
                <c:pt idx="2">
                  <c:v>210.08944999999949</c:v>
                </c:pt>
                <c:pt idx="3">
                  <c:v>1235.6971420788032</c:v>
                </c:pt>
                <c:pt idx="4">
                  <c:v>2393.7831971409832</c:v>
                </c:pt>
                <c:pt idx="5">
                  <c:v>2570.8280320934573</c:v>
                </c:pt>
                <c:pt idx="6">
                  <c:v>2679.1474568345002</c:v>
                </c:pt>
                <c:pt idx="7">
                  <c:v>3150.0627591006414</c:v>
                </c:pt>
                <c:pt idx="8">
                  <c:v>2603.2754770151078</c:v>
                </c:pt>
                <c:pt idx="9">
                  <c:v>3168.0280535793499</c:v>
                </c:pt>
                <c:pt idx="10">
                  <c:v>2903.2021181610035</c:v>
                </c:pt>
                <c:pt idx="11">
                  <c:v>2747.3307443817648</c:v>
                </c:pt>
                <c:pt idx="12">
                  <c:v>4027.689763852195</c:v>
                </c:pt>
                <c:pt idx="13">
                  <c:v>3190.9375099001627</c:v>
                </c:pt>
                <c:pt idx="14">
                  <c:v>2901.2425804186933</c:v>
                </c:pt>
                <c:pt idx="15">
                  <c:v>2900.443691616023</c:v>
                </c:pt>
                <c:pt idx="16">
                  <c:v>2726.0295564218868</c:v>
                </c:pt>
                <c:pt idx="17">
                  <c:v>2691.6862300993453</c:v>
                </c:pt>
                <c:pt idx="18">
                  <c:v>2353.9709579800692</c:v>
                </c:pt>
                <c:pt idx="19">
                  <c:v>2469.0531521511875</c:v>
                </c:pt>
                <c:pt idx="20">
                  <c:v>2667.5903576992569</c:v>
                </c:pt>
                <c:pt idx="21">
                  <c:v>2594.0860916642905</c:v>
                </c:pt>
                <c:pt idx="22">
                  <c:v>1751.6465611298372</c:v>
                </c:pt>
                <c:pt idx="23">
                  <c:v>-4.6800052866428814</c:v>
                </c:pt>
                <c:pt idx="24">
                  <c:v>16.972626755939928</c:v>
                </c:pt>
                <c:pt idx="25">
                  <c:v>25.508300000000418</c:v>
                </c:pt>
                <c:pt idx="26">
                  <c:v>51.631500000000415</c:v>
                </c:pt>
                <c:pt idx="27">
                  <c:v>18.117299999998977</c:v>
                </c:pt>
                <c:pt idx="28">
                  <c:v>29.758200000000215</c:v>
                </c:pt>
              </c:numCache>
            </c:numRef>
          </c:val>
          <c:extLst>
            <c:ext xmlns:c16="http://schemas.microsoft.com/office/drawing/2014/chart" uri="{C3380CC4-5D6E-409C-BE32-E72D297353CC}">
              <c16:uniqueId val="{00000000-C4FF-4267-8F61-403FD5784C0F}"/>
            </c:ext>
          </c:extLst>
        </c:ser>
        <c:ser>
          <c:idx val="1"/>
          <c:order val="1"/>
          <c:tx>
            <c:strRef>
              <c:f>'---Compare options---'!$H$48</c:f>
              <c:strCache>
                <c:ptCount val="1"/>
                <c:pt idx="0">
                  <c:v>Brown Coal</c:v>
                </c:pt>
              </c:strCache>
            </c:strRef>
          </c:tx>
          <c:spPr>
            <a:solidFill>
              <a:srgbClr val="BC2F00"/>
            </a:solidFill>
            <a:ln w="25400">
              <a:noFill/>
              <a:prstDash val="solid"/>
            </a:ln>
            <a:effectLst/>
            <a:extLst>
              <a:ext uri="{91240B29-F687-4F45-9708-019B960494DF}">
                <a14:hiddenLine xmlns:a14="http://schemas.microsoft.com/office/drawing/2010/main" w="25400">
                  <a:solidFill>
                    <a:srgbClr val="BC2F00"/>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options---'!$I$48:$AK$48</c:f>
              <c:numCache>
                <c:formatCode>#,##0</c:formatCode>
                <c:ptCount val="29"/>
                <c:pt idx="0">
                  <c:v>844.32440000001588</c:v>
                </c:pt>
                <c:pt idx="1">
                  <c:v>261.04730000000563</c:v>
                </c:pt>
                <c:pt idx="2">
                  <c:v>386.26569999999629</c:v>
                </c:pt>
                <c:pt idx="3">
                  <c:v>1096.4740505097452</c:v>
                </c:pt>
                <c:pt idx="4">
                  <c:v>1352.1271728070096</c:v>
                </c:pt>
                <c:pt idx="5">
                  <c:v>1238.530430292305</c:v>
                </c:pt>
                <c:pt idx="6">
                  <c:v>-1398.6045924893001</c:v>
                </c:pt>
                <c:pt idx="7">
                  <c:v>-1763.7140211905901</c:v>
                </c:pt>
                <c:pt idx="8">
                  <c:v>-1817.1973063885391</c:v>
                </c:pt>
                <c:pt idx="9">
                  <c:v>-1759.2968114550749</c:v>
                </c:pt>
                <c:pt idx="10">
                  <c:v>-1645.7710153227522</c:v>
                </c:pt>
                <c:pt idx="11">
                  <c:v>-1613.3345525699151</c:v>
                </c:pt>
                <c:pt idx="12">
                  <c:v>-1725.9959706612558</c:v>
                </c:pt>
                <c:pt idx="13">
                  <c:v>-1683.6224301127922</c:v>
                </c:pt>
                <c:pt idx="14">
                  <c:v>-1579.2030082087329</c:v>
                </c:pt>
                <c:pt idx="15">
                  <c:v>-1500.7722997459377</c:v>
                </c:pt>
                <c:pt idx="16">
                  <c:v>-1127.6925925529738</c:v>
                </c:pt>
                <c:pt idx="17">
                  <c:v>-1629.0906735739411</c:v>
                </c:pt>
                <c:pt idx="18">
                  <c:v>-1616.13308836183</c:v>
                </c:pt>
                <c:pt idx="19">
                  <c:v>-648.7319534475979</c:v>
                </c:pt>
                <c:pt idx="20">
                  <c:v>-1257.3010712204261</c:v>
                </c:pt>
                <c:pt idx="21">
                  <c:v>-1609.2502069175648</c:v>
                </c:pt>
                <c:pt idx="22">
                  <c:v>-1698.0091752062342</c:v>
                </c:pt>
                <c:pt idx="23">
                  <c:v>-1503.4882017490052</c:v>
                </c:pt>
                <c:pt idx="24">
                  <c:v>-1456.4755441483339</c:v>
                </c:pt>
                <c:pt idx="25">
                  <c:v>-687.91988194044302</c:v>
                </c:pt>
                <c:pt idx="26">
                  <c:v>-1.6781818799999987E-4</c:v>
                </c:pt>
                <c:pt idx="27">
                  <c:v>0</c:v>
                </c:pt>
                <c:pt idx="28">
                  <c:v>0</c:v>
                </c:pt>
              </c:numCache>
            </c:numRef>
          </c:val>
          <c:extLst>
            <c:ext xmlns:c16="http://schemas.microsoft.com/office/drawing/2014/chart" uri="{C3380CC4-5D6E-409C-BE32-E72D297353CC}">
              <c16:uniqueId val="{00000001-C4FF-4267-8F61-403FD5784C0F}"/>
            </c:ext>
          </c:extLst>
        </c:ser>
        <c:ser>
          <c:idx val="2"/>
          <c:order val="2"/>
          <c:tx>
            <c:strRef>
              <c:f>'---Compare options---'!$H$49</c:f>
              <c:strCache>
                <c:ptCount val="1"/>
                <c:pt idx="0">
                  <c:v>CCGT</c:v>
                </c:pt>
              </c:strCache>
            </c:strRef>
          </c:tx>
          <c:spPr>
            <a:solidFill>
              <a:srgbClr val="750E5C"/>
            </a:solidFill>
            <a:ln w="25400">
              <a:noFill/>
              <a:prstDash val="solid"/>
            </a:ln>
            <a:effectLst/>
            <a:extLst>
              <a:ext uri="{91240B29-F687-4F45-9708-019B960494DF}">
                <a14:hiddenLine xmlns:a14="http://schemas.microsoft.com/office/drawing/2010/main" w="25400">
                  <a:solidFill>
                    <a:srgbClr val="750E5C"/>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options---'!$I$49:$AK$49</c:f>
              <c:numCache>
                <c:formatCode>#,##0</c:formatCode>
                <c:ptCount val="29"/>
                <c:pt idx="0">
                  <c:v>-1.9992346551589435E-5</c:v>
                </c:pt>
                <c:pt idx="1">
                  <c:v>-1.998944571823813E-5</c:v>
                </c:pt>
                <c:pt idx="2">
                  <c:v>16.039418936129096</c:v>
                </c:pt>
                <c:pt idx="3">
                  <c:v>-150.90976622751577</c:v>
                </c:pt>
                <c:pt idx="4">
                  <c:v>-83.729982709157412</c:v>
                </c:pt>
                <c:pt idx="5">
                  <c:v>-94.124791366410136</c:v>
                </c:pt>
                <c:pt idx="6">
                  <c:v>-432.92499451025014</c:v>
                </c:pt>
                <c:pt idx="7">
                  <c:v>-97.412838576772629</c:v>
                </c:pt>
                <c:pt idx="8">
                  <c:v>-1224.2891484649772</c:v>
                </c:pt>
                <c:pt idx="9">
                  <c:v>-737.19352752502482</c:v>
                </c:pt>
                <c:pt idx="10">
                  <c:v>-505.31045364495913</c:v>
                </c:pt>
                <c:pt idx="11">
                  <c:v>-108.74653115417732</c:v>
                </c:pt>
                <c:pt idx="12">
                  <c:v>-244.96018720462325</c:v>
                </c:pt>
                <c:pt idx="13">
                  <c:v>-123.88557311294971</c:v>
                </c:pt>
                <c:pt idx="14">
                  <c:v>-323.97257751983489</c:v>
                </c:pt>
                <c:pt idx="15">
                  <c:v>-293.87571205542372</c:v>
                </c:pt>
                <c:pt idx="16">
                  <c:v>-167.93485777745082</c:v>
                </c:pt>
                <c:pt idx="17">
                  <c:v>-122.90218503120559</c:v>
                </c:pt>
                <c:pt idx="18">
                  <c:v>-159.12799509365686</c:v>
                </c:pt>
                <c:pt idx="19">
                  <c:v>-97.659946937185396</c:v>
                </c:pt>
                <c:pt idx="20">
                  <c:v>-149.50395689643938</c:v>
                </c:pt>
                <c:pt idx="21">
                  <c:v>-71.750264659846835</c:v>
                </c:pt>
                <c:pt idx="22">
                  <c:v>-5.0965377260513378</c:v>
                </c:pt>
                <c:pt idx="23">
                  <c:v>-39.815900242070256</c:v>
                </c:pt>
                <c:pt idx="24">
                  <c:v>2.9035872289562121</c:v>
                </c:pt>
                <c:pt idx="25">
                  <c:v>-5.6679369606627006E-4</c:v>
                </c:pt>
                <c:pt idx="26">
                  <c:v>-6.1623044814496097E-4</c:v>
                </c:pt>
                <c:pt idx="27">
                  <c:v>-5.4344230716196762E-4</c:v>
                </c:pt>
                <c:pt idx="28">
                  <c:v>-5.331555360044149E-4</c:v>
                </c:pt>
              </c:numCache>
            </c:numRef>
          </c:val>
          <c:extLst>
            <c:ext xmlns:c16="http://schemas.microsoft.com/office/drawing/2014/chart" uri="{C3380CC4-5D6E-409C-BE32-E72D297353CC}">
              <c16:uniqueId val="{00000002-C4FF-4267-8F61-403FD5784C0F}"/>
            </c:ext>
          </c:extLst>
        </c:ser>
        <c:ser>
          <c:idx val="3"/>
          <c:order val="3"/>
          <c:tx>
            <c:strRef>
              <c:f>'---Compare options---'!$H$50</c:f>
              <c:strCache>
                <c:ptCount val="1"/>
                <c:pt idx="0">
                  <c:v>Gas - Steam</c:v>
                </c:pt>
              </c:strCache>
            </c:strRef>
          </c:tx>
          <c:spPr>
            <a:solidFill>
              <a:srgbClr val="8CE8AD"/>
            </a:solidFill>
            <a:ln w="25400">
              <a:noFill/>
              <a:prstDash val="solid"/>
            </a:ln>
            <a:effectLst/>
            <a:extLst>
              <a:ext uri="{91240B29-F687-4F45-9708-019B960494DF}">
                <a14:hiddenLine xmlns:a14="http://schemas.microsoft.com/office/drawing/2010/main" w="25400">
                  <a:solidFill>
                    <a:srgbClr val="8CE8AD"/>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options---'!$I$50:$AK$50</c:f>
              <c:numCache>
                <c:formatCode>#,##0</c:formatCode>
                <c:ptCount val="29"/>
                <c:pt idx="0">
                  <c:v>1.8488499999999704</c:v>
                </c:pt>
                <c:pt idx="1">
                  <c:v>1.0525942000000441</c:v>
                </c:pt>
                <c:pt idx="2">
                  <c:v>1.3306440000001203</c:v>
                </c:pt>
                <c:pt idx="3">
                  <c:v>-29.926660000000993</c:v>
                </c:pt>
                <c:pt idx="4">
                  <c:v>-47.941359999998951</c:v>
                </c:pt>
                <c:pt idx="5">
                  <c:v>-35.917120000000011</c:v>
                </c:pt>
                <c:pt idx="6">
                  <c:v>-57.797674000000029</c:v>
                </c:pt>
                <c:pt idx="7">
                  <c:v>-44.441719999999975</c:v>
                </c:pt>
                <c:pt idx="8">
                  <c:v>-93.045390000000083</c:v>
                </c:pt>
                <c:pt idx="9">
                  <c:v>-135.83930600000008</c:v>
                </c:pt>
                <c:pt idx="10">
                  <c:v>-307.15972999999894</c:v>
                </c:pt>
                <c:pt idx="11">
                  <c:v>-231.76071600000103</c:v>
                </c:pt>
                <c:pt idx="12">
                  <c:v>-375.99382999999807</c:v>
                </c:pt>
                <c:pt idx="13">
                  <c:v>-510.20793000000003</c:v>
                </c:pt>
                <c:pt idx="14">
                  <c:v>-171.79067000000009</c:v>
                </c:pt>
                <c:pt idx="15">
                  <c:v>-81.424970000000997</c:v>
                </c:pt>
                <c:pt idx="16">
                  <c:v>-278.61245000000008</c:v>
                </c:pt>
                <c:pt idx="17">
                  <c:v>-531.10173999999984</c:v>
                </c:pt>
                <c:pt idx="18">
                  <c:v>-5.2687499999999829</c:v>
                </c:pt>
                <c:pt idx="19">
                  <c:v>-7.5592499999999916</c:v>
                </c:pt>
                <c:pt idx="20">
                  <c:v>-5.0820699999999874</c:v>
                </c:pt>
                <c:pt idx="21">
                  <c:v>-6.9933199999990165</c:v>
                </c:pt>
                <c:pt idx="22">
                  <c:v>-2.5280400000000043</c:v>
                </c:pt>
                <c:pt idx="23">
                  <c:v>0.98637999999999693</c:v>
                </c:pt>
                <c:pt idx="24">
                  <c:v>1.2557899999999904</c:v>
                </c:pt>
                <c:pt idx="25">
                  <c:v>0</c:v>
                </c:pt>
                <c:pt idx="26">
                  <c:v>0</c:v>
                </c:pt>
                <c:pt idx="27">
                  <c:v>0</c:v>
                </c:pt>
                <c:pt idx="28">
                  <c:v>0</c:v>
                </c:pt>
              </c:numCache>
            </c:numRef>
          </c:val>
          <c:extLst>
            <c:ext xmlns:c16="http://schemas.microsoft.com/office/drawing/2014/chart" uri="{C3380CC4-5D6E-409C-BE32-E72D297353CC}">
              <c16:uniqueId val="{00000003-C4FF-4267-8F61-403FD5784C0F}"/>
            </c:ext>
          </c:extLst>
        </c:ser>
        <c:ser>
          <c:idx val="4"/>
          <c:order val="4"/>
          <c:tx>
            <c:strRef>
              <c:f>'---Compare options---'!$H$51</c:f>
              <c:strCache>
                <c:ptCount val="1"/>
                <c:pt idx="0">
                  <c:v>OCGT / Diesel</c:v>
                </c:pt>
              </c:strCache>
            </c:strRef>
          </c:tx>
          <c:spPr>
            <a:solidFill>
              <a:srgbClr val="C981B2"/>
            </a:solidFill>
            <a:ln w="25400">
              <a:noFill/>
              <a:prstDash val="solid"/>
            </a:ln>
            <a:effectLst/>
            <a:extLst>
              <a:ext uri="{91240B29-F687-4F45-9708-019B960494DF}">
                <a14:hiddenLine xmlns:a14="http://schemas.microsoft.com/office/drawing/2010/main" w="25400">
                  <a:solidFill>
                    <a:srgbClr val="C981B2"/>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options---'!$I$51:$AK$51</c:f>
              <c:numCache>
                <c:formatCode>#,##0</c:formatCode>
                <c:ptCount val="29"/>
                <c:pt idx="0">
                  <c:v>1.9993150800870012</c:v>
                </c:pt>
                <c:pt idx="1">
                  <c:v>1.0013424059187557</c:v>
                </c:pt>
                <c:pt idx="2">
                  <c:v>3.0855296910193459</c:v>
                </c:pt>
                <c:pt idx="3">
                  <c:v>-54.893287814936855</c:v>
                </c:pt>
                <c:pt idx="4">
                  <c:v>-38.797912927668847</c:v>
                </c:pt>
                <c:pt idx="5">
                  <c:v>-54.4552089718253</c:v>
                </c:pt>
                <c:pt idx="6">
                  <c:v>-50.775373841370424</c:v>
                </c:pt>
                <c:pt idx="7">
                  <c:v>-51.520714100169243</c:v>
                </c:pt>
                <c:pt idx="8">
                  <c:v>-147.20731863912661</c:v>
                </c:pt>
                <c:pt idx="9">
                  <c:v>-186.045440476522</c:v>
                </c:pt>
                <c:pt idx="10">
                  <c:v>-336.93800764292166</c:v>
                </c:pt>
                <c:pt idx="11">
                  <c:v>-399.85418609779981</c:v>
                </c:pt>
                <c:pt idx="12">
                  <c:v>-322.94525568313952</c:v>
                </c:pt>
                <c:pt idx="13">
                  <c:v>-635.61380778907574</c:v>
                </c:pt>
                <c:pt idx="14">
                  <c:v>-595.39642650588462</c:v>
                </c:pt>
                <c:pt idx="15">
                  <c:v>-562.02947548549378</c:v>
                </c:pt>
                <c:pt idx="16">
                  <c:v>-1126.2311373690827</c:v>
                </c:pt>
                <c:pt idx="17">
                  <c:v>-1258.2499747290799</c:v>
                </c:pt>
                <c:pt idx="18">
                  <c:v>-1811.1080739206936</c:v>
                </c:pt>
                <c:pt idx="19">
                  <c:v>-1938.0724310305013</c:v>
                </c:pt>
                <c:pt idx="20">
                  <c:v>-1859.430253398943</c:v>
                </c:pt>
                <c:pt idx="21">
                  <c:v>-2589.3923913063063</c:v>
                </c:pt>
                <c:pt idx="22">
                  <c:v>-2219.5938323431201</c:v>
                </c:pt>
                <c:pt idx="23">
                  <c:v>-1681.6450098524583</c:v>
                </c:pt>
                <c:pt idx="24">
                  <c:v>-1300.0404770515488</c:v>
                </c:pt>
                <c:pt idx="25">
                  <c:v>-2245.4349074465099</c:v>
                </c:pt>
                <c:pt idx="26">
                  <c:v>-2277.6287287116174</c:v>
                </c:pt>
                <c:pt idx="27">
                  <c:v>-2002.9762402476044</c:v>
                </c:pt>
                <c:pt idx="28">
                  <c:v>-389.4536325082845</c:v>
                </c:pt>
              </c:numCache>
            </c:numRef>
          </c:val>
          <c:extLst>
            <c:ext xmlns:c16="http://schemas.microsoft.com/office/drawing/2014/chart" uri="{C3380CC4-5D6E-409C-BE32-E72D297353CC}">
              <c16:uniqueId val="{00000004-C4FF-4267-8F61-403FD5784C0F}"/>
            </c:ext>
          </c:extLst>
        </c:ser>
        <c:ser>
          <c:idx val="5"/>
          <c:order val="5"/>
          <c:tx>
            <c:strRef>
              <c:f>'---Compare options---'!$H$52</c:f>
              <c:strCache>
                <c:ptCount val="1"/>
                <c:pt idx="0">
                  <c:v>Hydro</c:v>
                </c:pt>
              </c:strCache>
            </c:strRef>
          </c:tx>
          <c:spPr>
            <a:solidFill>
              <a:srgbClr val="188CE5"/>
            </a:solidFill>
            <a:ln w="25400">
              <a:noFill/>
              <a:prstDash val="solid"/>
            </a:ln>
            <a:effectLst/>
            <a:extLst>
              <a:ext uri="{91240B29-F687-4F45-9708-019B960494DF}">
                <a14:hiddenLine xmlns:a14="http://schemas.microsoft.com/office/drawing/2010/main" w="25400">
                  <a:solidFill>
                    <a:srgbClr val="188CE5"/>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options---'!$I$52:$AK$52</c:f>
              <c:numCache>
                <c:formatCode>#,##0</c:formatCode>
                <c:ptCount val="29"/>
                <c:pt idx="0">
                  <c:v>14.870208000002094</c:v>
                </c:pt>
                <c:pt idx="1">
                  <c:v>507.52403599999889</c:v>
                </c:pt>
                <c:pt idx="2">
                  <c:v>-315.38087299999825</c:v>
                </c:pt>
                <c:pt idx="3">
                  <c:v>-333.79519499999878</c:v>
                </c:pt>
                <c:pt idx="4">
                  <c:v>-768.26150400000006</c:v>
                </c:pt>
                <c:pt idx="5">
                  <c:v>-789.20997700000044</c:v>
                </c:pt>
                <c:pt idx="6">
                  <c:v>1098.2767839999942</c:v>
                </c:pt>
                <c:pt idx="7">
                  <c:v>1071.9003090000042</c:v>
                </c:pt>
                <c:pt idx="8">
                  <c:v>249.78098300000056</c:v>
                </c:pt>
                <c:pt idx="9">
                  <c:v>-291.44321899999886</c:v>
                </c:pt>
                <c:pt idx="10">
                  <c:v>497.20480799998586</c:v>
                </c:pt>
                <c:pt idx="11">
                  <c:v>-164.52596199999243</c:v>
                </c:pt>
                <c:pt idx="12">
                  <c:v>351.8666789999952</c:v>
                </c:pt>
                <c:pt idx="13">
                  <c:v>-67.782969000007142</c:v>
                </c:pt>
                <c:pt idx="14">
                  <c:v>-21.780085999998846</c:v>
                </c:pt>
                <c:pt idx="15">
                  <c:v>-298.4678070000009</c:v>
                </c:pt>
                <c:pt idx="16">
                  <c:v>-232.25173800000266</c:v>
                </c:pt>
                <c:pt idx="17">
                  <c:v>433.19006600000284</c:v>
                </c:pt>
                <c:pt idx="18">
                  <c:v>-353.16702900000928</c:v>
                </c:pt>
                <c:pt idx="19">
                  <c:v>-207.95088399999622</c:v>
                </c:pt>
                <c:pt idx="20">
                  <c:v>-636.41399499999898</c:v>
                </c:pt>
                <c:pt idx="21">
                  <c:v>-404.00301299999592</c:v>
                </c:pt>
                <c:pt idx="22">
                  <c:v>-305.12743899999805</c:v>
                </c:pt>
                <c:pt idx="23">
                  <c:v>-643.57418199999483</c:v>
                </c:pt>
                <c:pt idx="24">
                  <c:v>62.581997999999658</c:v>
                </c:pt>
                <c:pt idx="25">
                  <c:v>-245.76798999999664</c:v>
                </c:pt>
                <c:pt idx="26">
                  <c:v>-354.4695499999998</c:v>
                </c:pt>
                <c:pt idx="27">
                  <c:v>-888.38645199998973</c:v>
                </c:pt>
                <c:pt idx="28">
                  <c:v>-696.79175100000248</c:v>
                </c:pt>
              </c:numCache>
            </c:numRef>
          </c:val>
          <c:extLst>
            <c:ext xmlns:c16="http://schemas.microsoft.com/office/drawing/2014/chart" uri="{C3380CC4-5D6E-409C-BE32-E72D297353CC}">
              <c16:uniqueId val="{00000005-C4FF-4267-8F61-403FD5784C0F}"/>
            </c:ext>
          </c:extLst>
        </c:ser>
        <c:ser>
          <c:idx val="6"/>
          <c:order val="6"/>
          <c:tx>
            <c:strRef>
              <c:f>'---Compare options---'!$H$53</c:f>
              <c:strCache>
                <c:ptCount val="1"/>
                <c:pt idx="0">
                  <c:v>Wind</c:v>
                </c:pt>
              </c:strCache>
            </c:strRef>
          </c:tx>
          <c:spPr>
            <a:solidFill>
              <a:srgbClr val="168736"/>
            </a:solidFill>
            <a:ln w="25400">
              <a:noFill/>
              <a:prstDash val="solid"/>
            </a:ln>
            <a:effectLst/>
            <a:extLst>
              <a:ext uri="{91240B29-F687-4F45-9708-019B960494DF}">
                <a14:hiddenLine xmlns:a14="http://schemas.microsoft.com/office/drawing/2010/main" w="25400">
                  <a:solidFill>
                    <a:srgbClr val="168736"/>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options---'!$I$53:$AK$53</c:f>
              <c:numCache>
                <c:formatCode>#,##0</c:formatCode>
                <c:ptCount val="29"/>
                <c:pt idx="0">
                  <c:v>-903.40906285725941</c:v>
                </c:pt>
                <c:pt idx="1">
                  <c:v>-982.08512803271879</c:v>
                </c:pt>
                <c:pt idx="2">
                  <c:v>-289.10278169946832</c:v>
                </c:pt>
                <c:pt idx="3">
                  <c:v>-1807.0409360042104</c:v>
                </c:pt>
                <c:pt idx="4">
                  <c:v>-2590.9887605512049</c:v>
                </c:pt>
                <c:pt idx="5">
                  <c:v>-2371.1734515775752</c:v>
                </c:pt>
                <c:pt idx="6">
                  <c:v>-2143.8541183506895</c:v>
                </c:pt>
                <c:pt idx="7">
                  <c:v>-2833.394608085393</c:v>
                </c:pt>
                <c:pt idx="8">
                  <c:v>280.08192808153399</c:v>
                </c:pt>
                <c:pt idx="9">
                  <c:v>-954.70227094690199</c:v>
                </c:pt>
                <c:pt idx="10">
                  <c:v>-901.89611591567518</c:v>
                </c:pt>
                <c:pt idx="11">
                  <c:v>1294.3185604602622</c:v>
                </c:pt>
                <c:pt idx="12">
                  <c:v>536.46932941307023</c:v>
                </c:pt>
                <c:pt idx="13">
                  <c:v>2656.6125671869959</c:v>
                </c:pt>
                <c:pt idx="14">
                  <c:v>2460.1068325751985</c:v>
                </c:pt>
                <c:pt idx="15">
                  <c:v>2019.5121475706692</c:v>
                </c:pt>
                <c:pt idx="16">
                  <c:v>5148.1177021526964</c:v>
                </c:pt>
                <c:pt idx="17">
                  <c:v>5371.414268469729</c:v>
                </c:pt>
                <c:pt idx="18">
                  <c:v>5094.7118274624227</c:v>
                </c:pt>
                <c:pt idx="19">
                  <c:v>4712.9261797426734</c:v>
                </c:pt>
                <c:pt idx="20">
                  <c:v>6164.091076706507</c:v>
                </c:pt>
                <c:pt idx="21">
                  <c:v>4985.0128587185754</c:v>
                </c:pt>
                <c:pt idx="22">
                  <c:v>4351.3947425484366</c:v>
                </c:pt>
                <c:pt idx="23">
                  <c:v>6065.4459866214311</c:v>
                </c:pt>
                <c:pt idx="24">
                  <c:v>4669.3923412173172</c:v>
                </c:pt>
                <c:pt idx="25">
                  <c:v>6473.8570063515799</c:v>
                </c:pt>
                <c:pt idx="26">
                  <c:v>5424.5038696295233</c:v>
                </c:pt>
                <c:pt idx="27">
                  <c:v>5683.6499511022994</c:v>
                </c:pt>
                <c:pt idx="28">
                  <c:v>1529.723238750099</c:v>
                </c:pt>
              </c:numCache>
            </c:numRef>
          </c:val>
          <c:extLst>
            <c:ext xmlns:c16="http://schemas.microsoft.com/office/drawing/2014/chart" uri="{C3380CC4-5D6E-409C-BE32-E72D297353CC}">
              <c16:uniqueId val="{00000006-C4FF-4267-8F61-403FD5784C0F}"/>
            </c:ext>
          </c:extLst>
        </c:ser>
        <c:ser>
          <c:idx val="7"/>
          <c:order val="7"/>
          <c:tx>
            <c:strRef>
              <c:f>'---Compare options---'!$H$54</c:f>
              <c:strCache>
                <c:ptCount val="1"/>
                <c:pt idx="0">
                  <c:v>Solar PV</c:v>
                </c:pt>
              </c:strCache>
            </c:strRef>
          </c:tx>
          <c:spPr>
            <a:solidFill>
              <a:srgbClr val="FFB46A"/>
            </a:solidFill>
            <a:ln w="25400">
              <a:noFill/>
              <a:prstDash val="solid"/>
            </a:ln>
            <a:effectLst/>
            <a:extLst>
              <a:ext uri="{91240B29-F687-4F45-9708-019B960494DF}">
                <a14:hiddenLine xmlns:a14="http://schemas.microsoft.com/office/drawing/2010/main" w="25400">
                  <a:solidFill>
                    <a:srgbClr val="FFB46A"/>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options---'!$I$54:$AK$54</c:f>
              <c:numCache>
                <c:formatCode>#,##0</c:formatCode>
                <c:ptCount val="29"/>
                <c:pt idx="0">
                  <c:v>2.7220355877943803E-4</c:v>
                </c:pt>
                <c:pt idx="1">
                  <c:v>1.9415339120314457E-3</c:v>
                </c:pt>
                <c:pt idx="2">
                  <c:v>-5.7077793784810638</c:v>
                </c:pt>
                <c:pt idx="3">
                  <c:v>7.2704365084064193E-4</c:v>
                </c:pt>
                <c:pt idx="4">
                  <c:v>-320.90280673567759</c:v>
                </c:pt>
                <c:pt idx="5">
                  <c:v>-516.76484654683736</c:v>
                </c:pt>
                <c:pt idx="6">
                  <c:v>6.9606628576730145</c:v>
                </c:pt>
                <c:pt idx="7">
                  <c:v>193.38780612358096</c:v>
                </c:pt>
                <c:pt idx="8">
                  <c:v>-168.81628476660626</c:v>
                </c:pt>
                <c:pt idx="9">
                  <c:v>239.4675493310242</c:v>
                </c:pt>
                <c:pt idx="10">
                  <c:v>2.806486500230676</c:v>
                </c:pt>
                <c:pt idx="11">
                  <c:v>-1865.0502106344793</c:v>
                </c:pt>
                <c:pt idx="12">
                  <c:v>-2654.3494878952697</c:v>
                </c:pt>
                <c:pt idx="13">
                  <c:v>-3174.3303709473694</c:v>
                </c:pt>
                <c:pt idx="14">
                  <c:v>-3089.2917071135889</c:v>
                </c:pt>
                <c:pt idx="15">
                  <c:v>-2656.7687382792064</c:v>
                </c:pt>
                <c:pt idx="16">
                  <c:v>-5377.1631685510947</c:v>
                </c:pt>
                <c:pt idx="17">
                  <c:v>-4951.9892376796488</c:v>
                </c:pt>
                <c:pt idx="18">
                  <c:v>-3657.6286190044339</c:v>
                </c:pt>
                <c:pt idx="19">
                  <c:v>-4486.2437630008208</c:v>
                </c:pt>
                <c:pt idx="20">
                  <c:v>-5334.0453559919406</c:v>
                </c:pt>
                <c:pt idx="21">
                  <c:v>-2594.0781550228567</c:v>
                </c:pt>
                <c:pt idx="22">
                  <c:v>-1658.0624957628315</c:v>
                </c:pt>
                <c:pt idx="23">
                  <c:v>-2290.0949136632553</c:v>
                </c:pt>
                <c:pt idx="24">
                  <c:v>-1662.7965042570868</c:v>
                </c:pt>
                <c:pt idx="25">
                  <c:v>-3154.5354958047537</c:v>
                </c:pt>
                <c:pt idx="26">
                  <c:v>-2479.6574467901082</c:v>
                </c:pt>
                <c:pt idx="27">
                  <c:v>-2431.1784933525632</c:v>
                </c:pt>
                <c:pt idx="28">
                  <c:v>198.4161597242346</c:v>
                </c:pt>
              </c:numCache>
            </c:numRef>
          </c:val>
          <c:extLst>
            <c:ext xmlns:c16="http://schemas.microsoft.com/office/drawing/2014/chart" uri="{C3380CC4-5D6E-409C-BE32-E72D297353CC}">
              <c16:uniqueId val="{00000007-C4FF-4267-8F61-403FD5784C0F}"/>
            </c:ext>
          </c:extLst>
        </c:ser>
        <c:dLbls>
          <c:showLegendKey val="0"/>
          <c:showVal val="0"/>
          <c:showCatName val="0"/>
          <c:showSerName val="0"/>
          <c:showPercent val="0"/>
          <c:showBubbleSize val="0"/>
        </c:dLbls>
        <c:gapWidth val="150"/>
        <c:overlap val="100"/>
        <c:axId val="1534325776"/>
        <c:axId val="1738317216"/>
      </c:barChart>
      <c:lineChart>
        <c:grouping val="standard"/>
        <c:varyColors val="0"/>
        <c:ser>
          <c:idx val="8"/>
          <c:order val="8"/>
          <c:tx>
            <c:strRef>
              <c:f>'---Compare options---'!$H$55</c:f>
              <c:strCache>
                <c:ptCount val="1"/>
                <c:pt idx="0">
                  <c:v>Grid Battery</c:v>
                </c:pt>
              </c:strCache>
            </c:strRef>
          </c:tx>
          <c:spPr>
            <a:ln w="28575" cap="rnd">
              <a:solidFill>
                <a:srgbClr val="724BC3"/>
              </a:solidFill>
              <a:prstDash val="sysDot"/>
              <a:round/>
            </a:ln>
            <a:effectLst/>
          </c:spPr>
          <c:marker>
            <c:symbol val="none"/>
          </c:marker>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options---'!$I$55:$AK$55</c:f>
              <c:numCache>
                <c:formatCode>#,##0</c:formatCode>
                <c:ptCount val="29"/>
                <c:pt idx="0">
                  <c:v>-2.0226967610437327</c:v>
                </c:pt>
                <c:pt idx="1">
                  <c:v>-1.5325250165982141</c:v>
                </c:pt>
                <c:pt idx="2">
                  <c:v>-1.8715010487113659E-2</c:v>
                </c:pt>
                <c:pt idx="3">
                  <c:v>1.3680621385879022</c:v>
                </c:pt>
                <c:pt idx="4">
                  <c:v>0.56809225289424603</c:v>
                </c:pt>
                <c:pt idx="5">
                  <c:v>1.0588273826550108</c:v>
                </c:pt>
                <c:pt idx="6">
                  <c:v>6.6120543635122431E-2</c:v>
                </c:pt>
                <c:pt idx="7">
                  <c:v>-113.45401084658897</c:v>
                </c:pt>
                <c:pt idx="8">
                  <c:v>-116.47293161731079</c:v>
                </c:pt>
                <c:pt idx="9">
                  <c:v>-117.07636308399998</c:v>
                </c:pt>
                <c:pt idx="10">
                  <c:v>-207.99140565258898</c:v>
                </c:pt>
                <c:pt idx="11">
                  <c:v>373.41155278857877</c:v>
                </c:pt>
                <c:pt idx="12">
                  <c:v>215.62240999433016</c:v>
                </c:pt>
                <c:pt idx="13">
                  <c:v>211.73602831300036</c:v>
                </c:pt>
                <c:pt idx="14">
                  <c:v>366.84417401250994</c:v>
                </c:pt>
                <c:pt idx="15">
                  <c:v>381.16281300106994</c:v>
                </c:pt>
                <c:pt idx="16">
                  <c:v>359.32074186600494</c:v>
                </c:pt>
                <c:pt idx="17">
                  <c:v>358.49303620692626</c:v>
                </c:pt>
                <c:pt idx="18">
                  <c:v>359.54448854434077</c:v>
                </c:pt>
                <c:pt idx="19">
                  <c:v>351.53573523159048</c:v>
                </c:pt>
                <c:pt idx="20">
                  <c:v>-2611.8001430630802</c:v>
                </c:pt>
                <c:pt idx="21">
                  <c:v>-3284.3895246776192</c:v>
                </c:pt>
                <c:pt idx="22">
                  <c:v>-3192.9197040093586</c:v>
                </c:pt>
                <c:pt idx="23">
                  <c:v>-5185.4654942357483</c:v>
                </c:pt>
                <c:pt idx="24">
                  <c:v>-5406.3256062158307</c:v>
                </c:pt>
                <c:pt idx="25">
                  <c:v>-4666.1886244631296</c:v>
                </c:pt>
                <c:pt idx="26">
                  <c:v>-5295.3113135407038</c:v>
                </c:pt>
                <c:pt idx="27">
                  <c:v>-5279.1501337793288</c:v>
                </c:pt>
                <c:pt idx="28">
                  <c:v>-3856.2781888194913</c:v>
                </c:pt>
              </c:numCache>
            </c:numRef>
          </c:val>
          <c:smooth val="0"/>
          <c:extLst>
            <c:ext xmlns:c16="http://schemas.microsoft.com/office/drawing/2014/chart" uri="{C3380CC4-5D6E-409C-BE32-E72D297353CC}">
              <c16:uniqueId val="{00000008-C4FF-4267-8F61-403FD5784C0F}"/>
            </c:ext>
          </c:extLst>
        </c:ser>
        <c:ser>
          <c:idx val="9"/>
          <c:order val="9"/>
          <c:tx>
            <c:strRef>
              <c:f>'---Compare options---'!$H$56</c:f>
              <c:strCache>
                <c:ptCount val="1"/>
                <c:pt idx="0">
                  <c:v>Pumped Hydro</c:v>
                </c:pt>
              </c:strCache>
            </c:strRef>
          </c:tx>
          <c:spPr>
            <a:ln w="28575" cap="rnd">
              <a:solidFill>
                <a:srgbClr val="87D3F2"/>
              </a:solidFill>
              <a:prstDash val="sysDot"/>
              <a:round/>
            </a:ln>
            <a:effectLst/>
          </c:spPr>
          <c:marker>
            <c:symbol val="none"/>
          </c:marker>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options---'!$I$56:$AK$56</c:f>
              <c:numCache>
                <c:formatCode>#,##0</c:formatCode>
                <c:ptCount val="29"/>
                <c:pt idx="0">
                  <c:v>-9.448709000000008</c:v>
                </c:pt>
                <c:pt idx="1">
                  <c:v>-9.7800839999990217</c:v>
                </c:pt>
                <c:pt idx="2">
                  <c:v>-8.6651363789140987</c:v>
                </c:pt>
                <c:pt idx="3">
                  <c:v>-19.797187686769803</c:v>
                </c:pt>
                <c:pt idx="4">
                  <c:v>-3.9315538166783881</c:v>
                </c:pt>
                <c:pt idx="5">
                  <c:v>129.91916178330303</c:v>
                </c:pt>
                <c:pt idx="6">
                  <c:v>-360.08252108120632</c:v>
                </c:pt>
                <c:pt idx="7">
                  <c:v>-216.65280013692245</c:v>
                </c:pt>
                <c:pt idx="8">
                  <c:v>-53.954932723961974</c:v>
                </c:pt>
                <c:pt idx="9">
                  <c:v>441.38871568021204</c:v>
                </c:pt>
                <c:pt idx="10">
                  <c:v>336.44517988950338</c:v>
                </c:pt>
                <c:pt idx="11">
                  <c:v>-1347.6131781827025</c:v>
                </c:pt>
                <c:pt idx="12">
                  <c:v>-1670.4267945019619</c:v>
                </c:pt>
                <c:pt idx="13">
                  <c:v>-1579.4583297044155</c:v>
                </c:pt>
                <c:pt idx="14">
                  <c:v>-1426.6864195978596</c:v>
                </c:pt>
                <c:pt idx="15">
                  <c:v>-1395.3662175849659</c:v>
                </c:pt>
                <c:pt idx="16">
                  <c:v>-2077.6933516734862</c:v>
                </c:pt>
                <c:pt idx="17">
                  <c:v>-1760.0443065218969</c:v>
                </c:pt>
                <c:pt idx="18">
                  <c:v>-1112.3262472777897</c:v>
                </c:pt>
                <c:pt idx="19">
                  <c:v>-1312.7282822716152</c:v>
                </c:pt>
                <c:pt idx="20">
                  <c:v>737.47515009027484</c:v>
                </c:pt>
                <c:pt idx="21">
                  <c:v>2519.9799879503589</c:v>
                </c:pt>
                <c:pt idx="22">
                  <c:v>2739.5521368203772</c:v>
                </c:pt>
                <c:pt idx="23">
                  <c:v>3392.681447556708</c:v>
                </c:pt>
                <c:pt idx="24">
                  <c:v>3982.76023138253</c:v>
                </c:pt>
                <c:pt idx="25">
                  <c:v>3160.3608402790196</c:v>
                </c:pt>
                <c:pt idx="26">
                  <c:v>3974.3536386026026</c:v>
                </c:pt>
                <c:pt idx="27">
                  <c:v>4267.3864370543815</c:v>
                </c:pt>
                <c:pt idx="28">
                  <c:v>3848.9393659267007</c:v>
                </c:pt>
              </c:numCache>
            </c:numRef>
          </c:val>
          <c:smooth val="0"/>
          <c:extLst>
            <c:ext xmlns:c16="http://schemas.microsoft.com/office/drawing/2014/chart" uri="{C3380CC4-5D6E-409C-BE32-E72D297353CC}">
              <c16:uniqueId val="{00000009-C4FF-4267-8F61-403FD5784C0F}"/>
            </c:ext>
          </c:extLst>
        </c:ser>
        <c:dLbls>
          <c:showLegendKey val="0"/>
          <c:showVal val="0"/>
          <c:showCatName val="0"/>
          <c:showSerName val="0"/>
          <c:showPercent val="0"/>
          <c:showBubbleSize val="0"/>
        </c:dLbls>
        <c:marker val="1"/>
        <c:smooth val="0"/>
        <c:axId val="1534325776"/>
        <c:axId val="1738317216"/>
      </c:lineChart>
      <c:catAx>
        <c:axId val="1534325776"/>
        <c:scaling>
          <c:orientation val="minMax"/>
        </c:scaling>
        <c:delete val="0"/>
        <c:axPos val="b"/>
        <c:numFmt formatCode="General" sourceLinked="1"/>
        <c:majorTickMark val="out"/>
        <c:minorTickMark val="none"/>
        <c:tickLblPos val="low"/>
        <c:spPr>
          <a:noFill/>
          <a:ln w="9525" cap="flat" cmpd="sng" algn="ctr">
            <a:solidFill>
              <a:srgbClr val="868686"/>
            </a:solidFill>
            <a:round/>
          </a:ln>
          <a:effectLst/>
        </c:spPr>
        <c:txPr>
          <a:bodyPr rot="-2700000" spcFirstLastPara="1" vertOverflow="ellipsis"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738317216"/>
        <c:crosses val="autoZero"/>
        <c:auto val="1"/>
        <c:lblAlgn val="ctr"/>
        <c:lblOffset val="100"/>
        <c:noMultiLvlLbl val="0"/>
      </c:catAx>
      <c:valAx>
        <c:axId val="1738317216"/>
        <c:scaling>
          <c:orientation val="minMax"/>
        </c:scaling>
        <c:delete val="0"/>
        <c:axPos val="l"/>
        <c:majorGridlines>
          <c:spPr>
            <a:ln w="3175" cap="flat" cmpd="sng" algn="ctr">
              <a:solidFill>
                <a:srgbClr val="A5A5A5"/>
              </a:solidFill>
              <a:prstDash val="dash"/>
              <a:round/>
            </a:ln>
            <a:effectLst/>
          </c:spPr>
        </c:majorGridlines>
        <c:title>
          <c:tx>
            <c:rich>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r>
                  <a:rPr lang="en-AU"/>
                  <a:t>Sent-out generation difference (GWh)</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endParaRPr lang="en-US"/>
            </a:p>
          </c:txPr>
        </c:title>
        <c:numFmt formatCode="#,##0" sourceLinked="1"/>
        <c:majorTickMark val="out"/>
        <c:minorTickMark val="none"/>
        <c:tickLblPos val="nextTo"/>
        <c:spPr>
          <a:noFill/>
          <a:ln>
            <a:solidFill>
              <a:srgbClr val="868686"/>
            </a:solidFill>
          </a:ln>
          <a:effectLst/>
        </c:spPr>
        <c:txPr>
          <a:bodyPr rot="-6000000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53432577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legend>
    <c:plotVisOnly val="1"/>
    <c:dispBlanksAs val="gap"/>
    <c:showDLblsOverMax val="0"/>
  </c:chart>
  <c:spPr>
    <a:solidFill>
      <a:schemeClr val="bg1"/>
    </a:solidFill>
    <a:ln w="25400" cap="flat" cmpd="sng" algn="ctr">
      <a:noFill/>
      <a:round/>
    </a:ln>
    <a:effectLst/>
  </c:spPr>
  <c:txPr>
    <a:bodyPr/>
    <a:lstStyle/>
    <a:p>
      <a:pPr>
        <a:defRPr sz="1200" b="0">
          <a:latin typeface="Arial Narrow"/>
          <a:ea typeface="Arial Narrow"/>
          <a:cs typeface="Arial Narrow"/>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'---Compare options---'!$H$26</c:f>
              <c:strCache>
                <c:ptCount val="1"/>
                <c:pt idx="0">
                  <c:v>Black Coal</c:v>
                </c:pt>
              </c:strCache>
            </c:strRef>
          </c:tx>
          <c:spPr>
            <a:solidFill>
              <a:srgbClr val="351C21"/>
            </a:solidFill>
            <a:ln>
              <a:noFill/>
              <a:prstDash val="solid"/>
            </a:ln>
            <a:effectLst/>
            <a:extLst>
              <a:ext uri="{91240B29-F687-4F45-9708-019B960494DF}">
                <a14:hiddenLine xmlns:a14="http://schemas.microsoft.com/office/drawing/2010/main">
                  <a:solidFill>
                    <a:srgbClr val="351C21"/>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options---'!$I$26:$AK$26</c:f>
              <c:numCache>
                <c:formatCode>#,##0</c:formatCode>
                <c:ptCount val="29"/>
                <c:pt idx="0">
                  <c:v>0</c:v>
                </c:pt>
                <c:pt idx="1">
                  <c:v>0</c:v>
                </c:pt>
                <c:pt idx="2">
                  <c:v>0</c:v>
                </c:pt>
                <c:pt idx="3">
                  <c:v>234.20247987472976</c:v>
                </c:pt>
                <c:pt idx="4">
                  <c:v>309.91697965977255</c:v>
                </c:pt>
                <c:pt idx="5">
                  <c:v>258.69228597540678</c:v>
                </c:pt>
                <c:pt idx="6">
                  <c:v>246.41173093811994</c:v>
                </c:pt>
                <c:pt idx="7">
                  <c:v>246.41173089856784</c:v>
                </c:pt>
                <c:pt idx="8">
                  <c:v>320.72064399556984</c:v>
                </c:pt>
                <c:pt idx="9">
                  <c:v>320.72067402331049</c:v>
                </c:pt>
                <c:pt idx="10">
                  <c:v>320.72064398029033</c:v>
                </c:pt>
                <c:pt idx="11">
                  <c:v>320.72064403921104</c:v>
                </c:pt>
                <c:pt idx="12">
                  <c:v>515.64793290051966</c:v>
                </c:pt>
                <c:pt idx="13">
                  <c:v>515.64796287801892</c:v>
                </c:pt>
                <c:pt idx="14">
                  <c:v>447.80474877187953</c:v>
                </c:pt>
                <c:pt idx="15">
                  <c:v>458.91137886024035</c:v>
                </c:pt>
                <c:pt idx="16">
                  <c:v>458.9113788360296</c:v>
                </c:pt>
                <c:pt idx="17">
                  <c:v>458.91137883247984</c:v>
                </c:pt>
                <c:pt idx="18">
                  <c:v>458.91137883120018</c:v>
                </c:pt>
                <c:pt idx="19">
                  <c:v>458.91137881775057</c:v>
                </c:pt>
                <c:pt idx="20">
                  <c:v>489.40691883092995</c:v>
                </c:pt>
                <c:pt idx="21">
                  <c:v>458.9113788340303</c:v>
                </c:pt>
                <c:pt idx="22">
                  <c:v>306.98237500000005</c:v>
                </c:pt>
                <c:pt idx="23">
                  <c:v>0</c:v>
                </c:pt>
                <c:pt idx="24">
                  <c:v>0</c:v>
                </c:pt>
                <c:pt idx="25">
                  <c:v>0</c:v>
                </c:pt>
                <c:pt idx="26">
                  <c:v>0</c:v>
                </c:pt>
                <c:pt idx="27">
                  <c:v>0</c:v>
                </c:pt>
                <c:pt idx="28">
                  <c:v>0</c:v>
                </c:pt>
              </c:numCache>
            </c:numRef>
          </c:val>
          <c:extLst>
            <c:ext xmlns:c16="http://schemas.microsoft.com/office/drawing/2014/chart" uri="{C3380CC4-5D6E-409C-BE32-E72D297353CC}">
              <c16:uniqueId val="{00000000-DAE1-4008-967A-08B69F281810}"/>
            </c:ext>
          </c:extLst>
        </c:ser>
        <c:ser>
          <c:idx val="1"/>
          <c:order val="1"/>
          <c:tx>
            <c:strRef>
              <c:f>'---Compare options---'!$H$27</c:f>
              <c:strCache>
                <c:ptCount val="1"/>
                <c:pt idx="0">
                  <c:v>Brown Coal</c:v>
                </c:pt>
              </c:strCache>
            </c:strRef>
          </c:tx>
          <c:spPr>
            <a:solidFill>
              <a:srgbClr val="BC2F00"/>
            </a:solidFill>
            <a:ln>
              <a:noFill/>
              <a:prstDash val="solid"/>
            </a:ln>
            <a:effectLst/>
            <a:extLst>
              <a:ext uri="{91240B29-F687-4F45-9708-019B960494DF}">
                <a14:hiddenLine xmlns:a14="http://schemas.microsoft.com/office/drawing/2010/main">
                  <a:solidFill>
                    <a:srgbClr val="BC2F00"/>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options---'!$I$27:$AK$27</c:f>
              <c:numCache>
                <c:formatCode>#,##0</c:formatCode>
                <c:ptCount val="29"/>
                <c:pt idx="0">
                  <c:v>0</c:v>
                </c:pt>
                <c:pt idx="1">
                  <c:v>0</c:v>
                </c:pt>
                <c:pt idx="2">
                  <c:v>0</c:v>
                </c:pt>
                <c:pt idx="3">
                  <c:v>171.36681999999996</c:v>
                </c:pt>
                <c:pt idx="4">
                  <c:v>173.11829000000012</c:v>
                </c:pt>
                <c:pt idx="5">
                  <c:v>145.78230000000008</c:v>
                </c:pt>
                <c:pt idx="6">
                  <c:v>-319.68594540172001</c:v>
                </c:pt>
                <c:pt idx="7">
                  <c:v>-319.68557182588</c:v>
                </c:pt>
                <c:pt idx="8">
                  <c:v>-319.68557181566001</c:v>
                </c:pt>
                <c:pt idx="9">
                  <c:v>-319.68557181488001</c:v>
                </c:pt>
                <c:pt idx="10">
                  <c:v>-319.6855717231</c:v>
                </c:pt>
                <c:pt idx="11">
                  <c:v>-319.68557186045001</c:v>
                </c:pt>
                <c:pt idx="12">
                  <c:v>-319.68557182584999</c:v>
                </c:pt>
                <c:pt idx="13">
                  <c:v>-319.68557185264996</c:v>
                </c:pt>
                <c:pt idx="14">
                  <c:v>-319.68557181504997</c:v>
                </c:pt>
                <c:pt idx="15">
                  <c:v>-319.68557186231999</c:v>
                </c:pt>
                <c:pt idx="16">
                  <c:v>-319.68557179665999</c:v>
                </c:pt>
                <c:pt idx="17">
                  <c:v>-319.68557186940001</c:v>
                </c:pt>
                <c:pt idx="18">
                  <c:v>-319.68557183897997</c:v>
                </c:pt>
                <c:pt idx="19">
                  <c:v>-319.68557185629999</c:v>
                </c:pt>
                <c:pt idx="20">
                  <c:v>-319.68557190384996</c:v>
                </c:pt>
                <c:pt idx="21">
                  <c:v>-319.68557177677997</c:v>
                </c:pt>
                <c:pt idx="22">
                  <c:v>-319.68557180151998</c:v>
                </c:pt>
                <c:pt idx="23">
                  <c:v>-319.68557186593</c:v>
                </c:pt>
                <c:pt idx="24">
                  <c:v>-319.68557176112</c:v>
                </c:pt>
                <c:pt idx="25">
                  <c:v>-128.97895176627</c:v>
                </c:pt>
                <c:pt idx="26">
                  <c:v>0</c:v>
                </c:pt>
                <c:pt idx="27">
                  <c:v>0</c:v>
                </c:pt>
                <c:pt idx="28">
                  <c:v>0</c:v>
                </c:pt>
              </c:numCache>
            </c:numRef>
          </c:val>
          <c:extLst>
            <c:ext xmlns:c16="http://schemas.microsoft.com/office/drawing/2014/chart" uri="{C3380CC4-5D6E-409C-BE32-E72D297353CC}">
              <c16:uniqueId val="{00000001-DAE1-4008-967A-08B69F281810}"/>
            </c:ext>
          </c:extLst>
        </c:ser>
        <c:ser>
          <c:idx val="2"/>
          <c:order val="2"/>
          <c:tx>
            <c:strRef>
              <c:f>'---Compare options---'!$H$28</c:f>
              <c:strCache>
                <c:ptCount val="1"/>
                <c:pt idx="0">
                  <c:v>CCGT</c:v>
                </c:pt>
              </c:strCache>
            </c:strRef>
          </c:tx>
          <c:spPr>
            <a:solidFill>
              <a:srgbClr val="750E5C"/>
            </a:solidFill>
            <a:ln>
              <a:noFill/>
              <a:prstDash val="solid"/>
            </a:ln>
            <a:effectLst/>
            <a:extLst>
              <a:ext uri="{91240B29-F687-4F45-9708-019B960494DF}">
                <a14:hiddenLine xmlns:a14="http://schemas.microsoft.com/office/drawing/2010/main">
                  <a:solidFill>
                    <a:srgbClr val="750E5C"/>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options---'!$I$28:$AK$28</c:f>
              <c:numCache>
                <c:formatCode>#,##0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-1.0105681599270611E-4</c:v>
                </c:pt>
                <c:pt idx="27">
                  <c:v>-1.0146577000114121E-4</c:v>
                </c:pt>
                <c:pt idx="28">
                  <c:v>-1.0153570497095643E-4</c:v>
                </c:pt>
              </c:numCache>
            </c:numRef>
          </c:val>
          <c:extLst>
            <c:ext xmlns:c16="http://schemas.microsoft.com/office/drawing/2014/chart" uri="{C3380CC4-5D6E-409C-BE32-E72D297353CC}">
              <c16:uniqueId val="{00000002-DAE1-4008-967A-08B69F281810}"/>
            </c:ext>
          </c:extLst>
        </c:ser>
        <c:ser>
          <c:idx val="3"/>
          <c:order val="3"/>
          <c:tx>
            <c:strRef>
              <c:f>'---Compare options---'!$H$29</c:f>
              <c:strCache>
                <c:ptCount val="1"/>
                <c:pt idx="0">
                  <c:v>Gas - Steam</c:v>
                </c:pt>
              </c:strCache>
            </c:strRef>
          </c:tx>
          <c:spPr>
            <a:solidFill>
              <a:srgbClr val="8CE8AD"/>
            </a:solidFill>
            <a:ln>
              <a:noFill/>
              <a:prstDash val="solid"/>
            </a:ln>
            <a:effectLst/>
            <a:extLst>
              <a:ext uri="{91240B29-F687-4F45-9708-019B960494DF}">
                <a14:hiddenLine xmlns:a14="http://schemas.microsoft.com/office/drawing/2010/main">
                  <a:solidFill>
                    <a:srgbClr val="8CE8AD"/>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options---'!$I$29:$AK$29</c:f>
              <c:numCache>
                <c:formatCode>#,##0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val>
          <c:extLst>
            <c:ext xmlns:c16="http://schemas.microsoft.com/office/drawing/2014/chart" uri="{C3380CC4-5D6E-409C-BE32-E72D297353CC}">
              <c16:uniqueId val="{00000003-DAE1-4008-967A-08B69F281810}"/>
            </c:ext>
          </c:extLst>
        </c:ser>
        <c:ser>
          <c:idx val="4"/>
          <c:order val="4"/>
          <c:tx>
            <c:strRef>
              <c:f>'---Compare options---'!$H$30</c:f>
              <c:strCache>
                <c:ptCount val="1"/>
                <c:pt idx="0">
                  <c:v>OCGT / Diesel</c:v>
                </c:pt>
              </c:strCache>
            </c:strRef>
          </c:tx>
          <c:spPr>
            <a:solidFill>
              <a:srgbClr val="C981B2"/>
            </a:solidFill>
            <a:ln>
              <a:noFill/>
              <a:prstDash val="solid"/>
            </a:ln>
            <a:effectLst/>
            <a:extLst>
              <a:ext uri="{91240B29-F687-4F45-9708-019B960494DF}">
                <a14:hiddenLine xmlns:a14="http://schemas.microsoft.com/office/drawing/2010/main">
                  <a:solidFill>
                    <a:srgbClr val="C981B2"/>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options---'!$I$30:$AK$30</c:f>
              <c:numCache>
                <c:formatCode>#,##0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-517.53722160332018</c:v>
                </c:pt>
                <c:pt idx="15">
                  <c:v>-517.53722160073085</c:v>
                </c:pt>
                <c:pt idx="16">
                  <c:v>-673.0962040000004</c:v>
                </c:pt>
                <c:pt idx="17">
                  <c:v>-673.0962040000004</c:v>
                </c:pt>
                <c:pt idx="18">
                  <c:v>-742.64696000000004</c:v>
                </c:pt>
                <c:pt idx="19">
                  <c:v>-742.64696000000004</c:v>
                </c:pt>
                <c:pt idx="20">
                  <c:v>-634.98414999999841</c:v>
                </c:pt>
                <c:pt idx="21">
                  <c:v>-729.15344999999797</c:v>
                </c:pt>
                <c:pt idx="22">
                  <c:v>-1034.7440000000006</c:v>
                </c:pt>
                <c:pt idx="23">
                  <c:v>-752.3216999999986</c:v>
                </c:pt>
                <c:pt idx="24">
                  <c:v>-752.3216999999986</c:v>
                </c:pt>
                <c:pt idx="25">
                  <c:v>-660.12650000000031</c:v>
                </c:pt>
                <c:pt idx="26">
                  <c:v>-660.12650000000031</c:v>
                </c:pt>
                <c:pt idx="27">
                  <c:v>-2721.7089815155196</c:v>
                </c:pt>
                <c:pt idx="28">
                  <c:v>-2771.5481329397971</c:v>
                </c:pt>
              </c:numCache>
            </c:numRef>
          </c:val>
          <c:extLst>
            <c:ext xmlns:c16="http://schemas.microsoft.com/office/drawing/2014/chart" uri="{C3380CC4-5D6E-409C-BE32-E72D297353CC}">
              <c16:uniqueId val="{00000004-DAE1-4008-967A-08B69F281810}"/>
            </c:ext>
          </c:extLst>
        </c:ser>
        <c:ser>
          <c:idx val="5"/>
          <c:order val="5"/>
          <c:tx>
            <c:strRef>
              <c:f>'---Compare options---'!$H$31</c:f>
              <c:strCache>
                <c:ptCount val="1"/>
                <c:pt idx="0">
                  <c:v>Hydro</c:v>
                </c:pt>
              </c:strCache>
            </c:strRef>
          </c:tx>
          <c:spPr>
            <a:solidFill>
              <a:srgbClr val="188CE5"/>
            </a:solidFill>
            <a:ln>
              <a:noFill/>
              <a:prstDash val="solid"/>
            </a:ln>
            <a:effectLst/>
            <a:extLst>
              <a:ext uri="{91240B29-F687-4F45-9708-019B960494DF}">
                <a14:hiddenLine xmlns:a14="http://schemas.microsoft.com/office/drawing/2010/main">
                  <a:solidFill>
                    <a:srgbClr val="188CE5"/>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options---'!$I$31:$AK$31</c:f>
              <c:numCache>
                <c:formatCode>#,##0</c:formatCode>
                <c:ptCount val="29"/>
                <c:pt idx="0">
                  <c:v>0</c:v>
                </c:pt>
                <c:pt idx="1">
                  <c:v>0</c:v>
                </c:pt>
                <c:pt idx="2">
                  <c:v>0</c:v>
                </c:pt>
                <c:pt idx="3">
                  <c:v>0</c:v>
                </c:pt>
                <c:pt idx="4">
                  <c:v>0</c:v>
                </c:pt>
                <c:pt idx="5">
                  <c:v>0</c:v>
                </c:pt>
                <c:pt idx="6">
                  <c:v>250</c:v>
                </c:pt>
                <c:pt idx="7">
                  <c:v>250</c:v>
                </c:pt>
                <c:pt idx="8">
                  <c:v>250</c:v>
                </c:pt>
                <c:pt idx="9">
                  <c:v>250</c:v>
                </c:pt>
                <c:pt idx="10">
                  <c:v>250</c:v>
                </c:pt>
                <c:pt idx="11">
                  <c:v>250</c:v>
                </c:pt>
                <c:pt idx="12">
                  <c:v>250</c:v>
                </c:pt>
                <c:pt idx="13">
                  <c:v>250</c:v>
                </c:pt>
                <c:pt idx="14">
                  <c:v>250</c:v>
                </c:pt>
                <c:pt idx="15">
                  <c:v>250</c:v>
                </c:pt>
                <c:pt idx="16">
                  <c:v>250</c:v>
                </c:pt>
                <c:pt idx="17">
                  <c:v>250</c:v>
                </c:pt>
                <c:pt idx="18">
                  <c:v>250</c:v>
                </c:pt>
                <c:pt idx="19">
                  <c:v>250</c:v>
                </c:pt>
                <c:pt idx="20">
                  <c:v>250</c:v>
                </c:pt>
                <c:pt idx="21">
                  <c:v>250</c:v>
                </c:pt>
                <c:pt idx="22">
                  <c:v>250</c:v>
                </c:pt>
                <c:pt idx="23">
                  <c:v>250</c:v>
                </c:pt>
                <c:pt idx="24">
                  <c:v>250</c:v>
                </c:pt>
                <c:pt idx="25">
                  <c:v>250</c:v>
                </c:pt>
                <c:pt idx="26">
                  <c:v>250</c:v>
                </c:pt>
                <c:pt idx="27">
                  <c:v>250</c:v>
                </c:pt>
                <c:pt idx="28">
                  <c:v>250</c:v>
                </c:pt>
              </c:numCache>
            </c:numRef>
          </c:val>
          <c:extLst>
            <c:ext xmlns:c16="http://schemas.microsoft.com/office/drawing/2014/chart" uri="{C3380CC4-5D6E-409C-BE32-E72D297353CC}">
              <c16:uniqueId val="{00000005-DAE1-4008-967A-08B69F281810}"/>
            </c:ext>
          </c:extLst>
        </c:ser>
        <c:ser>
          <c:idx val="6"/>
          <c:order val="6"/>
          <c:tx>
            <c:strRef>
              <c:f>'---Compare options---'!$H$32</c:f>
              <c:strCache>
                <c:ptCount val="1"/>
                <c:pt idx="0">
                  <c:v>Wind</c:v>
                </c:pt>
              </c:strCache>
            </c:strRef>
          </c:tx>
          <c:spPr>
            <a:solidFill>
              <a:srgbClr val="168736"/>
            </a:solidFill>
            <a:ln>
              <a:noFill/>
              <a:prstDash val="solid"/>
            </a:ln>
            <a:effectLst/>
            <a:extLst>
              <a:ext uri="{91240B29-F687-4F45-9708-019B960494DF}">
                <a14:hiddenLine xmlns:a14="http://schemas.microsoft.com/office/drawing/2010/main">
                  <a:solidFill>
                    <a:srgbClr val="168736"/>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options---'!$I$32:$AK$32</c:f>
              <c:numCache>
                <c:formatCode>#,##0</c:formatCode>
                <c:ptCount val="29"/>
                <c:pt idx="0">
                  <c:v>-385.33811793219684</c:v>
                </c:pt>
                <c:pt idx="1">
                  <c:v>-385.33812793629113</c:v>
                </c:pt>
                <c:pt idx="2">
                  <c:v>-172.55042083308581</c:v>
                </c:pt>
                <c:pt idx="3">
                  <c:v>-753.37644126295345</c:v>
                </c:pt>
                <c:pt idx="4">
                  <c:v>-941.26389433282384</c:v>
                </c:pt>
                <c:pt idx="5">
                  <c:v>-842.86401910225322</c:v>
                </c:pt>
                <c:pt idx="6">
                  <c:v>-943.23221750152152</c:v>
                </c:pt>
                <c:pt idx="7">
                  <c:v>-1242.0262175172029</c:v>
                </c:pt>
                <c:pt idx="8">
                  <c:v>-374.24033885573954</c:v>
                </c:pt>
                <c:pt idx="9">
                  <c:v>-911.56967171491124</c:v>
                </c:pt>
                <c:pt idx="10">
                  <c:v>-1189.1178935431162</c:v>
                </c:pt>
                <c:pt idx="11">
                  <c:v>-388.98829005867447</c:v>
                </c:pt>
                <c:pt idx="12">
                  <c:v>-846.38422967683437</c:v>
                </c:pt>
                <c:pt idx="13">
                  <c:v>123.94280026065826</c:v>
                </c:pt>
                <c:pt idx="14">
                  <c:v>-72.398544739895442</c:v>
                </c:pt>
                <c:pt idx="15">
                  <c:v>-476.95718092362949</c:v>
                </c:pt>
                <c:pt idx="16">
                  <c:v>790.444597115129</c:v>
                </c:pt>
                <c:pt idx="17">
                  <c:v>987.49725134552864</c:v>
                </c:pt>
                <c:pt idx="18">
                  <c:v>1132.3699600042164</c:v>
                </c:pt>
                <c:pt idx="19">
                  <c:v>714.30301445821533</c:v>
                </c:pt>
                <c:pt idx="20">
                  <c:v>1716.8500550528697</c:v>
                </c:pt>
                <c:pt idx="21">
                  <c:v>1243.1550939399822</c:v>
                </c:pt>
                <c:pt idx="22">
                  <c:v>1086.3419238630668</c:v>
                </c:pt>
                <c:pt idx="23">
                  <c:v>1709.5128456296734</c:v>
                </c:pt>
                <c:pt idx="24">
                  <c:v>1134.2906535194852</c:v>
                </c:pt>
                <c:pt idx="25">
                  <c:v>1531.6412408679171</c:v>
                </c:pt>
                <c:pt idx="26">
                  <c:v>1270.1990813032535</c:v>
                </c:pt>
                <c:pt idx="27">
                  <c:v>1607.5230556134775</c:v>
                </c:pt>
                <c:pt idx="28">
                  <c:v>60.588185562766739</c:v>
                </c:pt>
              </c:numCache>
            </c:numRef>
          </c:val>
          <c:extLst>
            <c:ext xmlns:c16="http://schemas.microsoft.com/office/drawing/2014/chart" uri="{C3380CC4-5D6E-409C-BE32-E72D297353CC}">
              <c16:uniqueId val="{00000006-DAE1-4008-967A-08B69F281810}"/>
            </c:ext>
          </c:extLst>
        </c:ser>
        <c:ser>
          <c:idx val="7"/>
          <c:order val="7"/>
          <c:tx>
            <c:strRef>
              <c:f>'---Compare options---'!$H$33</c:f>
              <c:strCache>
                <c:ptCount val="1"/>
                <c:pt idx="0">
                  <c:v>Solar PV</c:v>
                </c:pt>
              </c:strCache>
            </c:strRef>
          </c:tx>
          <c:spPr>
            <a:solidFill>
              <a:srgbClr val="FFB46A"/>
            </a:solidFill>
            <a:ln>
              <a:noFill/>
              <a:prstDash val="solid"/>
            </a:ln>
            <a:effectLst/>
            <a:extLst>
              <a:ext uri="{91240B29-F687-4F45-9708-019B960494DF}">
                <a14:hiddenLine xmlns:a14="http://schemas.microsoft.com/office/drawing/2010/main">
                  <a:solidFill>
                    <a:srgbClr val="FFB46A"/>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options---'!$I$33:$AK$33</c:f>
              <c:numCache>
                <c:formatCode>#,##0</c:formatCode>
                <c:ptCount val="29"/>
                <c:pt idx="0">
                  <c:v>0</c:v>
                </c:pt>
                <c:pt idx="1">
                  <c:v>0</c:v>
                </c:pt>
                <c:pt idx="2">
                  <c:v>0</c:v>
                </c:pt>
                <c:pt idx="3">
                  <c:v>0</c:v>
                </c:pt>
                <c:pt idx="4">
                  <c:v>-137.37439861656094</c:v>
                </c:pt>
                <c:pt idx="5">
                  <c:v>-183.6877736073011</c:v>
                </c:pt>
                <c:pt idx="6">
                  <c:v>35.428861292179135</c:v>
                </c:pt>
                <c:pt idx="7">
                  <c:v>98.482442811169676</c:v>
                </c:pt>
                <c:pt idx="8">
                  <c:v>-74.093257116601308</c:v>
                </c:pt>
                <c:pt idx="9">
                  <c:v>84.482752720801727</c:v>
                </c:pt>
                <c:pt idx="10">
                  <c:v>-34.982666646672442</c:v>
                </c:pt>
                <c:pt idx="11">
                  <c:v>-727.22641048084006</c:v>
                </c:pt>
                <c:pt idx="12">
                  <c:v>-1106.6557201594333</c:v>
                </c:pt>
                <c:pt idx="13">
                  <c:v>-1391.5273187162893</c:v>
                </c:pt>
                <c:pt idx="14">
                  <c:v>-1331.5213187003101</c:v>
                </c:pt>
                <c:pt idx="15">
                  <c:v>-1120.1425086622294</c:v>
                </c:pt>
                <c:pt idx="16">
                  <c:v>-2646.16212550001</c:v>
                </c:pt>
                <c:pt idx="17">
                  <c:v>-2409.6061355000093</c:v>
                </c:pt>
                <c:pt idx="18">
                  <c:v>-1808.4829050000008</c:v>
                </c:pt>
                <c:pt idx="19">
                  <c:v>-2423.80167684361</c:v>
                </c:pt>
                <c:pt idx="20">
                  <c:v>-2590.8180564486465</c:v>
                </c:pt>
                <c:pt idx="21">
                  <c:v>-1382.1501164851215</c:v>
                </c:pt>
                <c:pt idx="22">
                  <c:v>-747.39133648727875</c:v>
                </c:pt>
                <c:pt idx="23">
                  <c:v>-747.39133649020368</c:v>
                </c:pt>
                <c:pt idx="24">
                  <c:v>-606.5317478330835</c:v>
                </c:pt>
                <c:pt idx="25">
                  <c:v>-1685.0717495384379</c:v>
                </c:pt>
                <c:pt idx="26">
                  <c:v>-1685.0717496605066</c:v>
                </c:pt>
                <c:pt idx="27">
                  <c:v>-1685.0713982459638</c:v>
                </c:pt>
                <c:pt idx="28">
                  <c:v>-931.1099464581057</c:v>
                </c:pt>
              </c:numCache>
            </c:numRef>
          </c:val>
          <c:extLst>
            <c:ext xmlns:c16="http://schemas.microsoft.com/office/drawing/2014/chart" uri="{C3380CC4-5D6E-409C-BE32-E72D297353CC}">
              <c16:uniqueId val="{00000007-DAE1-4008-967A-08B69F281810}"/>
            </c:ext>
          </c:extLst>
        </c:ser>
        <c:dLbls>
          <c:showLegendKey val="0"/>
          <c:showVal val="0"/>
          <c:showCatName val="0"/>
          <c:showSerName val="0"/>
          <c:showPercent val="0"/>
          <c:showBubbleSize val="0"/>
        </c:dLbls>
        <c:gapWidth val="150"/>
        <c:overlap val="100"/>
        <c:axId val="1844338624"/>
        <c:axId val="1844337536"/>
      </c:barChart>
      <c:lineChart>
        <c:grouping val="standard"/>
        <c:varyColors val="0"/>
        <c:ser>
          <c:idx val="8"/>
          <c:order val="8"/>
          <c:tx>
            <c:strRef>
              <c:f>'---Compare options---'!$H$34</c:f>
              <c:strCache>
                <c:ptCount val="1"/>
                <c:pt idx="0">
                  <c:v>Grid Battery</c:v>
                </c:pt>
              </c:strCache>
            </c:strRef>
          </c:tx>
          <c:spPr>
            <a:ln w="28575" cap="rnd">
              <a:solidFill>
                <a:srgbClr val="724BC3"/>
              </a:solidFill>
              <a:prstDash val="sysDot"/>
              <a:round/>
            </a:ln>
            <a:effectLst/>
          </c:spPr>
          <c:marker>
            <c:symbol val="none"/>
          </c:marker>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options---'!$I$34:$AK$34</c:f>
              <c:numCache>
                <c:formatCode>#,##0</c:formatCode>
                <c:ptCount val="29"/>
                <c:pt idx="0">
                  <c:v>0</c:v>
                </c:pt>
                <c:pt idx="1">
                  <c:v>0</c:v>
                </c:pt>
                <c:pt idx="2">
                  <c:v>0</c:v>
                </c:pt>
                <c:pt idx="3">
                  <c:v>0</c:v>
                </c:pt>
                <c:pt idx="4">
                  <c:v>0</c:v>
                </c:pt>
                <c:pt idx="5">
                  <c:v>0</c:v>
                </c:pt>
                <c:pt idx="6">
                  <c:v>0</c:v>
                </c:pt>
                <c:pt idx="7">
                  <c:v>-79.479548700500004</c:v>
                </c:pt>
                <c:pt idx="8">
                  <c:v>-79.479548664029949</c:v>
                </c:pt>
                <c:pt idx="9">
                  <c:v>-79.479548636639947</c:v>
                </c:pt>
                <c:pt idx="10">
                  <c:v>-144.55970460849994</c:v>
                </c:pt>
                <c:pt idx="11">
                  <c:v>282.47871622469916</c:v>
                </c:pt>
                <c:pt idx="12">
                  <c:v>160.77721613650033</c:v>
                </c:pt>
                <c:pt idx="13">
                  <c:v>160.7772161257401</c:v>
                </c:pt>
                <c:pt idx="14">
                  <c:v>292.00150397024004</c:v>
                </c:pt>
                <c:pt idx="15">
                  <c:v>292.00150381779008</c:v>
                </c:pt>
                <c:pt idx="16">
                  <c:v>282.59242779329998</c:v>
                </c:pt>
                <c:pt idx="17">
                  <c:v>282.59242765238014</c:v>
                </c:pt>
                <c:pt idx="18">
                  <c:v>282.59241641615972</c:v>
                </c:pt>
                <c:pt idx="19">
                  <c:v>282.59241591168984</c:v>
                </c:pt>
                <c:pt idx="20">
                  <c:v>-1882.34191535535</c:v>
                </c:pt>
                <c:pt idx="21">
                  <c:v>-2574.3880769583993</c:v>
                </c:pt>
                <c:pt idx="22">
                  <c:v>-2733.5188769551987</c:v>
                </c:pt>
                <c:pt idx="23">
                  <c:v>-4539.7349699999995</c:v>
                </c:pt>
                <c:pt idx="24">
                  <c:v>-4962.9287699999995</c:v>
                </c:pt>
                <c:pt idx="25">
                  <c:v>-4674.763570000001</c:v>
                </c:pt>
                <c:pt idx="26">
                  <c:v>-6507.7353000000003</c:v>
                </c:pt>
                <c:pt idx="27">
                  <c:v>-6427.1672700000108</c:v>
                </c:pt>
                <c:pt idx="28">
                  <c:v>-5258.4592300000004</c:v>
                </c:pt>
              </c:numCache>
            </c:numRef>
          </c:val>
          <c:smooth val="0"/>
          <c:extLst>
            <c:ext xmlns:c16="http://schemas.microsoft.com/office/drawing/2014/chart" uri="{C3380CC4-5D6E-409C-BE32-E72D297353CC}">
              <c16:uniqueId val="{00000008-DAE1-4008-967A-08B69F281810}"/>
            </c:ext>
          </c:extLst>
        </c:ser>
        <c:ser>
          <c:idx val="9"/>
          <c:order val="9"/>
          <c:tx>
            <c:strRef>
              <c:f>'---Compare options---'!$H$35</c:f>
              <c:strCache>
                <c:ptCount val="1"/>
                <c:pt idx="0">
                  <c:v>Pumped Hydro</c:v>
                </c:pt>
              </c:strCache>
            </c:strRef>
          </c:tx>
          <c:spPr>
            <a:ln w="28575" cap="rnd">
              <a:solidFill>
                <a:srgbClr val="87D3F2"/>
              </a:solidFill>
              <a:prstDash val="sysDot"/>
              <a:round/>
            </a:ln>
            <a:effectLst/>
          </c:spPr>
          <c:marker>
            <c:symbol val="none"/>
          </c:marker>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options---'!$I$35:$AK$35</c:f>
              <c:numCache>
                <c:formatCode>#,##0</c:formatCode>
                <c:ptCount val="29"/>
                <c:pt idx="0">
                  <c:v>0</c:v>
                </c:pt>
                <c:pt idx="1">
                  <c:v>0</c:v>
                </c:pt>
                <c:pt idx="2">
                  <c:v>0</c:v>
                </c:pt>
                <c:pt idx="3">
                  <c:v>0</c:v>
                </c:pt>
                <c:pt idx="4">
                  <c:v>0</c:v>
                </c:pt>
                <c:pt idx="5">
                  <c:v>-1.797126301426033E-4</c:v>
                </c:pt>
                <c:pt idx="6">
                  <c:v>-1.8005621996053378E-4</c:v>
                </c:pt>
                <c:pt idx="7">
                  <c:v>-9.9299970968199887</c:v>
                </c:pt>
                <c:pt idx="8">
                  <c:v>233.92611518258991</c:v>
                </c:pt>
                <c:pt idx="9">
                  <c:v>291.62469383253983</c:v>
                </c:pt>
                <c:pt idx="10">
                  <c:v>292.39904033009998</c:v>
                </c:pt>
                <c:pt idx="11">
                  <c:v>-434.31317649146968</c:v>
                </c:pt>
                <c:pt idx="12">
                  <c:v>-663.94251652148978</c:v>
                </c:pt>
                <c:pt idx="13">
                  <c:v>-663.94251653843094</c:v>
                </c:pt>
                <c:pt idx="14">
                  <c:v>-513.55465660439131</c:v>
                </c:pt>
                <c:pt idx="15">
                  <c:v>-513.5546566617204</c:v>
                </c:pt>
                <c:pt idx="16">
                  <c:v>-873.39236687913944</c:v>
                </c:pt>
                <c:pt idx="17">
                  <c:v>-873.3923669229498</c:v>
                </c:pt>
                <c:pt idx="18">
                  <c:v>-408.79210755750319</c:v>
                </c:pt>
                <c:pt idx="19">
                  <c:v>-408.79210770262034</c:v>
                </c:pt>
                <c:pt idx="20">
                  <c:v>485.2579496140097</c:v>
                </c:pt>
                <c:pt idx="21">
                  <c:v>922.31824953091927</c:v>
                </c:pt>
                <c:pt idx="22">
                  <c:v>922.31824950810005</c:v>
                </c:pt>
                <c:pt idx="23">
                  <c:v>958.07994942121877</c:v>
                </c:pt>
                <c:pt idx="24">
                  <c:v>958.07984613762528</c:v>
                </c:pt>
                <c:pt idx="25">
                  <c:v>958.07984429968747</c:v>
                </c:pt>
                <c:pt idx="26">
                  <c:v>958.07984425910035</c:v>
                </c:pt>
                <c:pt idx="27">
                  <c:v>958.07984419739114</c:v>
                </c:pt>
                <c:pt idx="28">
                  <c:v>958.07984411447796</c:v>
                </c:pt>
              </c:numCache>
            </c:numRef>
          </c:val>
          <c:smooth val="0"/>
          <c:extLst>
            <c:ext xmlns:c16="http://schemas.microsoft.com/office/drawing/2014/chart" uri="{C3380CC4-5D6E-409C-BE32-E72D297353CC}">
              <c16:uniqueId val="{00000009-DAE1-4008-967A-08B69F281810}"/>
            </c:ext>
          </c:extLst>
        </c:ser>
        <c:dLbls>
          <c:showLegendKey val="0"/>
          <c:showVal val="0"/>
          <c:showCatName val="0"/>
          <c:showSerName val="0"/>
          <c:showPercent val="0"/>
          <c:showBubbleSize val="0"/>
        </c:dLbls>
        <c:marker val="1"/>
        <c:smooth val="0"/>
        <c:axId val="1844338624"/>
        <c:axId val="1844337536"/>
      </c:lineChart>
      <c:catAx>
        <c:axId val="1844338624"/>
        <c:scaling>
          <c:orientation val="minMax"/>
        </c:scaling>
        <c:delete val="0"/>
        <c:axPos val="b"/>
        <c:numFmt formatCode="General" sourceLinked="1"/>
        <c:majorTickMark val="out"/>
        <c:minorTickMark val="none"/>
        <c:tickLblPos val="low"/>
        <c:spPr>
          <a:noFill/>
          <a:ln w="9525" cap="flat" cmpd="sng" algn="ctr">
            <a:solidFill>
              <a:srgbClr val="868686"/>
            </a:solidFill>
            <a:round/>
          </a:ln>
          <a:effectLst/>
        </c:spPr>
        <c:txPr>
          <a:bodyPr rot="-2700000" spcFirstLastPara="1" vertOverflow="ellipsis"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844337536"/>
        <c:crosses val="autoZero"/>
        <c:auto val="1"/>
        <c:lblAlgn val="ctr"/>
        <c:lblOffset val="100"/>
        <c:noMultiLvlLbl val="0"/>
      </c:catAx>
      <c:valAx>
        <c:axId val="1844337536"/>
        <c:scaling>
          <c:orientation val="minMax"/>
        </c:scaling>
        <c:delete val="0"/>
        <c:axPos val="l"/>
        <c:majorGridlines>
          <c:spPr>
            <a:ln w="3175" cap="flat" cmpd="sng" algn="ctr">
              <a:solidFill>
                <a:srgbClr val="A5A5A5"/>
              </a:solidFill>
              <a:prstDash val="dash"/>
              <a:round/>
            </a:ln>
            <a:effectLst/>
          </c:spPr>
        </c:majorGridlines>
        <c:title>
          <c:tx>
            <c:rich>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r>
                  <a:rPr lang="en-AU"/>
                  <a:t>Capacity difference (MW)</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endParaRPr lang="en-US"/>
            </a:p>
          </c:txPr>
        </c:title>
        <c:numFmt formatCode="#,##0" sourceLinked="1"/>
        <c:majorTickMark val="out"/>
        <c:minorTickMark val="none"/>
        <c:tickLblPos val="nextTo"/>
        <c:spPr>
          <a:noFill/>
          <a:ln>
            <a:solidFill>
              <a:srgbClr val="868686"/>
            </a:solidFill>
          </a:ln>
          <a:effectLst/>
        </c:spPr>
        <c:txPr>
          <a:bodyPr rot="-6000000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84433862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legend>
    <c:plotVisOnly val="1"/>
    <c:dispBlanksAs val="gap"/>
    <c:showDLblsOverMax val="0"/>
  </c:chart>
  <c:spPr>
    <a:solidFill>
      <a:schemeClr val="bg1"/>
    </a:solidFill>
    <a:ln w="25400" cap="flat" cmpd="sng" algn="ctr">
      <a:noFill/>
      <a:round/>
    </a:ln>
    <a:effectLst/>
  </c:spPr>
  <c:txPr>
    <a:bodyPr/>
    <a:lstStyle/>
    <a:p>
      <a:pPr>
        <a:defRPr sz="1200" b="0">
          <a:latin typeface="Arial Narrow"/>
          <a:ea typeface="Arial Narrow"/>
          <a:cs typeface="Arial Narrow"/>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4</xdr:col>
      <xdr:colOff>543116</xdr:colOff>
      <xdr:row>5</xdr:row>
      <xdr:rowOff>1119</xdr:rowOff>
    </xdr:from>
    <xdr:to>
      <xdr:col>14</xdr:col>
      <xdr:colOff>1226571</xdr:colOff>
      <xdr:row>30</xdr:row>
      <xdr:rowOff>78442</xdr:rowOff>
    </xdr:to>
    <xdr:sp macro="" textlink="">
      <xdr:nvSpPr>
        <xdr:cNvPr id="2" name="Rectangle 1">
          <a:extLst>
            <a:ext uri="{FF2B5EF4-FFF2-40B4-BE49-F238E27FC236}">
              <a16:creationId xmlns:a16="http://schemas.microsoft.com/office/drawing/2014/main" id="{00000000-0008-0000-0000-000002000000}"/>
            </a:ext>
          </a:extLst>
        </xdr:cNvPr>
        <xdr:cNvSpPr>
          <a:spLocks noChangeAspect="1"/>
        </xdr:cNvSpPr>
      </xdr:nvSpPr>
      <xdr:spPr>
        <a:xfrm>
          <a:off x="2867216" y="810744"/>
          <a:ext cx="6493705" cy="4125448"/>
        </a:xfrm>
        <a:custGeom>
          <a:avLst/>
          <a:gdLst>
            <a:gd name="connsiteX0" fmla="*/ 0 w 6753225"/>
            <a:gd name="connsiteY0" fmla="*/ 0 h 3400425"/>
            <a:gd name="connsiteX1" fmla="*/ 6753225 w 6753225"/>
            <a:gd name="connsiteY1" fmla="*/ 0 h 3400425"/>
            <a:gd name="connsiteX2" fmla="*/ 6753225 w 6753225"/>
            <a:gd name="connsiteY2" fmla="*/ 3400425 h 3400425"/>
            <a:gd name="connsiteX3" fmla="*/ 0 w 6753225"/>
            <a:gd name="connsiteY3" fmla="*/ 3400425 h 3400425"/>
            <a:gd name="connsiteX4" fmla="*/ 0 w 6753225"/>
            <a:gd name="connsiteY4" fmla="*/ 0 h 3400425"/>
            <a:gd name="connsiteX0" fmla="*/ 0 w 6755607"/>
            <a:gd name="connsiteY0" fmla="*/ 1197768 h 3400425"/>
            <a:gd name="connsiteX1" fmla="*/ 6755607 w 6755607"/>
            <a:gd name="connsiteY1" fmla="*/ 0 h 3400425"/>
            <a:gd name="connsiteX2" fmla="*/ 6755607 w 6755607"/>
            <a:gd name="connsiteY2" fmla="*/ 3400425 h 3400425"/>
            <a:gd name="connsiteX3" fmla="*/ 2382 w 6755607"/>
            <a:gd name="connsiteY3" fmla="*/ 3400425 h 3400425"/>
            <a:gd name="connsiteX4" fmla="*/ 0 w 6755607"/>
            <a:gd name="connsiteY4" fmla="*/ 1197768 h 34004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755607" h="3400425">
              <a:moveTo>
                <a:pt x="0" y="1197768"/>
              </a:moveTo>
              <a:lnTo>
                <a:pt x="6755607" y="0"/>
              </a:lnTo>
              <a:lnTo>
                <a:pt x="6755607" y="3400425"/>
              </a:lnTo>
              <a:lnTo>
                <a:pt x="2382" y="3400425"/>
              </a:lnTo>
              <a:lnTo>
                <a:pt x="0" y="1197768"/>
              </a:lnTo>
              <a:close/>
            </a:path>
          </a:pathLst>
        </a:custGeom>
        <a:solidFill>
          <a:srgbClr val="FFE600"/>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nchorCtr="0"/>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sz="1200">
            <a:solidFill>
              <a:schemeClr val="tx1"/>
            </a:solidFill>
          </a:endParaRPr>
        </a:p>
      </xdr:txBody>
    </xdr:sp>
    <xdr:clientData/>
  </xdr:twoCellAnchor>
  <xdr:twoCellAnchor editAs="absolute">
    <xdr:from>
      <xdr:col>5</xdr:col>
      <xdr:colOff>227966</xdr:colOff>
      <xdr:row>15</xdr:row>
      <xdr:rowOff>35014</xdr:rowOff>
    </xdr:from>
    <xdr:to>
      <xdr:col>14</xdr:col>
      <xdr:colOff>989741</xdr:colOff>
      <xdr:row>21</xdr:row>
      <xdr:rowOff>29463</xdr:rowOff>
    </xdr:to>
    <xdr:sp macro="" textlink="">
      <xdr:nvSpPr>
        <xdr:cNvPr id="3" name="Title 1">
          <a:extLst>
            <a:ext uri="{FF2B5EF4-FFF2-40B4-BE49-F238E27FC236}">
              <a16:creationId xmlns:a16="http://schemas.microsoft.com/office/drawing/2014/main" id="{00000000-0008-0000-0000-000003000000}"/>
            </a:ext>
          </a:extLst>
        </xdr:cNvPr>
        <xdr:cNvSpPr>
          <a:spLocks noGrp="1"/>
        </xdr:cNvSpPr>
      </xdr:nvSpPr>
      <xdr:spPr>
        <a:xfrm>
          <a:off x="3133091" y="2463889"/>
          <a:ext cx="5991000" cy="965999"/>
        </a:xfrm>
        <a:prstGeom prst="rect">
          <a:avLst/>
        </a:prstGeom>
      </xdr:spPr>
      <xdr:txBody>
        <a:bodyPr vert="horz" wrap="square" lIns="0" tIns="0" rIns="0" bIns="0" rtlCol="0" anchor="t" anchorCtr="0">
          <a:noAutofit/>
        </a:bodyPr>
        <a:lstStyle>
          <a:lvl1pPr algn="l" defTabSz="914400" rtl="0" eaLnBrk="1" latinLnBrk="0" hangingPunct="1">
            <a:lnSpc>
              <a:spcPct val="85000"/>
            </a:lnSpc>
            <a:spcBef>
              <a:spcPct val="0"/>
            </a:spcBef>
            <a:buNone/>
            <a:defRPr sz="3000" b="1" kern="1200">
              <a:solidFill>
                <a:schemeClr val="bg1"/>
              </a:solidFill>
              <a:latin typeface="+mn-lt"/>
              <a:ea typeface="+mj-ea"/>
              <a:cs typeface="Arial" pitchFamily="34" charset="0"/>
            </a:defRPr>
          </a:lvl1pPr>
        </a:lstStyle>
        <a:p>
          <a:pPr algn="l"/>
          <a:r>
            <a:rPr lang="en-US">
              <a:solidFill>
                <a:schemeClr val="tx1"/>
              </a:solidFill>
              <a:latin typeface="EYInterstate Light" panose="02000506000000020004" pitchFamily="2" charset="0"/>
            </a:rPr>
            <a:t>Project</a:t>
          </a:r>
          <a:r>
            <a:rPr lang="en-US" baseline="0">
              <a:solidFill>
                <a:schemeClr val="tx1"/>
              </a:solidFill>
              <a:latin typeface="EYInterstate Light" panose="02000506000000020004" pitchFamily="2" charset="0"/>
            </a:rPr>
            <a:t> Marinus Economic Modelling Results</a:t>
          </a:r>
          <a:endParaRPr lang="en-GB">
            <a:solidFill>
              <a:schemeClr val="tx1"/>
            </a:solidFill>
            <a:latin typeface="EYInterstate Light" panose="02000506000000020004" pitchFamily="2" charset="0"/>
          </a:endParaRPr>
        </a:p>
      </xdr:txBody>
    </xdr:sp>
    <xdr:clientData/>
  </xdr:twoCellAnchor>
  <xdr:twoCellAnchor editAs="absolute">
    <xdr:from>
      <xdr:col>5</xdr:col>
      <xdr:colOff>227966</xdr:colOff>
      <xdr:row>21</xdr:row>
      <xdr:rowOff>87709</xdr:rowOff>
    </xdr:from>
    <xdr:to>
      <xdr:col>14</xdr:col>
      <xdr:colOff>989741</xdr:colOff>
      <xdr:row>26</xdr:row>
      <xdr:rowOff>7691</xdr:rowOff>
    </xdr:to>
    <xdr:sp macro="" textlink="">
      <xdr:nvSpPr>
        <xdr:cNvPr id="4" name="Subtitle 2">
          <a:extLst>
            <a:ext uri="{FF2B5EF4-FFF2-40B4-BE49-F238E27FC236}">
              <a16:creationId xmlns:a16="http://schemas.microsoft.com/office/drawing/2014/main" id="{00000000-0008-0000-0000-000004000000}"/>
            </a:ext>
          </a:extLst>
        </xdr:cNvPr>
        <xdr:cNvSpPr>
          <a:spLocks noGrp="1"/>
        </xdr:cNvSpPr>
      </xdr:nvSpPr>
      <xdr:spPr>
        <a:xfrm>
          <a:off x="3133091" y="3488134"/>
          <a:ext cx="5991000" cy="729607"/>
        </a:xfrm>
        <a:prstGeom prst="rect">
          <a:avLst/>
        </a:prstGeom>
      </xdr:spPr>
      <xdr:txBody>
        <a:bodyPr vert="horz" wrap="square" lIns="0" tIns="0" rIns="0" bIns="0" rtlCol="0" anchor="t" anchorCtr="0">
          <a:noAutofit/>
        </a:bodyPr>
        <a:lstStyle>
          <a:lvl1pPr marL="356616" indent="-356616" algn="l" defTabSz="914400" rtl="0" eaLnBrk="1" latinLnBrk="0" hangingPunct="1">
            <a:spcBef>
              <a:spcPct val="20000"/>
            </a:spcBef>
            <a:buClr>
              <a:schemeClr val="accent2"/>
            </a:buClr>
            <a:buSzPct val="70000"/>
            <a:buFont typeface="Arial" pitchFamily="34" charset="0"/>
            <a:buChar char="►"/>
            <a:defRPr sz="2400" kern="1200">
              <a:solidFill>
                <a:schemeClr val="bg1"/>
              </a:solidFill>
              <a:latin typeface="+mn-lt"/>
              <a:ea typeface="+mn-ea"/>
              <a:cs typeface="Arial" pitchFamily="34" charset="0"/>
            </a:defRPr>
          </a:lvl1pPr>
          <a:lvl2pPr marL="713232" indent="-356616" algn="l" defTabSz="914400" rtl="0" eaLnBrk="1" latinLnBrk="0" hangingPunct="1">
            <a:spcBef>
              <a:spcPct val="20000"/>
            </a:spcBef>
            <a:buClr>
              <a:schemeClr val="accent2"/>
            </a:buClr>
            <a:buSzPct val="70000"/>
            <a:buFont typeface="Arial" pitchFamily="34" charset="0"/>
            <a:buChar char="►"/>
            <a:defRPr sz="2000" kern="1200">
              <a:solidFill>
                <a:schemeClr val="bg1"/>
              </a:solidFill>
              <a:latin typeface="+mn-lt"/>
              <a:ea typeface="+mn-ea"/>
              <a:cs typeface="Arial" pitchFamily="34" charset="0"/>
            </a:defRPr>
          </a:lvl2pPr>
          <a:lvl3pPr marL="1069848" indent="-356616" algn="l" defTabSz="914400" rtl="0" eaLnBrk="1" latinLnBrk="0" hangingPunct="1">
            <a:spcBef>
              <a:spcPct val="20000"/>
            </a:spcBef>
            <a:buClr>
              <a:schemeClr val="accent2"/>
            </a:buClr>
            <a:buSzPct val="70000"/>
            <a:buFont typeface="Arial" pitchFamily="34" charset="0"/>
            <a:buChar char="►"/>
            <a:defRPr sz="1800" kern="1200">
              <a:solidFill>
                <a:schemeClr val="bg1"/>
              </a:solidFill>
              <a:latin typeface="+mn-lt"/>
              <a:ea typeface="+mn-ea"/>
              <a:cs typeface="Arial" pitchFamily="34" charset="0"/>
            </a:defRPr>
          </a:lvl3pPr>
          <a:lvl4pPr marL="1426464" indent="-356616" algn="l" defTabSz="914400" rtl="0" eaLnBrk="1" latinLnBrk="0" hangingPunct="1">
            <a:spcBef>
              <a:spcPct val="20000"/>
            </a:spcBef>
            <a:buClr>
              <a:schemeClr val="accent2"/>
            </a:buClr>
            <a:buSzPct val="70000"/>
            <a:buFont typeface="Arial" pitchFamily="34" charset="0"/>
            <a:buChar char="►"/>
            <a:defRPr sz="1600" kern="1200">
              <a:solidFill>
                <a:schemeClr val="bg1"/>
              </a:solidFill>
              <a:latin typeface="+mn-lt"/>
              <a:ea typeface="+mn-ea"/>
              <a:cs typeface="Arial" pitchFamily="34" charset="0"/>
            </a:defRPr>
          </a:lvl4pPr>
          <a:lvl5pPr marL="1783080" indent="-356616" algn="l" defTabSz="914400" rtl="0" eaLnBrk="1" latinLnBrk="0" hangingPunct="1">
            <a:spcBef>
              <a:spcPct val="20000"/>
            </a:spcBef>
            <a:buClr>
              <a:schemeClr val="accent2"/>
            </a:buClr>
            <a:buSzPct val="70000"/>
            <a:buFont typeface="Arial" pitchFamily="34" charset="0"/>
            <a:buChar char="►"/>
            <a:defRPr sz="1600" kern="1200">
              <a:solidFill>
                <a:schemeClr val="bg1"/>
              </a:solidFill>
              <a:latin typeface="+mn-lt"/>
              <a:ea typeface="+mn-ea"/>
              <a:cs typeface="Arial" pitchFamily="34" charset="0"/>
            </a:defRPr>
          </a:lvl5pPr>
          <a:lvl6pPr marL="25146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6pPr>
          <a:lvl7pPr marL="29718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7pPr>
          <a:lvl8pPr marL="34290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8pPr>
          <a:lvl9pPr marL="38862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9pPr>
        </a:lstStyle>
        <a:p>
          <a:pPr marL="0" lvl="0" indent="0" algn="l" defTabSz="914400" rtl="0" eaLnBrk="1" latinLnBrk="0" hangingPunct="1">
            <a:lnSpc>
              <a:spcPct val="85000"/>
            </a:lnSpc>
            <a:spcBef>
              <a:spcPct val="0"/>
            </a:spcBef>
            <a:buNone/>
          </a:pPr>
          <a:r>
            <a:rPr lang="en-US" sz="2000" b="0" kern="1200">
              <a:solidFill>
                <a:schemeClr val="tx1"/>
              </a:solidFill>
              <a:latin typeface="EYInterstate" panose="02000503020000020004" pitchFamily="2" charset="0"/>
              <a:ea typeface="+mj-ea"/>
              <a:cs typeface="Arial" pitchFamily="34" charset="0"/>
            </a:rPr>
            <a:t>Supporting the Economic Modelling Appendix</a:t>
          </a:r>
          <a:r>
            <a:rPr lang="en-US" sz="2000" b="0" kern="1200" baseline="0">
              <a:solidFill>
                <a:schemeClr val="tx1"/>
              </a:solidFill>
              <a:latin typeface="EYInterstate" panose="02000503020000020004" pitchFamily="2" charset="0"/>
              <a:ea typeface="+mj-ea"/>
              <a:cs typeface="Arial" pitchFamily="34" charset="0"/>
            </a:rPr>
            <a:t> to the TasNetworks PACR</a:t>
          </a:r>
        </a:p>
        <a:p>
          <a:pPr marL="0" lvl="0" indent="0" algn="l" defTabSz="914400" rtl="0" eaLnBrk="1" latinLnBrk="0" hangingPunct="1">
            <a:lnSpc>
              <a:spcPct val="85000"/>
            </a:lnSpc>
            <a:spcBef>
              <a:spcPct val="0"/>
            </a:spcBef>
            <a:buNone/>
          </a:pPr>
          <a:endParaRPr lang="en-US" sz="1800" b="0" kern="1200" baseline="0">
            <a:solidFill>
              <a:schemeClr val="tx1"/>
            </a:solidFill>
            <a:latin typeface="EYInterstate" panose="02000503020000020004" pitchFamily="2" charset="0"/>
            <a:ea typeface="+mj-ea"/>
            <a:cs typeface="Arial" pitchFamily="34" charset="0"/>
          </a:endParaRPr>
        </a:p>
        <a:p>
          <a:pPr marL="0" lvl="0" indent="0" algn="l" defTabSz="914400" rtl="0" eaLnBrk="1" latinLnBrk="0" hangingPunct="1">
            <a:lnSpc>
              <a:spcPct val="85000"/>
            </a:lnSpc>
            <a:spcBef>
              <a:spcPct val="0"/>
            </a:spcBef>
            <a:buNone/>
          </a:pPr>
          <a:r>
            <a:rPr lang="en-US" sz="1800" b="1" kern="1200" baseline="0">
              <a:solidFill>
                <a:sysClr val="windowText" lastClr="000000"/>
              </a:solidFill>
              <a:latin typeface="EYInterstate" panose="02000503020000020004" pitchFamily="2" charset="0"/>
              <a:ea typeface="+mj-ea"/>
              <a:cs typeface="Arial" pitchFamily="34" charset="0"/>
            </a:rPr>
            <a:t>TasNetworks</a:t>
          </a:r>
          <a:r>
            <a:rPr lang="en-US" sz="1800" b="0" kern="1200" baseline="0">
              <a:solidFill>
                <a:sysClr val="windowText" lastClr="000000"/>
              </a:solidFill>
              <a:latin typeface="EYInterstate" panose="02000503020000020004" pitchFamily="2" charset="0"/>
              <a:ea typeface="+mj-ea"/>
              <a:cs typeface="Arial" pitchFamily="34" charset="0"/>
            </a:rPr>
            <a:t> | 22 June 2021</a:t>
          </a:r>
          <a:endParaRPr lang="en-GB" sz="1800" b="0" kern="1200">
            <a:solidFill>
              <a:sysClr val="windowText" lastClr="000000"/>
            </a:solidFill>
            <a:latin typeface="EYInterstate" panose="02000503020000020004" pitchFamily="2" charset="0"/>
            <a:ea typeface="+mj-ea"/>
            <a:cs typeface="Arial" pitchFamily="34" charset="0"/>
          </a:endParaRPr>
        </a:p>
      </xdr:txBody>
    </xdr:sp>
    <xdr:clientData/>
  </xdr:twoCellAnchor>
  <xdr:twoCellAnchor editAs="oneCell">
    <xdr:from>
      <xdr:col>14</xdr:col>
      <xdr:colOff>236225</xdr:colOff>
      <xdr:row>37</xdr:row>
      <xdr:rowOff>5428</xdr:rowOff>
    </xdr:from>
    <xdr:to>
      <xdr:col>14</xdr:col>
      <xdr:colOff>1236096</xdr:colOff>
      <xdr:row>44</xdr:row>
      <xdr:rowOff>129888</xdr:rowOff>
    </xdr:to>
    <xdr:pic>
      <xdr:nvPicPr>
        <xdr:cNvPr id="5" name="Picture 4">
          <a:extLst>
            <a:ext uri="{FF2B5EF4-FFF2-40B4-BE49-F238E27FC236}">
              <a16:creationId xmlns:a16="http://schemas.microsoft.com/office/drawing/2014/main" id="{00000000-0008-0000-0000-000005000000}"/>
            </a:ext>
          </a:extLst>
        </xdr:cNvPr>
        <xdr:cNvPicPr preferRelativeResize="0">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70575" y="5996653"/>
          <a:ext cx="999871" cy="12579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xdr:row>
      <xdr:rowOff>0</xdr:rowOff>
    </xdr:from>
    <xdr:to>
      <xdr:col>6</xdr:col>
      <xdr:colOff>228075</xdr:colOff>
      <xdr:row>19</xdr:row>
      <xdr:rowOff>173400</xdr:rowOff>
    </xdr:to>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46</xdr:row>
      <xdr:rowOff>0</xdr:rowOff>
    </xdr:from>
    <xdr:to>
      <xdr:col>6</xdr:col>
      <xdr:colOff>228075</xdr:colOff>
      <xdr:row>60</xdr:row>
      <xdr:rowOff>173400</xdr:rowOff>
    </xdr:to>
    <xdr:graphicFrame macro="">
      <xdr:nvGraphicFramePr>
        <xdr:cNvPr id="3" name="Chart 2">
          <a:extLst>
            <a:ext uri="{FF2B5EF4-FFF2-40B4-BE49-F238E27FC236}">
              <a16:creationId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25</xdr:row>
      <xdr:rowOff>0</xdr:rowOff>
    </xdr:from>
    <xdr:to>
      <xdr:col>6</xdr:col>
      <xdr:colOff>228075</xdr:colOff>
      <xdr:row>39</xdr:row>
      <xdr:rowOff>173400</xdr:rowOff>
    </xdr:to>
    <xdr:graphicFrame macro="">
      <xdr:nvGraphicFramePr>
        <xdr:cNvPr id="4" name="Chart 3">
          <a:extLst>
            <a:ext uri="{FF2B5EF4-FFF2-40B4-BE49-F238E27FC236}">
              <a16:creationId xmlns:a16="http://schemas.microsoft.com/office/drawing/2014/main" id="{00000000-0008-0000-08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asNetworks/7.%20Marinus%20PACR%202021/Annual%20outcome%20workbooks/Aggregated%20annual%20results%20workbook%20template%20-%20NoTRET%20-%202021_06_21a.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asNetworks/7.%20Marinus%20PACR%202021/Annual%20outcome%20workbooks/EY%20results%20workbook%20(FY27-30)%20-%20Main%202020_11_06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yaustralia-my.sharepoint.com/personal/damien_slinger_au_ey_com/Documents/Desktop/Marinus/Regional%20yearly%20NPV%20comparison%202020_10_28a.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eyaustralia-my.sharepoint.com/personal/damien_slinger_au_ey_com/Documents/Desktop/Marinus/EY%20results%20workbook%20(FY31-34)%20-%20Main%202020_11_06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elease notice"/>
      <sheetName val="Version notes"/>
      <sheetName val="Abbreviations and notes"/>
      <sheetName val="Method to using workbook"/>
      <sheetName val="Main"/>
      <sheetName val="!!DELETE ME!! - Data checks"/>
      <sheetName val="---Compare options---"/>
      <sheetName val="BaseCase_CF"/>
      <sheetName val="BaseCase_Generation"/>
      <sheetName val="BaseCase_Capacity"/>
      <sheetName val="BaseCase_VOM Cost"/>
      <sheetName val="BaseCase_FOM Cost"/>
      <sheetName val="BaseCase_Fuel Cost"/>
      <sheetName val="BaseCase_Build Cost"/>
      <sheetName val="BaseCase_REHAB Cost"/>
      <sheetName val="BaseCase_REZ Tx Cost"/>
      <sheetName val="BaseCase_USE+DSP Cost"/>
      <sheetName val="BaseCase_SyncCon Cost"/>
      <sheetName val="BaseCase_System Strength Cost"/>
      <sheetName val="Marinus_CF"/>
      <sheetName val="Marinus_Generation"/>
      <sheetName val="Marinus_Capacity"/>
      <sheetName val="Marinus_VOM Cost"/>
      <sheetName val="Marinus_FOM Cost"/>
      <sheetName val="Marinus_Fuel Cost"/>
      <sheetName val="Marinus_Build Cost"/>
      <sheetName val="Marinus_REHAB Cost"/>
      <sheetName val="Marinus_REZ Tx Cost"/>
      <sheetName val="Marinus_USE+DSP Cost"/>
      <sheetName val="Marinus_SyncCon Cost"/>
      <sheetName val="Marinus_System Strength Cost"/>
      <sheetName val="1_NPVall"/>
      <sheetName val="1_GenSO"/>
      <sheetName val="1_Cap"/>
      <sheetName val="1_NSCap"/>
      <sheetName val="1_DemandSum"/>
      <sheetName val="2_NPVall"/>
      <sheetName val="2_GenSO"/>
      <sheetName val="2_Cap"/>
      <sheetName val="2_NSCap"/>
      <sheetName val="2_DemandSum"/>
      <sheetName val="ESS_Charge_GWh"/>
      <sheetName val="ESS_Discharge_GWh"/>
      <sheetName val="ESS_cap MW"/>
      <sheetName val="NPVall_Central No TRET"/>
      <sheetName val="GenSO_Central No TRET"/>
      <sheetName val="Cap_Central No TRET"/>
      <sheetName val="NSCap_Central No TRET"/>
      <sheetName val="DemandSum_Central No TRET"/>
      <sheetName val="NPVall_C No TRET 1500 MW"/>
      <sheetName val="GenSO_C No TRET 1500 MW"/>
      <sheetName val="Cap_C No TRET 1500 MW"/>
      <sheetName val="NSCap_C No TRET 1500 MW"/>
      <sheetName val="DemandSum_C No TRET 1500 MW"/>
      <sheetName val="NPVall_Central No State"/>
      <sheetName val="GenSO_Central No State"/>
      <sheetName val="Cap_Central No State"/>
      <sheetName val="NSCap_Central No State"/>
      <sheetName val="DemandSum_Central No State"/>
      <sheetName val="NPVall_C No State 1500 MW"/>
      <sheetName val="GenSO_C No State 1500 MW"/>
      <sheetName val="Cap_C No State 1500 MW"/>
      <sheetName val="NSCap_C No State 1500 MW"/>
      <sheetName val="DemandSum_C No State 1500 MW"/>
      <sheetName val="NPVall_Central High Elec"/>
      <sheetName val="GenSO_Central High Elec"/>
      <sheetName val="Cap_Central High Elec"/>
      <sheetName val="NSCap_Central High Elec"/>
      <sheetName val="DemandSum_Central High Elec"/>
      <sheetName val="NPVall_C High Elec 1500 MW"/>
      <sheetName val="GenSO_C High Elec 1500 MW"/>
      <sheetName val="Cap_C High Elec 1500 MW"/>
      <sheetName val="NSCap_C High Elec 1500 MW"/>
      <sheetName val="DemandSum_C High Elec 1500 MW"/>
      <sheetName val="NPVall_Step No TRET"/>
      <sheetName val="GenSO_Step No TRET"/>
      <sheetName val="Cap_Step No TRET"/>
      <sheetName val="NSCap_Step No TRET"/>
      <sheetName val="DemandSum_Step No TRET"/>
      <sheetName val="NPVall_S No TRET 1500 MW"/>
      <sheetName val="GenSO_S No TRET 1500 MW"/>
      <sheetName val="Cap_S No TRET 1500 MW"/>
      <sheetName val="NSCap_S No TRET 1500 MW"/>
      <sheetName val="DemandSum_S No TRET 1500 MW"/>
      <sheetName val="NPVall_Step No State"/>
      <sheetName val="GenSO_Step No State"/>
      <sheetName val="Cap_Step No State"/>
      <sheetName val="NSCap_Step No State"/>
      <sheetName val="DemandSum_Step No State"/>
      <sheetName val="NPVall_S No State 1500 MW"/>
      <sheetName val="GenSO_S No State 1500 MW"/>
      <sheetName val="Cap_S No State 1500 MW"/>
      <sheetName val="NSCap_S No State 1500 MW"/>
      <sheetName val="DemandSum_S No State 1500 MW"/>
      <sheetName val="NPVall_Step High Elec"/>
      <sheetName val="GenSO_Step High Elec"/>
      <sheetName val="Cap_Step High Elec"/>
      <sheetName val="NSCap_Step High Elec"/>
      <sheetName val="DemandSum_Step High Elec"/>
      <sheetName val="NPVall_S High Elec 1500 MW"/>
      <sheetName val="GenSO_S High Elec 1500 MW"/>
      <sheetName val="Cap_S High Elec 1500 MW"/>
      <sheetName val="NSCap_S High Elec 1500 MW"/>
      <sheetName val="DemandSum_S High Elec 1500 MW"/>
    </sheetNames>
    <sheetDataSet>
      <sheetData sheetId="0"/>
      <sheetData sheetId="1"/>
      <sheetData sheetId="2"/>
      <sheetData sheetId="3"/>
      <sheetData sheetId="4"/>
      <sheetData sheetId="5"/>
      <sheetData sheetId="6"/>
      <sheetData sheetId="7">
        <row r="6">
          <cell r="I6" t="str">
            <v>2021-22</v>
          </cell>
          <cell r="J6" t="str">
            <v>2022-23</v>
          </cell>
          <cell r="K6" t="str">
            <v>2023-24</v>
          </cell>
          <cell r="L6" t="str">
            <v>2024-25</v>
          </cell>
          <cell r="M6" t="str">
            <v>2025-26</v>
          </cell>
          <cell r="N6" t="str">
            <v>2026-27</v>
          </cell>
          <cell r="O6" t="str">
            <v>2027-28</v>
          </cell>
          <cell r="P6" t="str">
            <v>2028-29</v>
          </cell>
          <cell r="Q6" t="str">
            <v>2029-30</v>
          </cell>
          <cell r="R6" t="str">
            <v>2030-31</v>
          </cell>
          <cell r="S6" t="str">
            <v>2031-32</v>
          </cell>
          <cell r="T6" t="str">
            <v>2032-33</v>
          </cell>
          <cell r="U6" t="str">
            <v>2033-34</v>
          </cell>
          <cell r="V6" t="str">
            <v>2034-35</v>
          </cell>
          <cell r="W6" t="str">
            <v>2035-36</v>
          </cell>
          <cell r="X6" t="str">
            <v>2036-37</v>
          </cell>
          <cell r="Y6" t="str">
            <v>2037-38</v>
          </cell>
          <cell r="Z6" t="str">
            <v>2038-39</v>
          </cell>
          <cell r="AA6" t="str">
            <v>2039-40</v>
          </cell>
          <cell r="AB6" t="str">
            <v>2040-41</v>
          </cell>
          <cell r="AC6" t="str">
            <v>2041-42</v>
          </cell>
          <cell r="AD6" t="str">
            <v>2042-43</v>
          </cell>
          <cell r="AE6" t="str">
            <v>2043-44</v>
          </cell>
          <cell r="AF6" t="str">
            <v>2044-45</v>
          </cell>
          <cell r="AG6" t="str">
            <v>2045-46</v>
          </cell>
          <cell r="AH6" t="str">
            <v>2046-47</v>
          </cell>
          <cell r="AI6" t="str">
            <v>2047-48</v>
          </cell>
          <cell r="AJ6" t="str">
            <v>2048-49</v>
          </cell>
          <cell r="AK6" t="str">
            <v>2049-50</v>
          </cell>
        </row>
        <row r="7">
          <cell r="H7" t="str">
            <v>CAPEX</v>
          </cell>
          <cell r="I7">
            <v>48.848008909465975</v>
          </cell>
          <cell r="J7">
            <v>46.610698635137055</v>
          </cell>
          <cell r="K7">
            <v>19.934274900711141</v>
          </cell>
          <cell r="L7">
            <v>79.982639578508909</v>
          </cell>
          <cell r="M7">
            <v>102.83006391816167</v>
          </cell>
          <cell r="N7">
            <v>91.496511859409281</v>
          </cell>
          <cell r="O7">
            <v>83.994057689290031</v>
          </cell>
          <cell r="P7">
            <v>108.05791290433216</v>
          </cell>
          <cell r="Q7">
            <v>16.445783967891241</v>
          </cell>
          <cell r="R7">
            <v>45.461610112207474</v>
          </cell>
          <cell r="S7">
            <v>71.110855139333751</v>
          </cell>
          <cell r="T7">
            <v>104.21486528840056</v>
          </cell>
          <cell r="U7">
            <v>169.10752553987317</v>
          </cell>
          <cell r="V7">
            <v>111.65156818217551</v>
          </cell>
          <cell r="W7">
            <v>117.64148060462391</v>
          </cell>
          <cell r="X7">
            <v>126.68045130647253</v>
          </cell>
          <cell r="Y7">
            <v>128.50834851372102</v>
          </cell>
          <cell r="Z7">
            <v>105.84253821038641</v>
          </cell>
          <cell r="AA7">
            <v>49.491396888881454</v>
          </cell>
          <cell r="AB7">
            <v>78.710495013415354</v>
          </cell>
          <cell r="AC7">
            <v>36.006214719924145</v>
          </cell>
          <cell r="AD7">
            <v>25.615031263913959</v>
          </cell>
          <cell r="AE7">
            <v>31.095692878288684</v>
          </cell>
          <cell r="AF7">
            <v>37.151110382124315</v>
          </cell>
          <cell r="AG7">
            <v>63.686060811062809</v>
          </cell>
          <cell r="AH7">
            <v>41.990221984002737</v>
          </cell>
          <cell r="AI7">
            <v>106.32368918185448</v>
          </cell>
          <cell r="AJ7">
            <v>136.29117362475023</v>
          </cell>
          <cell r="AK7">
            <v>198.81369547584933</v>
          </cell>
        </row>
        <row r="8">
          <cell r="H8" t="str">
            <v>FOM</v>
          </cell>
          <cell r="I8">
            <v>9.8936214067994435</v>
          </cell>
          <cell r="J8">
            <v>9.440479069932481</v>
          </cell>
          <cell r="K8">
            <v>4.0571841799615065</v>
          </cell>
          <cell r="L8">
            <v>-13.767173278015077</v>
          </cell>
          <cell r="M8">
            <v>-31.098483474369917</v>
          </cell>
          <cell r="N8">
            <v>-6.4809504122261421</v>
          </cell>
          <cell r="O8">
            <v>123.7796531529949</v>
          </cell>
          <cell r="P8">
            <v>37.081118773124238</v>
          </cell>
          <cell r="Q8">
            <v>17.569873186042734</v>
          </cell>
          <cell r="R8">
            <v>23.436862214761916</v>
          </cell>
          <cell r="S8">
            <v>27.865781562263788</v>
          </cell>
          <cell r="T8">
            <v>23.861454948921221</v>
          </cell>
          <cell r="U8">
            <v>-64.241013838348209</v>
          </cell>
          <cell r="V8">
            <v>19.209344903370773</v>
          </cell>
          <cell r="W8">
            <v>22.56615257450752</v>
          </cell>
          <cell r="X8">
            <v>23.532573410953162</v>
          </cell>
          <cell r="Y8">
            <v>79.646979224036102</v>
          </cell>
          <cell r="Z8">
            <v>19.035482839238714</v>
          </cell>
          <cell r="AA8">
            <v>8.6534452098183685</v>
          </cell>
          <cell r="AB8">
            <v>17.539697512080544</v>
          </cell>
          <cell r="AC8">
            <v>18.785542893518809</v>
          </cell>
          <cell r="AD8">
            <v>18.116147594135256</v>
          </cell>
          <cell r="AE8">
            <v>19.71634000073513</v>
          </cell>
          <cell r="AF8">
            <v>27.791077422956356</v>
          </cell>
          <cell r="AG8">
            <v>33.651479384386683</v>
          </cell>
          <cell r="AH8">
            <v>27.867591588358859</v>
          </cell>
          <cell r="AI8">
            <v>50.346111447398201</v>
          </cell>
          <cell r="AJ8">
            <v>51.034402769850217</v>
          </cell>
          <cell r="AK8">
            <v>98.725748041985796</v>
          </cell>
        </row>
        <row r="9">
          <cell r="H9" t="str">
            <v>Fuel</v>
          </cell>
          <cell r="I9">
            <v>-6.8944320817533882</v>
          </cell>
          <cell r="J9">
            <v>-5.6025956197865305</v>
          </cell>
          <cell r="K9">
            <v>-7.2261246661047913</v>
          </cell>
          <cell r="L9">
            <v>-14.350951998071046</v>
          </cell>
          <cell r="M9">
            <v>-34.91831160886516</v>
          </cell>
          <cell r="N9">
            <v>-31.740565977039399</v>
          </cell>
          <cell r="O9">
            <v>2.4467339979176175</v>
          </cell>
          <cell r="P9">
            <v>-20.193525810991066</v>
          </cell>
          <cell r="Q9">
            <v>47.419020820407312</v>
          </cell>
          <cell r="R9">
            <v>25.114952300649602</v>
          </cell>
          <cell r="S9">
            <v>38.165422621346544</v>
          </cell>
          <cell r="T9">
            <v>23.492416018382645</v>
          </cell>
          <cell r="U9">
            <v>18.712814834490885</v>
          </cell>
          <cell r="V9">
            <v>51.280196488989283</v>
          </cell>
          <cell r="W9">
            <v>36.347341992588596</v>
          </cell>
          <cell r="X9">
            <v>26.753304839069372</v>
          </cell>
          <cell r="Y9">
            <v>65.498641972873713</v>
          </cell>
          <cell r="Z9">
            <v>85.087687273664926</v>
          </cell>
          <cell r="AA9">
            <v>87.84135668006364</v>
          </cell>
          <cell r="AB9">
            <v>86.524614402831887</v>
          </cell>
          <cell r="AC9">
            <v>80.01768334512343</v>
          </cell>
          <cell r="AD9">
            <v>109.16652128821343</v>
          </cell>
          <cell r="AE9">
            <v>95.936033664451443</v>
          </cell>
          <cell r="AF9">
            <v>77.635660105381049</v>
          </cell>
          <cell r="AG9">
            <v>60.450811398845687</v>
          </cell>
          <cell r="AH9">
            <v>94.645530614683992</v>
          </cell>
          <cell r="AI9">
            <v>91.527497237797249</v>
          </cell>
          <cell r="AJ9">
            <v>77.453280998045344</v>
          </cell>
          <cell r="AK9">
            <v>16.506386084564145</v>
          </cell>
        </row>
        <row r="10">
          <cell r="H10" t="str">
            <v>VOM</v>
          </cell>
          <cell r="I10">
            <v>-3.6542035935308084</v>
          </cell>
          <cell r="J10">
            <v>-5.4591652137148197</v>
          </cell>
          <cell r="K10">
            <v>-0.23978787451796232</v>
          </cell>
          <cell r="L10">
            <v>-4.9004465437204923</v>
          </cell>
          <cell r="M10">
            <v>-7.4335310510370762</v>
          </cell>
          <cell r="N10">
            <v>-7.3658845453229729</v>
          </cell>
          <cell r="O10">
            <v>-6.4057866119200479</v>
          </cell>
          <cell r="P10">
            <v>-8.4753468493609692</v>
          </cell>
          <cell r="Q10">
            <v>5.214734961834794</v>
          </cell>
          <cell r="R10">
            <v>5.0476526798420238</v>
          </cell>
          <cell r="S10">
            <v>0.25772891571791845</v>
          </cell>
          <cell r="T10">
            <v>1.9468461960214771</v>
          </cell>
          <cell r="U10">
            <v>-3.0374606717155546</v>
          </cell>
          <cell r="V10">
            <v>1.7385694614016101</v>
          </cell>
          <cell r="W10">
            <v>1.1626807833618951</v>
          </cell>
          <cell r="X10">
            <v>1.7624304295498006</v>
          </cell>
          <cell r="Y10">
            <v>1.8648433197627601</v>
          </cell>
          <cell r="Z10">
            <v>-0.43876888865735963</v>
          </cell>
          <cell r="AA10">
            <v>4.2511452967149088</v>
          </cell>
          <cell r="AB10">
            <v>1.2883503934917679</v>
          </cell>
          <cell r="AC10">
            <v>3.9183170617961003</v>
          </cell>
          <cell r="AD10">
            <v>2.9387865675720679</v>
          </cell>
          <cell r="AE10">
            <v>3.4288048968283111</v>
          </cell>
          <cell r="AF10">
            <v>6.3041357739178343</v>
          </cell>
          <cell r="AG10">
            <v>2.4927486177476821</v>
          </cell>
          <cell r="AH10">
            <v>3.5358815109101123</v>
          </cell>
          <cell r="AI10">
            <v>2.3852317306178521</v>
          </cell>
          <cell r="AJ10">
            <v>2.2713937081378681</v>
          </cell>
          <cell r="AK10">
            <v>1.3048355437777355</v>
          </cell>
        </row>
        <row r="11">
          <cell r="H11" t="str">
            <v>REHAB</v>
          </cell>
          <cell r="I11">
            <v>0</v>
          </cell>
          <cell r="J11">
            <v>0</v>
          </cell>
          <cell r="K11">
            <v>0</v>
          </cell>
          <cell r="L11">
            <v>34.936449247706506</v>
          </cell>
          <cell r="M11">
            <v>1.0818604720479488</v>
          </cell>
          <cell r="N11">
            <v>-3.0490116586769074</v>
          </cell>
          <cell r="O11">
            <v>-33.893135760715815</v>
          </cell>
          <cell r="P11">
            <v>2.5708875191845314E-5</v>
          </cell>
          <cell r="Q11">
            <v>5.450079092504942</v>
          </cell>
          <cell r="R11">
            <v>1.4929538787502238E-8</v>
          </cell>
          <cell r="S11">
            <v>5.7242794137170495E-9</v>
          </cell>
          <cell r="T11">
            <v>3.2804523229846002E-8</v>
          </cell>
          <cell r="U11">
            <v>5.7897059849333203</v>
          </cell>
          <cell r="V11">
            <v>0</v>
          </cell>
          <cell r="W11">
            <v>0</v>
          </cell>
          <cell r="X11">
            <v>3.8897915918247011E-2</v>
          </cell>
          <cell r="Y11">
            <v>0</v>
          </cell>
          <cell r="Z11">
            <v>0</v>
          </cell>
          <cell r="AA11">
            <v>0</v>
          </cell>
          <cell r="AB11">
            <v>2.3571774589619898E-8</v>
          </cell>
          <cell r="AC11">
            <v>8.4473003603147384E-2</v>
          </cell>
          <cell r="AD11">
            <v>0</v>
          </cell>
          <cell r="AE11">
            <v>-0.74978213668790628</v>
          </cell>
          <cell r="AF11">
            <v>2.4003027014162588E-8</v>
          </cell>
          <cell r="AG11">
            <v>0</v>
          </cell>
          <cell r="AH11">
            <v>0.41781613966406606</v>
          </cell>
          <cell r="AI11">
            <v>7.9937561550726085E-9</v>
          </cell>
          <cell r="AJ11">
            <v>0</v>
          </cell>
          <cell r="AK11">
            <v>0</v>
          </cell>
        </row>
        <row r="12">
          <cell r="H12" t="str">
            <v>REZ</v>
          </cell>
          <cell r="I12">
            <v>-2.2701047261516178</v>
          </cell>
          <cell r="J12">
            <v>-2.1661303800245033</v>
          </cell>
          <cell r="K12">
            <v>1.4434596388165264</v>
          </cell>
          <cell r="L12">
            <v>9.9481260708431005</v>
          </cell>
          <cell r="M12">
            <v>20.439166561876512</v>
          </cell>
          <cell r="N12">
            <v>21.906394668750263</v>
          </cell>
          <cell r="O12">
            <v>28.592557399633712</v>
          </cell>
          <cell r="P12">
            <v>44.739755405854496</v>
          </cell>
          <cell r="Q12">
            <v>42.690607162873945</v>
          </cell>
          <cell r="R12">
            <v>47.95526523318874</v>
          </cell>
          <cell r="S12">
            <v>40.731486811254712</v>
          </cell>
          <cell r="T12">
            <v>37.713173241323908</v>
          </cell>
          <cell r="U12">
            <v>39.937866880243874</v>
          </cell>
          <cell r="V12">
            <v>29.63086430507223</v>
          </cell>
          <cell r="W12">
            <v>30.292114026879077</v>
          </cell>
          <cell r="X12">
            <v>21.052332714172838</v>
          </cell>
          <cell r="Y12">
            <v>30.027041900311072</v>
          </cell>
          <cell r="Z12">
            <v>26.471017356751545</v>
          </cell>
          <cell r="AA12">
            <v>22.377402565005177</v>
          </cell>
          <cell r="AB12">
            <v>31.35275236416777</v>
          </cell>
          <cell r="AC12">
            <v>27.022398386215091</v>
          </cell>
          <cell r="AD12">
            <v>31.808324471539468</v>
          </cell>
          <cell r="AE12">
            <v>23.937504053997515</v>
          </cell>
          <cell r="AF12">
            <v>2.9715038643235459</v>
          </cell>
          <cell r="AG12">
            <v>12.721341205656877</v>
          </cell>
          <cell r="AH12">
            <v>25.616198617451939</v>
          </cell>
          <cell r="AI12">
            <v>23.465443380081911</v>
          </cell>
          <cell r="AJ12">
            <v>21.113314054800082</v>
          </cell>
          <cell r="AK12">
            <v>10.183355046840502</v>
          </cell>
        </row>
        <row r="13">
          <cell r="H13" t="str">
            <v>USE+DSP</v>
          </cell>
          <cell r="I13">
            <v>2.4799811099999969E-6</v>
          </cell>
          <cell r="J13">
            <v>2.4617140700000001E-6</v>
          </cell>
          <cell r="K13">
            <v>-2.9491888686310003E-2</v>
          </cell>
          <cell r="L13">
            <v>0.98419699374945047</v>
          </cell>
          <cell r="M13">
            <v>1.0417081035317401</v>
          </cell>
          <cell r="N13">
            <v>0.99088716014869038</v>
          </cell>
          <cell r="O13">
            <v>0.14492450373650997</v>
          </cell>
          <cell r="P13">
            <v>-1.1388293558535225</v>
          </cell>
          <cell r="Q13">
            <v>-1.2594967331853499</v>
          </cell>
          <cell r="R13">
            <v>0.2235433780937699</v>
          </cell>
          <cell r="S13">
            <v>1.1539588361107598</v>
          </cell>
          <cell r="T13">
            <v>27.034217219550985</v>
          </cell>
          <cell r="U13">
            <v>-5.1346237196823026</v>
          </cell>
          <cell r="V13">
            <v>6.0991790116069664</v>
          </cell>
          <cell r="W13">
            <v>-8.0087860853250419</v>
          </cell>
          <cell r="X13">
            <v>0.31195976878880854</v>
          </cell>
          <cell r="Y13">
            <v>-25.348822051542388</v>
          </cell>
          <cell r="Z13">
            <v>-8.5329920265169903E-2</v>
          </cell>
          <cell r="AA13">
            <v>-2.2981693308387183</v>
          </cell>
          <cell r="AB13">
            <v>2.3184184513291601</v>
          </cell>
          <cell r="AC13">
            <v>-1.5770353024378019</v>
          </cell>
          <cell r="AD13">
            <v>6.7753779714194806</v>
          </cell>
          <cell r="AE13">
            <v>12.529182508261965</v>
          </cell>
          <cell r="AF13">
            <v>137.12875996561081</v>
          </cell>
          <cell r="AG13">
            <v>39.621642390848109</v>
          </cell>
          <cell r="AH13">
            <v>5.7603567439453034</v>
          </cell>
          <cell r="AI13">
            <v>125.58515188557368</v>
          </cell>
          <cell r="AJ13">
            <v>3.0299198112120505</v>
          </cell>
          <cell r="AK13">
            <v>6.184587452931039</v>
          </cell>
        </row>
        <row r="14">
          <cell r="H14" t="str">
            <v>SyncCon</v>
          </cell>
          <cell r="I14">
            <v>0.13790492299999982</v>
          </cell>
          <cell r="J14">
            <v>0.1476934839999999</v>
          </cell>
          <cell r="K14">
            <v>-0.12272617531910737</v>
          </cell>
          <cell r="L14">
            <v>0.85554161998520062</v>
          </cell>
          <cell r="M14">
            <v>0.7405402574901</v>
          </cell>
          <cell r="N14">
            <v>0.90455036081390061</v>
          </cell>
          <cell r="O14">
            <v>-0.9268253694059968</v>
          </cell>
          <cell r="P14">
            <v>-0.84373552544820263</v>
          </cell>
          <cell r="Q14">
            <v>-1.3824260294047999</v>
          </cell>
          <cell r="R14">
            <v>-1.0538940849434986</v>
          </cell>
          <cell r="S14">
            <v>-0.76689865530449974</v>
          </cell>
          <cell r="T14">
            <v>-2.0681549013701443E-2</v>
          </cell>
          <cell r="U14">
            <v>-0.11431008280319656</v>
          </cell>
          <cell r="V14">
            <v>5.653428053590142E-2</v>
          </cell>
          <cell r="W14">
            <v>0.15992442938659771</v>
          </cell>
          <cell r="X14">
            <v>9.7992732133401664E-2</v>
          </cell>
          <cell r="Y14">
            <v>0.16771617707539735</v>
          </cell>
          <cell r="Z14">
            <v>0.11644122064669864</v>
          </cell>
          <cell r="AA14">
            <v>0.16816523612479978</v>
          </cell>
          <cell r="AB14">
            <v>0.29651098856339925</v>
          </cell>
          <cell r="AC14">
            <v>0.33687242044372034</v>
          </cell>
          <cell r="AD14">
            <v>2.6031701897440144E-2</v>
          </cell>
          <cell r="AE14">
            <v>0.2892094070232597</v>
          </cell>
          <cell r="AF14">
            <v>0.28075035522249892</v>
          </cell>
          <cell r="AG14">
            <v>0.16575574698865056</v>
          </cell>
          <cell r="AH14">
            <v>8.9598761659400228E-2</v>
          </cell>
          <cell r="AI14">
            <v>8.5280417428741206E-2</v>
          </cell>
          <cell r="AJ14">
            <v>0.17549787837298117</v>
          </cell>
          <cell r="AK14">
            <v>0.29027326816442928</v>
          </cell>
        </row>
        <row r="15">
          <cell r="H15" t="str">
            <v>System Strength</v>
          </cell>
          <cell r="I15">
            <v>0.59141207570318688</v>
          </cell>
          <cell r="J15">
            <v>0.56432451161305741</v>
          </cell>
          <cell r="K15">
            <v>0.51290999088124134</v>
          </cell>
          <cell r="L15">
            <v>1.707575473697736</v>
          </cell>
          <cell r="M15">
            <v>2.28101939278972</v>
          </cell>
          <cell r="N15">
            <v>1.9657108896024147</v>
          </cell>
          <cell r="O15">
            <v>1.9633237109049186</v>
          </cell>
          <cell r="P15">
            <v>2.3140835419775394</v>
          </cell>
          <cell r="Q15">
            <v>1.0535816417272508</v>
          </cell>
          <cell r="R15">
            <v>1.640949207049176</v>
          </cell>
          <cell r="S15">
            <v>1.6516787893188085</v>
          </cell>
          <cell r="T15">
            <v>1.1976833381269607</v>
          </cell>
          <cell r="U15">
            <v>1.7820923082253504</v>
          </cell>
          <cell r="V15">
            <v>0.77549106622466202</v>
          </cell>
          <cell r="W15">
            <v>0.92836177847683576</v>
          </cell>
          <cell r="X15">
            <v>0.33765794758132689</v>
          </cell>
          <cell r="Y15">
            <v>1.643455353355981</v>
          </cell>
          <cell r="Z15">
            <v>1.074973851127943</v>
          </cell>
          <cell r="AA15">
            <v>0.52278496160383658</v>
          </cell>
          <cell r="AB15">
            <v>1.7403180423336015</v>
          </cell>
          <cell r="AC15">
            <v>0.57847055029711913</v>
          </cell>
          <cell r="AD15">
            <v>0.2431706456444008</v>
          </cell>
          <cell r="AE15">
            <v>-0.18001008341498528</v>
          </cell>
          <cell r="AF15">
            <v>-0.68325851437428353</v>
          </cell>
          <cell r="AG15">
            <v>-0.34578692671166938</v>
          </cell>
          <cell r="AH15">
            <v>0.16006179084175529</v>
          </cell>
          <cell r="AI15">
            <v>0.3349375348215326</v>
          </cell>
          <cell r="AJ15">
            <v>8.8989442495694682E-2</v>
          </cell>
          <cell r="AK15">
            <v>0.60018606649034334</v>
          </cell>
        </row>
        <row r="25">
          <cell r="I25" t="str">
            <v>2021-22</v>
          </cell>
          <cell r="J25" t="str">
            <v>2022-23</v>
          </cell>
          <cell r="K25" t="str">
            <v>2023-24</v>
          </cell>
          <cell r="L25" t="str">
            <v>2024-25</v>
          </cell>
          <cell r="M25" t="str">
            <v>2025-26</v>
          </cell>
          <cell r="N25" t="str">
            <v>2026-27</v>
          </cell>
          <cell r="O25" t="str">
            <v>2027-28</v>
          </cell>
          <cell r="P25" t="str">
            <v>2028-29</v>
          </cell>
          <cell r="Q25" t="str">
            <v>2029-30</v>
          </cell>
          <cell r="R25" t="str">
            <v>2030-31</v>
          </cell>
          <cell r="S25" t="str">
            <v>2031-32</v>
          </cell>
          <cell r="T25" t="str">
            <v>2032-33</v>
          </cell>
          <cell r="U25" t="str">
            <v>2033-34</v>
          </cell>
          <cell r="V25" t="str">
            <v>2034-35</v>
          </cell>
          <cell r="W25" t="str">
            <v>2035-36</v>
          </cell>
          <cell r="X25" t="str">
            <v>2036-37</v>
          </cell>
          <cell r="Y25" t="str">
            <v>2037-38</v>
          </cell>
          <cell r="Z25" t="str">
            <v>2038-39</v>
          </cell>
          <cell r="AA25" t="str">
            <v>2039-40</v>
          </cell>
          <cell r="AB25" t="str">
            <v>2040-41</v>
          </cell>
          <cell r="AC25" t="str">
            <v>2041-42</v>
          </cell>
          <cell r="AD25" t="str">
            <v>2042-43</v>
          </cell>
          <cell r="AE25" t="str">
            <v>2043-44</v>
          </cell>
          <cell r="AF25" t="str">
            <v>2044-45</v>
          </cell>
          <cell r="AG25" t="str">
            <v>2045-46</v>
          </cell>
          <cell r="AH25" t="str">
            <v>2046-47</v>
          </cell>
          <cell r="AI25" t="str">
            <v>2047-48</v>
          </cell>
          <cell r="AJ25" t="str">
            <v>2048-49</v>
          </cell>
          <cell r="AK25" t="str">
            <v>2049-50</v>
          </cell>
        </row>
        <row r="26">
          <cell r="H26" t="str">
            <v>Black Coal</v>
          </cell>
          <cell r="I26">
            <v>0</v>
          </cell>
          <cell r="J26">
            <v>0</v>
          </cell>
          <cell r="K26">
            <v>0</v>
          </cell>
          <cell r="L26">
            <v>234.20247987472976</v>
          </cell>
          <cell r="M26">
            <v>309.91697965977255</v>
          </cell>
          <cell r="N26">
            <v>258.69228597540678</v>
          </cell>
          <cell r="O26">
            <v>246.41173093811994</v>
          </cell>
          <cell r="P26">
            <v>246.41173089856784</v>
          </cell>
          <cell r="Q26">
            <v>320.72064399556984</v>
          </cell>
          <cell r="R26">
            <v>320.72067402331049</v>
          </cell>
          <cell r="S26">
            <v>320.72064398029033</v>
          </cell>
          <cell r="T26">
            <v>320.72064403921104</v>
          </cell>
          <cell r="U26">
            <v>515.64793290051966</v>
          </cell>
          <cell r="V26">
            <v>515.64796287801892</v>
          </cell>
          <cell r="W26">
            <v>447.80474877187953</v>
          </cell>
          <cell r="X26">
            <v>458.91137886024035</v>
          </cell>
          <cell r="Y26">
            <v>458.9113788360296</v>
          </cell>
          <cell r="Z26">
            <v>458.91137883247984</v>
          </cell>
          <cell r="AA26">
            <v>458.91137883120018</v>
          </cell>
          <cell r="AB26">
            <v>458.91137881775057</v>
          </cell>
          <cell r="AC26">
            <v>489.40691883092995</v>
          </cell>
          <cell r="AD26">
            <v>458.9113788340303</v>
          </cell>
          <cell r="AE26">
            <v>306.98237500000005</v>
          </cell>
          <cell r="AF26">
            <v>0</v>
          </cell>
          <cell r="AG26">
            <v>0</v>
          </cell>
          <cell r="AH26">
            <v>0</v>
          </cell>
          <cell r="AI26">
            <v>0</v>
          </cell>
          <cell r="AJ26">
            <v>0</v>
          </cell>
          <cell r="AK26">
            <v>0</v>
          </cell>
        </row>
        <row r="27">
          <cell r="H27" t="str">
            <v>Brown Coal</v>
          </cell>
          <cell r="I27">
            <v>0</v>
          </cell>
          <cell r="J27">
            <v>0</v>
          </cell>
          <cell r="K27">
            <v>0</v>
          </cell>
          <cell r="L27">
            <v>171.36681999999996</v>
          </cell>
          <cell r="M27">
            <v>173.11829000000012</v>
          </cell>
          <cell r="N27">
            <v>145.78230000000008</v>
          </cell>
          <cell r="O27">
            <v>-319.68594540172001</v>
          </cell>
          <cell r="P27">
            <v>-319.68557182588</v>
          </cell>
          <cell r="Q27">
            <v>-319.68557181566001</v>
          </cell>
          <cell r="R27">
            <v>-319.68557181488001</v>
          </cell>
          <cell r="S27">
            <v>-319.6855717231</v>
          </cell>
          <cell r="T27">
            <v>-319.68557186045001</v>
          </cell>
          <cell r="U27">
            <v>-319.68557182584999</v>
          </cell>
          <cell r="V27">
            <v>-319.68557185264996</v>
          </cell>
          <cell r="W27">
            <v>-319.68557181504997</v>
          </cell>
          <cell r="X27">
            <v>-319.68557186231999</v>
          </cell>
          <cell r="Y27">
            <v>-319.68557179665999</v>
          </cell>
          <cell r="Z27">
            <v>-319.68557186940001</v>
          </cell>
          <cell r="AA27">
            <v>-319.68557183897997</v>
          </cell>
          <cell r="AB27">
            <v>-319.68557185629999</v>
          </cell>
          <cell r="AC27">
            <v>-319.68557190384996</v>
          </cell>
          <cell r="AD27">
            <v>-319.68557177677997</v>
          </cell>
          <cell r="AE27">
            <v>-319.68557180151998</v>
          </cell>
          <cell r="AF27">
            <v>-319.68557186593</v>
          </cell>
          <cell r="AG27">
            <v>-319.68557176112</v>
          </cell>
          <cell r="AH27">
            <v>-128.97895176627</v>
          </cell>
          <cell r="AI27">
            <v>0</v>
          </cell>
          <cell r="AJ27">
            <v>0</v>
          </cell>
          <cell r="AK27">
            <v>0</v>
          </cell>
        </row>
        <row r="28">
          <cell r="H28" t="str">
            <v>CCGT</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-1.0105681599270611E-4</v>
          </cell>
          <cell r="AJ28">
            <v>-1.0146577000114121E-4</v>
          </cell>
          <cell r="AK28">
            <v>-1.0153570497095643E-4</v>
          </cell>
        </row>
        <row r="29">
          <cell r="H29" t="str">
            <v>Gas - Steam</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row>
        <row r="30">
          <cell r="H30" t="str">
            <v>OCGT / Diesel</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-517.53722160332018</v>
          </cell>
          <cell r="X30">
            <v>-517.53722160073085</v>
          </cell>
          <cell r="Y30">
            <v>-673.0962040000004</v>
          </cell>
          <cell r="Z30">
            <v>-673.0962040000004</v>
          </cell>
          <cell r="AA30">
            <v>-742.64696000000004</v>
          </cell>
          <cell r="AB30">
            <v>-742.64696000000004</v>
          </cell>
          <cell r="AC30">
            <v>-634.98414999999841</v>
          </cell>
          <cell r="AD30">
            <v>-729.15344999999797</v>
          </cell>
          <cell r="AE30">
            <v>-1034.7440000000006</v>
          </cell>
          <cell r="AF30">
            <v>-752.3216999999986</v>
          </cell>
          <cell r="AG30">
            <v>-752.3216999999986</v>
          </cell>
          <cell r="AH30">
            <v>-660.12650000000031</v>
          </cell>
          <cell r="AI30">
            <v>-660.12650000000031</v>
          </cell>
          <cell r="AJ30">
            <v>-2721.7089815155196</v>
          </cell>
          <cell r="AK30">
            <v>-2771.5481329397971</v>
          </cell>
        </row>
        <row r="31">
          <cell r="H31" t="str">
            <v>Hydro</v>
          </cell>
          <cell r="I31">
            <v>0</v>
          </cell>
          <cell r="J31">
            <v>0</v>
          </cell>
          <cell r="K31">
            <v>0</v>
          </cell>
          <cell r="L31">
            <v>0</v>
          </cell>
          <cell r="M31">
            <v>0</v>
          </cell>
          <cell r="N31">
            <v>0</v>
          </cell>
          <cell r="O31">
            <v>250</v>
          </cell>
          <cell r="P31">
            <v>250</v>
          </cell>
          <cell r="Q31">
            <v>250</v>
          </cell>
          <cell r="R31">
            <v>250</v>
          </cell>
          <cell r="S31">
            <v>250</v>
          </cell>
          <cell r="T31">
            <v>250</v>
          </cell>
          <cell r="U31">
            <v>250</v>
          </cell>
          <cell r="V31">
            <v>250</v>
          </cell>
          <cell r="W31">
            <v>250</v>
          </cell>
          <cell r="X31">
            <v>250</v>
          </cell>
          <cell r="Y31">
            <v>250</v>
          </cell>
          <cell r="Z31">
            <v>250</v>
          </cell>
          <cell r="AA31">
            <v>250</v>
          </cell>
          <cell r="AB31">
            <v>250</v>
          </cell>
          <cell r="AC31">
            <v>250</v>
          </cell>
          <cell r="AD31">
            <v>250</v>
          </cell>
          <cell r="AE31">
            <v>250</v>
          </cell>
          <cell r="AF31">
            <v>250</v>
          </cell>
          <cell r="AG31">
            <v>250</v>
          </cell>
          <cell r="AH31">
            <v>250</v>
          </cell>
          <cell r="AI31">
            <v>250</v>
          </cell>
          <cell r="AJ31">
            <v>250</v>
          </cell>
          <cell r="AK31">
            <v>250</v>
          </cell>
        </row>
        <row r="32">
          <cell r="H32" t="str">
            <v>Wind</v>
          </cell>
          <cell r="I32">
            <v>-385.33811793219684</v>
          </cell>
          <cell r="J32">
            <v>-385.33812793629113</v>
          </cell>
          <cell r="K32">
            <v>-172.55042083308581</v>
          </cell>
          <cell r="L32">
            <v>-753.37644126295345</v>
          </cell>
          <cell r="M32">
            <v>-941.26389433282384</v>
          </cell>
          <cell r="N32">
            <v>-842.86401910225322</v>
          </cell>
          <cell r="O32">
            <v>-943.23221750152152</v>
          </cell>
          <cell r="P32">
            <v>-1242.0262175172029</v>
          </cell>
          <cell r="Q32">
            <v>-374.24033885573954</v>
          </cell>
          <cell r="R32">
            <v>-911.56967171491124</v>
          </cell>
          <cell r="S32">
            <v>-1189.1178935431162</v>
          </cell>
          <cell r="T32">
            <v>-388.98829005867447</v>
          </cell>
          <cell r="U32">
            <v>-846.38422967683437</v>
          </cell>
          <cell r="V32">
            <v>123.94280026065826</v>
          </cell>
          <cell r="W32">
            <v>-72.398544739895442</v>
          </cell>
          <cell r="X32">
            <v>-476.95718092362949</v>
          </cell>
          <cell r="Y32">
            <v>790.444597115129</v>
          </cell>
          <cell r="Z32">
            <v>987.49725134552864</v>
          </cell>
          <cell r="AA32">
            <v>1132.3699600042164</v>
          </cell>
          <cell r="AB32">
            <v>714.30301445821533</v>
          </cell>
          <cell r="AC32">
            <v>1716.8500550528697</v>
          </cell>
          <cell r="AD32">
            <v>1243.1550939399822</v>
          </cell>
          <cell r="AE32">
            <v>1086.3419238630668</v>
          </cell>
          <cell r="AF32">
            <v>1709.5128456296734</v>
          </cell>
          <cell r="AG32">
            <v>1134.2906535194852</v>
          </cell>
          <cell r="AH32">
            <v>1531.6412408679171</v>
          </cell>
          <cell r="AI32">
            <v>1270.1990813032535</v>
          </cell>
          <cell r="AJ32">
            <v>1607.5230556134775</v>
          </cell>
          <cell r="AK32">
            <v>60.588185562766739</v>
          </cell>
        </row>
        <row r="33">
          <cell r="H33" t="str">
            <v>Solar PV</v>
          </cell>
          <cell r="I33">
            <v>0</v>
          </cell>
          <cell r="J33">
            <v>0</v>
          </cell>
          <cell r="K33">
            <v>0</v>
          </cell>
          <cell r="L33">
            <v>0</v>
          </cell>
          <cell r="M33">
            <v>-137.37439861656094</v>
          </cell>
          <cell r="N33">
            <v>-183.6877736073011</v>
          </cell>
          <cell r="O33">
            <v>35.428861292179135</v>
          </cell>
          <cell r="P33">
            <v>98.482442811169676</v>
          </cell>
          <cell r="Q33">
            <v>-74.093257116601308</v>
          </cell>
          <cell r="R33">
            <v>84.482752720801727</v>
          </cell>
          <cell r="S33">
            <v>-34.982666646672442</v>
          </cell>
          <cell r="T33">
            <v>-727.22641048084006</v>
          </cell>
          <cell r="U33">
            <v>-1106.6557201594333</v>
          </cell>
          <cell r="V33">
            <v>-1391.5273187162893</v>
          </cell>
          <cell r="W33">
            <v>-1331.5213187003101</v>
          </cell>
          <cell r="X33">
            <v>-1120.1425086622294</v>
          </cell>
          <cell r="Y33">
            <v>-2646.16212550001</v>
          </cell>
          <cell r="Z33">
            <v>-2409.6061355000093</v>
          </cell>
          <cell r="AA33">
            <v>-1808.4829050000008</v>
          </cell>
          <cell r="AB33">
            <v>-2423.80167684361</v>
          </cell>
          <cell r="AC33">
            <v>-2590.8180564486465</v>
          </cell>
          <cell r="AD33">
            <v>-1382.1501164851215</v>
          </cell>
          <cell r="AE33">
            <v>-747.39133648727875</v>
          </cell>
          <cell r="AF33">
            <v>-747.39133649020368</v>
          </cell>
          <cell r="AG33">
            <v>-606.5317478330835</v>
          </cell>
          <cell r="AH33">
            <v>-1685.0717495384379</v>
          </cell>
          <cell r="AI33">
            <v>-1685.0717496605066</v>
          </cell>
          <cell r="AJ33">
            <v>-1685.0713982459638</v>
          </cell>
          <cell r="AK33">
            <v>-931.1099464581057</v>
          </cell>
        </row>
        <row r="34">
          <cell r="H34" t="str">
            <v>Grid Battery</v>
          </cell>
          <cell r="I34">
            <v>0</v>
          </cell>
          <cell r="J34">
            <v>0</v>
          </cell>
          <cell r="K34">
            <v>0</v>
          </cell>
          <cell r="L34">
            <v>0</v>
          </cell>
          <cell r="M34">
            <v>0</v>
          </cell>
          <cell r="N34">
            <v>0</v>
          </cell>
          <cell r="O34">
            <v>0</v>
          </cell>
          <cell r="P34">
            <v>-79.479548700500004</v>
          </cell>
          <cell r="Q34">
            <v>-79.479548664029949</v>
          </cell>
          <cell r="R34">
            <v>-79.479548636639947</v>
          </cell>
          <cell r="S34">
            <v>-144.55970460849994</v>
          </cell>
          <cell r="T34">
            <v>282.47871622469916</v>
          </cell>
          <cell r="U34">
            <v>160.77721613650033</v>
          </cell>
          <cell r="V34">
            <v>160.7772161257401</v>
          </cell>
          <cell r="W34">
            <v>292.00150397024004</v>
          </cell>
          <cell r="X34">
            <v>292.00150381779008</v>
          </cell>
          <cell r="Y34">
            <v>282.59242779329998</v>
          </cell>
          <cell r="Z34">
            <v>282.59242765238014</v>
          </cell>
          <cell r="AA34">
            <v>282.59241641615972</v>
          </cell>
          <cell r="AB34">
            <v>282.59241591168984</v>
          </cell>
          <cell r="AC34">
            <v>-1882.34191535535</v>
          </cell>
          <cell r="AD34">
            <v>-2574.3880769583993</v>
          </cell>
          <cell r="AE34">
            <v>-2733.5188769551987</v>
          </cell>
          <cell r="AF34">
            <v>-4539.7349699999995</v>
          </cell>
          <cell r="AG34">
            <v>-4962.9287699999995</v>
          </cell>
          <cell r="AH34">
            <v>-4674.763570000001</v>
          </cell>
          <cell r="AI34">
            <v>-6507.7353000000003</v>
          </cell>
          <cell r="AJ34">
            <v>-6427.1672700000108</v>
          </cell>
          <cell r="AK34">
            <v>-5258.4592300000004</v>
          </cell>
        </row>
        <row r="35">
          <cell r="H35" t="str">
            <v>Pumped Hydro</v>
          </cell>
          <cell r="I35">
            <v>0</v>
          </cell>
          <cell r="J35">
            <v>0</v>
          </cell>
          <cell r="K35">
            <v>0</v>
          </cell>
          <cell r="L35">
            <v>0</v>
          </cell>
          <cell r="M35">
            <v>0</v>
          </cell>
          <cell r="N35">
            <v>-1.797126301426033E-4</v>
          </cell>
          <cell r="O35">
            <v>-1.8005621996053378E-4</v>
          </cell>
          <cell r="P35">
            <v>-9.9299970968199887</v>
          </cell>
          <cell r="Q35">
            <v>233.92611518258991</v>
          </cell>
          <cell r="R35">
            <v>291.62469383253983</v>
          </cell>
          <cell r="S35">
            <v>292.39904033009998</v>
          </cell>
          <cell r="T35">
            <v>-434.31317649146968</v>
          </cell>
          <cell r="U35">
            <v>-663.94251652148978</v>
          </cell>
          <cell r="V35">
            <v>-663.94251653843094</v>
          </cell>
          <cell r="W35">
            <v>-513.55465660439131</v>
          </cell>
          <cell r="X35">
            <v>-513.5546566617204</v>
          </cell>
          <cell r="Y35">
            <v>-873.39236687913944</v>
          </cell>
          <cell r="Z35">
            <v>-873.3923669229498</v>
          </cell>
          <cell r="AA35">
            <v>-408.79210755750319</v>
          </cell>
          <cell r="AB35">
            <v>-408.79210770262034</v>
          </cell>
          <cell r="AC35">
            <v>485.2579496140097</v>
          </cell>
          <cell r="AD35">
            <v>922.31824953091927</v>
          </cell>
          <cell r="AE35">
            <v>922.31824950810005</v>
          </cell>
          <cell r="AF35">
            <v>958.07994942121877</v>
          </cell>
          <cell r="AG35">
            <v>958.07984613762528</v>
          </cell>
          <cell r="AH35">
            <v>958.07984429968747</v>
          </cell>
          <cell r="AI35">
            <v>958.07984425910035</v>
          </cell>
          <cell r="AJ35">
            <v>958.07984419739114</v>
          </cell>
          <cell r="AK35">
            <v>958.07984411447796</v>
          </cell>
        </row>
        <row r="46">
          <cell r="I46" t="str">
            <v>2021-22</v>
          </cell>
          <cell r="J46" t="str">
            <v>2022-23</v>
          </cell>
          <cell r="K46" t="str">
            <v>2023-24</v>
          </cell>
          <cell r="L46" t="str">
            <v>2024-25</v>
          </cell>
          <cell r="M46" t="str">
            <v>2025-26</v>
          </cell>
          <cell r="N46" t="str">
            <v>2026-27</v>
          </cell>
          <cell r="O46" t="str">
            <v>2027-28</v>
          </cell>
          <cell r="P46" t="str">
            <v>2028-29</v>
          </cell>
          <cell r="Q46" t="str">
            <v>2029-30</v>
          </cell>
          <cell r="R46" t="str">
            <v>2030-31</v>
          </cell>
          <cell r="S46" t="str">
            <v>2031-32</v>
          </cell>
          <cell r="T46" t="str">
            <v>2032-33</v>
          </cell>
          <cell r="U46" t="str">
            <v>2033-34</v>
          </cell>
          <cell r="V46" t="str">
            <v>2034-35</v>
          </cell>
          <cell r="W46" t="str">
            <v>2035-36</v>
          </cell>
          <cell r="X46" t="str">
            <v>2036-37</v>
          </cell>
          <cell r="Y46" t="str">
            <v>2037-38</v>
          </cell>
          <cell r="Z46" t="str">
            <v>2038-39</v>
          </cell>
          <cell r="AA46" t="str">
            <v>2039-40</v>
          </cell>
          <cell r="AB46" t="str">
            <v>2040-41</v>
          </cell>
          <cell r="AC46" t="str">
            <v>2041-42</v>
          </cell>
          <cell r="AD46" t="str">
            <v>2042-43</v>
          </cell>
          <cell r="AE46" t="str">
            <v>2043-44</v>
          </cell>
          <cell r="AF46" t="str">
            <v>2044-45</v>
          </cell>
          <cell r="AG46" t="str">
            <v>2045-46</v>
          </cell>
          <cell r="AH46" t="str">
            <v>2046-47</v>
          </cell>
          <cell r="AI46" t="str">
            <v>2047-48</v>
          </cell>
          <cell r="AJ46" t="str">
            <v>2048-49</v>
          </cell>
          <cell r="AK46" t="str">
            <v>2049-50</v>
          </cell>
        </row>
        <row r="47">
          <cell r="H47" t="str">
            <v>Black Coal</v>
          </cell>
          <cell r="I47">
            <v>44.065490000037244</v>
          </cell>
          <cell r="J47">
            <v>237.05169999998179</v>
          </cell>
          <cell r="K47">
            <v>210.08944999999949</v>
          </cell>
          <cell r="L47">
            <v>1235.6971420788032</v>
          </cell>
          <cell r="M47">
            <v>2393.7831971409832</v>
          </cell>
          <cell r="N47">
            <v>2570.8280320934573</v>
          </cell>
          <cell r="O47">
            <v>2679.1474568345002</v>
          </cell>
          <cell r="P47">
            <v>3150.0627591006414</v>
          </cell>
          <cell r="Q47">
            <v>2603.2754770151078</v>
          </cell>
          <cell r="R47">
            <v>3168.0280535793499</v>
          </cell>
          <cell r="S47">
            <v>2903.2021181610035</v>
          </cell>
          <cell r="T47">
            <v>2747.3307443817648</v>
          </cell>
          <cell r="U47">
            <v>4027.689763852195</v>
          </cell>
          <cell r="V47">
            <v>3190.9375099001627</v>
          </cell>
          <cell r="W47">
            <v>2901.2425804186933</v>
          </cell>
          <cell r="X47">
            <v>2900.443691616023</v>
          </cell>
          <cell r="Y47">
            <v>2726.0295564218868</v>
          </cell>
          <cell r="Z47">
            <v>2691.6862300993453</v>
          </cell>
          <cell r="AA47">
            <v>2353.9709579800692</v>
          </cell>
          <cell r="AB47">
            <v>2469.0531521511875</v>
          </cell>
          <cell r="AC47">
            <v>2667.5903576992569</v>
          </cell>
          <cell r="AD47">
            <v>2594.0860916642905</v>
          </cell>
          <cell r="AE47">
            <v>1751.6465611298372</v>
          </cell>
          <cell r="AF47">
            <v>-4.6800052866428814</v>
          </cell>
          <cell r="AG47">
            <v>16.972626755939928</v>
          </cell>
          <cell r="AH47">
            <v>25.508300000000418</v>
          </cell>
          <cell r="AI47">
            <v>51.631500000000415</v>
          </cell>
          <cell r="AJ47">
            <v>18.117299999998977</v>
          </cell>
          <cell r="AK47">
            <v>29.758200000000215</v>
          </cell>
        </row>
        <row r="48">
          <cell r="H48" t="str">
            <v>Brown Coal</v>
          </cell>
          <cell r="I48">
            <v>844.32440000001588</v>
          </cell>
          <cell r="J48">
            <v>261.04730000000563</v>
          </cell>
          <cell r="K48">
            <v>386.26569999999629</v>
          </cell>
          <cell r="L48">
            <v>1096.4740505097452</v>
          </cell>
          <cell r="M48">
            <v>1352.1271728070096</v>
          </cell>
          <cell r="N48">
            <v>1238.530430292305</v>
          </cell>
          <cell r="O48">
            <v>-1398.6045924893001</v>
          </cell>
          <cell r="P48">
            <v>-1763.7140211905901</v>
          </cell>
          <cell r="Q48">
            <v>-1817.1973063885391</v>
          </cell>
          <cell r="R48">
            <v>-1759.2968114550749</v>
          </cell>
          <cell r="S48">
            <v>-1645.7710153227522</v>
          </cell>
          <cell r="T48">
            <v>-1613.3345525699151</v>
          </cell>
          <cell r="U48">
            <v>-1725.9959706612558</v>
          </cell>
          <cell r="V48">
            <v>-1683.6224301127922</v>
          </cell>
          <cell r="W48">
            <v>-1579.2030082087329</v>
          </cell>
          <cell r="X48">
            <v>-1500.7722997459377</v>
          </cell>
          <cell r="Y48">
            <v>-1127.6925925529738</v>
          </cell>
          <cell r="Z48">
            <v>-1629.0906735739411</v>
          </cell>
          <cell r="AA48">
            <v>-1616.13308836183</v>
          </cell>
          <cell r="AB48">
            <v>-648.7319534475979</v>
          </cell>
          <cell r="AC48">
            <v>-1257.3010712204261</v>
          </cell>
          <cell r="AD48">
            <v>-1609.2502069175648</v>
          </cell>
          <cell r="AE48">
            <v>-1698.0091752062342</v>
          </cell>
          <cell r="AF48">
            <v>-1503.4882017490052</v>
          </cell>
          <cell r="AG48">
            <v>-1456.4755441483339</v>
          </cell>
          <cell r="AH48">
            <v>-687.91988194044302</v>
          </cell>
          <cell r="AI48">
            <v>-1.6781818799999987E-4</v>
          </cell>
          <cell r="AJ48">
            <v>0</v>
          </cell>
          <cell r="AK48">
            <v>0</v>
          </cell>
        </row>
        <row r="49">
          <cell r="H49" t="str">
            <v>CCGT</v>
          </cell>
          <cell r="I49">
            <v>-1.9992346551589435E-5</v>
          </cell>
          <cell r="J49">
            <v>-1.998944571823813E-5</v>
          </cell>
          <cell r="K49">
            <v>16.039418936129096</v>
          </cell>
          <cell r="L49">
            <v>-150.90976622751577</v>
          </cell>
          <cell r="M49">
            <v>-83.729982709157412</v>
          </cell>
          <cell r="N49">
            <v>-94.124791366410136</v>
          </cell>
          <cell r="O49">
            <v>-432.92499451025014</v>
          </cell>
          <cell r="P49">
            <v>-97.412838576772629</v>
          </cell>
          <cell r="Q49">
            <v>-1224.2891484649772</v>
          </cell>
          <cell r="R49">
            <v>-737.19352752502482</v>
          </cell>
          <cell r="S49">
            <v>-505.31045364495913</v>
          </cell>
          <cell r="T49">
            <v>-108.74653115417732</v>
          </cell>
          <cell r="U49">
            <v>-244.96018720462325</v>
          </cell>
          <cell r="V49">
            <v>-123.88557311294971</v>
          </cell>
          <cell r="W49">
            <v>-323.97257751983489</v>
          </cell>
          <cell r="X49">
            <v>-293.87571205542372</v>
          </cell>
          <cell r="Y49">
            <v>-167.93485777745082</v>
          </cell>
          <cell r="Z49">
            <v>-122.90218503120559</v>
          </cell>
          <cell r="AA49">
            <v>-159.12799509365686</v>
          </cell>
          <cell r="AB49">
            <v>-97.659946937185396</v>
          </cell>
          <cell r="AC49">
            <v>-149.50395689643938</v>
          </cell>
          <cell r="AD49">
            <v>-71.750264659846835</v>
          </cell>
          <cell r="AE49">
            <v>-5.0965377260513378</v>
          </cell>
          <cell r="AF49">
            <v>-39.815900242070256</v>
          </cell>
          <cell r="AG49">
            <v>2.9035872289562121</v>
          </cell>
          <cell r="AH49">
            <v>-5.6679369606627006E-4</v>
          </cell>
          <cell r="AI49">
            <v>-6.1623044814496097E-4</v>
          </cell>
          <cell r="AJ49">
            <v>-5.4344230716196762E-4</v>
          </cell>
          <cell r="AK49">
            <v>-5.331555360044149E-4</v>
          </cell>
        </row>
        <row r="50">
          <cell r="H50" t="str">
            <v>Gas - Steam</v>
          </cell>
          <cell r="I50">
            <v>1.8488499999999704</v>
          </cell>
          <cell r="J50">
            <v>1.0525942000000441</v>
          </cell>
          <cell r="K50">
            <v>1.3306440000001203</v>
          </cell>
          <cell r="L50">
            <v>-29.926660000000993</v>
          </cell>
          <cell r="M50">
            <v>-47.941359999998951</v>
          </cell>
          <cell r="N50">
            <v>-35.917120000000011</v>
          </cell>
          <cell r="O50">
            <v>-57.797674000000029</v>
          </cell>
          <cell r="P50">
            <v>-44.441719999999975</v>
          </cell>
          <cell r="Q50">
            <v>-93.045390000000083</v>
          </cell>
          <cell r="R50">
            <v>-135.83930600000008</v>
          </cell>
          <cell r="S50">
            <v>-307.15972999999894</v>
          </cell>
          <cell r="T50">
            <v>-231.76071600000103</v>
          </cell>
          <cell r="U50">
            <v>-375.99382999999807</v>
          </cell>
          <cell r="V50">
            <v>-510.20793000000003</v>
          </cell>
          <cell r="W50">
            <v>-171.79067000000009</v>
          </cell>
          <cell r="X50">
            <v>-81.424970000000997</v>
          </cell>
          <cell r="Y50">
            <v>-278.61245000000008</v>
          </cell>
          <cell r="Z50">
            <v>-531.10173999999984</v>
          </cell>
          <cell r="AA50">
            <v>-5.2687499999999829</v>
          </cell>
          <cell r="AB50">
            <v>-7.5592499999999916</v>
          </cell>
          <cell r="AC50">
            <v>-5.0820699999999874</v>
          </cell>
          <cell r="AD50">
            <v>-6.9933199999990165</v>
          </cell>
          <cell r="AE50">
            <v>-2.5280400000000043</v>
          </cell>
          <cell r="AF50">
            <v>0.98637999999999693</v>
          </cell>
          <cell r="AG50">
            <v>1.2557899999999904</v>
          </cell>
          <cell r="AH50">
            <v>0</v>
          </cell>
          <cell r="AI50">
            <v>0</v>
          </cell>
          <cell r="AJ50">
            <v>0</v>
          </cell>
          <cell r="AK50">
            <v>0</v>
          </cell>
        </row>
        <row r="51">
          <cell r="H51" t="str">
            <v>OCGT / Diesel</v>
          </cell>
          <cell r="I51">
            <v>1.9993150800870012</v>
          </cell>
          <cell r="J51">
            <v>1.0013424059187557</v>
          </cell>
          <cell r="K51">
            <v>3.0855296910193459</v>
          </cell>
          <cell r="L51">
            <v>-54.893287814936855</v>
          </cell>
          <cell r="M51">
            <v>-38.797912927668847</v>
          </cell>
          <cell r="N51">
            <v>-54.4552089718253</v>
          </cell>
          <cell r="O51">
            <v>-50.775373841370424</v>
          </cell>
          <cell r="P51">
            <v>-51.520714100169243</v>
          </cell>
          <cell r="Q51">
            <v>-147.20731863912661</v>
          </cell>
          <cell r="R51">
            <v>-186.045440476522</v>
          </cell>
          <cell r="S51">
            <v>-336.93800764292166</v>
          </cell>
          <cell r="T51">
            <v>-399.85418609779981</v>
          </cell>
          <cell r="U51">
            <v>-322.94525568313952</v>
          </cell>
          <cell r="V51">
            <v>-635.61380778907574</v>
          </cell>
          <cell r="W51">
            <v>-595.39642650588462</v>
          </cell>
          <cell r="X51">
            <v>-562.02947548549378</v>
          </cell>
          <cell r="Y51">
            <v>-1126.2311373690827</v>
          </cell>
          <cell r="Z51">
            <v>-1258.2499747290799</v>
          </cell>
          <cell r="AA51">
            <v>-1811.1080739206936</v>
          </cell>
          <cell r="AB51">
            <v>-1938.0724310305013</v>
          </cell>
          <cell r="AC51">
            <v>-1859.430253398943</v>
          </cell>
          <cell r="AD51">
            <v>-2589.3923913063063</v>
          </cell>
          <cell r="AE51">
            <v>-2219.5938323431201</v>
          </cell>
          <cell r="AF51">
            <v>-1681.6450098524583</v>
          </cell>
          <cell r="AG51">
            <v>-1300.0404770515488</v>
          </cell>
          <cell r="AH51">
            <v>-2245.4349074465099</v>
          </cell>
          <cell r="AI51">
            <v>-2277.6287287116174</v>
          </cell>
          <cell r="AJ51">
            <v>-2002.9762402476044</v>
          </cell>
          <cell r="AK51">
            <v>-389.4536325082845</v>
          </cell>
        </row>
        <row r="52">
          <cell r="H52" t="str">
            <v>Hydro</v>
          </cell>
          <cell r="I52">
            <v>14.870208000002094</v>
          </cell>
          <cell r="J52">
            <v>507.52403599999889</v>
          </cell>
          <cell r="K52">
            <v>-315.38087299999825</v>
          </cell>
          <cell r="L52">
            <v>-333.79519499999878</v>
          </cell>
          <cell r="M52">
            <v>-768.26150400000006</v>
          </cell>
          <cell r="N52">
            <v>-789.20997700000044</v>
          </cell>
          <cell r="O52">
            <v>1098.2767839999942</v>
          </cell>
          <cell r="P52">
            <v>1071.9003090000042</v>
          </cell>
          <cell r="Q52">
            <v>249.78098300000056</v>
          </cell>
          <cell r="R52">
            <v>-291.44321899999886</v>
          </cell>
          <cell r="S52">
            <v>497.20480799998586</v>
          </cell>
          <cell r="T52">
            <v>-164.52596199999243</v>
          </cell>
          <cell r="U52">
            <v>351.8666789999952</v>
          </cell>
          <cell r="V52">
            <v>-67.782969000007142</v>
          </cell>
          <cell r="W52">
            <v>-21.780085999998846</v>
          </cell>
          <cell r="X52">
            <v>-298.4678070000009</v>
          </cell>
          <cell r="Y52">
            <v>-232.25173800000266</v>
          </cell>
          <cell r="Z52">
            <v>433.19006600000284</v>
          </cell>
          <cell r="AA52">
            <v>-353.16702900000928</v>
          </cell>
          <cell r="AB52">
            <v>-207.95088399999622</v>
          </cell>
          <cell r="AC52">
            <v>-636.41399499999898</v>
          </cell>
          <cell r="AD52">
            <v>-404.00301299999592</v>
          </cell>
          <cell r="AE52">
            <v>-305.12743899999805</v>
          </cell>
          <cell r="AF52">
            <v>-643.57418199999483</v>
          </cell>
          <cell r="AG52">
            <v>62.581997999999658</v>
          </cell>
          <cell r="AH52">
            <v>-245.76798999999664</v>
          </cell>
          <cell r="AI52">
            <v>-354.4695499999998</v>
          </cell>
          <cell r="AJ52">
            <v>-888.38645199998973</v>
          </cell>
          <cell r="AK52">
            <v>-696.79175100000248</v>
          </cell>
        </row>
        <row r="53">
          <cell r="H53" t="str">
            <v>Wind</v>
          </cell>
          <cell r="I53">
            <v>-903.40906285725941</v>
          </cell>
          <cell r="J53">
            <v>-982.08512803271879</v>
          </cell>
          <cell r="K53">
            <v>-289.10278169946832</v>
          </cell>
          <cell r="L53">
            <v>-1807.0409360042104</v>
          </cell>
          <cell r="M53">
            <v>-2590.9887605512049</v>
          </cell>
          <cell r="N53">
            <v>-2371.1734515775752</v>
          </cell>
          <cell r="O53">
            <v>-2143.8541183506895</v>
          </cell>
          <cell r="P53">
            <v>-2833.394608085393</v>
          </cell>
          <cell r="Q53">
            <v>280.08192808153399</v>
          </cell>
          <cell r="R53">
            <v>-954.70227094690199</v>
          </cell>
          <cell r="S53">
            <v>-901.89611591567518</v>
          </cell>
          <cell r="T53">
            <v>1294.3185604602622</v>
          </cell>
          <cell r="U53">
            <v>536.46932941307023</v>
          </cell>
          <cell r="V53">
            <v>2656.6125671869959</v>
          </cell>
          <cell r="W53">
            <v>2460.1068325751985</v>
          </cell>
          <cell r="X53">
            <v>2019.5121475706692</v>
          </cell>
          <cell r="Y53">
            <v>5148.1177021526964</v>
          </cell>
          <cell r="Z53">
            <v>5371.414268469729</v>
          </cell>
          <cell r="AA53">
            <v>5094.7118274624227</v>
          </cell>
          <cell r="AB53">
            <v>4712.9261797426734</v>
          </cell>
          <cell r="AC53">
            <v>6164.091076706507</v>
          </cell>
          <cell r="AD53">
            <v>4985.0128587185754</v>
          </cell>
          <cell r="AE53">
            <v>4351.3947425484366</v>
          </cell>
          <cell r="AF53">
            <v>6065.4459866214311</v>
          </cell>
          <cell r="AG53">
            <v>4669.3923412173172</v>
          </cell>
          <cell r="AH53">
            <v>6473.8570063515799</v>
          </cell>
          <cell r="AI53">
            <v>5424.5038696295233</v>
          </cell>
          <cell r="AJ53">
            <v>5683.6499511022994</v>
          </cell>
          <cell r="AK53">
            <v>1529.723238750099</v>
          </cell>
        </row>
        <row r="54">
          <cell r="H54" t="str">
            <v>Solar PV</v>
          </cell>
          <cell r="I54">
            <v>2.7220355877943803E-4</v>
          </cell>
          <cell r="J54">
            <v>1.9415339120314457E-3</v>
          </cell>
          <cell r="K54">
            <v>-5.7077793784810638</v>
          </cell>
          <cell r="L54">
            <v>7.2704365084064193E-4</v>
          </cell>
          <cell r="M54">
            <v>-320.90280673567759</v>
          </cell>
          <cell r="N54">
            <v>-516.76484654683736</v>
          </cell>
          <cell r="O54">
            <v>6.9606628576730145</v>
          </cell>
          <cell r="P54">
            <v>193.38780612358096</v>
          </cell>
          <cell r="Q54">
            <v>-168.81628476660626</v>
          </cell>
          <cell r="R54">
            <v>239.4675493310242</v>
          </cell>
          <cell r="S54">
            <v>2.806486500230676</v>
          </cell>
          <cell r="T54">
            <v>-1865.0502106344793</v>
          </cell>
          <cell r="U54">
            <v>-2654.3494878952697</v>
          </cell>
          <cell r="V54">
            <v>-3174.3303709473694</v>
          </cell>
          <cell r="W54">
            <v>-3089.2917071135889</v>
          </cell>
          <cell r="X54">
            <v>-2656.7687382792064</v>
          </cell>
          <cell r="Y54">
            <v>-5377.1631685510947</v>
          </cell>
          <cell r="Z54">
            <v>-4951.9892376796488</v>
          </cell>
          <cell r="AA54">
            <v>-3657.6286190044339</v>
          </cell>
          <cell r="AB54">
            <v>-4486.2437630008208</v>
          </cell>
          <cell r="AC54">
            <v>-5334.0453559919406</v>
          </cell>
          <cell r="AD54">
            <v>-2594.0781550228567</v>
          </cell>
          <cell r="AE54">
            <v>-1658.0624957628315</v>
          </cell>
          <cell r="AF54">
            <v>-2290.0949136632553</v>
          </cell>
          <cell r="AG54">
            <v>-1662.7965042570868</v>
          </cell>
          <cell r="AH54">
            <v>-3154.5354958047537</v>
          </cell>
          <cell r="AI54">
            <v>-2479.6574467901082</v>
          </cell>
          <cell r="AJ54">
            <v>-2431.1784933525632</v>
          </cell>
          <cell r="AK54">
            <v>198.4161597242346</v>
          </cell>
        </row>
        <row r="55">
          <cell r="H55" t="str">
            <v>Grid Battery</v>
          </cell>
          <cell r="I55">
            <v>-2.0226967610437327</v>
          </cell>
          <cell r="J55">
            <v>-1.5325250165982141</v>
          </cell>
          <cell r="K55">
            <v>-1.8715010487113659E-2</v>
          </cell>
          <cell r="L55">
            <v>1.3680621385879022</v>
          </cell>
          <cell r="M55">
            <v>0.56809225289424603</v>
          </cell>
          <cell r="N55">
            <v>1.0588273826550108</v>
          </cell>
          <cell r="O55">
            <v>6.6120543635122431E-2</v>
          </cell>
          <cell r="P55">
            <v>-113.45401084658897</v>
          </cell>
          <cell r="Q55">
            <v>-116.47293161731079</v>
          </cell>
          <cell r="R55">
            <v>-117.07636308399998</v>
          </cell>
          <cell r="S55">
            <v>-207.99140565258898</v>
          </cell>
          <cell r="T55">
            <v>373.41155278857877</v>
          </cell>
          <cell r="U55">
            <v>215.62240999433016</v>
          </cell>
          <cell r="V55">
            <v>211.73602831300036</v>
          </cell>
          <cell r="W55">
            <v>366.84417401250994</v>
          </cell>
          <cell r="X55">
            <v>381.16281300106994</v>
          </cell>
          <cell r="Y55">
            <v>359.32074186600494</v>
          </cell>
          <cell r="Z55">
            <v>358.49303620692626</v>
          </cell>
          <cell r="AA55">
            <v>359.54448854434077</v>
          </cell>
          <cell r="AB55">
            <v>351.53573523159048</v>
          </cell>
          <cell r="AC55">
            <v>-2611.8001430630802</v>
          </cell>
          <cell r="AD55">
            <v>-3284.3895246776192</v>
          </cell>
          <cell r="AE55">
            <v>-3192.9197040093586</v>
          </cell>
          <cell r="AF55">
            <v>-5185.4654942357483</v>
          </cell>
          <cell r="AG55">
            <v>-5406.3256062158307</v>
          </cell>
          <cell r="AH55">
            <v>-4666.1886244631296</v>
          </cell>
          <cell r="AI55">
            <v>-5295.3113135407038</v>
          </cell>
          <cell r="AJ55">
            <v>-5279.1501337793288</v>
          </cell>
          <cell r="AK55">
            <v>-3856.2781888194913</v>
          </cell>
        </row>
        <row r="56">
          <cell r="H56" t="str">
            <v>Pumped Hydro</v>
          </cell>
          <cell r="I56">
            <v>-9.448709000000008</v>
          </cell>
          <cell r="J56">
            <v>-9.7800839999990217</v>
          </cell>
          <cell r="K56">
            <v>-8.6651363789140987</v>
          </cell>
          <cell r="L56">
            <v>-19.797187686769803</v>
          </cell>
          <cell r="M56">
            <v>-3.9315538166783881</v>
          </cell>
          <cell r="N56">
            <v>129.91916178330303</v>
          </cell>
          <cell r="O56">
            <v>-360.08252108120632</v>
          </cell>
          <cell r="P56">
            <v>-216.65280013692245</v>
          </cell>
          <cell r="Q56">
            <v>-53.954932723961974</v>
          </cell>
          <cell r="R56">
            <v>441.38871568021204</v>
          </cell>
          <cell r="S56">
            <v>336.44517988950338</v>
          </cell>
          <cell r="T56">
            <v>-1347.6131781827025</v>
          </cell>
          <cell r="U56">
            <v>-1670.4267945019619</v>
          </cell>
          <cell r="V56">
            <v>-1579.4583297044155</v>
          </cell>
          <cell r="W56">
            <v>-1426.6864195978596</v>
          </cell>
          <cell r="X56">
            <v>-1395.3662175849659</v>
          </cell>
          <cell r="Y56">
            <v>-2077.6933516734862</v>
          </cell>
          <cell r="Z56">
            <v>-1760.0443065218969</v>
          </cell>
          <cell r="AA56">
            <v>-1112.3262472777897</v>
          </cell>
          <cell r="AB56">
            <v>-1312.7282822716152</v>
          </cell>
          <cell r="AC56">
            <v>737.47515009027484</v>
          </cell>
          <cell r="AD56">
            <v>2519.9799879503589</v>
          </cell>
          <cell r="AE56">
            <v>2739.5521368203772</v>
          </cell>
          <cell r="AF56">
            <v>3392.681447556708</v>
          </cell>
          <cell r="AG56">
            <v>3982.76023138253</v>
          </cell>
          <cell r="AH56">
            <v>3160.3608402790196</v>
          </cell>
          <cell r="AI56">
            <v>3974.3536386026026</v>
          </cell>
          <cell r="AJ56">
            <v>4267.3864370543815</v>
          </cell>
          <cell r="AK56">
            <v>3848.9393659267007</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Version notes"/>
      <sheetName val="Abbreviations and notes"/>
      <sheetName val="Main"/>
      <sheetName val="!!DELETE ME!! - Data checks"/>
      <sheetName val="!! DELETE ME!! - Workbook Check"/>
      <sheetName val="---Compare options---"/>
      <sheetName val="BaseCase_Generation"/>
      <sheetName val="BaseCase_Capacity"/>
      <sheetName val="BaseCase_VOM Cost"/>
      <sheetName val="BaseCase_FOM Cost"/>
      <sheetName val="BaseCase_Fuel Cost"/>
      <sheetName val="BaseCase_Build Cost"/>
      <sheetName val="BaseCase_REHAB Cost"/>
      <sheetName val="BaseCase_REZ Tx Cost"/>
      <sheetName val="BaseCase_USE+DSP Cost"/>
      <sheetName val="BaseCase_SyncCon Cost"/>
      <sheetName val="M27_30_Generation"/>
      <sheetName val="M27_30_Capacity"/>
      <sheetName val="M27_30_VOM Cost"/>
      <sheetName val="M27_30_FOM Cost"/>
      <sheetName val="M27_30_Fuel Cost"/>
      <sheetName val="M27_30_Build Cost"/>
      <sheetName val="M27_30_REHAB Cost"/>
      <sheetName val="M27_30_REZ Tx Cost"/>
      <sheetName val="M27_30_USE+DSP Cost"/>
      <sheetName val="M27_30_SyncCon Cost"/>
      <sheetName val="1_NPVall"/>
      <sheetName val="1_GenSO"/>
      <sheetName val="1_Cap"/>
      <sheetName val="1_NSCap"/>
      <sheetName val="1_DemandSum"/>
      <sheetName val="2_NPVall"/>
      <sheetName val="2_GenSO"/>
      <sheetName val="2_Cap"/>
      <sheetName val="2_NSCap"/>
      <sheetName val="2_DemandSum"/>
      <sheetName val="ESS_Charge_GWh"/>
      <sheetName val="ESS_Discharge_GWh"/>
      <sheetName val="NPVall_Slow"/>
      <sheetName val="GenSO_Slow"/>
      <sheetName val="Cap_Slow"/>
      <sheetName val="NSCap_Slow"/>
      <sheetName val="DemandSum_Slow"/>
      <sheetName val="NPVall_Slow FY27-30"/>
      <sheetName val="GenSO_Slow FY27-30"/>
      <sheetName val="Cap_Slow FY27-30"/>
      <sheetName val="NSCap_Slow FY27-30"/>
      <sheetName val="DemandSum_Slow FY27-30"/>
      <sheetName val="NPVall_Slow FY31-34"/>
      <sheetName val="GenSO_Slow FY31-34"/>
      <sheetName val="Cap_Slow FY31-34"/>
      <sheetName val="NSCap_Slow FY31-34"/>
      <sheetName val="DemandSum_Slow FY31-34"/>
      <sheetName val="NPVall_Central"/>
      <sheetName val="GenSO_Central"/>
      <sheetName val="Cap_Central"/>
      <sheetName val="NSCap_Central"/>
      <sheetName val="DemandSum_Central"/>
      <sheetName val="NPVall_Central FY27-30"/>
      <sheetName val="GenSO_Central FY27-30"/>
      <sheetName val="Cap_Central FY27-30"/>
      <sheetName val="NSCap_Central FY27-30"/>
      <sheetName val="DemandSum_Central FY27-30"/>
      <sheetName val="NPVall_Central FY31-34"/>
      <sheetName val="GenSO_Central FY31-34"/>
      <sheetName val="Cap_Central FY31-34"/>
      <sheetName val="NSCap_Central FY31-34"/>
      <sheetName val="DemandSum_Central FY31-34"/>
      <sheetName val="NPVall_Fast"/>
      <sheetName val="GenSO_Fast"/>
      <sheetName val="Cap_Fast"/>
      <sheetName val="NSCap_Fast"/>
      <sheetName val="DemandSum_Fast"/>
      <sheetName val="NPVall_Fast FY27-30"/>
      <sheetName val="GenSO_Fast FY27-30"/>
      <sheetName val="Cap_Fast FY27-30"/>
      <sheetName val="NSCap_Fast FY27-30"/>
      <sheetName val="DemandSum_Fast FY27-30"/>
      <sheetName val="NPVall_Fast FY31-34"/>
      <sheetName val="GenSO_Fast FY31-34"/>
      <sheetName val="Cap_Fast FY31-34"/>
      <sheetName val="NSCap_Fast FY31-34"/>
      <sheetName val="DemandSum_Fast FY31-34"/>
      <sheetName val="NPVall_High DER"/>
      <sheetName val="GenSO_High DER"/>
      <sheetName val="Cap_High DER"/>
      <sheetName val="NSCap_High DER"/>
      <sheetName val="DemandSum_High DER"/>
      <sheetName val="NPVall_High DER FY27-30"/>
      <sheetName val="GenSO_High DER FY27-30"/>
      <sheetName val="Cap_High DER FY27-30"/>
      <sheetName val="NSCap_High DER FY27-30"/>
      <sheetName val="DemandSum_High DER FY27-30"/>
      <sheetName val="NPVall_High DER FY31-34"/>
      <sheetName val="GenSO_High DER FY31-34"/>
      <sheetName val="Cap_High DER FY31-34"/>
      <sheetName val="NSCap_High DER FY31-34"/>
      <sheetName val="DemandSum_High DER FY31-34"/>
      <sheetName val="NPVall_Step"/>
      <sheetName val="GenSO_Step"/>
      <sheetName val="Cap_Step"/>
      <sheetName val="NSCap_Step"/>
      <sheetName val="DemandSum_Step"/>
      <sheetName val="NPVall_Step FY27-30"/>
      <sheetName val="GenSO_Step FY27-30"/>
      <sheetName val="Cap_Step FY27-30"/>
      <sheetName val="NSCap_Step FY27-30"/>
      <sheetName val="DemandSum_Step FY27-30"/>
      <sheetName val="NPVall_Step FY31-34"/>
      <sheetName val="GenSO_Step FY31-34"/>
      <sheetName val="Cap_Step FY31-34"/>
      <sheetName val="NSCap_Step FY31-34"/>
      <sheetName val="DemandSum_Step FY31-34"/>
    </sheetNames>
    <sheetDataSet>
      <sheetData sheetId="0"/>
      <sheetData sheetId="1"/>
      <sheetData sheetId="2"/>
      <sheetData sheetId="3"/>
      <sheetData sheetId="4">
        <row r="5">
          <cell r="A5" t="str">
            <v>2021-22</v>
          </cell>
        </row>
      </sheetData>
      <sheetData sheetId="5"/>
      <sheetData sheetId="6"/>
      <sheetData sheetId="7"/>
      <sheetData sheetId="8"/>
      <sheetData sheetId="9"/>
      <sheetData sheetId="10"/>
      <sheetData sheetId="11"/>
      <sheetData sheetId="12"/>
      <sheetData sheetId="13"/>
      <sheetData sheetId="14">
        <row r="9">
          <cell r="C9">
            <v>1.5838750654978144E-3</v>
          </cell>
          <cell r="D9">
            <v>1.734430042596451E-3</v>
          </cell>
          <cell r="E9">
            <v>1.7971371992661204E-3</v>
          </cell>
          <cell r="F9">
            <v>2.0652093234714529E-3</v>
          </cell>
          <cell r="G9">
            <v>2.888863633320402E-3</v>
          </cell>
          <cell r="H9">
            <v>6.5242592912347474E-3</v>
          </cell>
          <cell r="I9">
            <v>6.3069704879774044E-3</v>
          </cell>
          <cell r="J9">
            <v>40410.324613368059</v>
          </cell>
          <cell r="K9">
            <v>38158.946973417849</v>
          </cell>
          <cell r="L9">
            <v>37619.543646780337</v>
          </cell>
          <cell r="M9">
            <v>45808.907919399942</v>
          </cell>
          <cell r="N9">
            <v>76963.010302480252</v>
          </cell>
          <cell r="O9">
            <v>80153.51838443325</v>
          </cell>
          <cell r="P9">
            <v>76827.152073867692</v>
          </cell>
          <cell r="Q9">
            <v>87474.755626818791</v>
          </cell>
          <cell r="R9">
            <v>91069.842730946781</v>
          </cell>
          <cell r="S9">
            <v>128846.22936806329</v>
          </cell>
          <cell r="T9">
            <v>125220.58944249987</v>
          </cell>
          <cell r="U9">
            <v>129273.46595985502</v>
          </cell>
          <cell r="V9">
            <v>135237.62705461518</v>
          </cell>
          <cell r="W9">
            <v>153396.83038803071</v>
          </cell>
        </row>
      </sheetData>
      <sheetData sheetId="15">
        <row r="9">
          <cell r="C9">
            <v>4.9225452599999994E-3</v>
          </cell>
          <cell r="D9">
            <v>4.9119135199999992E-3</v>
          </cell>
          <cell r="E9">
            <v>34.259585666429999</v>
          </cell>
          <cell r="F9">
            <v>202.490346619626</v>
          </cell>
          <cell r="G9">
            <v>3.3102710121799999</v>
          </cell>
          <cell r="H9">
            <v>1.6283453937999999</v>
          </cell>
          <cell r="I9">
            <v>5.0652539999999999E-3</v>
          </cell>
          <cell r="J9">
            <v>31859.166606874074</v>
          </cell>
          <cell r="K9">
            <v>399.31519456642002</v>
          </cell>
          <cell r="L9">
            <v>3.7412001020600001</v>
          </cell>
          <cell r="M9">
            <v>5.0866619399999998E-3</v>
          </cell>
          <cell r="N9">
            <v>1286.5756141475599</v>
          </cell>
          <cell r="O9">
            <v>16455.244189173241</v>
          </cell>
          <cell r="P9">
            <v>325.91855643662001</v>
          </cell>
          <cell r="Q9">
            <v>2040.3816423662599</v>
          </cell>
          <cell r="R9">
            <v>8885.5388511935707</v>
          </cell>
          <cell r="S9">
            <v>12112.85392333717</v>
          </cell>
          <cell r="T9">
            <v>5.1222101899999987E-3</v>
          </cell>
          <cell r="U9">
            <v>9287.8414240571692</v>
          </cell>
          <cell r="V9">
            <v>109.0579590595799</v>
          </cell>
          <cell r="W9">
            <v>7997.2542846307606</v>
          </cell>
        </row>
      </sheetData>
      <sheetData sheetId="16">
        <row r="5">
          <cell r="C5">
            <v>1204.8681408698501</v>
          </cell>
          <cell r="D5">
            <v>1108.8751908962402</v>
          </cell>
          <cell r="E5">
            <v>1305.1724713738399</v>
          </cell>
          <cell r="F5">
            <v>930.79623559999993</v>
          </cell>
          <cell r="G5">
            <v>457.55107300000003</v>
          </cell>
          <cell r="H5">
            <v>653.04653399999995</v>
          </cell>
          <cell r="I5">
            <v>620.02247900000009</v>
          </cell>
          <cell r="J5">
            <v>716.00648000000001</v>
          </cell>
          <cell r="K5">
            <v>794.22271999999998</v>
          </cell>
          <cell r="L5">
            <v>1056.71569</v>
          </cell>
          <cell r="M5">
            <v>1333.7173699999998</v>
          </cell>
          <cell r="N5">
            <v>1349.9251299999999</v>
          </cell>
          <cell r="O5">
            <v>1369.4847749999999</v>
          </cell>
          <cell r="P5">
            <v>1563.109616</v>
          </cell>
          <cell r="Q5">
            <v>1655.368234</v>
          </cell>
          <cell r="R5">
            <v>1671.7901899999999</v>
          </cell>
          <cell r="S5">
            <v>1540.8167900000001</v>
          </cell>
          <cell r="T5">
            <v>1525.8792900000001</v>
          </cell>
          <cell r="U5">
            <v>1455.2609959999997</v>
          </cell>
          <cell r="V5">
            <v>1549.0751299999999</v>
          </cell>
          <cell r="W5">
            <v>1349.0279100000002</v>
          </cell>
        </row>
      </sheetData>
      <sheetData sheetId="17"/>
      <sheetData sheetId="18"/>
      <sheetData sheetId="19"/>
      <sheetData sheetId="20"/>
      <sheetData sheetId="21"/>
      <sheetData sheetId="22"/>
      <sheetData sheetId="23"/>
      <sheetData sheetId="24">
        <row r="9">
          <cell r="C9">
            <v>9.7816777102889422E-4</v>
          </cell>
          <cell r="D9">
            <v>1.0688623492945647E-3</v>
          </cell>
          <cell r="E9">
            <v>1.1081104599354394E-3</v>
          </cell>
          <cell r="F9">
            <v>1.2696678419595469E-3</v>
          </cell>
          <cell r="G9">
            <v>1.7676949215797817E-3</v>
          </cell>
          <cell r="H9">
            <v>2.7065237696208217E-3</v>
          </cell>
          <cell r="I9">
            <v>2.641973520965857E-3</v>
          </cell>
          <cell r="J9">
            <v>35994.894120366072</v>
          </cell>
          <cell r="K9">
            <v>33989.513004522858</v>
          </cell>
          <cell r="L9">
            <v>32698.256494258647</v>
          </cell>
          <cell r="M9">
            <v>41208.352689381587</v>
          </cell>
          <cell r="N9">
            <v>64388.61993507111</v>
          </cell>
          <cell r="O9">
            <v>69485.979282190427</v>
          </cell>
          <cell r="P9">
            <v>65614.711382637819</v>
          </cell>
          <cell r="Q9">
            <v>71592.258899236767</v>
          </cell>
          <cell r="R9">
            <v>74653.352172212952</v>
          </cell>
          <cell r="S9">
            <v>112753.58873245893</v>
          </cell>
          <cell r="T9">
            <v>108997.8589293074</v>
          </cell>
          <cell r="U9">
            <v>111641.08435549994</v>
          </cell>
          <cell r="V9">
            <v>112722.2571110508</v>
          </cell>
          <cell r="W9">
            <v>131672.06652004065</v>
          </cell>
        </row>
      </sheetData>
      <sheetData sheetId="25">
        <row r="9">
          <cell r="C9">
            <v>3.0174366789999991E-3</v>
          </cell>
          <cell r="D9">
            <v>3.0110325209999995E-3</v>
          </cell>
          <cell r="E9">
            <v>34.257661736801005</v>
          </cell>
          <cell r="F9">
            <v>207.994241940156</v>
          </cell>
          <cell r="G9">
            <v>4.2760118288149993</v>
          </cell>
          <cell r="H9">
            <v>3.0854676199999981E-3</v>
          </cell>
          <cell r="I9">
            <v>3.1050171789999978E-3</v>
          </cell>
          <cell r="J9">
            <v>32185.485755644368</v>
          </cell>
          <cell r="K9">
            <v>436.16353232415196</v>
          </cell>
          <cell r="L9">
            <v>3.7392361675010002</v>
          </cell>
          <cell r="M9">
            <v>195.82826125222002</v>
          </cell>
          <cell r="N9">
            <v>1286.5736690561162</v>
          </cell>
          <cell r="O9">
            <v>21486.827113631163</v>
          </cell>
          <cell r="P9">
            <v>197.25640570617298</v>
          </cell>
          <cell r="Q9">
            <v>3164.3993309542357</v>
          </cell>
          <cell r="R9">
            <v>10207.769825416424</v>
          </cell>
          <cell r="S9">
            <v>11525.752435625696</v>
          </cell>
          <cell r="T9">
            <v>9.3296549431100022</v>
          </cell>
          <cell r="U9">
            <v>22332.904082719982</v>
          </cell>
          <cell r="V9">
            <v>80.697803431978997</v>
          </cell>
          <cell r="W9">
            <v>8052.0042854523736</v>
          </cell>
        </row>
      </sheetData>
      <sheetData sheetId="26">
        <row r="5">
          <cell r="C5">
            <v>1202.47692963043</v>
          </cell>
          <cell r="D5">
            <v>1091.0377197374598</v>
          </cell>
          <cell r="E5">
            <v>1302.1242198888599</v>
          </cell>
          <cell r="F5">
            <v>933.12676329999999</v>
          </cell>
          <cell r="G5">
            <v>498.59118799999999</v>
          </cell>
          <cell r="H5">
            <v>712.21125399999994</v>
          </cell>
          <cell r="I5">
            <v>703.04521</v>
          </cell>
          <cell r="J5">
            <v>870.98815000000002</v>
          </cell>
          <cell r="K5">
            <v>1005.3009939999999</v>
          </cell>
          <cell r="L5">
            <v>1250.8458400000002</v>
          </cell>
          <cell r="M5">
            <v>1554.4141400000001</v>
          </cell>
          <cell r="N5">
            <v>1701.6508399999998</v>
          </cell>
          <cell r="O5">
            <v>1693.827</v>
          </cell>
          <cell r="P5">
            <v>1748.6726400000002</v>
          </cell>
          <cell r="Q5">
            <v>1668.9315299999998</v>
          </cell>
          <cell r="R5">
            <v>1827.01404</v>
          </cell>
          <cell r="S5">
            <v>1478.05756</v>
          </cell>
          <cell r="T5">
            <v>1585.952</v>
          </cell>
          <cell r="U5">
            <v>1424.98489</v>
          </cell>
          <cell r="V5">
            <v>1249.6846560000001</v>
          </cell>
          <cell r="W5">
            <v>1202.3411299999998</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nge Log"/>
      <sheetName val="Macro"/>
      <sheetName val="Case assumptions"/>
      <sheetName val="Scenario effects"/>
      <sheetName val="Annual CF Case 1"/>
      <sheetName val="Annual CF Case 2"/>
      <sheetName val="Annual GWh Case 1"/>
      <sheetName val="Annual GWh Case 2"/>
      <sheetName val="Annual GWh Spill Case 1"/>
      <sheetName val="Annual GWh Spill Case 2"/>
      <sheetName val="NPV Case 1"/>
      <sheetName val="NPV Case 2"/>
      <sheetName val="NPV compare #1#"/>
      <sheetName val="Annual region NPV Case 1"/>
      <sheetName val="Annual region NPV Case 2"/>
      <sheetName val="Annual region NPV compare #1#"/>
      <sheetName val="Region NPV yearly Case 1"/>
      <sheetName val="Region NPV yearly Case 2"/>
      <sheetName val="Region NPV yearly compare #1#"/>
      <sheetName val="Annual tech NPV Case 1"/>
      <sheetName val="Annual tech NPV Case 2"/>
      <sheetName val="Annual tech NPV compare #1#"/>
      <sheetName val="Tech NPV yearly Case 1"/>
      <sheetName val="Tech NPV yearly Case 2"/>
      <sheetName val="Tech NPV yearly compare #1#"/>
      <sheetName val="Generation Case 1"/>
      <sheetName val="Generation Case 2"/>
      <sheetName val="Generation compare #1#"/>
      <sheetName val="Gen - Node-REZ Case 1"/>
      <sheetName val="Gen - Node-REZ Case 2"/>
      <sheetName val="Gen - Node-REZ compare #1#"/>
      <sheetName val="NEM capacity Case 1"/>
      <sheetName val="NEM capacity Case 2"/>
      <sheetName val="NEM capacity compare #1#"/>
      <sheetName val="Node-REZ capacity Case 1"/>
      <sheetName val="Node-REZ capacity Case 2"/>
      <sheetName val="Node-REZ capacity compare #1#"/>
      <sheetName val="Auto capacity Case 1"/>
      <sheetName val="Auto capacity Case 2"/>
      <sheetName val="Auto capacity compare #1#"/>
      <sheetName val="Auto REZ overview Case 1"/>
      <sheetName val="Auto REZ overview Case 2"/>
      <sheetName val="Auto REZ overview compare #1#"/>
      <sheetName val="Proxy price Case 1"/>
      <sheetName val="Proxy price Case 2"/>
      <sheetName val="Proxy price compare #1#"/>
      <sheetName val="Proxy price hourly Case 1"/>
      <sheetName val="Proxy price hourly Case 2"/>
      <sheetName val="Proxy price hourly compare #1#"/>
      <sheetName val="Energy flow Case 1"/>
      <sheetName val="Energy flow Case 2"/>
      <sheetName val="Energy flow compare #1#"/>
      <sheetName val="USE Case 1"/>
      <sheetName val="USE Case 2"/>
      <sheetName val="USE compare #1#"/>
      <sheetName val="Emissions Case 1"/>
      <sheetName val="Emissions Case 2"/>
      <sheetName val="Emissions compare #1#"/>
      <sheetName val="NSW to QLD Case 1"/>
      <sheetName val="NSW to QLD Case 2"/>
      <sheetName val="VIC to NSW Case 1"/>
      <sheetName val="VIC to NSW Case 2"/>
      <sheetName val="VIC to SA Case 1"/>
      <sheetName val="VIC to SA Case 2"/>
      <sheetName val="NSW to SA Case 1"/>
      <sheetName val="NSW to SA Case 2"/>
      <sheetName val="TAS to VIC Case 1"/>
      <sheetName val="TAS to VIC Case 2"/>
      <sheetName val="1_AnnualGenerationAG"/>
      <sheetName val="1_AnnualGenerationSO"/>
      <sheetName val="1_AnnualGeneration"/>
      <sheetName val="1_AnnualSpill"/>
      <sheetName val="1_AnnualCapacity"/>
      <sheetName val="1_DurationData"/>
      <sheetName val="1_TODLink"/>
      <sheetName val="1_AnnualLink"/>
      <sheetName val="1_AnnualNodeSummary"/>
      <sheetName val="1_TODNodeSummary"/>
      <sheetName val="1_DemandSummary"/>
      <sheetName val="1_AnnualDemandMax"/>
      <sheetName val="1_NPVall"/>
      <sheetName val="1_Emissions"/>
      <sheetName val="1_BuildLimits"/>
      <sheetName val="1_CF"/>
      <sheetName val="1_REZTransmissionLimits"/>
      <sheetName val="1_AssumedCapacity"/>
      <sheetName val="2_AnnualGenerationAG"/>
      <sheetName val="2_AnnualGenerationSO"/>
      <sheetName val="2_AnnualGeneration"/>
      <sheetName val="2_AnnualSpill"/>
      <sheetName val="2_AnnualCapacity"/>
      <sheetName val="2_DurationData"/>
      <sheetName val="2_TODLink"/>
      <sheetName val="2_AnnualLink"/>
      <sheetName val="2_AnnualNodeSummary"/>
      <sheetName val="2_TODNodeSummary"/>
      <sheetName val="2_DemandSummary"/>
      <sheetName val="2_AnnualDemandMax"/>
      <sheetName val="2_NPVall"/>
      <sheetName val="2_Emissions"/>
      <sheetName val="2_BuildLimits"/>
      <sheetName val="2_CF"/>
      <sheetName val="2_REZTransmissionLimits"/>
      <sheetName val="2_AssumedCapacity"/>
    </sheetNames>
    <sheetDataSet>
      <sheetData sheetId="0"/>
      <sheetData sheetId="1">
        <row r="3">
          <cell r="B3" t="str">
            <v>\\rc-sql7.rc.lan\tsirp\TasNetworks\PACR\2020_06_16_RST_TEST\Results\Marinus_2020-06-16a_AlternativeRST_Central\EC70\TS-IRP_summary_code\Files_for_excel</v>
          </cell>
          <cell r="D3" t="str">
            <v>Central</v>
          </cell>
          <cell r="K3" t="str">
            <v>TAS1</v>
          </cell>
          <cell r="L3" t="str">
            <v>TAS1 - Tasmania Midlands</v>
          </cell>
        </row>
        <row r="4">
          <cell r="B4" t="str">
            <v>\\rc-sql7.rc.lan\tsirp\TasNetworks\PACR\2020_06_16_RST_TEST\Results\Marinus_2020-06-16a_AlternativeRST_Slow Change\EC70\TS-IRP_summary_code\Files_for_excel</v>
          </cell>
          <cell r="D4" t="str">
            <v>Slow</v>
          </cell>
          <cell r="W4" t="str">
            <v>rooftopPV</v>
          </cell>
        </row>
        <row r="5">
          <cell r="B5">
            <v>0</v>
          </cell>
          <cell r="D5">
            <v>0</v>
          </cell>
          <cell r="G5" t="str">
            <v>N-Q-MNSP1</v>
          </cell>
          <cell r="J5" t="str">
            <v>NSW1</v>
          </cell>
          <cell r="K5" t="str">
            <v>NSW1</v>
          </cell>
          <cell r="L5" t="str">
            <v>NSW1 - Broken Hill</v>
          </cell>
        </row>
        <row r="6">
          <cell r="B6">
            <v>0</v>
          </cell>
          <cell r="D6">
            <v>0</v>
          </cell>
          <cell r="G6" t="str">
            <v>QNI</v>
          </cell>
          <cell r="J6" t="str">
            <v>QLD1</v>
          </cell>
          <cell r="K6" t="str">
            <v>QLD1</v>
          </cell>
          <cell r="L6" t="str">
            <v>NSW1 - Central West NSW</v>
          </cell>
          <cell r="U6" t="str">
            <v>As-Generated</v>
          </cell>
        </row>
        <row r="7">
          <cell r="B7">
            <v>0</v>
          </cell>
          <cell r="D7">
            <v>0</v>
          </cell>
          <cell r="G7" t="str">
            <v>SWNSW-SA1</v>
          </cell>
          <cell r="J7" t="str">
            <v>VIC1</v>
          </cell>
          <cell r="K7" t="str">
            <v>VIC1</v>
          </cell>
          <cell r="L7" t="str">
            <v>NSW1 - Cooma-Monaro</v>
          </cell>
          <cell r="U7" t="str">
            <v>Sent-Out</v>
          </cell>
        </row>
        <row r="8">
          <cell r="B8">
            <v>0</v>
          </cell>
          <cell r="D8">
            <v>0</v>
          </cell>
          <cell r="G8" t="str">
            <v>T-V-MNSP1</v>
          </cell>
          <cell r="J8" t="str">
            <v>SA1</v>
          </cell>
          <cell r="K8" t="str">
            <v>SA1</v>
          </cell>
          <cell r="L8" t="str">
            <v>NSW1 - New England</v>
          </cell>
        </row>
        <row r="9">
          <cell r="B9">
            <v>0</v>
          </cell>
          <cell r="D9">
            <v>0</v>
          </cell>
          <cell r="G9" t="str">
            <v>V-S-MNSP1</v>
          </cell>
          <cell r="J9" t="str">
            <v>TAS1</v>
          </cell>
          <cell r="K9" t="str">
            <v>TAS1</v>
          </cell>
          <cell r="L9" t="str">
            <v>NSW1 - North West NSW</v>
          </cell>
          <cell r="Z9" t="str">
            <v>Existing</v>
          </cell>
          <cell r="AA9" t="str">
            <v>NE</v>
          </cell>
        </row>
        <row r="10">
          <cell r="B10">
            <v>0</v>
          </cell>
          <cell r="D10">
            <v>0</v>
          </cell>
          <cell r="G10" t="str">
            <v>V-SA</v>
          </cell>
          <cell r="J10">
            <v>0</v>
          </cell>
          <cell r="K10">
            <v>0</v>
          </cell>
          <cell r="L10" t="str">
            <v>NSW1 - South West NSW</v>
          </cell>
        </row>
        <row r="11">
          <cell r="B11">
            <v>0</v>
          </cell>
          <cell r="D11">
            <v>0</v>
          </cell>
          <cell r="G11" t="str">
            <v>VIC1-CAN</v>
          </cell>
          <cell r="L11" t="str">
            <v>NSW1 - Southern NSW Tablelands</v>
          </cell>
        </row>
        <row r="12">
          <cell r="B12">
            <v>0</v>
          </cell>
          <cell r="D12">
            <v>0</v>
          </cell>
          <cell r="G12" t="str">
            <v>VIC1-SWNSW</v>
          </cell>
          <cell r="L12" t="str">
            <v>NSW1 - Tumut</v>
          </cell>
        </row>
        <row r="13">
          <cell r="B13">
            <v>0</v>
          </cell>
          <cell r="D13">
            <v>0</v>
          </cell>
          <cell r="G13" t="str">
            <v>VIC1-SWNSW_SL</v>
          </cell>
          <cell r="L13" t="str">
            <v>NSW1 - Wagga Wagga</v>
          </cell>
        </row>
        <row r="14">
          <cell r="B14">
            <v>0</v>
          </cell>
          <cell r="D14">
            <v>0</v>
          </cell>
          <cell r="G14">
            <v>0</v>
          </cell>
          <cell r="L14" t="str">
            <v>QLD1 - Barcaldine</v>
          </cell>
        </row>
        <row r="15">
          <cell r="B15">
            <v>0</v>
          </cell>
          <cell r="D15">
            <v>0</v>
          </cell>
          <cell r="L15" t="str">
            <v>QLD1 - Darling Downs</v>
          </cell>
        </row>
        <row r="16">
          <cell r="B16">
            <v>0</v>
          </cell>
          <cell r="D16">
            <v>0</v>
          </cell>
          <cell r="L16" t="str">
            <v>QLD1 - Far North QLD</v>
          </cell>
        </row>
        <row r="17">
          <cell r="L17" t="str">
            <v>QLD1 - Fitzroy</v>
          </cell>
        </row>
        <row r="18">
          <cell r="B18" t="str">
            <v>Case 2</v>
          </cell>
          <cell r="L18" t="str">
            <v>QLD1 - Isaac</v>
          </cell>
        </row>
        <row r="19">
          <cell r="B19">
            <v>0</v>
          </cell>
          <cell r="L19" t="str">
            <v>QLD1 - North Qld Clean Energy Hub</v>
          </cell>
        </row>
        <row r="20">
          <cell r="B20">
            <v>0</v>
          </cell>
          <cell r="L20" t="str">
            <v>QLD1 - Northern Qld</v>
          </cell>
        </row>
        <row r="21">
          <cell r="B21">
            <v>0</v>
          </cell>
          <cell r="L21" t="str">
            <v>QLD1 - Wide Bay</v>
          </cell>
        </row>
        <row r="22">
          <cell r="B22">
            <v>0</v>
          </cell>
          <cell r="L22" t="str">
            <v>SA1 - Eastern Eyre Peninsula</v>
          </cell>
        </row>
        <row r="23">
          <cell r="B23">
            <v>0</v>
          </cell>
          <cell r="L23" t="str">
            <v>SA1 - Leigh Creek</v>
          </cell>
        </row>
        <row r="24">
          <cell r="B24">
            <v>0</v>
          </cell>
          <cell r="L24" t="str">
            <v>SA1 - Mid-North SA</v>
          </cell>
        </row>
        <row r="25">
          <cell r="B25">
            <v>0</v>
          </cell>
          <cell r="L25" t="str">
            <v>SA1 - Mid-North South Australia_MN</v>
          </cell>
        </row>
        <row r="26">
          <cell r="L26" t="str">
            <v>SA1 - Northern SA</v>
          </cell>
        </row>
        <row r="27">
          <cell r="L27" t="str">
            <v>SA1 - Riverland</v>
          </cell>
        </row>
        <row r="28">
          <cell r="B28">
            <v>2050</v>
          </cell>
          <cell r="L28" t="str">
            <v>SA1 - South East SA</v>
          </cell>
        </row>
        <row r="29">
          <cell r="B29">
            <v>5.8999999999999997E-2</v>
          </cell>
          <cell r="L29" t="str">
            <v>SA1 - Western Eyre Peninsula</v>
          </cell>
        </row>
        <row r="30">
          <cell r="B30">
            <v>1</v>
          </cell>
          <cell r="L30" t="str">
            <v>SA1 - Yorke Peninsula</v>
          </cell>
        </row>
        <row r="31">
          <cell r="B31" t="str">
            <v>NEM</v>
          </cell>
          <cell r="L31" t="str">
            <v>TAS1 - North East Tasmania</v>
          </cell>
        </row>
        <row r="32">
          <cell r="B32">
            <v>0.1</v>
          </cell>
          <cell r="L32" t="str">
            <v>TAS1 - North West Tasmania</v>
          </cell>
        </row>
        <row r="33">
          <cell r="B33">
            <v>43647</v>
          </cell>
          <cell r="L33" t="str">
            <v>TAS1 - Tasmania Midlands</v>
          </cell>
        </row>
        <row r="34">
          <cell r="B34">
            <v>87</v>
          </cell>
          <cell r="L34" t="str">
            <v>VIC1 - Central North Vic</v>
          </cell>
        </row>
        <row r="35">
          <cell r="L35" t="str">
            <v>VIC1 - Gippsland</v>
          </cell>
        </row>
        <row r="36">
          <cell r="B36">
            <v>100</v>
          </cell>
          <cell r="L36" t="str">
            <v>VIC1 - Murray River</v>
          </cell>
        </row>
        <row r="37">
          <cell r="L37" t="str">
            <v>VIC1 - Ovens Murray</v>
          </cell>
        </row>
        <row r="38">
          <cell r="L38" t="str">
            <v>VIC1 - South West Victoria</v>
          </cell>
        </row>
        <row r="39">
          <cell r="L39" t="str">
            <v>VIC1 - Western Victoria</v>
          </cell>
        </row>
        <row r="47">
          <cell r="B47" t="str">
            <v>Annual_Capacity</v>
          </cell>
        </row>
        <row r="48">
          <cell r="B48" t="str">
            <v>Annual_GenerationAG</v>
          </cell>
        </row>
        <row r="49">
          <cell r="B49" t="str">
            <v>Annual_GenerationSO</v>
          </cell>
        </row>
        <row r="50">
          <cell r="B50" t="str">
            <v>Duration_Link</v>
          </cell>
        </row>
        <row r="51">
          <cell r="B51" t="str">
            <v>TOD_Link</v>
          </cell>
        </row>
        <row r="52">
          <cell r="B52" t="str">
            <v>Annual_Link</v>
          </cell>
        </row>
        <row r="53">
          <cell r="B53" t="str">
            <v>Annual_Node details</v>
          </cell>
        </row>
        <row r="54">
          <cell r="B54" t="str">
            <v>TOD_NodePoolPrice</v>
          </cell>
        </row>
        <row r="55">
          <cell r="B55" t="str">
            <v>Annual_NPV_agg</v>
          </cell>
        </row>
        <row r="56">
          <cell r="B56" t="str">
            <v>EnergyConstraints</v>
          </cell>
        </row>
        <row r="57">
          <cell r="B57" t="str">
            <v>AnnualMax_Node demand</v>
          </cell>
        </row>
        <row r="58">
          <cell r="B58" t="str">
            <v>DemandSummary</v>
          </cell>
        </row>
        <row r="59">
          <cell r="B59" t="str">
            <v>Annual_Spill_Wind_Solar_Hydro</v>
          </cell>
        </row>
        <row r="60">
          <cell r="B60" t="str">
            <v>AssumedCapacity</v>
          </cell>
        </row>
        <row r="61">
          <cell r="B61" t="str">
            <v>CF</v>
          </cell>
        </row>
        <row r="62">
          <cell r="B62" t="str">
            <v>REZTransmissionLimits</v>
          </cell>
        </row>
        <row r="63">
          <cell r="B63" t="str">
            <v>BuildLimits</v>
          </cell>
        </row>
        <row r="64">
          <cell r="B64">
            <v>0</v>
          </cell>
        </row>
        <row r="65">
          <cell r="B65">
            <v>0</v>
          </cell>
        </row>
        <row r="66">
          <cell r="B66">
            <v>0</v>
          </cell>
        </row>
        <row r="67">
          <cell r="B67">
            <v>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7">
          <cell r="AL7">
            <v>0</v>
          </cell>
        </row>
      </sheetData>
      <sheetData sheetId="17">
        <row r="7">
          <cell r="AL7">
            <v>0</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row r="1">
          <cell r="AN1">
            <v>9.4436709627165102E-4</v>
          </cell>
        </row>
      </sheetData>
      <sheetData sheetId="99"/>
      <sheetData sheetId="100"/>
      <sheetData sheetId="101"/>
      <sheetData sheetId="102"/>
      <sheetData sheetId="10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Version notes"/>
      <sheetName val="Abbreviations and notes"/>
      <sheetName val="Main"/>
      <sheetName val="!!DELETE ME!! - Data checks"/>
      <sheetName val="!! DELETE ME!! - Workbook Check"/>
      <sheetName val="---Compare options---"/>
      <sheetName val="BaseCase_Generation"/>
      <sheetName val="BaseCase_Capacity"/>
      <sheetName val="BaseCase_VOM Cost"/>
      <sheetName val="BaseCase_FOM Cost"/>
      <sheetName val="BaseCase_Fuel Cost"/>
      <sheetName val="BaseCase_Build Cost"/>
      <sheetName val="BaseCase_REHAB Cost"/>
      <sheetName val="BaseCase_REZ Tx Cost"/>
      <sheetName val="BaseCase_USE+DSP Cost"/>
      <sheetName val="BaseCase_SyncCon Cost"/>
      <sheetName val="M31_34_Generation"/>
      <sheetName val="M31_34_Capacity"/>
      <sheetName val="M31_34_VOM Cost"/>
      <sheetName val="M31_34_FOM Cost"/>
      <sheetName val="M31_34_Fuel Cost"/>
      <sheetName val="M31_34_Build Cost"/>
      <sheetName val="M31_34_REHAB Cost"/>
      <sheetName val="M31_34_REZ Tx Cost"/>
      <sheetName val="M31_34_USE+DSP Cost"/>
      <sheetName val="M31_34_SyncCon Cost"/>
      <sheetName val="1_NPVall"/>
      <sheetName val="1_GenSO"/>
      <sheetName val="1_Cap"/>
      <sheetName val="1_NSCap"/>
      <sheetName val="1_DemandSum"/>
      <sheetName val="2_NPVall"/>
      <sheetName val="2_GenSO"/>
      <sheetName val="2_Cap"/>
      <sheetName val="2_NSCap"/>
      <sheetName val="2_DemandSum"/>
      <sheetName val="ESS_Charge_GWh"/>
      <sheetName val="ESS_Discharge_GWh"/>
      <sheetName val="NPVall_Slow"/>
      <sheetName val="GenSO_Slow"/>
      <sheetName val="Cap_Slow"/>
      <sheetName val="NSCap_Slow"/>
      <sheetName val="DemandSum_Slow"/>
      <sheetName val="NPVall_Slow FY27-30"/>
      <sheetName val="GenSO_Slow FY27-30"/>
      <sheetName val="Cap_Slow FY27-30"/>
      <sheetName val="NSCap_Slow FY27-30"/>
      <sheetName val="DemandSum_Slow FY27-30"/>
      <sheetName val="NPVall_Slow FY31-34"/>
      <sheetName val="GenSO_Slow FY31-34"/>
      <sheetName val="Cap_Slow FY31-34"/>
      <sheetName val="NSCap_Slow FY31-34"/>
      <sheetName val="DemandSum_Slow FY31-34"/>
      <sheetName val="NPVall_Central"/>
      <sheetName val="GenSO_Central"/>
      <sheetName val="Cap_Central"/>
      <sheetName val="NSCap_Central"/>
      <sheetName val="DemandSum_Central"/>
      <sheetName val="NPVall_Central FY27-30"/>
      <sheetName val="GenSO_Central FY27-30"/>
      <sheetName val="Cap_Central FY27-30"/>
      <sheetName val="NSCap_Central FY27-30"/>
      <sheetName val="DemandSum_Central FY27-30"/>
      <sheetName val="NPVall_Central FY31-34"/>
      <sheetName val="GenSO_Central FY31-34"/>
      <sheetName val="Cap_Central FY31-34"/>
      <sheetName val="NSCap_Central FY31-34"/>
      <sheetName val="DemandSum_Central FY31-34"/>
      <sheetName val="NPVall_Fast"/>
      <sheetName val="GenSO_Fast"/>
      <sheetName val="Cap_Fast"/>
      <sheetName val="NSCap_Fast"/>
      <sheetName val="DemandSum_Fast"/>
      <sheetName val="NPVall_Fast FY27-30"/>
      <sheetName val="GenSO_Fast FY27-30"/>
      <sheetName val="Cap_Fast FY27-30"/>
      <sheetName val="NSCap_Fast FY27-30"/>
      <sheetName val="DemandSum_Fast FY27-30"/>
      <sheetName val="NPVall_Fast FY31-34"/>
      <sheetName val="GenSO_Fast FY31-34"/>
      <sheetName val="Cap_Fast FY31-34"/>
      <sheetName val="NSCap_Fast FY31-34"/>
      <sheetName val="DemandSum_Fast FY31-34"/>
      <sheetName val="NPVall_High DER"/>
      <sheetName val="GenSO_High DER"/>
      <sheetName val="Cap_High DER"/>
      <sheetName val="NSCap_High DER"/>
      <sheetName val="DemandSum_High DER"/>
      <sheetName val="NPVall_High DER FY27-30"/>
      <sheetName val="GenSO_High DER FY27-30"/>
      <sheetName val="Cap_High DER FY27-30"/>
      <sheetName val="NSCap_High DER FY27-30"/>
      <sheetName val="DemandSum_High DER FY27-30"/>
      <sheetName val="NPVall_High DER FY31-34"/>
      <sheetName val="GenSO_High DER FY31-34"/>
      <sheetName val="Cap_High DER FY31-34"/>
      <sheetName val="NSCap_High DER FY31-34"/>
      <sheetName val="DemandSum_High DER FY31-34"/>
      <sheetName val="NPVall_Step"/>
      <sheetName val="GenSO_Step"/>
      <sheetName val="Cap_Step"/>
      <sheetName val="NSCap_Step"/>
      <sheetName val="DemandSum_Step"/>
      <sheetName val="NPVall_Step FY27-30"/>
      <sheetName val="GenSO_Step FY27-30"/>
      <sheetName val="Cap_Step FY27-30"/>
      <sheetName val="NSCap_Step FY27-30"/>
      <sheetName val="DemandSum_Step FY27-30"/>
      <sheetName val="NPVall_Step FY31-34"/>
      <sheetName val="GenSO_Step FY31-34"/>
      <sheetName val="Cap_Step FY31-34"/>
      <sheetName val="NSCap_Step FY31-34"/>
      <sheetName val="DemandSum_Step FY31-3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9">
          <cell r="C9">
            <v>19443.503163702309</v>
          </cell>
          <cell r="D9">
            <v>1.6188610579999995E-2</v>
          </cell>
          <cell r="E9">
            <v>1303.06253422848</v>
          </cell>
          <cell r="F9">
            <v>131.75840715466998</v>
          </cell>
          <cell r="G9">
            <v>480.33184858532996</v>
          </cell>
          <cell r="H9">
            <v>160.42665978168003</v>
          </cell>
          <cell r="I9">
            <v>1.6434329279999996E-2</v>
          </cell>
          <cell r="J9">
            <v>16854.367859732338</v>
          </cell>
          <cell r="K9">
            <v>1131.9067209852501</v>
          </cell>
          <cell r="L9">
            <v>0.93255257713999984</v>
          </cell>
          <cell r="M9">
            <v>77.311465243909993</v>
          </cell>
          <cell r="N9">
            <v>19086.576599640091</v>
          </cell>
          <cell r="O9">
            <v>16297.076294599099</v>
          </cell>
          <cell r="P9">
            <v>8215.6215566523297</v>
          </cell>
          <cell r="Q9">
            <v>1998.4054276709403</v>
          </cell>
          <cell r="R9">
            <v>15038.50459981042</v>
          </cell>
          <cell r="S9">
            <v>25784.245970678348</v>
          </cell>
          <cell r="T9">
            <v>10.72097737226</v>
          </cell>
          <cell r="U9">
            <v>17547.35110233082</v>
          </cell>
          <cell r="V9">
            <v>1004.2765516034701</v>
          </cell>
          <cell r="W9">
            <v>9317.8541945206707</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6">
    <tabColor rgb="FFFFE600"/>
    <pageSetUpPr fitToPage="1"/>
  </sheetPr>
  <dimension ref="A1:O44"/>
  <sheetViews>
    <sheetView showGridLines="0" tabSelected="1" zoomScale="85" zoomScaleNormal="85" zoomScaleSheetLayoutView="70" workbookViewId="0"/>
  </sheetViews>
  <sheetFormatPr defaultColWidth="8.7109375" defaultRowHeight="12.75"/>
  <cols>
    <col min="1" max="14" width="8.7109375" style="1"/>
    <col min="15" max="15" width="18.85546875" style="1" customWidth="1"/>
    <col min="16" max="16" width="9.28515625" style="1" customWidth="1"/>
    <col min="17" max="16384" width="8.7109375" style="1"/>
  </cols>
  <sheetData>
    <row r="1" spans="1:1">
      <c r="A1" s="1" t="s">
        <v>0</v>
      </c>
    </row>
    <row r="43" spans="15:15">
      <c r="O43" s="1" t="s">
        <v>0</v>
      </c>
    </row>
    <row r="44" spans="15:15">
      <c r="O44" s="1" t="s">
        <v>0</v>
      </c>
    </row>
  </sheetData>
  <sheetProtection algorithmName="SHA-512" hashValue="Cuqj/bDL7SRLnh9QWNRrMh2guQBzJD2op+ayC3Q2VczvLoZf1VY3isJiMQpj5cZ7qEZStIKsmkn5i38wqj1eBw==" saltValue="HBnQZ3vNCs9D18YL33rgUQ==" spinCount="100000" sheet="1" objects="1" scenarios="1"/>
  <pageMargins left="0.45" right="0.45" top="0.45" bottom="0.45" header="0.25" footer="0.25"/>
  <pageSetup paperSize="9" scale="96"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57E188"/>
  </sheetPr>
  <dimension ref="A1:AE87"/>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143</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30</v>
      </c>
      <c r="B2" s="38" t="s">
        <v>144</v>
      </c>
      <c r="C2" s="38"/>
      <c r="D2" s="38"/>
      <c r="E2" s="38"/>
      <c r="F2" s="38"/>
      <c r="G2" s="38"/>
      <c r="H2" s="38"/>
      <c r="I2" s="38"/>
      <c r="J2" s="38"/>
      <c r="K2" s="38"/>
      <c r="L2" s="38"/>
      <c r="M2" s="38"/>
      <c r="N2" s="38"/>
      <c r="O2" s="38"/>
      <c r="P2" s="38"/>
      <c r="Q2" s="38"/>
      <c r="R2" s="38"/>
      <c r="S2" s="38"/>
      <c r="T2" s="38"/>
      <c r="U2" s="38"/>
      <c r="V2" s="38"/>
    </row>
    <row r="3" spans="1:31">
      <c r="B3" s="38"/>
      <c r="C3" s="38"/>
      <c r="D3" s="38"/>
      <c r="E3" s="38"/>
      <c r="F3" s="38"/>
      <c r="G3" s="38"/>
      <c r="H3" s="38"/>
      <c r="I3" s="38"/>
      <c r="J3" s="38"/>
      <c r="K3" s="38"/>
      <c r="L3" s="38"/>
      <c r="M3" s="38"/>
      <c r="N3" s="38"/>
      <c r="O3" s="38"/>
      <c r="P3" s="38"/>
      <c r="Q3" s="38"/>
      <c r="R3" s="38"/>
      <c r="S3" s="38"/>
      <c r="T3" s="38"/>
      <c r="U3" s="38"/>
      <c r="V3" s="3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0</v>
      </c>
      <c r="D6" s="33">
        <v>0</v>
      </c>
      <c r="E6" s="33">
        <v>0</v>
      </c>
      <c r="F6" s="33">
        <v>-201398.58899045581</v>
      </c>
      <c r="G6" s="33">
        <v>-120434.84920100892</v>
      </c>
      <c r="H6" s="33">
        <v>-288734.62803322263</v>
      </c>
      <c r="I6" s="33">
        <v>-196324.31561129371</v>
      </c>
      <c r="J6" s="33">
        <v>-243006.09093734401</v>
      </c>
      <c r="K6" s="33">
        <v>-194160.24255054872</v>
      </c>
      <c r="L6" s="33">
        <v>-185267.40694778858</v>
      </c>
      <c r="M6" s="33">
        <v>206181.75442187593</v>
      </c>
      <c r="N6" s="33">
        <v>284080.7657250918</v>
      </c>
      <c r="O6" s="33">
        <v>-140674.68604499157</v>
      </c>
      <c r="P6" s="33">
        <v>-176547.89641777702</v>
      </c>
      <c r="Q6" s="33">
        <v>-70980.963530011621</v>
      </c>
      <c r="R6" s="33">
        <v>-58104.172406539365</v>
      </c>
      <c r="S6" s="33">
        <v>-28821.519341843072</v>
      </c>
      <c r="T6" s="33">
        <v>-27501.449742718105</v>
      </c>
      <c r="U6" s="33">
        <v>-26312.046881298695</v>
      </c>
      <c r="V6" s="33">
        <v>-25036.708959838928</v>
      </c>
      <c r="W6" s="33">
        <v>202696.15209884636</v>
      </c>
      <c r="X6" s="33">
        <v>-22795.790620495518</v>
      </c>
      <c r="Y6" s="33">
        <v>-18203.252379753059</v>
      </c>
      <c r="Z6" s="33">
        <v>-12167.889958618414</v>
      </c>
      <c r="AA6" s="33">
        <v>-5805.2910231610631</v>
      </c>
      <c r="AB6" s="33">
        <v>-3.0920842801261718E-5</v>
      </c>
      <c r="AC6" s="33">
        <v>-2.9583555521886329E-5</v>
      </c>
      <c r="AD6" s="33">
        <v>-2.8149648281060098E-5</v>
      </c>
      <c r="AE6" s="33">
        <v>-2.6860351402531548E-5</v>
      </c>
    </row>
    <row r="7" spans="1:31">
      <c r="A7" s="29" t="s">
        <v>40</v>
      </c>
      <c r="B7" s="29" t="s">
        <v>71</v>
      </c>
      <c r="C7" s="33">
        <v>0</v>
      </c>
      <c r="D7" s="33">
        <v>0</v>
      </c>
      <c r="E7" s="33">
        <v>0</v>
      </c>
      <c r="F7" s="33">
        <v>-341210.13282049133</v>
      </c>
      <c r="G7" s="33">
        <v>-337060.0862715246</v>
      </c>
      <c r="H7" s="33">
        <v>-359596.98634543287</v>
      </c>
      <c r="I7" s="33">
        <v>-355318.76413376344</v>
      </c>
      <c r="J7" s="33">
        <v>-421261.42702061788</v>
      </c>
      <c r="K7" s="33">
        <v>-368445.86759870331</v>
      </c>
      <c r="L7" s="33">
        <v>-319584.66089546366</v>
      </c>
      <c r="M7" s="33">
        <v>-272974.66088913486</v>
      </c>
      <c r="N7" s="33">
        <v>-228544.52577136087</v>
      </c>
      <c r="O7" s="33">
        <v>-218076.83748127121</v>
      </c>
      <c r="P7" s="33">
        <v>-208088.58530004774</v>
      </c>
      <c r="Q7" s="33">
        <v>-199089.01760088938</v>
      </c>
      <c r="R7" s="33">
        <v>-189439.22470511339</v>
      </c>
      <c r="S7" s="33">
        <v>-126094.14820291517</v>
      </c>
      <c r="T7" s="33">
        <v>-172483.41493272671</v>
      </c>
      <c r="U7" s="33">
        <v>-165023.7257458794</v>
      </c>
      <c r="V7" s="33">
        <v>-157025.06868520033</v>
      </c>
      <c r="W7" s="33">
        <v>-149833.08074683687</v>
      </c>
      <c r="X7" s="33">
        <v>-142970.49683891688</v>
      </c>
      <c r="Y7" s="33">
        <v>-136787.20397146416</v>
      </c>
      <c r="Z7" s="33">
        <v>-130157.16377626359</v>
      </c>
      <c r="AA7" s="33">
        <v>-124195.76691263834</v>
      </c>
      <c r="AB7" s="33">
        <v>-124767.2776385795</v>
      </c>
      <c r="AC7" s="33">
        <v>-88405.292530156294</v>
      </c>
      <c r="AD7" s="33">
        <v>0</v>
      </c>
      <c r="AE7" s="33">
        <v>0</v>
      </c>
    </row>
    <row r="8" spans="1:31">
      <c r="A8" s="29" t="s">
        <v>40</v>
      </c>
      <c r="B8" s="29" t="s">
        <v>20</v>
      </c>
      <c r="C8" s="33">
        <v>1.1240229194367109E-4</v>
      </c>
      <c r="D8" s="33">
        <v>1.0725409532339801E-4</v>
      </c>
      <c r="E8" s="33">
        <v>1.1159461614275391E-4</v>
      </c>
      <c r="F8" s="33">
        <v>1.4427083697410027E-4</v>
      </c>
      <c r="G8" s="33">
        <v>1.3766301232505989E-4</v>
      </c>
      <c r="H8" s="33">
        <v>1.3135783613573768E-4</v>
      </c>
      <c r="I8" s="33">
        <v>1.298772587832299E-4</v>
      </c>
      <c r="J8" s="33">
        <v>1.265523759295572E-4</v>
      </c>
      <c r="K8" s="33">
        <v>1.2757231908927738E-4</v>
      </c>
      <c r="L8" s="33">
        <v>1.2515465080279188E-4</v>
      </c>
      <c r="M8" s="33">
        <v>1.3375799417282382E-4</v>
      </c>
      <c r="N8" s="33">
        <v>1.7822861411240159E-4</v>
      </c>
      <c r="O8" s="33">
        <v>1.7006547141359239E-4</v>
      </c>
      <c r="P8" s="33">
        <v>1.6483617561254999E-4</v>
      </c>
      <c r="Q8" s="33">
        <v>1.6165366078951508E-4</v>
      </c>
      <c r="R8" s="33">
        <v>1.5381834990064438E-4</v>
      </c>
      <c r="S8" s="33">
        <v>2.1526681062668081E-4</v>
      </c>
      <c r="T8" s="33">
        <v>2.0638504151349429E-4</v>
      </c>
      <c r="U8" s="33">
        <v>2.017097122006823E-4</v>
      </c>
      <c r="V8" s="33">
        <v>1.919328949193537E-4</v>
      </c>
      <c r="W8" s="33">
        <v>2.234292699663077E-4</v>
      </c>
      <c r="X8" s="33">
        <v>2.1319586820358361E-4</v>
      </c>
      <c r="Y8" s="33">
        <v>2.388250520132283E-4</v>
      </c>
      <c r="Z8" s="33">
        <v>2.2724926386568522E-4</v>
      </c>
      <c r="AA8" s="33">
        <v>2.1684090054886651E-4</v>
      </c>
      <c r="AB8" s="33">
        <v>4.2130355552548351E-4</v>
      </c>
      <c r="AC8" s="33">
        <v>4.2584136918586844E-4</v>
      </c>
      <c r="AD8" s="33">
        <v>4.063444335435022E-4</v>
      </c>
      <c r="AE8" s="33">
        <v>3.8773323795966323E-4</v>
      </c>
    </row>
    <row r="9" spans="1:31">
      <c r="A9" s="29" t="s">
        <v>40</v>
      </c>
      <c r="B9" s="29" t="s">
        <v>32</v>
      </c>
      <c r="C9" s="33">
        <v>0</v>
      </c>
      <c r="D9" s="33">
        <v>0</v>
      </c>
      <c r="E9" s="33">
        <v>0</v>
      </c>
      <c r="F9" s="33">
        <v>0</v>
      </c>
      <c r="G9" s="33">
        <v>0</v>
      </c>
      <c r="H9" s="33">
        <v>0</v>
      </c>
      <c r="I9" s="33">
        <v>0</v>
      </c>
      <c r="J9" s="33">
        <v>0</v>
      </c>
      <c r="K9" s="33">
        <v>0</v>
      </c>
      <c r="L9" s="33">
        <v>0</v>
      </c>
      <c r="M9" s="33">
        <v>0</v>
      </c>
      <c r="N9" s="33">
        <v>0</v>
      </c>
      <c r="O9" s="33">
        <v>0</v>
      </c>
      <c r="P9" s="33">
        <v>0</v>
      </c>
      <c r="Q9" s="33">
        <v>0</v>
      </c>
      <c r="R9" s="33">
        <v>0</v>
      </c>
      <c r="S9" s="33">
        <v>0</v>
      </c>
      <c r="T9" s="33">
        <v>0</v>
      </c>
      <c r="U9" s="33">
        <v>0</v>
      </c>
      <c r="V9" s="33">
        <v>0</v>
      </c>
      <c r="W9" s="33">
        <v>0</v>
      </c>
      <c r="X9" s="33">
        <v>0</v>
      </c>
      <c r="Y9" s="33">
        <v>0</v>
      </c>
      <c r="Z9" s="33">
        <v>0</v>
      </c>
      <c r="AA9" s="33">
        <v>0</v>
      </c>
      <c r="AB9" s="33">
        <v>0</v>
      </c>
      <c r="AC9" s="33">
        <v>0</v>
      </c>
      <c r="AD9" s="33">
        <v>0</v>
      </c>
      <c r="AE9" s="33">
        <v>0</v>
      </c>
    </row>
    <row r="10" spans="1:31">
      <c r="A10" s="29" t="s">
        <v>40</v>
      </c>
      <c r="B10" s="29" t="s">
        <v>66</v>
      </c>
      <c r="C10" s="33">
        <v>4.1550053531593802E-4</v>
      </c>
      <c r="D10" s="33">
        <v>4.1060370883240147E-4</v>
      </c>
      <c r="E10" s="33">
        <v>4.0476979180874165E-4</v>
      </c>
      <c r="F10" s="33">
        <v>3.8844797896703069E-4</v>
      </c>
      <c r="G10" s="33">
        <v>3.706564683324243E-4</v>
      </c>
      <c r="H10" s="33">
        <v>3.5367983605425331E-4</v>
      </c>
      <c r="I10" s="33">
        <v>3.383836312008836E-4</v>
      </c>
      <c r="J10" s="33">
        <v>3.2712627546832048E-4</v>
      </c>
      <c r="K10" s="33">
        <v>3.2270762810116931E-4</v>
      </c>
      <c r="L10" s="33">
        <v>3.2997587833559706E-4</v>
      </c>
      <c r="M10" s="33">
        <v>3.5998184681679696E-4</v>
      </c>
      <c r="N10" s="33">
        <v>8.324715345093877E-4</v>
      </c>
      <c r="O10" s="33">
        <v>7.9434306696370442E-4</v>
      </c>
      <c r="P10" s="33">
        <v>8.4082901369505396E-4</v>
      </c>
      <c r="Q10" s="33">
        <v>2681.3803333300725</v>
      </c>
      <c r="R10" s="33">
        <v>2551.4145295622125</v>
      </c>
      <c r="S10" s="33">
        <v>11850.944091389681</v>
      </c>
      <c r="T10" s="33">
        <v>11308.152756685204</v>
      </c>
      <c r="U10" s="33">
        <v>15497.553191530345</v>
      </c>
      <c r="V10" s="33">
        <v>14746.390821640936</v>
      </c>
      <c r="W10" s="33">
        <v>18442.980600059236</v>
      </c>
      <c r="X10" s="33">
        <v>19947.044087101371</v>
      </c>
      <c r="Y10" s="33">
        <v>29146.561840319631</v>
      </c>
      <c r="Z10" s="33">
        <v>30722.675687771112</v>
      </c>
      <c r="AA10" s="33">
        <v>29315.530226824361</v>
      </c>
      <c r="AB10" s="33">
        <v>31801.448148001007</v>
      </c>
      <c r="AC10" s="33">
        <v>30426.075806154127</v>
      </c>
      <c r="AD10" s="33">
        <v>35583.949939849728</v>
      </c>
      <c r="AE10" s="33">
        <v>42465.873310393741</v>
      </c>
    </row>
    <row r="11" spans="1:31">
      <c r="A11" s="29" t="s">
        <v>40</v>
      </c>
      <c r="B11" s="29" t="s">
        <v>65</v>
      </c>
      <c r="C11" s="33">
        <v>0</v>
      </c>
      <c r="D11" s="33">
        <v>0</v>
      </c>
      <c r="E11" s="33">
        <v>0</v>
      </c>
      <c r="F11" s="33">
        <v>0</v>
      </c>
      <c r="G11" s="33">
        <v>0</v>
      </c>
      <c r="H11" s="33">
        <v>0</v>
      </c>
      <c r="I11" s="33">
        <v>0</v>
      </c>
      <c r="J11" s="33">
        <v>0</v>
      </c>
      <c r="K11" s="33">
        <v>0</v>
      </c>
      <c r="L11" s="33">
        <v>0</v>
      </c>
      <c r="M11" s="33">
        <v>0</v>
      </c>
      <c r="N11" s="33">
        <v>0</v>
      </c>
      <c r="O11" s="33">
        <v>0</v>
      </c>
      <c r="P11" s="33">
        <v>0</v>
      </c>
      <c r="Q11" s="33">
        <v>0</v>
      </c>
      <c r="R11" s="33">
        <v>0</v>
      </c>
      <c r="S11" s="33">
        <v>0</v>
      </c>
      <c r="T11" s="33">
        <v>0</v>
      </c>
      <c r="U11" s="33">
        <v>0</v>
      </c>
      <c r="V11" s="33">
        <v>0</v>
      </c>
      <c r="W11" s="33">
        <v>0</v>
      </c>
      <c r="X11" s="33">
        <v>0</v>
      </c>
      <c r="Y11" s="33">
        <v>0</v>
      </c>
      <c r="Z11" s="33">
        <v>0</v>
      </c>
      <c r="AA11" s="33">
        <v>0</v>
      </c>
      <c r="AB11" s="33">
        <v>0</v>
      </c>
      <c r="AC11" s="33">
        <v>0</v>
      </c>
      <c r="AD11" s="33">
        <v>0</v>
      </c>
      <c r="AE11" s="33">
        <v>0</v>
      </c>
    </row>
    <row r="12" spans="1:31">
      <c r="A12" s="29" t="s">
        <v>40</v>
      </c>
      <c r="B12" s="29" t="s">
        <v>69</v>
      </c>
      <c r="C12" s="33">
        <v>159493.13689744569</v>
      </c>
      <c r="D12" s="33">
        <v>152188.10827755588</v>
      </c>
      <c r="E12" s="33">
        <v>198978.10308511037</v>
      </c>
      <c r="F12" s="33">
        <v>313522.63435487828</v>
      </c>
      <c r="G12" s="33">
        <v>316525.21253814094</v>
      </c>
      <c r="H12" s="33">
        <v>309169.66406141547</v>
      </c>
      <c r="I12" s="33">
        <v>333986.11046959879</v>
      </c>
      <c r="J12" s="33">
        <v>360730.41667217924</v>
      </c>
      <c r="K12" s="33">
        <v>345503.84551992669</v>
      </c>
      <c r="L12" s="33">
        <v>362867.63781239704</v>
      </c>
      <c r="M12" s="33">
        <v>364394.70286536083</v>
      </c>
      <c r="N12" s="33">
        <v>428845.22342771088</v>
      </c>
      <c r="O12" s="33">
        <v>444031.93705554213</v>
      </c>
      <c r="P12" s="33">
        <v>426356.30766691273</v>
      </c>
      <c r="Q12" s="33">
        <v>414834.530073556</v>
      </c>
      <c r="R12" s="33">
        <v>418403.96099345997</v>
      </c>
      <c r="S12" s="33">
        <v>425750.91723558324</v>
      </c>
      <c r="T12" s="33">
        <v>424017.9298543387</v>
      </c>
      <c r="U12" s="33">
        <v>411530.18222976284</v>
      </c>
      <c r="V12" s="33">
        <v>400522.9846203411</v>
      </c>
      <c r="W12" s="33">
        <v>387989.3031005126</v>
      </c>
      <c r="X12" s="33">
        <v>408564.40238541795</v>
      </c>
      <c r="Y12" s="33">
        <v>396842.27936256852</v>
      </c>
      <c r="Z12" s="33">
        <v>379102.43729784305</v>
      </c>
      <c r="AA12" s="33">
        <v>394455.54614345549</v>
      </c>
      <c r="AB12" s="33">
        <v>419401.15131409088</v>
      </c>
      <c r="AC12" s="33">
        <v>421159.1883016057</v>
      </c>
      <c r="AD12" s="33">
        <v>430450.04485223704</v>
      </c>
      <c r="AE12" s="33">
        <v>491589.66352251917</v>
      </c>
    </row>
    <row r="13" spans="1:31">
      <c r="A13" s="29" t="s">
        <v>40</v>
      </c>
      <c r="B13" s="29" t="s">
        <v>68</v>
      </c>
      <c r="C13" s="33">
        <v>6.7044124905659352E-4</v>
      </c>
      <c r="D13" s="33">
        <v>1.1081094202539732E-3</v>
      </c>
      <c r="E13" s="33">
        <v>1.206787304655418E-3</v>
      </c>
      <c r="F13" s="33">
        <v>4.1992750139646937E-3</v>
      </c>
      <c r="G13" s="33">
        <v>5485.6428517221339</v>
      </c>
      <c r="H13" s="33">
        <v>9578.0823314297832</v>
      </c>
      <c r="I13" s="33">
        <v>13793.328764996857</v>
      </c>
      <c r="J13" s="33">
        <v>21876.17769390106</v>
      </c>
      <c r="K13" s="33">
        <v>23111.949638760751</v>
      </c>
      <c r="L13" s="33">
        <v>25804.737291933645</v>
      </c>
      <c r="M13" s="33">
        <v>34541.962028277805</v>
      </c>
      <c r="N13" s="33">
        <v>90741.922488285418</v>
      </c>
      <c r="O13" s="33">
        <v>110244.09729277198</v>
      </c>
      <c r="P13" s="33">
        <v>109477.17945823239</v>
      </c>
      <c r="Q13" s="33">
        <v>107044.99027700798</v>
      </c>
      <c r="R13" s="33">
        <v>102057.43736682048</v>
      </c>
      <c r="S13" s="33">
        <v>160218.35290180694</v>
      </c>
      <c r="T13" s="33">
        <v>159865.33777624756</v>
      </c>
      <c r="U13" s="33">
        <v>163118.71485372796</v>
      </c>
      <c r="V13" s="33">
        <v>180188.11022044282</v>
      </c>
      <c r="W13" s="33">
        <v>214276.05429049002</v>
      </c>
      <c r="X13" s="33">
        <v>237343.35602340574</v>
      </c>
      <c r="Y13" s="33">
        <v>232559.25684762804</v>
      </c>
      <c r="Z13" s="33">
        <v>221287.17016189254</v>
      </c>
      <c r="AA13" s="33">
        <v>211151.880224644</v>
      </c>
      <c r="AB13" s="33">
        <v>246965.440091144</v>
      </c>
      <c r="AC13" s="33">
        <v>236284.49768797279</v>
      </c>
      <c r="AD13" s="33">
        <v>224831.84983102599</v>
      </c>
      <c r="AE13" s="33">
        <v>231694.90269832377</v>
      </c>
    </row>
    <row r="14" spans="1:31">
      <c r="A14" s="29" t="s">
        <v>40</v>
      </c>
      <c r="B14" s="29" t="s">
        <v>36</v>
      </c>
      <c r="C14" s="33">
        <v>5.1501223562854675E-4</v>
      </c>
      <c r="D14" s="33">
        <v>7.39500749431803E-4</v>
      </c>
      <c r="E14" s="33">
        <v>7.0751827884845309E-4</v>
      </c>
      <c r="F14" s="33">
        <v>1.0228481502692381E-3</v>
      </c>
      <c r="G14" s="33">
        <v>1.294900472940546E-3</v>
      </c>
      <c r="H14" s="33">
        <v>1.4263061705251331E-3</v>
      </c>
      <c r="I14" s="33">
        <v>1.9114483108888189E-3</v>
      </c>
      <c r="J14" s="33">
        <v>1072.6578708352365</v>
      </c>
      <c r="K14" s="33">
        <v>1023.5293923343642</v>
      </c>
      <c r="L14" s="33">
        <v>976.65063983796892</v>
      </c>
      <c r="M14" s="33">
        <v>1699.5296192665496</v>
      </c>
      <c r="N14" s="33">
        <v>8141.0027115662497</v>
      </c>
      <c r="O14" s="33">
        <v>11218.889405467879</v>
      </c>
      <c r="P14" s="33">
        <v>10705.047138360103</v>
      </c>
      <c r="Q14" s="33">
        <v>14115.01703930628</v>
      </c>
      <c r="R14" s="33">
        <v>13430.865844025109</v>
      </c>
      <c r="S14" s="33">
        <v>12894.293864884819</v>
      </c>
      <c r="T14" s="33">
        <v>12303.715521367296</v>
      </c>
      <c r="U14" s="33">
        <v>11771.600174288404</v>
      </c>
      <c r="V14" s="33">
        <v>11201.033785545607</v>
      </c>
      <c r="W14" s="33">
        <v>50740.47371669775</v>
      </c>
      <c r="X14" s="33">
        <v>61932.509175093976</v>
      </c>
      <c r="Y14" s="33">
        <v>60249.749529745401</v>
      </c>
      <c r="Z14" s="33">
        <v>81657.266542313417</v>
      </c>
      <c r="AA14" s="33">
        <v>83069.911224041658</v>
      </c>
      <c r="AB14" s="33">
        <v>105447.0491659033</v>
      </c>
      <c r="AC14" s="33">
        <v>119543.90135063528</v>
      </c>
      <c r="AD14" s="33">
        <v>125636.0049391981</v>
      </c>
      <c r="AE14" s="33">
        <v>119881.68409251441</v>
      </c>
    </row>
    <row r="15" spans="1:31">
      <c r="A15" s="29" t="s">
        <v>40</v>
      </c>
      <c r="B15" s="29" t="s">
        <v>73</v>
      </c>
      <c r="C15" s="33">
        <v>0</v>
      </c>
      <c r="D15" s="33">
        <v>0</v>
      </c>
      <c r="E15" s="33">
        <v>1.076400796101325E-3</v>
      </c>
      <c r="F15" s="33">
        <v>1.496467593779044E-3</v>
      </c>
      <c r="G15" s="33">
        <v>1.4485769172045131E-3</v>
      </c>
      <c r="H15" s="33">
        <v>3.1937560943510936E-3</v>
      </c>
      <c r="I15" s="33">
        <v>3.1832429813169788E-3</v>
      </c>
      <c r="J15" s="33">
        <v>112.80032098756176</v>
      </c>
      <c r="K15" s="33">
        <v>107.63400493637781</v>
      </c>
      <c r="L15" s="33">
        <v>102.70701400327961</v>
      </c>
      <c r="M15" s="33">
        <v>396.53126355419158</v>
      </c>
      <c r="N15" s="33">
        <v>36405.568062597617</v>
      </c>
      <c r="O15" s="33">
        <v>40234.244889361289</v>
      </c>
      <c r="P15" s="33">
        <v>38391.45503270816</v>
      </c>
      <c r="Q15" s="33">
        <v>39577.187062174889</v>
      </c>
      <c r="R15" s="33">
        <v>37658.891124063979</v>
      </c>
      <c r="S15" s="33">
        <v>52071.405264411747</v>
      </c>
      <c r="T15" s="33">
        <v>49686.455389874209</v>
      </c>
      <c r="U15" s="33">
        <v>49519.476088097043</v>
      </c>
      <c r="V15" s="33">
        <v>47119.279966638365</v>
      </c>
      <c r="W15" s="33">
        <v>48576.015224619121</v>
      </c>
      <c r="X15" s="33">
        <v>47644.871838935578</v>
      </c>
      <c r="Y15" s="33">
        <v>45584.291491899588</v>
      </c>
      <c r="Z15" s="33">
        <v>43374.832747834371</v>
      </c>
      <c r="AA15" s="33">
        <v>41388.199349103612</v>
      </c>
      <c r="AB15" s="33">
        <v>39492.556659525129</v>
      </c>
      <c r="AC15" s="33">
        <v>37784.55361985007</v>
      </c>
      <c r="AD15" s="33">
        <v>35953.146166200684</v>
      </c>
      <c r="AE15" s="33">
        <v>34306.437168423399</v>
      </c>
    </row>
    <row r="16" spans="1:31">
      <c r="A16" s="29" t="s">
        <v>40</v>
      </c>
      <c r="B16" s="29" t="s">
        <v>56</v>
      </c>
      <c r="C16" s="33">
        <v>0</v>
      </c>
      <c r="D16" s="33">
        <v>0</v>
      </c>
      <c r="E16" s="33">
        <v>0</v>
      </c>
      <c r="F16" s="33">
        <v>0</v>
      </c>
      <c r="G16" s="33">
        <v>0</v>
      </c>
      <c r="H16" s="33">
        <v>0</v>
      </c>
      <c r="I16" s="33">
        <v>0</v>
      </c>
      <c r="J16" s="33">
        <v>0</v>
      </c>
      <c r="K16" s="33">
        <v>0</v>
      </c>
      <c r="L16" s="33">
        <v>0</v>
      </c>
      <c r="M16" s="33">
        <v>0</v>
      </c>
      <c r="N16" s="33">
        <v>0</v>
      </c>
      <c r="O16" s="33">
        <v>0</v>
      </c>
      <c r="P16" s="33">
        <v>0</v>
      </c>
      <c r="Q16" s="33">
        <v>0</v>
      </c>
      <c r="R16" s="33">
        <v>0</v>
      </c>
      <c r="S16" s="33">
        <v>0</v>
      </c>
      <c r="T16" s="33">
        <v>0</v>
      </c>
      <c r="U16" s="33">
        <v>0</v>
      </c>
      <c r="V16" s="33">
        <v>0</v>
      </c>
      <c r="W16" s="33">
        <v>0</v>
      </c>
      <c r="X16" s="33">
        <v>0</v>
      </c>
      <c r="Y16" s="33">
        <v>0</v>
      </c>
      <c r="Z16" s="33">
        <v>0</v>
      </c>
      <c r="AA16" s="33">
        <v>0</v>
      </c>
      <c r="AB16" s="33">
        <v>0</v>
      </c>
      <c r="AC16" s="33">
        <v>0</v>
      </c>
      <c r="AD16" s="33">
        <v>0</v>
      </c>
      <c r="AE16" s="33">
        <v>0</v>
      </c>
    </row>
    <row r="17" spans="1:31">
      <c r="A17" s="34" t="s">
        <v>138</v>
      </c>
      <c r="B17" s="34"/>
      <c r="C17" s="35">
        <v>159493.13809578976</v>
      </c>
      <c r="D17" s="35">
        <v>152188.10990352312</v>
      </c>
      <c r="E17" s="35">
        <v>198978.10480826208</v>
      </c>
      <c r="F17" s="35">
        <v>-229086.08272407504</v>
      </c>
      <c r="G17" s="35">
        <v>-135484.07957435091</v>
      </c>
      <c r="H17" s="35">
        <v>-329583.86750077264</v>
      </c>
      <c r="I17" s="35">
        <v>-203863.64004220066</v>
      </c>
      <c r="J17" s="35">
        <v>-281660.92313820292</v>
      </c>
      <c r="K17" s="35">
        <v>-193990.31454028463</v>
      </c>
      <c r="L17" s="35">
        <v>-116179.692283791</v>
      </c>
      <c r="M17" s="35">
        <v>332143.75892011955</v>
      </c>
      <c r="N17" s="35">
        <v>575123.38688042737</v>
      </c>
      <c r="O17" s="35">
        <v>195524.51178645989</v>
      </c>
      <c r="P17" s="35">
        <v>151197.00641298553</v>
      </c>
      <c r="Q17" s="35">
        <v>254490.9197146467</v>
      </c>
      <c r="R17" s="35">
        <v>275469.41593200824</v>
      </c>
      <c r="S17" s="35">
        <v>442904.54689928843</v>
      </c>
      <c r="T17" s="35">
        <v>395206.5559182117</v>
      </c>
      <c r="U17" s="35">
        <v>398810.67784955271</v>
      </c>
      <c r="V17" s="35">
        <v>413395.70820931846</v>
      </c>
      <c r="W17" s="35">
        <v>673571.40956650057</v>
      </c>
      <c r="X17" s="35">
        <v>500088.51524970855</v>
      </c>
      <c r="Y17" s="35">
        <v>503557.64193812397</v>
      </c>
      <c r="Z17" s="35">
        <v>488787.22963987396</v>
      </c>
      <c r="AA17" s="35">
        <v>504921.89887596539</v>
      </c>
      <c r="AB17" s="35">
        <v>573400.7623050391</v>
      </c>
      <c r="AC17" s="35">
        <v>599464.46966183418</v>
      </c>
      <c r="AD17" s="35">
        <v>690865.84500130755</v>
      </c>
      <c r="AE17" s="35">
        <v>765750.43989210948</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0</v>
      </c>
      <c r="D20" s="33">
        <v>0</v>
      </c>
      <c r="E20" s="33">
        <v>0</v>
      </c>
      <c r="F20" s="33">
        <v>-47407.041151877413</v>
      </c>
      <c r="G20" s="33">
        <v>32344.741845994504</v>
      </c>
      <c r="H20" s="33">
        <v>-135016.04373661589</v>
      </c>
      <c r="I20" s="33">
        <v>-129176.77088881347</v>
      </c>
      <c r="J20" s="33">
        <v>-122915.60640549159</v>
      </c>
      <c r="K20" s="33">
        <v>-72811.629054648161</v>
      </c>
      <c r="L20" s="33">
        <v>-69476.745253492511</v>
      </c>
      <c r="M20" s="33">
        <v>-66471.964037240759</v>
      </c>
      <c r="N20" s="33">
        <v>228633.64537088622</v>
      </c>
      <c r="O20" s="33">
        <v>-60353.133105391644</v>
      </c>
      <c r="P20" s="33">
        <v>-57588.867444049298</v>
      </c>
      <c r="Q20" s="33">
        <v>-6.139330345708284E-4</v>
      </c>
      <c r="R20" s="33">
        <v>-5.8417586008237916E-4</v>
      </c>
      <c r="S20" s="33">
        <v>-5.5741971359714304E-4</v>
      </c>
      <c r="T20" s="33">
        <v>-5.3188903948017284E-4</v>
      </c>
      <c r="U20" s="33">
        <v>-5.088855123412863E-4</v>
      </c>
      <c r="V20" s="33">
        <v>-4.842199639301811E-4</v>
      </c>
      <c r="W20" s="33">
        <v>-12664.149272501898</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2.4749446061797199E-5</v>
      </c>
      <c r="D22" s="33">
        <v>2.3615883637351E-5</v>
      </c>
      <c r="E22" s="33">
        <v>2.4335048042387299E-5</v>
      </c>
      <c r="F22" s="33">
        <v>3.0101596801124699E-5</v>
      </c>
      <c r="G22" s="33">
        <v>2.8722897699561602E-5</v>
      </c>
      <c r="H22" s="33">
        <v>2.7407345122257999E-5</v>
      </c>
      <c r="I22" s="33">
        <v>2.7693280864081901E-5</v>
      </c>
      <c r="J22" s="33">
        <v>2.72536381805175E-5</v>
      </c>
      <c r="K22" s="33">
        <v>2.8736621744752E-5</v>
      </c>
      <c r="L22" s="33">
        <v>2.74204405852207E-5</v>
      </c>
      <c r="M22" s="33">
        <v>2.7724323653390398E-5</v>
      </c>
      <c r="N22" s="33">
        <v>4.6523081528644399E-5</v>
      </c>
      <c r="O22" s="33">
        <v>4.4392253349353498E-5</v>
      </c>
      <c r="P22" s="33">
        <v>4.4918982850903494E-5</v>
      </c>
      <c r="Q22" s="33">
        <v>4.2976293747793203E-5</v>
      </c>
      <c r="R22" s="33">
        <v>4.0893243968896798E-5</v>
      </c>
      <c r="S22" s="33">
        <v>6.0654232904075805E-5</v>
      </c>
      <c r="T22" s="33">
        <v>5.7876176412145098E-5</v>
      </c>
      <c r="U22" s="33">
        <v>5.5373105102210003E-5</v>
      </c>
      <c r="V22" s="33">
        <v>5.2689185101642499E-5</v>
      </c>
      <c r="W22" s="33">
        <v>5.8117941001797899E-5</v>
      </c>
      <c r="X22" s="33">
        <v>5.5456050552156298E-5</v>
      </c>
      <c r="Y22" s="33">
        <v>5.3057646619752097E-5</v>
      </c>
      <c r="Z22" s="33">
        <v>5.0485956289528699E-5</v>
      </c>
      <c r="AA22" s="33">
        <v>4.8173622394493502E-5</v>
      </c>
      <c r="AB22" s="33">
        <v>6.4833641060701899E-5</v>
      </c>
      <c r="AC22" s="33">
        <v>6.2029668218715494E-5</v>
      </c>
      <c r="AD22" s="33">
        <v>5.9023106335406301E-5</v>
      </c>
      <c r="AE22" s="33">
        <v>5.6319757931209799E-5</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8.5916854423787902E-5</v>
      </c>
      <c r="D24" s="33">
        <v>8.6155012300817406E-5</v>
      </c>
      <c r="E24" s="33">
        <v>8.7393776959895396E-5</v>
      </c>
      <c r="F24" s="33">
        <v>8.5362322245667095E-5</v>
      </c>
      <c r="G24" s="33">
        <v>8.1452597530231287E-5</v>
      </c>
      <c r="H24" s="33">
        <v>7.7721944177293095E-5</v>
      </c>
      <c r="I24" s="33">
        <v>7.4360568552939794E-5</v>
      </c>
      <c r="J24" s="33">
        <v>7.0756331137963402E-5</v>
      </c>
      <c r="K24" s="33">
        <v>6.7515583120032193E-5</v>
      </c>
      <c r="L24" s="33">
        <v>6.70727429474596E-5</v>
      </c>
      <c r="M24" s="33">
        <v>6.7923014575322699E-5</v>
      </c>
      <c r="N24" s="33">
        <v>3.2879136037854508E-4</v>
      </c>
      <c r="O24" s="33">
        <v>3.1373221397676122E-4</v>
      </c>
      <c r="P24" s="33">
        <v>3.8223087171451817E-4</v>
      </c>
      <c r="Q24" s="33">
        <v>197.53139583715918</v>
      </c>
      <c r="R24" s="33">
        <v>187.95710046310015</v>
      </c>
      <c r="S24" s="33">
        <v>5838.1604114043075</v>
      </c>
      <c r="T24" s="33">
        <v>5570.7637491221358</v>
      </c>
      <c r="U24" s="33">
        <v>5329.8352742423131</v>
      </c>
      <c r="V24" s="33">
        <v>5071.4995449046764</v>
      </c>
      <c r="W24" s="33">
        <v>4839.2171500055856</v>
      </c>
      <c r="X24" s="33">
        <v>4617.5736145791807</v>
      </c>
      <c r="Y24" s="33">
        <v>10049.642933937621</v>
      </c>
      <c r="Z24" s="33">
        <v>9562.5393550581539</v>
      </c>
      <c r="AA24" s="33">
        <v>9124.560449667073</v>
      </c>
      <c r="AB24" s="33">
        <v>9581.8729786108943</v>
      </c>
      <c r="AC24" s="33">
        <v>9167.4691109917167</v>
      </c>
      <c r="AD24" s="33">
        <v>8723.1242678380077</v>
      </c>
      <c r="AE24" s="33">
        <v>8872.9439431492046</v>
      </c>
    </row>
    <row r="25" spans="1:31">
      <c r="A25" s="29" t="s">
        <v>130</v>
      </c>
      <c r="B25" s="29" t="s">
        <v>65</v>
      </c>
      <c r="C25" s="33">
        <v>0</v>
      </c>
      <c r="D25" s="33">
        <v>0</v>
      </c>
      <c r="E25" s="33">
        <v>0</v>
      </c>
      <c r="F25" s="33">
        <v>0</v>
      </c>
      <c r="G25" s="33">
        <v>0</v>
      </c>
      <c r="H25" s="33">
        <v>0</v>
      </c>
      <c r="I25" s="33">
        <v>0</v>
      </c>
      <c r="J25" s="33">
        <v>0</v>
      </c>
      <c r="K25" s="33">
        <v>0</v>
      </c>
      <c r="L25" s="33">
        <v>0</v>
      </c>
      <c r="M25" s="33">
        <v>0</v>
      </c>
      <c r="N25" s="33">
        <v>0</v>
      </c>
      <c r="O25" s="33">
        <v>0</v>
      </c>
      <c r="P25" s="33">
        <v>0</v>
      </c>
      <c r="Q25" s="33">
        <v>0</v>
      </c>
      <c r="R25" s="33">
        <v>0</v>
      </c>
      <c r="S25" s="33">
        <v>0</v>
      </c>
      <c r="T25" s="33">
        <v>0</v>
      </c>
      <c r="U25" s="33">
        <v>0</v>
      </c>
      <c r="V25" s="33">
        <v>0</v>
      </c>
      <c r="W25" s="33">
        <v>0</v>
      </c>
      <c r="X25" s="33">
        <v>0</v>
      </c>
      <c r="Y25" s="33">
        <v>0</v>
      </c>
      <c r="Z25" s="33">
        <v>0</v>
      </c>
      <c r="AA25" s="33">
        <v>0</v>
      </c>
      <c r="AB25" s="33">
        <v>0</v>
      </c>
      <c r="AC25" s="33">
        <v>0</v>
      </c>
      <c r="AD25" s="33">
        <v>0</v>
      </c>
      <c r="AE25" s="33">
        <v>0</v>
      </c>
    </row>
    <row r="26" spans="1:31">
      <c r="A26" s="29" t="s">
        <v>130</v>
      </c>
      <c r="B26" s="29" t="s">
        <v>69</v>
      </c>
      <c r="C26" s="33">
        <v>41055.764670466102</v>
      </c>
      <c r="D26" s="33">
        <v>39175.348563980653</v>
      </c>
      <c r="E26" s="33">
        <v>87094.817117975865</v>
      </c>
      <c r="F26" s="33">
        <v>133749.19633468412</v>
      </c>
      <c r="G26" s="33">
        <v>133377.89531968761</v>
      </c>
      <c r="H26" s="33">
        <v>127268.98413046158</v>
      </c>
      <c r="I26" s="33">
        <v>121764.76184080844</v>
      </c>
      <c r="J26" s="33">
        <v>117862.42605024675</v>
      </c>
      <c r="K26" s="33">
        <v>112464.14733698723</v>
      </c>
      <c r="L26" s="33">
        <v>140501.5093150638</v>
      </c>
      <c r="M26" s="33">
        <v>137058.64910484638</v>
      </c>
      <c r="N26" s="33">
        <v>189912.23078146912</v>
      </c>
      <c r="O26" s="33">
        <v>181213.96060953988</v>
      </c>
      <c r="P26" s="33">
        <v>172914.08448224675</v>
      </c>
      <c r="Q26" s="33">
        <v>168011.3604052765</v>
      </c>
      <c r="R26" s="33">
        <v>169368.43832984802</v>
      </c>
      <c r="S26" s="33">
        <v>161611.10546411667</v>
      </c>
      <c r="T26" s="33">
        <v>166263.23788490309</v>
      </c>
      <c r="U26" s="33">
        <v>159072.5634781332</v>
      </c>
      <c r="V26" s="33">
        <v>151362.35809585205</v>
      </c>
      <c r="W26" s="33">
        <v>144429.73740687399</v>
      </c>
      <c r="X26" s="33">
        <v>157654.24603941498</v>
      </c>
      <c r="Y26" s="33">
        <v>150835.89962101035</v>
      </c>
      <c r="Z26" s="33">
        <v>143524.92280725911</v>
      </c>
      <c r="AA26" s="33">
        <v>156748.30553755889</v>
      </c>
      <c r="AB26" s="33">
        <v>177253.9093562018</v>
      </c>
      <c r="AC26" s="33">
        <v>169587.90236797044</v>
      </c>
      <c r="AD26" s="33">
        <v>161368.02085365911</v>
      </c>
      <c r="AE26" s="33">
        <v>153977.11926389817</v>
      </c>
    </row>
    <row r="27" spans="1:31">
      <c r="A27" s="29" t="s">
        <v>130</v>
      </c>
      <c r="B27" s="29" t="s">
        <v>68</v>
      </c>
      <c r="C27" s="33">
        <v>1.6188130616087126E-4</v>
      </c>
      <c r="D27" s="33">
        <v>2.7751692175144801E-4</v>
      </c>
      <c r="E27" s="33">
        <v>2.9740497803005714E-4</v>
      </c>
      <c r="F27" s="33">
        <v>8.94064628829265E-4</v>
      </c>
      <c r="G27" s="33">
        <v>1564.3437714672868</v>
      </c>
      <c r="H27" s="33">
        <v>5836.3846286091893</v>
      </c>
      <c r="I27" s="33">
        <v>5583.9691905315158</v>
      </c>
      <c r="J27" s="33">
        <v>14064.723422726667</v>
      </c>
      <c r="K27" s="33">
        <v>15658.271637008447</v>
      </c>
      <c r="L27" s="33">
        <v>14941.099288268242</v>
      </c>
      <c r="M27" s="33">
        <v>14294.917097851623</v>
      </c>
      <c r="N27" s="33">
        <v>54422.721081898504</v>
      </c>
      <c r="O27" s="33">
        <v>65958.817499673445</v>
      </c>
      <c r="P27" s="33">
        <v>63900.291804251741</v>
      </c>
      <c r="Q27" s="33">
        <v>63439.245273698209</v>
      </c>
      <c r="R27" s="33">
        <v>60364.361564370636</v>
      </c>
      <c r="S27" s="33">
        <v>92550.911493915351</v>
      </c>
      <c r="T27" s="33">
        <v>95297.168316199008</v>
      </c>
      <c r="U27" s="33">
        <v>92690.927655325853</v>
      </c>
      <c r="V27" s="33">
        <v>106931.71911714826</v>
      </c>
      <c r="W27" s="33">
        <v>117563.975861171</v>
      </c>
      <c r="X27" s="33">
        <v>124310.48196473889</v>
      </c>
      <c r="Y27" s="33">
        <v>118934.2113012895</v>
      </c>
      <c r="Z27" s="33">
        <v>113169.5010168647</v>
      </c>
      <c r="AA27" s="33">
        <v>107986.16504943641</v>
      </c>
      <c r="AB27" s="33">
        <v>119977.3267398655</v>
      </c>
      <c r="AC27" s="33">
        <v>114788.45936490872</v>
      </c>
      <c r="AD27" s="33">
        <v>109224.69259844089</v>
      </c>
      <c r="AE27" s="33">
        <v>106194.18380042062</v>
      </c>
    </row>
    <row r="28" spans="1:31">
      <c r="A28" s="29" t="s">
        <v>130</v>
      </c>
      <c r="B28" s="29" t="s">
        <v>36</v>
      </c>
      <c r="C28" s="33">
        <v>1.7678380335826242E-4</v>
      </c>
      <c r="D28" s="33">
        <v>2.5203951707524798E-4</v>
      </c>
      <c r="E28" s="33">
        <v>2.4113912725563598E-4</v>
      </c>
      <c r="F28" s="33">
        <v>3.8160763515321502E-4</v>
      </c>
      <c r="G28" s="33">
        <v>3.9915814366947003E-4</v>
      </c>
      <c r="H28" s="33">
        <v>3.86137427595944E-4</v>
      </c>
      <c r="I28" s="33">
        <v>5.8617607033987194E-4</v>
      </c>
      <c r="J28" s="33">
        <v>7.1057042235262607E-4</v>
      </c>
      <c r="K28" s="33">
        <v>9.6314219944097605E-4</v>
      </c>
      <c r="L28" s="33">
        <v>1.073964322753043E-3</v>
      </c>
      <c r="M28" s="33">
        <v>1.173738076112592E-3</v>
      </c>
      <c r="N28" s="33">
        <v>3382.0426649949954</v>
      </c>
      <c r="O28" s="33">
        <v>3227.1399475972512</v>
      </c>
      <c r="P28" s="33">
        <v>3079.3320098401296</v>
      </c>
      <c r="Q28" s="33">
        <v>2946.1550303288013</v>
      </c>
      <c r="R28" s="33">
        <v>2803.355664602936</v>
      </c>
      <c r="S28" s="33">
        <v>2674.9579982705759</v>
      </c>
      <c r="T28" s="33">
        <v>2552.4408370282576</v>
      </c>
      <c r="U28" s="33">
        <v>2442.0555035931066</v>
      </c>
      <c r="V28" s="33">
        <v>2323.6897130814159</v>
      </c>
      <c r="W28" s="33">
        <v>28582.1969100282</v>
      </c>
      <c r="X28" s="33">
        <v>27273.088647237109</v>
      </c>
      <c r="Y28" s="33">
        <v>26093.562113900134</v>
      </c>
      <c r="Z28" s="33">
        <v>24828.813952099208</v>
      </c>
      <c r="AA28" s="33">
        <v>23691.6163612407</v>
      </c>
      <c r="AB28" s="33">
        <v>22606.506031753172</v>
      </c>
      <c r="AC28" s="33">
        <v>21628.803285615548</v>
      </c>
      <c r="AD28" s="33">
        <v>20580.460820433258</v>
      </c>
      <c r="AE28" s="33">
        <v>19637.8442889785</v>
      </c>
    </row>
    <row r="29" spans="1:31">
      <c r="A29" s="29" t="s">
        <v>130</v>
      </c>
      <c r="B29" s="29" t="s">
        <v>73</v>
      </c>
      <c r="C29" s="33">
        <v>0</v>
      </c>
      <c r="D29" s="33">
        <v>0</v>
      </c>
      <c r="E29" s="33">
        <v>2.9982587077252097E-4</v>
      </c>
      <c r="F29" s="33">
        <v>3.7528629086585198E-4</v>
      </c>
      <c r="G29" s="33">
        <v>3.5809760564546101E-4</v>
      </c>
      <c r="H29" s="33">
        <v>3.4169618845696E-4</v>
      </c>
      <c r="I29" s="33">
        <v>4.2367803986703603E-4</v>
      </c>
      <c r="J29" s="33">
        <v>4.16391795621236E-4</v>
      </c>
      <c r="K29" s="33">
        <v>4.7362871180645799E-4</v>
      </c>
      <c r="L29" s="33">
        <v>5.9948056976312904E-4</v>
      </c>
      <c r="M29" s="33">
        <v>5.9718911812767803E-4</v>
      </c>
      <c r="N29" s="33">
        <v>17174.394488685502</v>
      </c>
      <c r="O29" s="33">
        <v>16387.780994129767</v>
      </c>
      <c r="P29" s="33">
        <v>15637.195598860086</v>
      </c>
      <c r="Q29" s="33">
        <v>14960.906705920865</v>
      </c>
      <c r="R29" s="33">
        <v>14235.755450589613</v>
      </c>
      <c r="S29" s="33">
        <v>18422.742609030593</v>
      </c>
      <c r="T29" s="33">
        <v>17578.952864213821</v>
      </c>
      <c r="U29" s="33">
        <v>18668.13137193524</v>
      </c>
      <c r="V29" s="33">
        <v>17763.291902412864</v>
      </c>
      <c r="W29" s="33">
        <v>16949.706207482635</v>
      </c>
      <c r="X29" s="33">
        <v>16173.38378021162</v>
      </c>
      <c r="Y29" s="33">
        <v>15473.905420816714</v>
      </c>
      <c r="Z29" s="33">
        <v>14723.889250165634</v>
      </c>
      <c r="AA29" s="33">
        <v>14049.512638294516</v>
      </c>
      <c r="AB29" s="33">
        <v>13406.023515873838</v>
      </c>
      <c r="AC29" s="33">
        <v>12826.229982107199</v>
      </c>
      <c r="AD29" s="33">
        <v>12204.545951253</v>
      </c>
      <c r="AE29" s="33">
        <v>11645.559109154659</v>
      </c>
    </row>
    <row r="30" spans="1:31">
      <c r="A30" s="29" t="s">
        <v>130</v>
      </c>
      <c r="B30" s="29" t="s">
        <v>56</v>
      </c>
      <c r="C30" s="33">
        <v>0</v>
      </c>
      <c r="D30" s="33">
        <v>0</v>
      </c>
      <c r="E30" s="33">
        <v>0</v>
      </c>
      <c r="F30" s="33">
        <v>0</v>
      </c>
      <c r="G30" s="33">
        <v>0</v>
      </c>
      <c r="H30" s="33">
        <v>0</v>
      </c>
      <c r="I30" s="33">
        <v>0</v>
      </c>
      <c r="J30" s="33">
        <v>0</v>
      </c>
      <c r="K30" s="33">
        <v>0</v>
      </c>
      <c r="L30" s="33">
        <v>0</v>
      </c>
      <c r="M30" s="33">
        <v>0</v>
      </c>
      <c r="N30" s="33">
        <v>0</v>
      </c>
      <c r="O30" s="33">
        <v>0</v>
      </c>
      <c r="P30" s="33">
        <v>0</v>
      </c>
      <c r="Q30" s="33">
        <v>0</v>
      </c>
      <c r="R30" s="33">
        <v>0</v>
      </c>
      <c r="S30" s="33">
        <v>0</v>
      </c>
      <c r="T30" s="33">
        <v>0</v>
      </c>
      <c r="U30" s="33">
        <v>0</v>
      </c>
      <c r="V30" s="33">
        <v>0</v>
      </c>
      <c r="W30" s="33">
        <v>0</v>
      </c>
      <c r="X30" s="33">
        <v>0</v>
      </c>
      <c r="Y30" s="33">
        <v>0</v>
      </c>
      <c r="Z30" s="33">
        <v>0</v>
      </c>
      <c r="AA30" s="33">
        <v>0</v>
      </c>
      <c r="AB30" s="33">
        <v>0</v>
      </c>
      <c r="AC30" s="33">
        <v>0</v>
      </c>
      <c r="AD30" s="33">
        <v>0</v>
      </c>
      <c r="AE30" s="33">
        <v>0</v>
      </c>
    </row>
    <row r="31" spans="1:31">
      <c r="A31" s="34" t="s">
        <v>138</v>
      </c>
      <c r="B31" s="34"/>
      <c r="C31" s="35">
        <v>41055.76494301371</v>
      </c>
      <c r="D31" s="35">
        <v>39175.348951268468</v>
      </c>
      <c r="E31" s="35">
        <v>87094.817527109655</v>
      </c>
      <c r="F31" s="35">
        <v>86342.156192335256</v>
      </c>
      <c r="G31" s="35">
        <v>167286.98104732489</v>
      </c>
      <c r="H31" s="35">
        <v>-1910.6748724158215</v>
      </c>
      <c r="I31" s="35">
        <v>-1828.0397554196643</v>
      </c>
      <c r="J31" s="35">
        <v>9011.5431654917993</v>
      </c>
      <c r="K31" s="35">
        <v>55310.790015599727</v>
      </c>
      <c r="L31" s="35">
        <v>85965.863444332717</v>
      </c>
      <c r="M31" s="35">
        <v>84881.602261104577</v>
      </c>
      <c r="N31" s="35">
        <v>472968.59760956827</v>
      </c>
      <c r="O31" s="35">
        <v>186819.64536194614</v>
      </c>
      <c r="P31" s="35">
        <v>179225.50926959905</v>
      </c>
      <c r="Q31" s="35">
        <v>231648.13650385512</v>
      </c>
      <c r="R31" s="35">
        <v>229920.75645139912</v>
      </c>
      <c r="S31" s="35">
        <v>260000.17687267083</v>
      </c>
      <c r="T31" s="35">
        <v>267131.16947621136</v>
      </c>
      <c r="U31" s="35">
        <v>257093.32595418897</v>
      </c>
      <c r="V31" s="35">
        <v>263365.5763263742</v>
      </c>
      <c r="W31" s="35">
        <v>254168.78120366661</v>
      </c>
      <c r="X31" s="35">
        <v>286582.3016741891</v>
      </c>
      <c r="Y31" s="35">
        <v>279819.75390929508</v>
      </c>
      <c r="Z31" s="35">
        <v>266256.96322966792</v>
      </c>
      <c r="AA31" s="35">
        <v>273859.03108483599</v>
      </c>
      <c r="AB31" s="35">
        <v>306813.10913951183</v>
      </c>
      <c r="AC31" s="35">
        <v>293543.83090590057</v>
      </c>
      <c r="AD31" s="35">
        <v>279315.83777896111</v>
      </c>
      <c r="AE31" s="35">
        <v>269044.24706378777</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0</v>
      </c>
      <c r="D34" s="33">
        <v>0</v>
      </c>
      <c r="E34" s="33">
        <v>0</v>
      </c>
      <c r="F34" s="33">
        <v>-153991.54783857841</v>
      </c>
      <c r="G34" s="33">
        <v>-152779.59104700343</v>
      </c>
      <c r="H34" s="33">
        <v>-153718.58429660671</v>
      </c>
      <c r="I34" s="33">
        <v>-67147.544722480234</v>
      </c>
      <c r="J34" s="33">
        <v>-120090.4845318524</v>
      </c>
      <c r="K34" s="33">
        <v>-121348.61349590056</v>
      </c>
      <c r="L34" s="33">
        <v>-115790.66169429607</v>
      </c>
      <c r="M34" s="33">
        <v>272653.7184591167</v>
      </c>
      <c r="N34" s="33">
        <v>55447.120354205581</v>
      </c>
      <c r="O34" s="33">
        <v>-80321.552939599933</v>
      </c>
      <c r="P34" s="33">
        <v>-118959.02897372773</v>
      </c>
      <c r="Q34" s="33">
        <v>-70980.962916078584</v>
      </c>
      <c r="R34" s="33">
        <v>-58104.171822363503</v>
      </c>
      <c r="S34" s="33">
        <v>-28821.518784423359</v>
      </c>
      <c r="T34" s="33">
        <v>-27501.449210829065</v>
      </c>
      <c r="U34" s="33">
        <v>-26312.046372413181</v>
      </c>
      <c r="V34" s="33">
        <v>-25036.708475618965</v>
      </c>
      <c r="W34" s="33">
        <v>215360.30137134827</v>
      </c>
      <c r="X34" s="33">
        <v>-22795.790620495518</v>
      </c>
      <c r="Y34" s="33">
        <v>-18203.252379753059</v>
      </c>
      <c r="Z34" s="33">
        <v>-12167.889958618414</v>
      </c>
      <c r="AA34" s="33">
        <v>-5805.2910231610631</v>
      </c>
      <c r="AB34" s="33">
        <v>-3.0920842801261718E-5</v>
      </c>
      <c r="AC34" s="33">
        <v>-2.9583555521886329E-5</v>
      </c>
      <c r="AD34" s="33">
        <v>-2.8149648281060098E-5</v>
      </c>
      <c r="AE34" s="33">
        <v>-2.6860351402531548E-5</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2.55089980989706E-5</v>
      </c>
      <c r="D36" s="33">
        <v>2.4340647031311902E-5</v>
      </c>
      <c r="E36" s="33">
        <v>2.4791121128283002E-5</v>
      </c>
      <c r="F36" s="33">
        <v>3.3543688710920197E-5</v>
      </c>
      <c r="G36" s="33">
        <v>3.20073365434787E-5</v>
      </c>
      <c r="H36" s="33">
        <v>3.0541351651465499E-5</v>
      </c>
      <c r="I36" s="33">
        <v>2.9220476883563998E-5</v>
      </c>
      <c r="J36" s="33">
        <v>2.9871758629273102E-5</v>
      </c>
      <c r="K36" s="33">
        <v>3.1204229305647896E-5</v>
      </c>
      <c r="L36" s="33">
        <v>3.2196289048027099E-5</v>
      </c>
      <c r="M36" s="33">
        <v>4.0712824576212804E-5</v>
      </c>
      <c r="N36" s="33">
        <v>4.3204677969318803E-5</v>
      </c>
      <c r="O36" s="33">
        <v>4.1225837740570706E-5</v>
      </c>
      <c r="P36" s="33">
        <v>3.93376314161811E-5</v>
      </c>
      <c r="Q36" s="33">
        <v>3.7636328691939901E-5</v>
      </c>
      <c r="R36" s="33">
        <v>3.5812105630260901E-5</v>
      </c>
      <c r="S36" s="33">
        <v>4.1663356918365296E-5</v>
      </c>
      <c r="T36" s="33">
        <v>3.9755111547498297E-5</v>
      </c>
      <c r="U36" s="33">
        <v>3.8035753336458499E-5</v>
      </c>
      <c r="V36" s="33">
        <v>3.6192170266158596E-5</v>
      </c>
      <c r="W36" s="33">
        <v>3.45345135989977E-5</v>
      </c>
      <c r="X36" s="33">
        <v>3.2952780138596199E-5</v>
      </c>
      <c r="Y36" s="33">
        <v>3.1527614143521694E-5</v>
      </c>
      <c r="Z36" s="33">
        <v>2.9999478886996398E-5</v>
      </c>
      <c r="AA36" s="33">
        <v>2.8625456941844403E-5</v>
      </c>
      <c r="AB36" s="33">
        <v>2.7314367300045698E-5</v>
      </c>
      <c r="AC36" s="33">
        <v>2.6133055517268299E-5</v>
      </c>
      <c r="AD36" s="33">
        <v>2.4866393114116599E-5</v>
      </c>
      <c r="AE36" s="33">
        <v>2.3727474336084599E-5</v>
      </c>
    </row>
    <row r="37" spans="1:31">
      <c r="A37" s="29" t="s">
        <v>131</v>
      </c>
      <c r="B37" s="29" t="s">
        <v>32</v>
      </c>
      <c r="C37" s="33">
        <v>0</v>
      </c>
      <c r="D37" s="33">
        <v>0</v>
      </c>
      <c r="E37" s="33">
        <v>0</v>
      </c>
      <c r="F37" s="33">
        <v>0</v>
      </c>
      <c r="G37" s="33">
        <v>0</v>
      </c>
      <c r="H37" s="33">
        <v>0</v>
      </c>
      <c r="I37" s="33">
        <v>0</v>
      </c>
      <c r="J37" s="33">
        <v>0</v>
      </c>
      <c r="K37" s="33">
        <v>0</v>
      </c>
      <c r="L37" s="33">
        <v>0</v>
      </c>
      <c r="M37" s="33">
        <v>0</v>
      </c>
      <c r="N37" s="33">
        <v>0</v>
      </c>
      <c r="O37" s="33">
        <v>0</v>
      </c>
      <c r="P37" s="33">
        <v>0</v>
      </c>
      <c r="Q37" s="33">
        <v>0</v>
      </c>
      <c r="R37" s="33">
        <v>0</v>
      </c>
      <c r="S37" s="33">
        <v>0</v>
      </c>
      <c r="T37" s="33">
        <v>0</v>
      </c>
      <c r="U37" s="33">
        <v>0</v>
      </c>
      <c r="V37" s="33">
        <v>0</v>
      </c>
      <c r="W37" s="33">
        <v>0</v>
      </c>
      <c r="X37" s="33">
        <v>0</v>
      </c>
      <c r="Y37" s="33">
        <v>0</v>
      </c>
      <c r="Z37" s="33">
        <v>0</v>
      </c>
      <c r="AA37" s="33">
        <v>0</v>
      </c>
      <c r="AB37" s="33">
        <v>0</v>
      </c>
      <c r="AC37" s="33">
        <v>0</v>
      </c>
      <c r="AD37" s="33">
        <v>0</v>
      </c>
      <c r="AE37" s="33">
        <v>0</v>
      </c>
    </row>
    <row r="38" spans="1:31">
      <c r="A38" s="29" t="s">
        <v>131</v>
      </c>
      <c r="B38" s="29" t="s">
        <v>66</v>
      </c>
      <c r="C38" s="33">
        <v>8.4557766833274285E-5</v>
      </c>
      <c r="D38" s="33">
        <v>8.4710307181967804E-5</v>
      </c>
      <c r="E38" s="33">
        <v>8.5556643261157996E-5</v>
      </c>
      <c r="F38" s="33">
        <v>8.2502509773321704E-5</v>
      </c>
      <c r="G38" s="33">
        <v>7.8723768836331607E-5</v>
      </c>
      <c r="H38" s="33">
        <v>7.5118100004761289E-5</v>
      </c>
      <c r="I38" s="33">
        <v>7.1869337342214492E-5</v>
      </c>
      <c r="J38" s="33">
        <v>7.2063979320260903E-5</v>
      </c>
      <c r="K38" s="33">
        <v>7.0612207555748095E-5</v>
      </c>
      <c r="L38" s="33">
        <v>7.5180161789399405E-5</v>
      </c>
      <c r="M38" s="33">
        <v>1.0210337514092391E-4</v>
      </c>
      <c r="N38" s="33">
        <v>1.260619731712065E-4</v>
      </c>
      <c r="O38" s="33">
        <v>1.2028814229104808E-4</v>
      </c>
      <c r="P38" s="33">
        <v>1.147787616824033E-4</v>
      </c>
      <c r="Q38" s="33">
        <v>1.0981472564603491E-4</v>
      </c>
      <c r="R38" s="33">
        <v>1.059081085719063E-4</v>
      </c>
      <c r="S38" s="33">
        <v>83.539275978757559</v>
      </c>
      <c r="T38" s="33">
        <v>79.713049566315533</v>
      </c>
      <c r="U38" s="33">
        <v>4754.7291871770631</v>
      </c>
      <c r="V38" s="33">
        <v>4524.2687002820048</v>
      </c>
      <c r="W38" s="33">
        <v>4317.0502848099222</v>
      </c>
      <c r="X38" s="33">
        <v>6468.1029519625872</v>
      </c>
      <c r="Y38" s="33">
        <v>6188.3656933456396</v>
      </c>
      <c r="Z38" s="33">
        <v>5888.4172179163097</v>
      </c>
      <c r="AA38" s="33">
        <v>5618.7187171488595</v>
      </c>
      <c r="AB38" s="33">
        <v>8314.755457889858</v>
      </c>
      <c r="AC38" s="33">
        <v>7955.1528178059298</v>
      </c>
      <c r="AD38" s="33">
        <v>7569.5686316109532</v>
      </c>
      <c r="AE38" s="33">
        <v>12119.72001609399</v>
      </c>
    </row>
    <row r="39" spans="1:31">
      <c r="A39" s="29" t="s">
        <v>131</v>
      </c>
      <c r="B39" s="29" t="s">
        <v>65</v>
      </c>
      <c r="C39" s="33">
        <v>0</v>
      </c>
      <c r="D39" s="33">
        <v>0</v>
      </c>
      <c r="E39" s="33">
        <v>0</v>
      </c>
      <c r="F39" s="33">
        <v>0</v>
      </c>
      <c r="G39" s="33">
        <v>0</v>
      </c>
      <c r="H39" s="33">
        <v>0</v>
      </c>
      <c r="I39" s="33">
        <v>0</v>
      </c>
      <c r="J39" s="33">
        <v>0</v>
      </c>
      <c r="K39" s="33">
        <v>0</v>
      </c>
      <c r="L39" s="33">
        <v>0</v>
      </c>
      <c r="M39" s="33">
        <v>0</v>
      </c>
      <c r="N39" s="33">
        <v>0</v>
      </c>
      <c r="O39" s="33">
        <v>0</v>
      </c>
      <c r="P39" s="33">
        <v>0</v>
      </c>
      <c r="Q39" s="33">
        <v>0</v>
      </c>
      <c r="R39" s="33">
        <v>0</v>
      </c>
      <c r="S39" s="33">
        <v>0</v>
      </c>
      <c r="T39" s="33">
        <v>0</v>
      </c>
      <c r="U39" s="33">
        <v>0</v>
      </c>
      <c r="V39" s="33">
        <v>0</v>
      </c>
      <c r="W39" s="33">
        <v>0</v>
      </c>
      <c r="X39" s="33">
        <v>0</v>
      </c>
      <c r="Y39" s="33">
        <v>0</v>
      </c>
      <c r="Z39" s="33">
        <v>0</v>
      </c>
      <c r="AA39" s="33">
        <v>0</v>
      </c>
      <c r="AB39" s="33">
        <v>0</v>
      </c>
      <c r="AC39" s="33">
        <v>0</v>
      </c>
      <c r="AD39" s="33">
        <v>0</v>
      </c>
      <c r="AE39" s="33">
        <v>0</v>
      </c>
    </row>
    <row r="40" spans="1:31">
      <c r="A40" s="29" t="s">
        <v>131</v>
      </c>
      <c r="B40" s="29" t="s">
        <v>69</v>
      </c>
      <c r="C40" s="33">
        <v>94987.364653590543</v>
      </c>
      <c r="D40" s="33">
        <v>90636.798297494039</v>
      </c>
      <c r="E40" s="33">
        <v>86716.87163628565</v>
      </c>
      <c r="F40" s="33">
        <v>107902.56852626287</v>
      </c>
      <c r="G40" s="33">
        <v>114568.24329451281</v>
      </c>
      <c r="H40" s="33">
        <v>109320.84281308169</v>
      </c>
      <c r="I40" s="33">
        <v>106306.90236232372</v>
      </c>
      <c r="J40" s="33">
        <v>116334.15332984641</v>
      </c>
      <c r="K40" s="33">
        <v>111005.87156086686</v>
      </c>
      <c r="L40" s="33">
        <v>105921.63313155099</v>
      </c>
      <c r="M40" s="33">
        <v>103874.24051530912</v>
      </c>
      <c r="N40" s="33">
        <v>111798.23511255225</v>
      </c>
      <c r="O40" s="33">
        <v>129075.1842588688</v>
      </c>
      <c r="P40" s="33">
        <v>123520.98275371466</v>
      </c>
      <c r="Q40" s="33">
        <v>122060.4922007423</v>
      </c>
      <c r="R40" s="33">
        <v>121627.3374654418</v>
      </c>
      <c r="S40" s="33">
        <v>125009.22597086334</v>
      </c>
      <c r="T40" s="33">
        <v>119283.61252012805</v>
      </c>
      <c r="U40" s="33">
        <v>114124.74739195604</v>
      </c>
      <c r="V40" s="33">
        <v>108593.15057217158</v>
      </c>
      <c r="W40" s="33">
        <v>108325.41304448427</v>
      </c>
      <c r="X40" s="33">
        <v>120182.13961903758</v>
      </c>
      <c r="Y40" s="33">
        <v>114984.41434726017</v>
      </c>
      <c r="Z40" s="33">
        <v>110906.14966551814</v>
      </c>
      <c r="AA40" s="33">
        <v>116199.51435151411</v>
      </c>
      <c r="AB40" s="33">
        <v>113984.19670134362</v>
      </c>
      <c r="AC40" s="33">
        <v>109054.52459381903</v>
      </c>
      <c r="AD40" s="33">
        <v>133473.01300511436</v>
      </c>
      <c r="AE40" s="33">
        <v>127791.46416259352</v>
      </c>
    </row>
    <row r="41" spans="1:31">
      <c r="A41" s="29" t="s">
        <v>131</v>
      </c>
      <c r="B41" s="29" t="s">
        <v>68</v>
      </c>
      <c r="C41" s="33">
        <v>2.0305459945373452E-4</v>
      </c>
      <c r="D41" s="33">
        <v>3.2088665089020815E-4</v>
      </c>
      <c r="E41" s="33">
        <v>3.2747606588075213E-4</v>
      </c>
      <c r="F41" s="33">
        <v>8.4094519638268285E-4</v>
      </c>
      <c r="G41" s="33">
        <v>8.0242862218309389E-4</v>
      </c>
      <c r="H41" s="33">
        <v>7.7032134235129925E-4</v>
      </c>
      <c r="I41" s="33">
        <v>7.370059201689598E-4</v>
      </c>
      <c r="J41" s="33">
        <v>9.0091166888968139E-4</v>
      </c>
      <c r="K41" s="33">
        <v>8.8036918948618801E-4</v>
      </c>
      <c r="L41" s="33">
        <v>1.1041701769989715E-3</v>
      </c>
      <c r="M41" s="33">
        <v>4120.7697842345706</v>
      </c>
      <c r="N41" s="33">
        <v>12607.502628087006</v>
      </c>
      <c r="O41" s="33">
        <v>21659.612569483084</v>
      </c>
      <c r="P41" s="33">
        <v>20667.569237461801</v>
      </c>
      <c r="Q41" s="33">
        <v>19773.723050457455</v>
      </c>
      <c r="R41" s="33">
        <v>18815.295838622027</v>
      </c>
      <c r="S41" s="33">
        <v>38529.112594218532</v>
      </c>
      <c r="T41" s="33">
        <v>36764.420402916709</v>
      </c>
      <c r="U41" s="33">
        <v>40873.308266661079</v>
      </c>
      <c r="V41" s="33">
        <v>44597.026021972801</v>
      </c>
      <c r="W41" s="33">
        <v>50947.500161944074</v>
      </c>
      <c r="X41" s="33">
        <v>65262.291886294326</v>
      </c>
      <c r="Y41" s="33">
        <v>62439.780439133378</v>
      </c>
      <c r="Z41" s="33">
        <v>59413.340523179591</v>
      </c>
      <c r="AA41" s="33">
        <v>56692.118797257412</v>
      </c>
      <c r="AB41" s="33">
        <v>82643.07865368585</v>
      </c>
      <c r="AC41" s="33">
        <v>79068.870197521435</v>
      </c>
      <c r="AD41" s="33">
        <v>75236.422905527463</v>
      </c>
      <c r="AE41" s="33">
        <v>85881.930862903391</v>
      </c>
    </row>
    <row r="42" spans="1:31">
      <c r="A42" s="29" t="s">
        <v>131</v>
      </c>
      <c r="B42" s="29" t="s">
        <v>36</v>
      </c>
      <c r="C42" s="33">
        <v>8.6913645714062094E-5</v>
      </c>
      <c r="D42" s="33">
        <v>1.23000883243304E-4</v>
      </c>
      <c r="E42" s="33">
        <v>1.17681250865545E-4</v>
      </c>
      <c r="F42" s="33">
        <v>1.7738909077178599E-4</v>
      </c>
      <c r="G42" s="33">
        <v>2.65955645526491E-4</v>
      </c>
      <c r="H42" s="33">
        <v>2.5377447082118999E-4</v>
      </c>
      <c r="I42" s="33">
        <v>4.4293658715040203E-4</v>
      </c>
      <c r="J42" s="33">
        <v>1072.6560262509099</v>
      </c>
      <c r="K42" s="33">
        <v>1023.5267446601999</v>
      </c>
      <c r="L42" s="33">
        <v>976.64765852553705</v>
      </c>
      <c r="M42" s="33">
        <v>1699.5265168957899</v>
      </c>
      <c r="N42" s="33">
        <v>3730.0550831462201</v>
      </c>
      <c r="O42" s="33">
        <v>7009.9699093120198</v>
      </c>
      <c r="P42" s="33">
        <v>6688.9025825583894</v>
      </c>
      <c r="Q42" s="33">
        <v>6399.6160209991804</v>
      </c>
      <c r="R42" s="33">
        <v>6089.4282971392404</v>
      </c>
      <c r="S42" s="33">
        <v>5810.5231995141703</v>
      </c>
      <c r="T42" s="33">
        <v>5544.39236374129</v>
      </c>
      <c r="U42" s="33">
        <v>5304.6044195115701</v>
      </c>
      <c r="V42" s="33">
        <v>5047.4916231396501</v>
      </c>
      <c r="W42" s="33">
        <v>4816.3088265121405</v>
      </c>
      <c r="X42" s="33">
        <v>18111.7411480714</v>
      </c>
      <c r="Y42" s="33">
        <v>17328.4312881064</v>
      </c>
      <c r="Z42" s="33">
        <v>18388.849437027202</v>
      </c>
      <c r="AA42" s="33">
        <v>21900.545101018102</v>
      </c>
      <c r="AB42" s="33">
        <v>47079.331514415702</v>
      </c>
      <c r="AC42" s="33">
        <v>45043.210068425898</v>
      </c>
      <c r="AD42" s="33">
        <v>53227.579011713104</v>
      </c>
      <c r="AE42" s="33">
        <v>50789.674610305097</v>
      </c>
    </row>
    <row r="43" spans="1:31">
      <c r="A43" s="29" t="s">
        <v>131</v>
      </c>
      <c r="B43" s="29" t="s">
        <v>73</v>
      </c>
      <c r="C43" s="33">
        <v>0</v>
      </c>
      <c r="D43" s="33">
        <v>0</v>
      </c>
      <c r="E43" s="33">
        <v>1.48052265883275E-4</v>
      </c>
      <c r="F43" s="33">
        <v>2.1090619223489E-4</v>
      </c>
      <c r="G43" s="33">
        <v>2.07893562769113E-4</v>
      </c>
      <c r="H43" s="33">
        <v>2.5451488755523998E-4</v>
      </c>
      <c r="I43" s="33">
        <v>2.5699723990686501E-4</v>
      </c>
      <c r="J43" s="33">
        <v>112.79748934961</v>
      </c>
      <c r="K43" s="33">
        <v>107.63119208464001</v>
      </c>
      <c r="L43" s="33">
        <v>102.701519123845</v>
      </c>
      <c r="M43" s="33">
        <v>396.52580374354301</v>
      </c>
      <c r="N43" s="33">
        <v>5957.0169514387298</v>
      </c>
      <c r="O43" s="33">
        <v>11180.2839169981</v>
      </c>
      <c r="P43" s="33">
        <v>10668.209840216599</v>
      </c>
      <c r="Q43" s="33">
        <v>10206.8232795486</v>
      </c>
      <c r="R43" s="33">
        <v>9712.1012102033492</v>
      </c>
      <c r="S43" s="33">
        <v>19770.2288824282</v>
      </c>
      <c r="T43" s="33">
        <v>18864.722208546998</v>
      </c>
      <c r="U43" s="33">
        <v>18181.297745575601</v>
      </c>
      <c r="V43" s="33">
        <v>17300.054973194499</v>
      </c>
      <c r="W43" s="33">
        <v>17780.3951350793</v>
      </c>
      <c r="X43" s="33">
        <v>18259.738174114202</v>
      </c>
      <c r="Y43" s="33">
        <v>17470.0276302614</v>
      </c>
      <c r="Z43" s="33">
        <v>16623.2599353529</v>
      </c>
      <c r="AA43" s="33">
        <v>15861.889244976001</v>
      </c>
      <c r="AB43" s="33">
        <v>15135.3904949055</v>
      </c>
      <c r="AC43" s="33">
        <v>14480.804030128102</v>
      </c>
      <c r="AD43" s="33">
        <v>13778.9232255566</v>
      </c>
      <c r="AE43" s="33">
        <v>13147.8275000677</v>
      </c>
    </row>
    <row r="44" spans="1:31">
      <c r="A44" s="29" t="s">
        <v>131</v>
      </c>
      <c r="B44" s="29" t="s">
        <v>56</v>
      </c>
      <c r="C44" s="33">
        <v>0</v>
      </c>
      <c r="D44" s="33">
        <v>0</v>
      </c>
      <c r="E44" s="33">
        <v>0</v>
      </c>
      <c r="F44" s="33">
        <v>0</v>
      </c>
      <c r="G44" s="33">
        <v>0</v>
      </c>
      <c r="H44" s="33">
        <v>0</v>
      </c>
      <c r="I44" s="33">
        <v>0</v>
      </c>
      <c r="J44" s="33">
        <v>0</v>
      </c>
      <c r="K44" s="33">
        <v>0</v>
      </c>
      <c r="L44" s="33">
        <v>0</v>
      </c>
      <c r="M44" s="33">
        <v>0</v>
      </c>
      <c r="N44" s="33">
        <v>0</v>
      </c>
      <c r="O44" s="33">
        <v>0</v>
      </c>
      <c r="P44" s="33">
        <v>0</v>
      </c>
      <c r="Q44" s="33">
        <v>0</v>
      </c>
      <c r="R44" s="33">
        <v>0</v>
      </c>
      <c r="S44" s="33">
        <v>0</v>
      </c>
      <c r="T44" s="33">
        <v>0</v>
      </c>
      <c r="U44" s="33">
        <v>0</v>
      </c>
      <c r="V44" s="33">
        <v>0</v>
      </c>
      <c r="W44" s="33">
        <v>0</v>
      </c>
      <c r="X44" s="33">
        <v>0</v>
      </c>
      <c r="Y44" s="33">
        <v>0</v>
      </c>
      <c r="Z44" s="33">
        <v>0</v>
      </c>
      <c r="AA44" s="33">
        <v>0</v>
      </c>
      <c r="AB44" s="33">
        <v>0</v>
      </c>
      <c r="AC44" s="33">
        <v>0</v>
      </c>
      <c r="AD44" s="33">
        <v>0</v>
      </c>
      <c r="AE44" s="33">
        <v>0</v>
      </c>
    </row>
    <row r="45" spans="1:31">
      <c r="A45" s="34" t="s">
        <v>138</v>
      </c>
      <c r="B45" s="34"/>
      <c r="C45" s="35">
        <v>94987.364966711903</v>
      </c>
      <c r="D45" s="35">
        <v>90636.798727431655</v>
      </c>
      <c r="E45" s="35">
        <v>86716.872074109488</v>
      </c>
      <c r="F45" s="35">
        <v>-46088.978355324143</v>
      </c>
      <c r="G45" s="35">
        <v>-38211.346839330887</v>
      </c>
      <c r="H45" s="35">
        <v>-44397.740607544234</v>
      </c>
      <c r="I45" s="35">
        <v>39159.358477939211</v>
      </c>
      <c r="J45" s="35">
        <v>-3756.3301991585836</v>
      </c>
      <c r="K45" s="35">
        <v>-10342.740952848078</v>
      </c>
      <c r="L45" s="35">
        <v>-9869.0273511984597</v>
      </c>
      <c r="M45" s="35">
        <v>380648.7289014766</v>
      </c>
      <c r="N45" s="35">
        <v>179852.85826411151</v>
      </c>
      <c r="O45" s="35">
        <v>70413.24405026593</v>
      </c>
      <c r="P45" s="35">
        <v>25229.52317156511</v>
      </c>
      <c r="Q45" s="35">
        <v>70853.252482572221</v>
      </c>
      <c r="R45" s="35">
        <v>82338.461623420531</v>
      </c>
      <c r="S45" s="35">
        <v>134800.35909830063</v>
      </c>
      <c r="T45" s="35">
        <v>128626.29680153713</v>
      </c>
      <c r="U45" s="35">
        <v>133440.73851141674</v>
      </c>
      <c r="V45" s="35">
        <v>132677.73685499959</v>
      </c>
      <c r="W45" s="35">
        <v>378950.26489712106</v>
      </c>
      <c r="X45" s="35">
        <v>169116.74386975175</v>
      </c>
      <c r="Y45" s="35">
        <v>165409.30813151374</v>
      </c>
      <c r="Z45" s="35">
        <v>164040.0174779951</v>
      </c>
      <c r="AA45" s="35">
        <v>172705.06087138478</v>
      </c>
      <c r="AB45" s="35">
        <v>204942.03080931286</v>
      </c>
      <c r="AC45" s="35">
        <v>196078.5476056959</v>
      </c>
      <c r="AD45" s="35">
        <v>216279.00453896952</v>
      </c>
      <c r="AE45" s="35">
        <v>225793.11503845803</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0</v>
      </c>
      <c r="D49" s="33">
        <v>0</v>
      </c>
      <c r="E49" s="33">
        <v>0</v>
      </c>
      <c r="F49" s="33">
        <v>-341210.13282049133</v>
      </c>
      <c r="G49" s="33">
        <v>-337060.0862715246</v>
      </c>
      <c r="H49" s="33">
        <v>-359596.98634543287</v>
      </c>
      <c r="I49" s="33">
        <v>-355318.76413376344</v>
      </c>
      <c r="J49" s="33">
        <v>-421261.42702061788</v>
      </c>
      <c r="K49" s="33">
        <v>-368445.86759870331</v>
      </c>
      <c r="L49" s="33">
        <v>-319584.66089546366</v>
      </c>
      <c r="M49" s="33">
        <v>-272974.66088913486</v>
      </c>
      <c r="N49" s="33">
        <v>-228544.52577136087</v>
      </c>
      <c r="O49" s="33">
        <v>-218076.83748127121</v>
      </c>
      <c r="P49" s="33">
        <v>-208088.58530004774</v>
      </c>
      <c r="Q49" s="33">
        <v>-199089.01760088938</v>
      </c>
      <c r="R49" s="33">
        <v>-189439.22470511339</v>
      </c>
      <c r="S49" s="33">
        <v>-126094.14820291517</v>
      </c>
      <c r="T49" s="33">
        <v>-172483.41493272671</v>
      </c>
      <c r="U49" s="33">
        <v>-165023.7257458794</v>
      </c>
      <c r="V49" s="33">
        <v>-157025.06868520033</v>
      </c>
      <c r="W49" s="33">
        <v>-149833.08074683687</v>
      </c>
      <c r="X49" s="33">
        <v>-142970.49683891688</v>
      </c>
      <c r="Y49" s="33">
        <v>-136787.20397146416</v>
      </c>
      <c r="Z49" s="33">
        <v>-130157.16377626359</v>
      </c>
      <c r="AA49" s="33">
        <v>-124195.76691263834</v>
      </c>
      <c r="AB49" s="33">
        <v>-124767.2776385795</v>
      </c>
      <c r="AC49" s="33">
        <v>-88405.292530156294</v>
      </c>
      <c r="AD49" s="33">
        <v>0</v>
      </c>
      <c r="AE49" s="33">
        <v>0</v>
      </c>
    </row>
    <row r="50" spans="1:31">
      <c r="A50" s="29" t="s">
        <v>132</v>
      </c>
      <c r="B50" s="29" t="s">
        <v>20</v>
      </c>
      <c r="C50" s="33">
        <v>2.2241380392450001E-5</v>
      </c>
      <c r="D50" s="33">
        <v>2.1222691205720597E-5</v>
      </c>
      <c r="E50" s="33">
        <v>2.1280231096154199E-5</v>
      </c>
      <c r="F50" s="33">
        <v>3.6744890761605799E-5</v>
      </c>
      <c r="G50" s="33">
        <v>3.5061918651695501E-5</v>
      </c>
      <c r="H50" s="33">
        <v>3.3456029234481399E-5</v>
      </c>
      <c r="I50" s="33">
        <v>3.3835218777766401E-5</v>
      </c>
      <c r="J50" s="33">
        <v>3.2195234524876901E-5</v>
      </c>
      <c r="K50" s="33">
        <v>3.0720643618377097E-5</v>
      </c>
      <c r="L50" s="33">
        <v>2.9313591227238999E-5</v>
      </c>
      <c r="M50" s="33">
        <v>2.9989538274045098E-5</v>
      </c>
      <c r="N50" s="33">
        <v>4.3270368498871598E-5</v>
      </c>
      <c r="O50" s="33">
        <v>4.1288519543554102E-5</v>
      </c>
      <c r="P50" s="33">
        <v>3.9397442296866601E-5</v>
      </c>
      <c r="Q50" s="33">
        <v>3.7693552827806705E-5</v>
      </c>
      <c r="R50" s="33">
        <v>3.5866556127147397E-5</v>
      </c>
      <c r="S50" s="33">
        <v>5.8400951365961301E-5</v>
      </c>
      <c r="T50" s="33">
        <v>5.57260986094566E-5</v>
      </c>
      <c r="U50" s="33">
        <v>5.6930412469702198E-5</v>
      </c>
      <c r="V50" s="33">
        <v>5.41710101861216E-5</v>
      </c>
      <c r="W50" s="33">
        <v>7.8182762096110398E-5</v>
      </c>
      <c r="X50" s="33">
        <v>7.4601872199412303E-5</v>
      </c>
      <c r="Y50" s="33">
        <v>1.06225070759736E-4</v>
      </c>
      <c r="Z50" s="33">
        <v>1.0107636921144001E-4</v>
      </c>
      <c r="AA50" s="33">
        <v>9.644691714809089E-5</v>
      </c>
      <c r="AB50" s="33">
        <v>2.8692261838904299E-4</v>
      </c>
      <c r="AC50" s="33">
        <v>2.9643110505301001E-4</v>
      </c>
      <c r="AD50" s="33">
        <v>2.8320665125076798E-4</v>
      </c>
      <c r="AE50" s="33">
        <v>2.7023535413932899E-4</v>
      </c>
    </row>
    <row r="51" spans="1:31">
      <c r="A51" s="29" t="s">
        <v>132</v>
      </c>
      <c r="B51" s="29" t="s">
        <v>32</v>
      </c>
      <c r="C51" s="33">
        <v>0</v>
      </c>
      <c r="D51" s="33">
        <v>0</v>
      </c>
      <c r="E51" s="33">
        <v>0</v>
      </c>
      <c r="F51" s="33">
        <v>0</v>
      </c>
      <c r="G51" s="33">
        <v>0</v>
      </c>
      <c r="H51" s="33">
        <v>0</v>
      </c>
      <c r="I51" s="33">
        <v>0</v>
      </c>
      <c r="J51" s="33">
        <v>0</v>
      </c>
      <c r="K51" s="33">
        <v>0</v>
      </c>
      <c r="L51" s="33">
        <v>0</v>
      </c>
      <c r="M51" s="33">
        <v>0</v>
      </c>
      <c r="N51" s="33">
        <v>0</v>
      </c>
      <c r="O51" s="33">
        <v>0</v>
      </c>
      <c r="P51" s="33">
        <v>0</v>
      </c>
      <c r="Q51" s="33">
        <v>0</v>
      </c>
      <c r="R51" s="33">
        <v>0</v>
      </c>
      <c r="S51" s="33">
        <v>0</v>
      </c>
      <c r="T51" s="33">
        <v>0</v>
      </c>
      <c r="U51" s="33">
        <v>0</v>
      </c>
      <c r="V51" s="33">
        <v>0</v>
      </c>
      <c r="W51" s="33">
        <v>0</v>
      </c>
      <c r="X51" s="33">
        <v>0</v>
      </c>
      <c r="Y51" s="33">
        <v>0</v>
      </c>
      <c r="Z51" s="33">
        <v>0</v>
      </c>
      <c r="AA51" s="33">
        <v>0</v>
      </c>
      <c r="AB51" s="33">
        <v>0</v>
      </c>
      <c r="AC51" s="33">
        <v>0</v>
      </c>
      <c r="AD51" s="33">
        <v>0</v>
      </c>
      <c r="AE51" s="33">
        <v>0</v>
      </c>
    </row>
    <row r="52" spans="1:31">
      <c r="A52" s="29" t="s">
        <v>132</v>
      </c>
      <c r="B52" s="29" t="s">
        <v>66</v>
      </c>
      <c r="C52" s="33">
        <v>8.1592375543242812E-5</v>
      </c>
      <c r="D52" s="33">
        <v>8.0849979004453594E-5</v>
      </c>
      <c r="E52" s="33">
        <v>7.9802683703664301E-5</v>
      </c>
      <c r="F52" s="33">
        <v>7.5934668382943605E-5</v>
      </c>
      <c r="G52" s="33">
        <v>7.2456744611366691E-5</v>
      </c>
      <c r="H52" s="33">
        <v>6.9138115059656506E-5</v>
      </c>
      <c r="I52" s="33">
        <v>6.6147979170297702E-5</v>
      </c>
      <c r="J52" s="33">
        <v>6.3638981663999197E-5</v>
      </c>
      <c r="K52" s="33">
        <v>6.3795864261142004E-5</v>
      </c>
      <c r="L52" s="33">
        <v>6.5433830093282911E-5</v>
      </c>
      <c r="M52" s="33">
        <v>6.7180341101454906E-5</v>
      </c>
      <c r="N52" s="33">
        <v>1.696878162050102E-4</v>
      </c>
      <c r="O52" s="33">
        <v>1.6191585509299031E-4</v>
      </c>
      <c r="P52" s="33">
        <v>1.5449986166844309E-4</v>
      </c>
      <c r="Q52" s="33">
        <v>1413.2328959830404</v>
      </c>
      <c r="R52" s="33">
        <v>1344.7338651270425</v>
      </c>
      <c r="S52" s="33">
        <v>3768.8510261413885</v>
      </c>
      <c r="T52" s="33">
        <v>3596.2318937413365</v>
      </c>
      <c r="U52" s="33">
        <v>3440.6994910056637</v>
      </c>
      <c r="V52" s="33">
        <v>3273.9296837334869</v>
      </c>
      <c r="W52" s="33">
        <v>7495.9756426450931</v>
      </c>
      <c r="X52" s="33">
        <v>7152.6485111266857</v>
      </c>
      <c r="Y52" s="33">
        <v>10890.399205789572</v>
      </c>
      <c r="Z52" s="33">
        <v>13351.384506460447</v>
      </c>
      <c r="AA52" s="33">
        <v>12739.87070719935</v>
      </c>
      <c r="AB52" s="33">
        <v>12156.36517378564</v>
      </c>
      <c r="AC52" s="33">
        <v>11630.617780196359</v>
      </c>
      <c r="AD52" s="33">
        <v>17699.502869341373</v>
      </c>
      <c r="AE52" s="33">
        <v>19954.35995055586</v>
      </c>
    </row>
    <row r="53" spans="1:31">
      <c r="A53" s="29" t="s">
        <v>132</v>
      </c>
      <c r="B53" s="29" t="s">
        <v>65</v>
      </c>
      <c r="C53" s="33">
        <v>0</v>
      </c>
      <c r="D53" s="33">
        <v>0</v>
      </c>
      <c r="E53" s="33">
        <v>0</v>
      </c>
      <c r="F53" s="33">
        <v>0</v>
      </c>
      <c r="G53" s="33">
        <v>0</v>
      </c>
      <c r="H53" s="33">
        <v>0</v>
      </c>
      <c r="I53" s="33">
        <v>0</v>
      </c>
      <c r="J53" s="33">
        <v>0</v>
      </c>
      <c r="K53" s="33">
        <v>0</v>
      </c>
      <c r="L53" s="33">
        <v>0</v>
      </c>
      <c r="M53" s="33">
        <v>0</v>
      </c>
      <c r="N53" s="33">
        <v>0</v>
      </c>
      <c r="O53" s="33">
        <v>0</v>
      </c>
      <c r="P53" s="33">
        <v>0</v>
      </c>
      <c r="Q53" s="33">
        <v>0</v>
      </c>
      <c r="R53" s="33">
        <v>0</v>
      </c>
      <c r="S53" s="33">
        <v>0</v>
      </c>
      <c r="T53" s="33">
        <v>0</v>
      </c>
      <c r="U53" s="33">
        <v>0</v>
      </c>
      <c r="V53" s="33">
        <v>0</v>
      </c>
      <c r="W53" s="33">
        <v>0</v>
      </c>
      <c r="X53" s="33">
        <v>0</v>
      </c>
      <c r="Y53" s="33">
        <v>0</v>
      </c>
      <c r="Z53" s="33">
        <v>0</v>
      </c>
      <c r="AA53" s="33">
        <v>0</v>
      </c>
      <c r="AB53" s="33">
        <v>0</v>
      </c>
      <c r="AC53" s="33">
        <v>0</v>
      </c>
      <c r="AD53" s="33">
        <v>0</v>
      </c>
      <c r="AE53" s="33">
        <v>0</v>
      </c>
    </row>
    <row r="54" spans="1:31">
      <c r="A54" s="29" t="s">
        <v>132</v>
      </c>
      <c r="B54" s="29" t="s">
        <v>69</v>
      </c>
      <c r="C54" s="33">
        <v>3.1977835218732448E-3</v>
      </c>
      <c r="D54" s="33">
        <v>3.0513201532444026E-3</v>
      </c>
      <c r="E54" s="33">
        <v>3.2587209965539653E-3</v>
      </c>
      <c r="F54" s="33">
        <v>37096.10470959395</v>
      </c>
      <c r="G54" s="33">
        <v>35397.046471180329</v>
      </c>
      <c r="H54" s="33">
        <v>40917.596659526709</v>
      </c>
      <c r="I54" s="33">
        <v>71973.105355984153</v>
      </c>
      <c r="J54" s="33">
        <v>82398.304156256752</v>
      </c>
      <c r="K54" s="33">
        <v>78624.336056279615</v>
      </c>
      <c r="L54" s="33">
        <v>75023.221701915565</v>
      </c>
      <c r="M54" s="33">
        <v>83233.031406531678</v>
      </c>
      <c r="N54" s="33">
        <v>79198.748038320249</v>
      </c>
      <c r="O54" s="33">
        <v>88002.325093465144</v>
      </c>
      <c r="P54" s="33">
        <v>86275.756469076267</v>
      </c>
      <c r="Q54" s="33">
        <v>82544.439299420017</v>
      </c>
      <c r="R54" s="33">
        <v>86893.173282966833</v>
      </c>
      <c r="S54" s="33">
        <v>97870.041877747921</v>
      </c>
      <c r="T54" s="33">
        <v>93387.444546219034</v>
      </c>
      <c r="U54" s="33">
        <v>89348.555968897446</v>
      </c>
      <c r="V54" s="33">
        <v>93957.417580422014</v>
      </c>
      <c r="W54" s="33">
        <v>89654.0243874679</v>
      </c>
      <c r="X54" s="33">
        <v>85547.73323323876</v>
      </c>
      <c r="Y54" s="33">
        <v>81847.902152937808</v>
      </c>
      <c r="Z54" s="33">
        <v>77880.755625986261</v>
      </c>
      <c r="AA54" s="33">
        <v>74313.698911125481</v>
      </c>
      <c r="AB54" s="33">
        <v>70910.018026557911</v>
      </c>
      <c r="AC54" s="33">
        <v>87601.841193874905</v>
      </c>
      <c r="AD54" s="33">
        <v>83355.80273833251</v>
      </c>
      <c r="AE54" s="33">
        <v>159961.14856826817</v>
      </c>
    </row>
    <row r="55" spans="1:31">
      <c r="A55" s="29" t="s">
        <v>132</v>
      </c>
      <c r="B55" s="29" t="s">
        <v>68</v>
      </c>
      <c r="C55" s="33">
        <v>6.7960602274230996E-5</v>
      </c>
      <c r="D55" s="33">
        <v>1.0057928402610281E-4</v>
      </c>
      <c r="E55" s="33">
        <v>1.1243160044277679E-4</v>
      </c>
      <c r="F55" s="33">
        <v>1.0979742592960953E-3</v>
      </c>
      <c r="G55" s="33">
        <v>3921.2955516807942</v>
      </c>
      <c r="H55" s="33">
        <v>3741.6943216473137</v>
      </c>
      <c r="I55" s="33">
        <v>7932.7022299146265</v>
      </c>
      <c r="J55" s="33">
        <v>7548.2062243485998</v>
      </c>
      <c r="K55" s="33">
        <v>7202.4870078299909</v>
      </c>
      <c r="L55" s="33">
        <v>9851.2094170493292</v>
      </c>
      <c r="M55" s="33">
        <v>15116.209647097265</v>
      </c>
      <c r="N55" s="33">
        <v>22750.587690540764</v>
      </c>
      <c r="O55" s="33">
        <v>21708.576031949651</v>
      </c>
      <c r="P55" s="33">
        <v>20714.290098575337</v>
      </c>
      <c r="Q55" s="33">
        <v>19818.423293515712</v>
      </c>
      <c r="R55" s="33">
        <v>18857.829473864291</v>
      </c>
      <c r="S55" s="33">
        <v>21002.711057543835</v>
      </c>
      <c r="T55" s="33">
        <v>20040.754819169342</v>
      </c>
      <c r="U55" s="33">
        <v>22127.22420042301</v>
      </c>
      <c r="V55" s="33">
        <v>21084.989137832261</v>
      </c>
      <c r="W55" s="33">
        <v>38537.119636235184</v>
      </c>
      <c r="X55" s="33">
        <v>40284.226948964351</v>
      </c>
      <c r="Y55" s="33">
        <v>38891.371423891891</v>
      </c>
      <c r="Z55" s="33">
        <v>37006.316767458789</v>
      </c>
      <c r="AA55" s="33">
        <v>35311.370947257361</v>
      </c>
      <c r="AB55" s="33">
        <v>33694.056233968629</v>
      </c>
      <c r="AC55" s="33">
        <v>32236.830986848021</v>
      </c>
      <c r="AD55" s="33">
        <v>30674.320174409138</v>
      </c>
      <c r="AE55" s="33">
        <v>29269.389467745219</v>
      </c>
    </row>
    <row r="56" spans="1:31">
      <c r="A56" s="29" t="s">
        <v>132</v>
      </c>
      <c r="B56" s="29" t="s">
        <v>36</v>
      </c>
      <c r="C56" s="33">
        <v>8.2708821854577105E-5</v>
      </c>
      <c r="D56" s="33">
        <v>1.1921036004314601E-4</v>
      </c>
      <c r="E56" s="33">
        <v>1.14054662991805E-4</v>
      </c>
      <c r="F56" s="33">
        <v>1.6685776515071199E-4</v>
      </c>
      <c r="G56" s="33">
        <v>2.3749173734050099E-4</v>
      </c>
      <c r="H56" s="33">
        <v>3.3484799896598501E-4</v>
      </c>
      <c r="I56" s="33">
        <v>3.2659452358573297E-4</v>
      </c>
      <c r="J56" s="33">
        <v>3.9360817991951705E-4</v>
      </c>
      <c r="K56" s="33">
        <v>5.9622975800480507E-4</v>
      </c>
      <c r="L56" s="33">
        <v>8.4245311134052204E-4</v>
      </c>
      <c r="M56" s="33">
        <v>8.8293347899154198E-4</v>
      </c>
      <c r="N56" s="33">
        <v>4.4451460852563702E-3</v>
      </c>
      <c r="O56" s="33">
        <v>4.2426985752960101E-3</v>
      </c>
      <c r="P56" s="33">
        <v>4.0483765015333004E-3</v>
      </c>
      <c r="Q56" s="33">
        <v>3.8752798084560301E-3</v>
      </c>
      <c r="R56" s="33">
        <v>3.6874460041838599E-3</v>
      </c>
      <c r="S56" s="33">
        <v>3.52346962091497E-3</v>
      </c>
      <c r="T56" s="33">
        <v>3.3620893315956103E-3</v>
      </c>
      <c r="U56" s="33">
        <v>3.3765084921131999E-3</v>
      </c>
      <c r="V56" s="33">
        <v>3.2156636212580902E-3</v>
      </c>
      <c r="W56" s="33">
        <v>11685.3134134186</v>
      </c>
      <c r="X56" s="33">
        <v>11150.1082159295</v>
      </c>
      <c r="Y56" s="33">
        <v>11663.623073082101</v>
      </c>
      <c r="Z56" s="33">
        <v>33525.774269644302</v>
      </c>
      <c r="AA56" s="33">
        <v>31990.2426116692</v>
      </c>
      <c r="AB56" s="33">
        <v>30525.040647837002</v>
      </c>
      <c r="AC56" s="33">
        <v>47862.174762291201</v>
      </c>
      <c r="AD56" s="33">
        <v>47061.071320240997</v>
      </c>
      <c r="AE56" s="33">
        <v>44905.602391669701</v>
      </c>
    </row>
    <row r="57" spans="1:31">
      <c r="A57" s="29" t="s">
        <v>132</v>
      </c>
      <c r="B57" s="29" t="s">
        <v>73</v>
      </c>
      <c r="C57" s="33">
        <v>0</v>
      </c>
      <c r="D57" s="33">
        <v>0</v>
      </c>
      <c r="E57" s="33">
        <v>1.63663476481345E-4</v>
      </c>
      <c r="F57" s="33">
        <v>4.5099426185446999E-4</v>
      </c>
      <c r="G57" s="33">
        <v>4.3033803594935E-4</v>
      </c>
      <c r="H57" s="33">
        <v>2.0956120417920002E-3</v>
      </c>
      <c r="I57" s="33">
        <v>2.0088127723207698E-3</v>
      </c>
      <c r="J57" s="33">
        <v>1.91144613978182E-3</v>
      </c>
      <c r="K57" s="33">
        <v>1.8264081570820801E-3</v>
      </c>
      <c r="L57" s="33">
        <v>4.3661995620345702E-3</v>
      </c>
      <c r="M57" s="33">
        <v>4.3393256405861195E-3</v>
      </c>
      <c r="N57" s="33">
        <v>13274.1559656753</v>
      </c>
      <c r="O57" s="33">
        <v>12666.1793515177</v>
      </c>
      <c r="P57" s="33">
        <v>12086.048994728</v>
      </c>
      <c r="Q57" s="33">
        <v>14409.4564559798</v>
      </c>
      <c r="R57" s="33">
        <v>13711.0338510119</v>
      </c>
      <c r="S57" s="33">
        <v>13878.4330580645</v>
      </c>
      <c r="T57" s="33">
        <v>13242.7796302854</v>
      </c>
      <c r="U57" s="33">
        <v>12670.0461884673</v>
      </c>
      <c r="V57" s="33">
        <v>12055.932346821201</v>
      </c>
      <c r="W57" s="33">
        <v>13845.9130387485</v>
      </c>
      <c r="X57" s="33">
        <v>13211.749077515398</v>
      </c>
      <c r="Y57" s="33">
        <v>12640.357667093</v>
      </c>
      <c r="Z57" s="33">
        <v>12027.682820088499</v>
      </c>
      <c r="AA57" s="33">
        <v>11476.796579484801</v>
      </c>
      <c r="AB57" s="33">
        <v>10951.1417699576</v>
      </c>
      <c r="AC57" s="33">
        <v>10477.518761758</v>
      </c>
      <c r="AD57" s="33">
        <v>9969.6761528037896</v>
      </c>
      <c r="AE57" s="33">
        <v>9513.0497603383992</v>
      </c>
    </row>
    <row r="58" spans="1:31">
      <c r="A58" s="29" t="s">
        <v>132</v>
      </c>
      <c r="B58" s="29" t="s">
        <v>56</v>
      </c>
      <c r="C58" s="33">
        <v>0</v>
      </c>
      <c r="D58" s="33">
        <v>0</v>
      </c>
      <c r="E58" s="33">
        <v>0</v>
      </c>
      <c r="F58" s="33">
        <v>0</v>
      </c>
      <c r="G58" s="33">
        <v>0</v>
      </c>
      <c r="H58" s="33">
        <v>0</v>
      </c>
      <c r="I58" s="33">
        <v>0</v>
      </c>
      <c r="J58" s="33">
        <v>0</v>
      </c>
      <c r="K58" s="33">
        <v>0</v>
      </c>
      <c r="L58" s="33">
        <v>0</v>
      </c>
      <c r="M58" s="33">
        <v>0</v>
      </c>
      <c r="N58" s="33">
        <v>0</v>
      </c>
      <c r="O58" s="33">
        <v>0</v>
      </c>
      <c r="P58" s="33">
        <v>0</v>
      </c>
      <c r="Q58" s="33">
        <v>0</v>
      </c>
      <c r="R58" s="33">
        <v>0</v>
      </c>
      <c r="S58" s="33">
        <v>0</v>
      </c>
      <c r="T58" s="33">
        <v>0</v>
      </c>
      <c r="U58" s="33">
        <v>0</v>
      </c>
      <c r="V58" s="33">
        <v>0</v>
      </c>
      <c r="W58" s="33">
        <v>0</v>
      </c>
      <c r="X58" s="33">
        <v>0</v>
      </c>
      <c r="Y58" s="33">
        <v>0</v>
      </c>
      <c r="Z58" s="33">
        <v>0</v>
      </c>
      <c r="AA58" s="33">
        <v>0</v>
      </c>
      <c r="AB58" s="33">
        <v>0</v>
      </c>
      <c r="AC58" s="33">
        <v>0</v>
      </c>
      <c r="AD58" s="33">
        <v>0</v>
      </c>
      <c r="AE58" s="33">
        <v>0</v>
      </c>
    </row>
    <row r="59" spans="1:31">
      <c r="A59" s="34" t="s">
        <v>138</v>
      </c>
      <c r="B59" s="34"/>
      <c r="C59" s="35">
        <v>3.3695778800831686E-3</v>
      </c>
      <c r="D59" s="35">
        <v>3.2539721074806797E-3</v>
      </c>
      <c r="E59" s="35">
        <v>3.4722355117965606E-3</v>
      </c>
      <c r="F59" s="35">
        <v>-304114.0269002436</v>
      </c>
      <c r="G59" s="35">
        <v>-297741.74414114485</v>
      </c>
      <c r="H59" s="35">
        <v>-314937.69526166475</v>
      </c>
      <c r="I59" s="35">
        <v>-275412.95644788141</v>
      </c>
      <c r="J59" s="35">
        <v>-331314.91654417827</v>
      </c>
      <c r="K59" s="35">
        <v>-282619.04444007715</v>
      </c>
      <c r="L59" s="35">
        <v>-234710.22968175131</v>
      </c>
      <c r="M59" s="35">
        <v>-174625.41973833606</v>
      </c>
      <c r="N59" s="35">
        <v>-126595.18982954166</v>
      </c>
      <c r="O59" s="35">
        <v>-108365.93615265205</v>
      </c>
      <c r="P59" s="35">
        <v>-101098.53853849882</v>
      </c>
      <c r="Q59" s="35">
        <v>-95312.922074277041</v>
      </c>
      <c r="R59" s="35">
        <v>-82343.488047288673</v>
      </c>
      <c r="S59" s="35">
        <v>-3452.5441830810669</v>
      </c>
      <c r="T59" s="35">
        <v>-55458.983617870887</v>
      </c>
      <c r="U59" s="35">
        <v>-50107.246028622889</v>
      </c>
      <c r="V59" s="35">
        <v>-38708.732229041532</v>
      </c>
      <c r="W59" s="35">
        <v>-14145.961002305943</v>
      </c>
      <c r="X59" s="35">
        <v>-9985.8880709851946</v>
      </c>
      <c r="Y59" s="35">
        <v>-5157.5310826198111</v>
      </c>
      <c r="Z59" s="35">
        <v>-1918.7067752817384</v>
      </c>
      <c r="AA59" s="35">
        <v>-1830.8262506092215</v>
      </c>
      <c r="AB59" s="35">
        <v>-8006.8379173447029</v>
      </c>
      <c r="AC59" s="35">
        <v>43063.997727194095</v>
      </c>
      <c r="AD59" s="35">
        <v>131729.62606528969</v>
      </c>
      <c r="AE59" s="35">
        <v>209184.89825680462</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2.1498307511307698E-5</v>
      </c>
      <c r="D64" s="33">
        <v>2.0513652197279301E-5</v>
      </c>
      <c r="E64" s="33">
        <v>2.4386495196063601E-5</v>
      </c>
      <c r="F64" s="33">
        <v>2.7893315051447697E-5</v>
      </c>
      <c r="G64" s="33">
        <v>2.6615758626281201E-5</v>
      </c>
      <c r="H64" s="33">
        <v>2.5396716236340499E-5</v>
      </c>
      <c r="I64" s="33">
        <v>2.4298340432710098E-5</v>
      </c>
      <c r="J64" s="33">
        <v>2.31206061924581E-5</v>
      </c>
      <c r="K64" s="33">
        <v>2.20616471214248E-5</v>
      </c>
      <c r="L64" s="33">
        <v>2.2055267639667899E-5</v>
      </c>
      <c r="M64" s="33">
        <v>2.1775039361183997E-5</v>
      </c>
      <c r="N64" s="33">
        <v>3.0819645921677599E-5</v>
      </c>
      <c r="O64" s="33">
        <v>2.9408059073862298E-5</v>
      </c>
      <c r="P64" s="33">
        <v>2.8061125059307498E-5</v>
      </c>
      <c r="Q64" s="33">
        <v>3.0793957900512899E-5</v>
      </c>
      <c r="R64" s="33">
        <v>2.93013827712464E-5</v>
      </c>
      <c r="S64" s="33">
        <v>4.3150310088719898E-5</v>
      </c>
      <c r="T64" s="33">
        <v>4.1173959991928298E-5</v>
      </c>
      <c r="U64" s="33">
        <v>3.9393238383121599E-5</v>
      </c>
      <c r="V64" s="33">
        <v>3.7483858365721099E-5</v>
      </c>
      <c r="W64" s="33">
        <v>4.0210148597218998E-5</v>
      </c>
      <c r="X64" s="33">
        <v>3.8368462386651201E-5</v>
      </c>
      <c r="Y64" s="33">
        <v>3.6709074995154601E-5</v>
      </c>
      <c r="Z64" s="33">
        <v>3.4929795678960101E-5</v>
      </c>
      <c r="AA64" s="33">
        <v>3.3329957695661902E-5</v>
      </c>
      <c r="AB64" s="33">
        <v>3.1803394735107394E-5</v>
      </c>
      <c r="AC64" s="33">
        <v>3.0427938202645702E-5</v>
      </c>
      <c r="AD64" s="33">
        <v>2.8953103952925202E-5</v>
      </c>
      <c r="AE64" s="33">
        <v>2.7627007577670199E-5</v>
      </c>
    </row>
    <row r="65" spans="1:31">
      <c r="A65" s="29" t="s">
        <v>133</v>
      </c>
      <c r="B65" s="29" t="s">
        <v>32</v>
      </c>
      <c r="C65" s="33">
        <v>0</v>
      </c>
      <c r="D65" s="33">
        <v>0</v>
      </c>
      <c r="E65" s="33">
        <v>0</v>
      </c>
      <c r="F65" s="33">
        <v>0</v>
      </c>
      <c r="G65" s="33">
        <v>0</v>
      </c>
      <c r="H65" s="33">
        <v>0</v>
      </c>
      <c r="I65" s="33">
        <v>0</v>
      </c>
      <c r="J65" s="33">
        <v>0</v>
      </c>
      <c r="K65" s="33">
        <v>0</v>
      </c>
      <c r="L65" s="33">
        <v>0</v>
      </c>
      <c r="M65" s="33">
        <v>0</v>
      </c>
      <c r="N65" s="33">
        <v>0</v>
      </c>
      <c r="O65" s="33">
        <v>0</v>
      </c>
      <c r="P65" s="33">
        <v>0</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8.1355959992545306E-5</v>
      </c>
      <c r="D66" s="33">
        <v>8.0570110258892792E-5</v>
      </c>
      <c r="E66" s="33">
        <v>7.7085555059682798E-5</v>
      </c>
      <c r="F66" s="33">
        <v>7.3349238257552202E-5</v>
      </c>
      <c r="G66" s="33">
        <v>6.9989731133921902E-5</v>
      </c>
      <c r="H66" s="33">
        <v>6.6784094566848699E-5</v>
      </c>
      <c r="I66" s="33">
        <v>6.3895767081635106E-5</v>
      </c>
      <c r="J66" s="33">
        <v>6.0798755871852695E-5</v>
      </c>
      <c r="K66" s="33">
        <v>6.0711987535663997E-5</v>
      </c>
      <c r="L66" s="33">
        <v>6.1762109331911196E-5</v>
      </c>
      <c r="M66" s="33">
        <v>6.22496654752344E-5</v>
      </c>
      <c r="N66" s="33">
        <v>1.3776909634917461E-4</v>
      </c>
      <c r="O66" s="33">
        <v>1.3145906134954741E-4</v>
      </c>
      <c r="P66" s="33">
        <v>1.2543803558894139E-4</v>
      </c>
      <c r="Q66" s="33">
        <v>1070.6158699112555</v>
      </c>
      <c r="R66" s="33">
        <v>1018.7233971868906</v>
      </c>
      <c r="S66" s="33">
        <v>2160.3933164911878</v>
      </c>
      <c r="T66" s="33">
        <v>2061.4440034647773</v>
      </c>
      <c r="U66" s="33">
        <v>1972.2891618358876</v>
      </c>
      <c r="V66" s="33">
        <v>1876.692819196579</v>
      </c>
      <c r="W66" s="33">
        <v>1790.7374524419649</v>
      </c>
      <c r="X66" s="33">
        <v>1708.7189424895307</v>
      </c>
      <c r="Y66" s="33">
        <v>2018.1539431986319</v>
      </c>
      <c r="Z66" s="33">
        <v>1920.3345465370733</v>
      </c>
      <c r="AA66" s="33">
        <v>1832.3802917677001</v>
      </c>
      <c r="AB66" s="33">
        <v>1748.4544761814784</v>
      </c>
      <c r="AC66" s="33">
        <v>1672.8360350997509</v>
      </c>
      <c r="AD66" s="33">
        <v>1591.7541076191301</v>
      </c>
      <c r="AE66" s="33">
        <v>1518.8493387265369</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10471.931044052979</v>
      </c>
      <c r="D68" s="33">
        <v>9992.3006105761997</v>
      </c>
      <c r="E68" s="33">
        <v>10940.861866906624</v>
      </c>
      <c r="F68" s="33">
        <v>21238.724248721588</v>
      </c>
      <c r="G68" s="33">
        <v>20265.958244528625</v>
      </c>
      <c r="H68" s="33">
        <v>19337.746943947204</v>
      </c>
      <c r="I68" s="33">
        <v>22149.866127413115</v>
      </c>
      <c r="J68" s="33">
        <v>32915.588068278987</v>
      </c>
      <c r="K68" s="33">
        <v>32703.436111331965</v>
      </c>
      <c r="L68" s="33">
        <v>31205.572852608318</v>
      </c>
      <c r="M68" s="33">
        <v>30454.89714583764</v>
      </c>
      <c r="N68" s="33">
        <v>38635.862054165955</v>
      </c>
      <c r="O68" s="33">
        <v>36866.280607503613</v>
      </c>
      <c r="P68" s="33">
        <v>35177.748768524121</v>
      </c>
      <c r="Q68" s="33">
        <v>34116.72179460802</v>
      </c>
      <c r="R68" s="33">
        <v>32463.093167621922</v>
      </c>
      <c r="S68" s="33">
        <v>33577.415302076988</v>
      </c>
      <c r="T68" s="33">
        <v>35864.441898374054</v>
      </c>
      <c r="U68" s="33">
        <v>40163.840802504368</v>
      </c>
      <c r="V68" s="33">
        <v>38217.10989252189</v>
      </c>
      <c r="W68" s="33">
        <v>37188.131743442653</v>
      </c>
      <c r="X68" s="33">
        <v>37172.653228849747</v>
      </c>
      <c r="Y68" s="33">
        <v>41512.752841048037</v>
      </c>
      <c r="Z68" s="33">
        <v>39500.640520998866</v>
      </c>
      <c r="AA68" s="33">
        <v>39345.539468426963</v>
      </c>
      <c r="AB68" s="33">
        <v>49256.181775346689</v>
      </c>
      <c r="AC68" s="33">
        <v>47125.91431585831</v>
      </c>
      <c r="AD68" s="33">
        <v>44841.733508096571</v>
      </c>
      <c r="AE68" s="33">
        <v>42787.913642183128</v>
      </c>
    </row>
    <row r="69" spans="1:31">
      <c r="A69" s="29" t="s">
        <v>133</v>
      </c>
      <c r="B69" s="29" t="s">
        <v>68</v>
      </c>
      <c r="C69" s="33">
        <v>2.115074540360247E-4</v>
      </c>
      <c r="D69" s="33">
        <v>3.6576936479736994E-4</v>
      </c>
      <c r="E69" s="33">
        <v>4.1746357372869701E-4</v>
      </c>
      <c r="F69" s="33">
        <v>1.2842887194391582E-3</v>
      </c>
      <c r="G69" s="33">
        <v>2.6478990465694315E-3</v>
      </c>
      <c r="H69" s="33">
        <v>2.5282653788734752E-3</v>
      </c>
      <c r="I69" s="33">
        <v>276.6565093509725</v>
      </c>
      <c r="J69" s="33">
        <v>263.24704559508569</v>
      </c>
      <c r="K69" s="33">
        <v>251.18993766233152</v>
      </c>
      <c r="L69" s="33">
        <v>1012.4272742831956</v>
      </c>
      <c r="M69" s="33">
        <v>1010.0652999344156</v>
      </c>
      <c r="N69" s="33">
        <v>961.11089539999443</v>
      </c>
      <c r="O69" s="33">
        <v>917.09100811699659</v>
      </c>
      <c r="P69" s="33">
        <v>4195.0281428015242</v>
      </c>
      <c r="Q69" s="33">
        <v>4013.5984917692631</v>
      </c>
      <c r="R69" s="33">
        <v>4019.9503305181538</v>
      </c>
      <c r="S69" s="33">
        <v>8135.6176039866632</v>
      </c>
      <c r="T69" s="33">
        <v>7762.9938938432151</v>
      </c>
      <c r="U69" s="33">
        <v>7427.2543656903181</v>
      </c>
      <c r="V69" s="33">
        <v>7574.3755955837096</v>
      </c>
      <c r="W69" s="33">
        <v>7227.4578289519595</v>
      </c>
      <c r="X69" s="33">
        <v>7486.3544579618128</v>
      </c>
      <c r="Y69" s="33">
        <v>12293.892950971491</v>
      </c>
      <c r="Z69" s="33">
        <v>11698.011157544111</v>
      </c>
      <c r="AA69" s="33">
        <v>11162.224765764049</v>
      </c>
      <c r="AB69" s="33">
        <v>10650.977829149986</v>
      </c>
      <c r="AC69" s="33">
        <v>10190.336531130426</v>
      </c>
      <c r="AD69" s="33">
        <v>9696.4135745327694</v>
      </c>
      <c r="AE69" s="33">
        <v>10349.398015617402</v>
      </c>
    </row>
    <row r="70" spans="1:31">
      <c r="A70" s="29" t="s">
        <v>133</v>
      </c>
      <c r="B70" s="29" t="s">
        <v>36</v>
      </c>
      <c r="C70" s="33">
        <v>8.5634299703689601E-5</v>
      </c>
      <c r="D70" s="33">
        <v>1.29990111560497E-4</v>
      </c>
      <c r="E70" s="33">
        <v>1.2436820391225701E-4</v>
      </c>
      <c r="F70" s="33">
        <v>1.6705066323451101E-4</v>
      </c>
      <c r="G70" s="33">
        <v>2.1521390106681902E-4</v>
      </c>
      <c r="H70" s="33">
        <v>2.7787716608391501E-4</v>
      </c>
      <c r="I70" s="33">
        <v>3.5037765504430902E-4</v>
      </c>
      <c r="J70" s="33">
        <v>5.0216641381525199E-4</v>
      </c>
      <c r="K70" s="33">
        <v>8.25470589033874E-4</v>
      </c>
      <c r="L70" s="33">
        <v>7.98807304385482E-4</v>
      </c>
      <c r="M70" s="33">
        <v>7.7110195927197701E-4</v>
      </c>
      <c r="N70" s="33">
        <v>1028.90020065883</v>
      </c>
      <c r="O70" s="33">
        <v>981.77500134300305</v>
      </c>
      <c r="P70" s="33">
        <v>936.80820701539699</v>
      </c>
      <c r="Q70" s="33">
        <v>4769.2418259879305</v>
      </c>
      <c r="R70" s="33">
        <v>4538.0779152647601</v>
      </c>
      <c r="S70" s="33">
        <v>4408.8088274086504</v>
      </c>
      <c r="T70" s="33">
        <v>4206.8786514194198</v>
      </c>
      <c r="U70" s="33">
        <v>4024.9364844223296</v>
      </c>
      <c r="V70" s="33">
        <v>3829.84886136967</v>
      </c>
      <c r="W70" s="33">
        <v>5656.6541740115099</v>
      </c>
      <c r="X70" s="33">
        <v>5397.5707770417202</v>
      </c>
      <c r="Y70" s="33">
        <v>5164.1326787964808</v>
      </c>
      <c r="Z70" s="33">
        <v>4913.8285128977104</v>
      </c>
      <c r="AA70" s="33">
        <v>5487.5067466324399</v>
      </c>
      <c r="AB70" s="33">
        <v>5236.1705587633996</v>
      </c>
      <c r="AC70" s="33">
        <v>5009.7128173198507</v>
      </c>
      <c r="AD70" s="33">
        <v>4766.8933416076397</v>
      </c>
      <c r="AE70" s="33">
        <v>4548.5623496567896</v>
      </c>
    </row>
    <row r="71" spans="1:31">
      <c r="A71" s="29" t="s">
        <v>133</v>
      </c>
      <c r="B71" s="29" t="s">
        <v>73</v>
      </c>
      <c r="C71" s="33">
        <v>0</v>
      </c>
      <c r="D71" s="33">
        <v>0</v>
      </c>
      <c r="E71" s="33">
        <v>1.19151138298501E-4</v>
      </c>
      <c r="F71" s="33">
        <v>1.2438498743087999E-4</v>
      </c>
      <c r="G71" s="33">
        <v>1.1868796505854901E-4</v>
      </c>
      <c r="H71" s="33">
        <v>1.3880904905415301E-4</v>
      </c>
      <c r="I71" s="33">
        <v>1.328057335315E-4</v>
      </c>
      <c r="J71" s="33">
        <v>1.27978707927869E-4</v>
      </c>
      <c r="K71" s="33">
        <v>1.4719722330142602E-4</v>
      </c>
      <c r="L71" s="33">
        <v>1.5880219566730399E-4</v>
      </c>
      <c r="M71" s="33">
        <v>1.5421430171515298E-4</v>
      </c>
      <c r="N71" s="33">
        <v>2.3964332835852101E-4</v>
      </c>
      <c r="O71" s="33">
        <v>2.2866729796098699E-4</v>
      </c>
      <c r="P71" s="33">
        <v>2.1819398651712698E-4</v>
      </c>
      <c r="Q71" s="33">
        <v>2.5339049888758802E-4</v>
      </c>
      <c r="R71" s="33">
        <v>2.4110872731883002E-4</v>
      </c>
      <c r="S71" s="33">
        <v>3.1693084482126599E-4</v>
      </c>
      <c r="T71" s="33">
        <v>3.0241492814416898E-4</v>
      </c>
      <c r="U71" s="33">
        <v>2.8933586561344301E-4</v>
      </c>
      <c r="V71" s="33">
        <v>2.7531183146964702E-4</v>
      </c>
      <c r="W71" s="33">
        <v>3.9331663720788899E-4</v>
      </c>
      <c r="X71" s="33">
        <v>3.7598048589385503E-4</v>
      </c>
      <c r="Y71" s="33">
        <v>3.59719806186291E-4</v>
      </c>
      <c r="Z71" s="33">
        <v>3.4687281768691402E-4</v>
      </c>
      <c r="AA71" s="33">
        <v>4.9645599033288506E-4</v>
      </c>
      <c r="AB71" s="33">
        <v>4.7371754783896502E-4</v>
      </c>
      <c r="AC71" s="33">
        <v>4.5322986401955299E-4</v>
      </c>
      <c r="AD71" s="33">
        <v>4.3126193040536999E-4</v>
      </c>
      <c r="AE71" s="33">
        <v>4.1150947541381097E-4</v>
      </c>
    </row>
    <row r="72" spans="1:31">
      <c r="A72" s="29" t="s">
        <v>133</v>
      </c>
      <c r="B72" s="29" t="s">
        <v>56</v>
      </c>
      <c r="C72" s="33">
        <v>0</v>
      </c>
      <c r="D72" s="33">
        <v>0</v>
      </c>
      <c r="E72" s="33">
        <v>0</v>
      </c>
      <c r="F72" s="33">
        <v>0</v>
      </c>
      <c r="G72" s="33">
        <v>0</v>
      </c>
      <c r="H72" s="33">
        <v>0</v>
      </c>
      <c r="I72" s="33">
        <v>0</v>
      </c>
      <c r="J72" s="33">
        <v>0</v>
      </c>
      <c r="K72" s="33">
        <v>0</v>
      </c>
      <c r="L72" s="33">
        <v>0</v>
      </c>
      <c r="M72" s="33">
        <v>0</v>
      </c>
      <c r="N72" s="33">
        <v>0</v>
      </c>
      <c r="O72" s="33">
        <v>0</v>
      </c>
      <c r="P72" s="33">
        <v>0</v>
      </c>
      <c r="Q72" s="33">
        <v>0</v>
      </c>
      <c r="R72" s="33">
        <v>0</v>
      </c>
      <c r="S72" s="33">
        <v>0</v>
      </c>
      <c r="T72" s="33">
        <v>0</v>
      </c>
      <c r="U72" s="33">
        <v>0</v>
      </c>
      <c r="V72" s="33">
        <v>0</v>
      </c>
      <c r="W72" s="33">
        <v>0</v>
      </c>
      <c r="X72" s="33">
        <v>0</v>
      </c>
      <c r="Y72" s="33">
        <v>0</v>
      </c>
      <c r="Z72" s="33">
        <v>0</v>
      </c>
      <c r="AA72" s="33">
        <v>0</v>
      </c>
      <c r="AB72" s="33">
        <v>0</v>
      </c>
      <c r="AC72" s="33">
        <v>0</v>
      </c>
      <c r="AD72" s="33">
        <v>0</v>
      </c>
      <c r="AE72" s="33">
        <v>0</v>
      </c>
    </row>
    <row r="73" spans="1:31">
      <c r="A73" s="34" t="s">
        <v>138</v>
      </c>
      <c r="B73" s="34"/>
      <c r="C73" s="35">
        <v>10471.931358414702</v>
      </c>
      <c r="D73" s="35">
        <v>9992.3010774293271</v>
      </c>
      <c r="E73" s="35">
        <v>10940.862385842249</v>
      </c>
      <c r="F73" s="35">
        <v>21238.72563425286</v>
      </c>
      <c r="G73" s="35">
        <v>20265.960989033163</v>
      </c>
      <c r="H73" s="35">
        <v>19337.749564393394</v>
      </c>
      <c r="I73" s="35">
        <v>22426.522724958195</v>
      </c>
      <c r="J73" s="35">
        <v>33178.835197793429</v>
      </c>
      <c r="K73" s="35">
        <v>32954.626131767931</v>
      </c>
      <c r="L73" s="35">
        <v>32218.000210708891</v>
      </c>
      <c r="M73" s="35">
        <v>31464.962529796761</v>
      </c>
      <c r="N73" s="35">
        <v>39596.973118154689</v>
      </c>
      <c r="O73" s="35">
        <v>37783.371776487729</v>
      </c>
      <c r="P73" s="35">
        <v>39372.777064824804</v>
      </c>
      <c r="Q73" s="35">
        <v>39200.936187082494</v>
      </c>
      <c r="R73" s="35">
        <v>37501.766924628355</v>
      </c>
      <c r="S73" s="35">
        <v>43873.426265705151</v>
      </c>
      <c r="T73" s="35">
        <v>45688.879836856009</v>
      </c>
      <c r="U73" s="35">
        <v>49563.384369423817</v>
      </c>
      <c r="V73" s="35">
        <v>47668.178344786036</v>
      </c>
      <c r="W73" s="35">
        <v>46206.327065046731</v>
      </c>
      <c r="X73" s="35">
        <v>46367.726667669551</v>
      </c>
      <c r="Y73" s="35">
        <v>55824.799771927239</v>
      </c>
      <c r="Z73" s="35">
        <v>53118.98626000985</v>
      </c>
      <c r="AA73" s="35">
        <v>52340.144559288667</v>
      </c>
      <c r="AB73" s="35">
        <v>61655.614112481548</v>
      </c>
      <c r="AC73" s="35">
        <v>58989.086912516432</v>
      </c>
      <c r="AD73" s="35">
        <v>56129.90121920158</v>
      </c>
      <c r="AE73" s="35">
        <v>54656.161024154069</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ollapsed="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1.84041598791456E-5</v>
      </c>
      <c r="D78" s="33">
        <v>1.7561221251735202E-5</v>
      </c>
      <c r="E78" s="33">
        <v>1.6801720679865801E-5</v>
      </c>
      <c r="F78" s="33">
        <v>1.5987345649001901E-5</v>
      </c>
      <c r="G78" s="33">
        <v>1.52551008040429E-5</v>
      </c>
      <c r="H78" s="33">
        <v>1.4556393891192299E-5</v>
      </c>
      <c r="I78" s="33">
        <v>1.48299418251075E-5</v>
      </c>
      <c r="J78" s="33">
        <v>1.4111138402431601E-5</v>
      </c>
      <c r="K78" s="33">
        <v>1.4849177299075599E-5</v>
      </c>
      <c r="L78" s="33">
        <v>1.41690623026372E-5</v>
      </c>
      <c r="M78" s="33">
        <v>1.35562683079915E-5</v>
      </c>
      <c r="N78" s="33">
        <v>1.44108401938892E-5</v>
      </c>
      <c r="O78" s="33">
        <v>1.3750801706251801E-5</v>
      </c>
      <c r="P78" s="33">
        <v>1.31209939892913E-5</v>
      </c>
      <c r="Q78" s="33">
        <v>1.2553527621462402E-5</v>
      </c>
      <c r="R78" s="33">
        <v>1.1945061403092898E-5</v>
      </c>
      <c r="S78" s="33">
        <v>1.1397959349558499E-5</v>
      </c>
      <c r="T78" s="33">
        <v>1.1853694952465999E-5</v>
      </c>
      <c r="U78" s="33">
        <v>1.197720290919E-5</v>
      </c>
      <c r="V78" s="33">
        <v>1.1396670999709899E-5</v>
      </c>
      <c r="W78" s="33">
        <v>1.23839046721827E-5</v>
      </c>
      <c r="X78" s="33">
        <v>1.18167029267676E-5</v>
      </c>
      <c r="Y78" s="33">
        <v>1.1305645495063899E-5</v>
      </c>
      <c r="Z78" s="33">
        <v>1.075766379876E-5</v>
      </c>
      <c r="AA78" s="33">
        <v>1.02649463687758E-5</v>
      </c>
      <c r="AB78" s="33">
        <v>1.0429534040585499E-5</v>
      </c>
      <c r="AC78" s="33">
        <v>1.0819602194228899E-5</v>
      </c>
      <c r="AD78" s="33">
        <v>1.0295178890286101E-5</v>
      </c>
      <c r="AE78" s="33">
        <v>9.8236439753696208E-6</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8.2077578523087814E-5</v>
      </c>
      <c r="D80" s="33">
        <v>7.8318300086269884E-5</v>
      </c>
      <c r="E80" s="33">
        <v>7.4931132824341184E-5</v>
      </c>
      <c r="F80" s="33">
        <v>7.1299240307546102E-5</v>
      </c>
      <c r="G80" s="33">
        <v>6.8033626220572797E-5</v>
      </c>
      <c r="H80" s="33">
        <v>6.4917582245693705E-5</v>
      </c>
      <c r="I80" s="33">
        <v>6.2109979053796502E-5</v>
      </c>
      <c r="J80" s="33">
        <v>5.9868227474244299E-5</v>
      </c>
      <c r="K80" s="33">
        <v>6.0071985628582997E-5</v>
      </c>
      <c r="L80" s="33">
        <v>6.0527034173543998E-5</v>
      </c>
      <c r="M80" s="33">
        <v>6.0525450523861003E-5</v>
      </c>
      <c r="N80" s="33">
        <v>7.0161288405451208E-5</v>
      </c>
      <c r="O80" s="33">
        <v>6.6947794253357292E-5</v>
      </c>
      <c r="P80" s="33">
        <v>6.3881483040748006E-5</v>
      </c>
      <c r="Q80" s="33">
        <v>6.1783891673394695E-5</v>
      </c>
      <c r="R80" s="33">
        <v>6.0877070480174404E-5</v>
      </c>
      <c r="S80" s="33">
        <v>6.1374038962196492E-5</v>
      </c>
      <c r="T80" s="33">
        <v>6.0790637855003102E-5</v>
      </c>
      <c r="U80" s="33">
        <v>7.7269417123335406E-5</v>
      </c>
      <c r="V80" s="33">
        <v>7.3524188574806089E-5</v>
      </c>
      <c r="W80" s="33">
        <v>7.0156668459479498E-5</v>
      </c>
      <c r="X80" s="33">
        <v>6.6943385907966105E-5</v>
      </c>
      <c r="Y80" s="33">
        <v>6.4048169274046E-5</v>
      </c>
      <c r="Z80" s="33">
        <v>6.1799128737940199E-5</v>
      </c>
      <c r="AA80" s="33">
        <v>6.1041381833005508E-5</v>
      </c>
      <c r="AB80" s="33">
        <v>6.1533132714469902E-5</v>
      </c>
      <c r="AC80" s="33">
        <v>6.2060372644524408E-5</v>
      </c>
      <c r="AD80" s="33">
        <v>6.3440266764080907E-5</v>
      </c>
      <c r="AE80" s="33">
        <v>6.1868148098263604E-5</v>
      </c>
    </row>
    <row r="81" spans="1:31">
      <c r="A81" s="29" t="s">
        <v>134</v>
      </c>
      <c r="B81" s="29" t="s">
        <v>65</v>
      </c>
      <c r="C81" s="33">
        <v>0</v>
      </c>
      <c r="D81" s="33">
        <v>0</v>
      </c>
      <c r="E81" s="33">
        <v>0</v>
      </c>
      <c r="F81" s="33">
        <v>0</v>
      </c>
      <c r="G81" s="33">
        <v>0</v>
      </c>
      <c r="H81" s="33">
        <v>0</v>
      </c>
      <c r="I81" s="33">
        <v>0</v>
      </c>
      <c r="J81" s="33">
        <v>0</v>
      </c>
      <c r="K81" s="33">
        <v>0</v>
      </c>
      <c r="L81" s="33">
        <v>0</v>
      </c>
      <c r="M81" s="33">
        <v>0</v>
      </c>
      <c r="N81" s="33">
        <v>0</v>
      </c>
      <c r="O81" s="33">
        <v>0</v>
      </c>
      <c r="P81" s="33">
        <v>0</v>
      </c>
      <c r="Q81" s="33">
        <v>0</v>
      </c>
      <c r="R81" s="33">
        <v>0</v>
      </c>
      <c r="S81" s="33">
        <v>0</v>
      </c>
      <c r="T81" s="33">
        <v>0</v>
      </c>
      <c r="U81" s="33">
        <v>0</v>
      </c>
      <c r="V81" s="33">
        <v>0</v>
      </c>
      <c r="W81" s="33">
        <v>0</v>
      </c>
      <c r="X81" s="33">
        <v>0</v>
      </c>
      <c r="Y81" s="33">
        <v>0</v>
      </c>
      <c r="Z81" s="33">
        <v>0</v>
      </c>
      <c r="AA81" s="33">
        <v>0</v>
      </c>
      <c r="AB81" s="33">
        <v>0</v>
      </c>
      <c r="AC81" s="33">
        <v>0</v>
      </c>
      <c r="AD81" s="33">
        <v>0</v>
      </c>
      <c r="AE81" s="33">
        <v>0</v>
      </c>
    </row>
    <row r="82" spans="1:31">
      <c r="A82" s="29" t="s">
        <v>134</v>
      </c>
      <c r="B82" s="29" t="s">
        <v>69</v>
      </c>
      <c r="C82" s="33">
        <v>12978.073331552552</v>
      </c>
      <c r="D82" s="33">
        <v>12383.657754184835</v>
      </c>
      <c r="E82" s="33">
        <v>14225.549205221212</v>
      </c>
      <c r="F82" s="33">
        <v>13536.040535615735</v>
      </c>
      <c r="G82" s="33">
        <v>12916.069208231607</v>
      </c>
      <c r="H82" s="33">
        <v>12324.4935143983</v>
      </c>
      <c r="I82" s="33">
        <v>11791.474783069361</v>
      </c>
      <c r="J82" s="33">
        <v>11219.945067550418</v>
      </c>
      <c r="K82" s="33">
        <v>10706.054454461055</v>
      </c>
      <c r="L82" s="33">
        <v>10215.700811258326</v>
      </c>
      <c r="M82" s="33">
        <v>9773.8846928359799</v>
      </c>
      <c r="N82" s="33">
        <v>9300.1474412032385</v>
      </c>
      <c r="O82" s="33">
        <v>8874.1864861647155</v>
      </c>
      <c r="P82" s="33">
        <v>8467.7351933508762</v>
      </c>
      <c r="Q82" s="33">
        <v>8101.5163735091946</v>
      </c>
      <c r="R82" s="33">
        <v>8051.9187475813951</v>
      </c>
      <c r="S82" s="33">
        <v>7683.1286207782623</v>
      </c>
      <c r="T82" s="33">
        <v>9219.1930047145161</v>
      </c>
      <c r="U82" s="33">
        <v>8820.4745882718307</v>
      </c>
      <c r="V82" s="33">
        <v>8392.9484793736192</v>
      </c>
      <c r="W82" s="33">
        <v>8391.9965182437554</v>
      </c>
      <c r="X82" s="33">
        <v>8007.6302648768597</v>
      </c>
      <c r="Y82" s="33">
        <v>7661.3104003120825</v>
      </c>
      <c r="Z82" s="33">
        <v>7289.9686780807142</v>
      </c>
      <c r="AA82" s="33">
        <v>7848.4878748300189</v>
      </c>
      <c r="AB82" s="33">
        <v>7996.8454546408548</v>
      </c>
      <c r="AC82" s="33">
        <v>7789.0058300829869</v>
      </c>
      <c r="AD82" s="33">
        <v>7411.4747470345292</v>
      </c>
      <c r="AE82" s="33">
        <v>7072.0178855761915</v>
      </c>
    </row>
    <row r="83" spans="1:31">
      <c r="A83" s="29" t="s">
        <v>134</v>
      </c>
      <c r="B83" s="29" t="s">
        <v>68</v>
      </c>
      <c r="C83" s="33">
        <v>2.6037287131732001E-5</v>
      </c>
      <c r="D83" s="33">
        <v>4.3357198788844305E-5</v>
      </c>
      <c r="E83" s="33">
        <v>5.2011086573135E-5</v>
      </c>
      <c r="F83" s="33">
        <v>8.2002210017492307E-5</v>
      </c>
      <c r="G83" s="33">
        <v>7.8246383573325808E-5</v>
      </c>
      <c r="H83" s="33">
        <v>8.2586558441329107E-5</v>
      </c>
      <c r="I83" s="33">
        <v>9.8193821737978403E-5</v>
      </c>
      <c r="J83" s="33">
        <v>1.0031903770734E-4</v>
      </c>
      <c r="K83" s="33">
        <v>1.7589078801273099E-4</v>
      </c>
      <c r="L83" s="33">
        <v>2.0816270028977399E-4</v>
      </c>
      <c r="M83" s="33">
        <v>1.9915992721120199E-4</v>
      </c>
      <c r="N83" s="33">
        <v>1.92359153567645E-4</v>
      </c>
      <c r="O83" s="33">
        <v>1.8354881058307501E-4</v>
      </c>
      <c r="P83" s="33">
        <v>1.75141994761451E-4</v>
      </c>
      <c r="Q83" s="33">
        <v>1.6756732536500802E-4</v>
      </c>
      <c r="R83" s="33">
        <v>1.5944538069243499E-4</v>
      </c>
      <c r="S83" s="33">
        <v>1.52142538768088E-4</v>
      </c>
      <c r="T83" s="33">
        <v>3.4411928591612502E-4</v>
      </c>
      <c r="U83" s="33">
        <v>3.6562770205930998E-4</v>
      </c>
      <c r="V83" s="33">
        <v>3.47905822448131E-4</v>
      </c>
      <c r="W83" s="33">
        <v>8.0218779097166707E-4</v>
      </c>
      <c r="X83" s="33">
        <v>7.6544636512623895E-4</v>
      </c>
      <c r="Y83" s="33">
        <v>7.3234177953306306E-4</v>
      </c>
      <c r="Z83" s="33">
        <v>6.9684536397695792E-4</v>
      </c>
      <c r="AA83" s="33">
        <v>6.6492878215603803E-4</v>
      </c>
      <c r="AB83" s="33">
        <v>6.3447402852224695E-4</v>
      </c>
      <c r="AC83" s="33">
        <v>6.07564209175032E-4</v>
      </c>
      <c r="AD83" s="33">
        <v>5.7811572999684805E-4</v>
      </c>
      <c r="AE83" s="33">
        <v>5.5163714672393802E-4</v>
      </c>
    </row>
    <row r="84" spans="1:31">
      <c r="A84" s="29" t="s">
        <v>134</v>
      </c>
      <c r="B84" s="29" t="s">
        <v>36</v>
      </c>
      <c r="C84" s="33">
        <v>8.2971664997955589E-5</v>
      </c>
      <c r="D84" s="33">
        <v>1.15259877509608E-4</v>
      </c>
      <c r="E84" s="33">
        <v>1.1027503382320999E-4</v>
      </c>
      <c r="F84" s="33">
        <v>1.2994299595901402E-4</v>
      </c>
      <c r="G84" s="33">
        <v>1.77081045337265E-4</v>
      </c>
      <c r="H84" s="33">
        <v>1.7366910705809898E-4</v>
      </c>
      <c r="I84" s="33">
        <v>2.0536347476850301E-4</v>
      </c>
      <c r="J84" s="33">
        <v>2.38239310564805E-4</v>
      </c>
      <c r="K84" s="33">
        <v>2.6283161780162902E-4</v>
      </c>
      <c r="L84" s="33">
        <v>2.6608769347309701E-4</v>
      </c>
      <c r="M84" s="33">
        <v>2.7459724510149104E-4</v>
      </c>
      <c r="N84" s="33">
        <v>3.1762011922406602E-4</v>
      </c>
      <c r="O84" s="33">
        <v>3.04517028095718E-4</v>
      </c>
      <c r="P84" s="33">
        <v>2.9056968318175901E-4</v>
      </c>
      <c r="Q84" s="33">
        <v>2.86710559700424E-4</v>
      </c>
      <c r="R84" s="33">
        <v>2.7957217022908898E-4</v>
      </c>
      <c r="S84" s="33">
        <v>3.1622180337461905E-4</v>
      </c>
      <c r="T84" s="33">
        <v>3.07088996828758E-4</v>
      </c>
      <c r="U84" s="33">
        <v>3.9025290672453302E-4</v>
      </c>
      <c r="V84" s="33">
        <v>3.7229124948562895E-4</v>
      </c>
      <c r="W84" s="33">
        <v>3.9272729836193601E-4</v>
      </c>
      <c r="X84" s="33">
        <v>3.868142341056E-4</v>
      </c>
      <c r="Y84" s="33">
        <v>3.7586028289308797E-4</v>
      </c>
      <c r="Z84" s="33">
        <v>3.7064499964653802E-4</v>
      </c>
      <c r="AA84" s="33">
        <v>4.0348121790829001E-4</v>
      </c>
      <c r="AB84" s="33">
        <v>4.1313401905657598E-4</v>
      </c>
      <c r="AC84" s="33">
        <v>4.1698279658530899E-4</v>
      </c>
      <c r="AD84" s="33">
        <v>4.45203114894116E-4</v>
      </c>
      <c r="AE84" s="33">
        <v>4.5190431980056899E-4</v>
      </c>
    </row>
    <row r="85" spans="1:31">
      <c r="A85" s="29" t="s">
        <v>134</v>
      </c>
      <c r="B85" s="29" t="s">
        <v>73</v>
      </c>
      <c r="C85" s="33">
        <v>0</v>
      </c>
      <c r="D85" s="33">
        <v>0</v>
      </c>
      <c r="E85" s="33">
        <v>3.4570804466568301E-4</v>
      </c>
      <c r="F85" s="33">
        <v>3.3489586139295201E-4</v>
      </c>
      <c r="G85" s="33">
        <v>3.3355974778203999E-4</v>
      </c>
      <c r="H85" s="33">
        <v>3.63123927492741E-4</v>
      </c>
      <c r="I85" s="33">
        <v>3.6094919569080796E-4</v>
      </c>
      <c r="J85" s="33">
        <v>3.7582130842560399E-4</v>
      </c>
      <c r="K85" s="33">
        <v>3.65617645613316E-4</v>
      </c>
      <c r="L85" s="33">
        <v>3.7039710714084401E-4</v>
      </c>
      <c r="M85" s="33">
        <v>3.6908158816914197E-4</v>
      </c>
      <c r="N85" s="33">
        <v>4.1715475218170802E-4</v>
      </c>
      <c r="O85" s="33">
        <v>3.9804842749583004E-4</v>
      </c>
      <c r="P85" s="33">
        <v>3.8070948722189902E-4</v>
      </c>
      <c r="Q85" s="33">
        <v>3.6733512204191297E-4</v>
      </c>
      <c r="R85" s="33">
        <v>3.7115039528859498E-4</v>
      </c>
      <c r="S85" s="33">
        <v>3.9795760007662001E-4</v>
      </c>
      <c r="T85" s="33">
        <v>3.84413066200077E-4</v>
      </c>
      <c r="U85" s="33">
        <v>4.9278303691612901E-4</v>
      </c>
      <c r="V85" s="33">
        <v>4.6889797130027997E-4</v>
      </c>
      <c r="W85" s="33">
        <v>4.4999205147458796E-4</v>
      </c>
      <c r="X85" s="33">
        <v>4.3111387255072596E-4</v>
      </c>
      <c r="Y85" s="33">
        <v>4.1400866450799903E-4</v>
      </c>
      <c r="Z85" s="33">
        <v>3.95354514335503E-4</v>
      </c>
      <c r="AA85" s="33">
        <v>3.8989230489231704E-4</v>
      </c>
      <c r="AB85" s="33">
        <v>4.0507065144705E-4</v>
      </c>
      <c r="AC85" s="33">
        <v>3.9262690429918201E-4</v>
      </c>
      <c r="AD85" s="33">
        <v>4.0532536493215199E-4</v>
      </c>
      <c r="AE85" s="33">
        <v>3.8735316242868899E-4</v>
      </c>
    </row>
    <row r="86" spans="1:31">
      <c r="A86" s="29" t="s">
        <v>134</v>
      </c>
      <c r="B86" s="29" t="s">
        <v>56</v>
      </c>
      <c r="C86" s="33">
        <v>0</v>
      </c>
      <c r="D86" s="33">
        <v>0</v>
      </c>
      <c r="E86" s="33">
        <v>0</v>
      </c>
      <c r="F86" s="33">
        <v>0</v>
      </c>
      <c r="G86" s="33">
        <v>0</v>
      </c>
      <c r="H86" s="33">
        <v>0</v>
      </c>
      <c r="I86" s="33">
        <v>0</v>
      </c>
      <c r="J86" s="33">
        <v>0</v>
      </c>
      <c r="K86" s="33">
        <v>0</v>
      </c>
      <c r="L86" s="33">
        <v>0</v>
      </c>
      <c r="M86" s="33">
        <v>0</v>
      </c>
      <c r="N86" s="33">
        <v>0</v>
      </c>
      <c r="O86" s="33">
        <v>0</v>
      </c>
      <c r="P86" s="33">
        <v>0</v>
      </c>
      <c r="Q86" s="33">
        <v>0</v>
      </c>
      <c r="R86" s="33">
        <v>0</v>
      </c>
      <c r="S86" s="33">
        <v>0</v>
      </c>
      <c r="T86" s="33">
        <v>0</v>
      </c>
      <c r="U86" s="33">
        <v>0</v>
      </c>
      <c r="V86" s="33">
        <v>0</v>
      </c>
      <c r="W86" s="33">
        <v>0</v>
      </c>
      <c r="X86" s="33">
        <v>0</v>
      </c>
      <c r="Y86" s="33">
        <v>0</v>
      </c>
      <c r="Z86" s="33">
        <v>0</v>
      </c>
      <c r="AA86" s="33">
        <v>0</v>
      </c>
      <c r="AB86" s="33">
        <v>0</v>
      </c>
      <c r="AC86" s="33">
        <v>0</v>
      </c>
      <c r="AD86" s="33">
        <v>0</v>
      </c>
      <c r="AE86" s="33">
        <v>0</v>
      </c>
    </row>
    <row r="87" spans="1:31">
      <c r="A87" s="34" t="s">
        <v>138</v>
      </c>
      <c r="B87" s="34"/>
      <c r="C87" s="35">
        <v>12978.073458071578</v>
      </c>
      <c r="D87" s="35">
        <v>12383.657893421554</v>
      </c>
      <c r="E87" s="35">
        <v>14225.549348965153</v>
      </c>
      <c r="F87" s="35">
        <v>13536.040704904532</v>
      </c>
      <c r="G87" s="35">
        <v>12916.069369766718</v>
      </c>
      <c r="H87" s="35">
        <v>12324.493676458835</v>
      </c>
      <c r="I87" s="35">
        <v>11791.474958203104</v>
      </c>
      <c r="J87" s="35">
        <v>11219.94524184882</v>
      </c>
      <c r="K87" s="35">
        <v>10706.054705273005</v>
      </c>
      <c r="L87" s="35">
        <v>10215.701094117123</v>
      </c>
      <c r="M87" s="35">
        <v>9773.8849660776268</v>
      </c>
      <c r="N87" s="35">
        <v>9300.1477181345199</v>
      </c>
      <c r="O87" s="35">
        <v>8874.1867504121219</v>
      </c>
      <c r="P87" s="35">
        <v>8467.7354454953474</v>
      </c>
      <c r="Q87" s="35">
        <v>8101.5166154139397</v>
      </c>
      <c r="R87" s="35">
        <v>8051.9189798489078</v>
      </c>
      <c r="S87" s="35">
        <v>7683.1288456927987</v>
      </c>
      <c r="T87" s="35">
        <v>9219.193421478134</v>
      </c>
      <c r="U87" s="35">
        <v>8820.4750431461525</v>
      </c>
      <c r="V87" s="35">
        <v>8392.9489122003015</v>
      </c>
      <c r="W87" s="35">
        <v>8391.9974029721197</v>
      </c>
      <c r="X87" s="35">
        <v>8007.6311090833133</v>
      </c>
      <c r="Y87" s="35">
        <v>7661.3112080076771</v>
      </c>
      <c r="Z87" s="35">
        <v>7289.9694474828702</v>
      </c>
      <c r="AA87" s="35">
        <v>7848.4886110651296</v>
      </c>
      <c r="AB87" s="35">
        <v>7996.8461610775503</v>
      </c>
      <c r="AC87" s="35">
        <v>7789.0065105271715</v>
      </c>
      <c r="AD87" s="35">
        <v>7411.4753988857046</v>
      </c>
      <c r="AE87" s="35">
        <v>7072.0185089051301</v>
      </c>
    </row>
  </sheetData>
  <sheetProtection algorithmName="SHA-512" hashValue="stSmAYc6x7In5SbOqq9XoeUcmMoxSk3Cu7zaz2yroeqd86OGsYXdA1Vz3bKlw/+zVKvF5nCvDO7fZ/JK0/Gs7Q==" saltValue="GBaOYKUsVaVElSAOFTvByw==" spinCount="100000" sheet="1" objects="1" scenarios="1"/>
  <mergeCells count="7">
    <mergeCell ref="A87:B87"/>
    <mergeCell ref="B2:V3"/>
    <mergeCell ref="A17:B17"/>
    <mergeCell ref="A31:B31"/>
    <mergeCell ref="A45:B45"/>
    <mergeCell ref="A59:B59"/>
    <mergeCell ref="A73:B7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57E188"/>
  </sheetPr>
  <dimension ref="A1:AE87"/>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145</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81</v>
      </c>
      <c r="B2" s="18" t="s">
        <v>142</v>
      </c>
    </row>
    <row r="3" spans="1:31">
      <c r="B3" s="1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1481566.9548999998</v>
      </c>
      <c r="D6" s="33">
        <v>1298940.3905000002</v>
      </c>
      <c r="E6" s="33">
        <v>1207930.3632</v>
      </c>
      <c r="F6" s="33">
        <v>964806.25077729183</v>
      </c>
      <c r="G6" s="33">
        <v>780411.65641024988</v>
      </c>
      <c r="H6" s="33">
        <v>688130.93705220078</v>
      </c>
      <c r="I6" s="33">
        <v>614555.50046386477</v>
      </c>
      <c r="J6" s="33">
        <v>627690.44560695603</v>
      </c>
      <c r="K6" s="33">
        <v>591693.06763549417</v>
      </c>
      <c r="L6" s="33">
        <v>545508.66709043086</v>
      </c>
      <c r="M6" s="33">
        <v>498119.38369093277</v>
      </c>
      <c r="N6" s="33">
        <v>278926.42326709628</v>
      </c>
      <c r="O6" s="33">
        <v>257262.16389479645</v>
      </c>
      <c r="P6" s="33">
        <v>218867.23805376329</v>
      </c>
      <c r="Q6" s="33">
        <v>161565.22303055227</v>
      </c>
      <c r="R6" s="33">
        <v>150106.94398785493</v>
      </c>
      <c r="S6" s="33">
        <v>150229.84598683799</v>
      </c>
      <c r="T6" s="33">
        <v>142815.49362883923</v>
      </c>
      <c r="U6" s="33">
        <v>127290.59796501434</v>
      </c>
      <c r="V6" s="33">
        <v>119183.82160059387</v>
      </c>
      <c r="W6" s="33">
        <v>88529.499389956007</v>
      </c>
      <c r="X6" s="33">
        <v>49882.101505908511</v>
      </c>
      <c r="Y6" s="33">
        <v>39909.324376962853</v>
      </c>
      <c r="Z6" s="33">
        <v>36074.237820290276</v>
      </c>
      <c r="AA6" s="33">
        <v>31382.962979679931</v>
      </c>
      <c r="AB6" s="33">
        <v>29762.486199999999</v>
      </c>
      <c r="AC6" s="33">
        <v>27472.514749999998</v>
      </c>
      <c r="AD6" s="33">
        <v>23676.089499999998</v>
      </c>
      <c r="AE6" s="33">
        <v>22783.28024</v>
      </c>
    </row>
    <row r="7" spans="1:31">
      <c r="A7" s="29" t="s">
        <v>40</v>
      </c>
      <c r="B7" s="29" t="s">
        <v>71</v>
      </c>
      <c r="C7" s="33">
        <v>196699.10193999999</v>
      </c>
      <c r="D7" s="33">
        <v>167721.97709999999</v>
      </c>
      <c r="E7" s="33">
        <v>164699.52446000002</v>
      </c>
      <c r="F7" s="33">
        <v>70549.466384419677</v>
      </c>
      <c r="G7" s="33">
        <v>65096.567503958329</v>
      </c>
      <c r="H7" s="33">
        <v>46960.241230008047</v>
      </c>
      <c r="I7" s="33">
        <v>8058.7030164540356</v>
      </c>
      <c r="J7" s="33">
        <v>9771.7465156258131</v>
      </c>
      <c r="K7" s="33">
        <v>9609.7809767632516</v>
      </c>
      <c r="L7" s="33">
        <v>8887.583785958459</v>
      </c>
      <c r="M7" s="33">
        <v>7945.4551452730748</v>
      </c>
      <c r="N7" s="33">
        <v>7441.6404267899325</v>
      </c>
      <c r="O7" s="33">
        <v>7575.7855970189694</v>
      </c>
      <c r="P7" s="33">
        <v>7083.9221919412103</v>
      </c>
      <c r="Q7" s="33">
        <v>6341.5684902360672</v>
      </c>
      <c r="R7" s="33">
        <v>5768.8225647880772</v>
      </c>
      <c r="S7" s="33">
        <v>4173.6683677450819</v>
      </c>
      <c r="T7" s="33">
        <v>5675.4175526887311</v>
      </c>
      <c r="U7" s="33">
        <v>5394.6819805950481</v>
      </c>
      <c r="V7" s="33">
        <v>2148.9263384325195</v>
      </c>
      <c r="W7" s="33">
        <v>3811.648007621257</v>
      </c>
      <c r="X7" s="33">
        <v>4653.5598675058991</v>
      </c>
      <c r="Y7" s="33">
        <v>4680.7966568394113</v>
      </c>
      <c r="Z7" s="33">
        <v>3973.799455446991</v>
      </c>
      <c r="AA7" s="33">
        <v>3642.6000866808449</v>
      </c>
      <c r="AB7" s="33">
        <v>1645.0777933947988</v>
      </c>
      <c r="AC7" s="33">
        <v>6.8451673700000001E-4</v>
      </c>
      <c r="AD7" s="33">
        <v>0</v>
      </c>
      <c r="AE7" s="33">
        <v>0</v>
      </c>
    </row>
    <row r="8" spans="1:31">
      <c r="A8" s="29" t="s">
        <v>40</v>
      </c>
      <c r="B8" s="29" t="s">
        <v>20</v>
      </c>
      <c r="C8" s="33">
        <v>173829.87654150141</v>
      </c>
      <c r="D8" s="33">
        <v>162754.91435543547</v>
      </c>
      <c r="E8" s="33">
        <v>117970.34361142367</v>
      </c>
      <c r="F8" s="33">
        <v>205214.61708091883</v>
      </c>
      <c r="G8" s="33">
        <v>236396.55961550443</v>
      </c>
      <c r="H8" s="33">
        <v>201601.14376882158</v>
      </c>
      <c r="I8" s="33">
        <v>189258.53854695952</v>
      </c>
      <c r="J8" s="33">
        <v>173215.73164021579</v>
      </c>
      <c r="K8" s="33">
        <v>208645.8264379242</v>
      </c>
      <c r="L8" s="33">
        <v>204077.35422272928</v>
      </c>
      <c r="M8" s="33">
        <v>224147.36026743369</v>
      </c>
      <c r="N8" s="33">
        <v>220317.88992457735</v>
      </c>
      <c r="O8" s="33">
        <v>249254.7551705052</v>
      </c>
      <c r="P8" s="33">
        <v>233509.25708727105</v>
      </c>
      <c r="Q8" s="33">
        <v>202061.55048088508</v>
      </c>
      <c r="R8" s="33">
        <v>162717.63199570481</v>
      </c>
      <c r="S8" s="33">
        <v>137581.93536147499</v>
      </c>
      <c r="T8" s="33">
        <v>133238.38086854803</v>
      </c>
      <c r="U8" s="33">
        <v>112971.2376493566</v>
      </c>
      <c r="V8" s="33">
        <v>110345.22134722269</v>
      </c>
      <c r="W8" s="33">
        <v>112286.77972430464</v>
      </c>
      <c r="X8" s="33">
        <v>114673.75249426841</v>
      </c>
      <c r="Y8" s="33">
        <v>63344.784259984903</v>
      </c>
      <c r="Z8" s="33">
        <v>57663.744574768643</v>
      </c>
      <c r="AA8" s="33">
        <v>28144.87677180516</v>
      </c>
      <c r="AB8" s="33">
        <v>21196.743163243544</v>
      </c>
      <c r="AC8" s="33">
        <v>20267.981324080327</v>
      </c>
      <c r="AD8" s="33">
        <v>19261.935713294959</v>
      </c>
      <c r="AE8" s="33">
        <v>18367.846496395348</v>
      </c>
    </row>
    <row r="9" spans="1:31">
      <c r="A9" s="29" t="s">
        <v>40</v>
      </c>
      <c r="B9" s="29" t="s">
        <v>32</v>
      </c>
      <c r="C9" s="33">
        <v>83085.064499999993</v>
      </c>
      <c r="D9" s="33">
        <v>78114.426800000001</v>
      </c>
      <c r="E9" s="33">
        <v>72299.921000000002</v>
      </c>
      <c r="F9" s="33">
        <v>26958.266779999998</v>
      </c>
      <c r="G9" s="33">
        <v>29909.640749999999</v>
      </c>
      <c r="H9" s="33">
        <v>27770.33786</v>
      </c>
      <c r="I9" s="33">
        <v>21839.087100000001</v>
      </c>
      <c r="J9" s="33">
        <v>25540.624779999998</v>
      </c>
      <c r="K9" s="33">
        <v>18659.55675</v>
      </c>
      <c r="L9" s="33">
        <v>23952.079619999997</v>
      </c>
      <c r="M9" s="33">
        <v>40779.714840000001</v>
      </c>
      <c r="N9" s="33">
        <v>54945.150240000003</v>
      </c>
      <c r="O9" s="33">
        <v>61989.712399999997</v>
      </c>
      <c r="P9" s="33">
        <v>103790.6115</v>
      </c>
      <c r="Q9" s="33">
        <v>30250.072499999998</v>
      </c>
      <c r="R9" s="33">
        <v>24199.3305</v>
      </c>
      <c r="S9" s="33">
        <v>50170.3</v>
      </c>
      <c r="T9" s="33">
        <v>62519.962500000001</v>
      </c>
      <c r="U9" s="33">
        <v>3711.2367999999997</v>
      </c>
      <c r="V9" s="33">
        <v>4165.5789999999997</v>
      </c>
      <c r="W9" s="33">
        <v>4875.6684999999998</v>
      </c>
      <c r="X9" s="33">
        <v>4858.2565000000004</v>
      </c>
      <c r="Y9" s="33">
        <v>3833.7620000000002</v>
      </c>
      <c r="Z9" s="33">
        <v>3604.2118</v>
      </c>
      <c r="AA9" s="33">
        <v>2776.7467999999999</v>
      </c>
      <c r="AB9" s="33">
        <v>0</v>
      </c>
      <c r="AC9" s="33">
        <v>0</v>
      </c>
      <c r="AD9" s="33">
        <v>0</v>
      </c>
      <c r="AE9" s="33">
        <v>0</v>
      </c>
    </row>
    <row r="10" spans="1:31">
      <c r="A10" s="29" t="s">
        <v>40</v>
      </c>
      <c r="B10" s="29" t="s">
        <v>66</v>
      </c>
      <c r="C10" s="33">
        <v>4875.7558983161107</v>
      </c>
      <c r="D10" s="33">
        <v>1714.7750359947599</v>
      </c>
      <c r="E10" s="33">
        <v>8071.3250886234091</v>
      </c>
      <c r="F10" s="33">
        <v>36072.771606118564</v>
      </c>
      <c r="G10" s="33">
        <v>26576.675964973467</v>
      </c>
      <c r="H10" s="33">
        <v>30586.007027222717</v>
      </c>
      <c r="I10" s="33">
        <v>20770.44422260025</v>
      </c>
      <c r="J10" s="33">
        <v>32217.082981135198</v>
      </c>
      <c r="K10" s="33">
        <v>22082.229144516779</v>
      </c>
      <c r="L10" s="33">
        <v>36804.385617896245</v>
      </c>
      <c r="M10" s="33">
        <v>61586.260252742584</v>
      </c>
      <c r="N10" s="33">
        <v>97767.041846901382</v>
      </c>
      <c r="O10" s="33">
        <v>78193.358093108356</v>
      </c>
      <c r="P10" s="33">
        <v>127933.1613920738</v>
      </c>
      <c r="Q10" s="33">
        <v>122631.84658876483</v>
      </c>
      <c r="R10" s="33">
        <v>127194.68127961819</v>
      </c>
      <c r="S10" s="33">
        <v>278091.90866420668</v>
      </c>
      <c r="T10" s="33">
        <v>257562.15452153541</v>
      </c>
      <c r="U10" s="33">
        <v>415895.57102204266</v>
      </c>
      <c r="V10" s="33">
        <v>495989.44942329539</v>
      </c>
      <c r="W10" s="33">
        <v>461686.81670710264</v>
      </c>
      <c r="X10" s="33">
        <v>533280.37339736882</v>
      </c>
      <c r="Y10" s="33">
        <v>701213.91116028116</v>
      </c>
      <c r="Z10" s="33">
        <v>464833.02363909152</v>
      </c>
      <c r="AA10" s="33">
        <v>448290.2973083345</v>
      </c>
      <c r="AB10" s="33">
        <v>655063.663932628</v>
      </c>
      <c r="AC10" s="33">
        <v>652560.22463254642</v>
      </c>
      <c r="AD10" s="33">
        <v>725768.82988420641</v>
      </c>
      <c r="AE10" s="33">
        <v>676245.94833678275</v>
      </c>
    </row>
    <row r="11" spans="1:31">
      <c r="A11" s="29" t="s">
        <v>40</v>
      </c>
      <c r="B11" s="29" t="s">
        <v>65</v>
      </c>
      <c r="C11" s="33">
        <v>0</v>
      </c>
      <c r="D11" s="33">
        <v>0</v>
      </c>
      <c r="E11" s="33">
        <v>0</v>
      </c>
      <c r="F11" s="33">
        <v>0</v>
      </c>
      <c r="G11" s="33">
        <v>0</v>
      </c>
      <c r="H11" s="33">
        <v>0</v>
      </c>
      <c r="I11" s="33">
        <v>0</v>
      </c>
      <c r="J11" s="33">
        <v>0</v>
      </c>
      <c r="K11" s="33">
        <v>0</v>
      </c>
      <c r="L11" s="33">
        <v>0</v>
      </c>
      <c r="M11" s="33">
        <v>0</v>
      </c>
      <c r="N11" s="33">
        <v>0</v>
      </c>
      <c r="O11" s="33">
        <v>0</v>
      </c>
      <c r="P11" s="33">
        <v>0</v>
      </c>
      <c r="Q11" s="33">
        <v>0</v>
      </c>
      <c r="R11" s="33">
        <v>0</v>
      </c>
      <c r="S11" s="33">
        <v>0</v>
      </c>
      <c r="T11" s="33">
        <v>0</v>
      </c>
      <c r="U11" s="33">
        <v>0</v>
      </c>
      <c r="V11" s="33">
        <v>0</v>
      </c>
      <c r="W11" s="33">
        <v>0</v>
      </c>
      <c r="X11" s="33">
        <v>0</v>
      </c>
      <c r="Y11" s="33">
        <v>0</v>
      </c>
      <c r="Z11" s="33">
        <v>0</v>
      </c>
      <c r="AA11" s="33">
        <v>0</v>
      </c>
      <c r="AB11" s="33">
        <v>0</v>
      </c>
      <c r="AC11" s="33">
        <v>0</v>
      </c>
      <c r="AD11" s="33">
        <v>0</v>
      </c>
      <c r="AE11" s="33">
        <v>0</v>
      </c>
    </row>
    <row r="12" spans="1:31">
      <c r="A12" s="29" t="s">
        <v>40</v>
      </c>
      <c r="B12" s="29" t="s">
        <v>69</v>
      </c>
      <c r="C12" s="33">
        <v>0</v>
      </c>
      <c r="D12" s="33">
        <v>0</v>
      </c>
      <c r="E12" s="33">
        <v>0</v>
      </c>
      <c r="F12" s="33">
        <v>0</v>
      </c>
      <c r="G12" s="33">
        <v>0</v>
      </c>
      <c r="H12" s="33">
        <v>0</v>
      </c>
      <c r="I12" s="33">
        <v>0</v>
      </c>
      <c r="J12" s="33">
        <v>0</v>
      </c>
      <c r="K12" s="33">
        <v>0</v>
      </c>
      <c r="L12" s="33">
        <v>0</v>
      </c>
      <c r="M12" s="33">
        <v>0</v>
      </c>
      <c r="N12" s="33">
        <v>0</v>
      </c>
      <c r="O12" s="33">
        <v>0</v>
      </c>
      <c r="P12" s="33">
        <v>0</v>
      </c>
      <c r="Q12" s="33">
        <v>0</v>
      </c>
      <c r="R12" s="33">
        <v>0</v>
      </c>
      <c r="S12" s="33">
        <v>0</v>
      </c>
      <c r="T12" s="33">
        <v>0</v>
      </c>
      <c r="U12" s="33">
        <v>0</v>
      </c>
      <c r="V12" s="33">
        <v>0</v>
      </c>
      <c r="W12" s="33">
        <v>0</v>
      </c>
      <c r="X12" s="33">
        <v>0</v>
      </c>
      <c r="Y12" s="33">
        <v>0</v>
      </c>
      <c r="Z12" s="33">
        <v>0</v>
      </c>
      <c r="AA12" s="33">
        <v>0</v>
      </c>
      <c r="AB12" s="33">
        <v>0</v>
      </c>
      <c r="AC12" s="33">
        <v>0</v>
      </c>
      <c r="AD12" s="33">
        <v>0</v>
      </c>
      <c r="AE12" s="33">
        <v>0</v>
      </c>
    </row>
    <row r="13" spans="1:31">
      <c r="A13" s="29" t="s">
        <v>40</v>
      </c>
      <c r="B13" s="29" t="s">
        <v>68</v>
      </c>
      <c r="C13" s="33">
        <v>0</v>
      </c>
      <c r="D13" s="33">
        <v>0</v>
      </c>
      <c r="E13" s="33">
        <v>0</v>
      </c>
      <c r="F13" s="33">
        <v>0</v>
      </c>
      <c r="G13" s="33">
        <v>0</v>
      </c>
      <c r="H13" s="33">
        <v>0</v>
      </c>
      <c r="I13" s="33">
        <v>0</v>
      </c>
      <c r="J13" s="33">
        <v>0</v>
      </c>
      <c r="K13" s="33">
        <v>0</v>
      </c>
      <c r="L13" s="33">
        <v>0</v>
      </c>
      <c r="M13" s="33">
        <v>0</v>
      </c>
      <c r="N13" s="33">
        <v>0</v>
      </c>
      <c r="O13" s="33">
        <v>0</v>
      </c>
      <c r="P13" s="33">
        <v>0</v>
      </c>
      <c r="Q13" s="33">
        <v>0</v>
      </c>
      <c r="R13" s="33">
        <v>0</v>
      </c>
      <c r="S13" s="33">
        <v>0</v>
      </c>
      <c r="T13" s="33">
        <v>0</v>
      </c>
      <c r="U13" s="33">
        <v>0</v>
      </c>
      <c r="V13" s="33">
        <v>0</v>
      </c>
      <c r="W13" s="33">
        <v>0</v>
      </c>
      <c r="X13" s="33">
        <v>0</v>
      </c>
      <c r="Y13" s="33">
        <v>0</v>
      </c>
      <c r="Z13" s="33">
        <v>0</v>
      </c>
      <c r="AA13" s="33">
        <v>0</v>
      </c>
      <c r="AB13" s="33">
        <v>0</v>
      </c>
      <c r="AC13" s="33">
        <v>0</v>
      </c>
      <c r="AD13" s="33">
        <v>0</v>
      </c>
      <c r="AE13" s="33">
        <v>0</v>
      </c>
    </row>
    <row r="14" spans="1:31">
      <c r="A14" s="29" t="s">
        <v>40</v>
      </c>
      <c r="B14" s="29" t="s">
        <v>36</v>
      </c>
      <c r="C14" s="33">
        <v>0</v>
      </c>
      <c r="D14" s="33">
        <v>0</v>
      </c>
      <c r="E14" s="33">
        <v>0</v>
      </c>
      <c r="F14" s="33">
        <v>0</v>
      </c>
      <c r="G14" s="33">
        <v>0</v>
      </c>
      <c r="H14" s="33">
        <v>0</v>
      </c>
      <c r="I14" s="33">
        <v>0</v>
      </c>
      <c r="J14" s="33">
        <v>0</v>
      </c>
      <c r="K14" s="33">
        <v>0</v>
      </c>
      <c r="L14" s="33">
        <v>0</v>
      </c>
      <c r="M14" s="33">
        <v>0</v>
      </c>
      <c r="N14" s="33">
        <v>0</v>
      </c>
      <c r="O14" s="33">
        <v>0</v>
      </c>
      <c r="P14" s="33">
        <v>0</v>
      </c>
      <c r="Q14" s="33">
        <v>0</v>
      </c>
      <c r="R14" s="33">
        <v>0</v>
      </c>
      <c r="S14" s="33">
        <v>0</v>
      </c>
      <c r="T14" s="33">
        <v>0</v>
      </c>
      <c r="U14" s="33">
        <v>0</v>
      </c>
      <c r="V14" s="33">
        <v>0</v>
      </c>
      <c r="W14" s="33">
        <v>0</v>
      </c>
      <c r="X14" s="33">
        <v>0</v>
      </c>
      <c r="Y14" s="33">
        <v>0</v>
      </c>
      <c r="Z14" s="33">
        <v>0</v>
      </c>
      <c r="AA14" s="33">
        <v>0</v>
      </c>
      <c r="AB14" s="33">
        <v>0</v>
      </c>
      <c r="AC14" s="33">
        <v>0</v>
      </c>
      <c r="AD14" s="33">
        <v>0</v>
      </c>
      <c r="AE14" s="33">
        <v>0</v>
      </c>
    </row>
    <row r="15" spans="1:31">
      <c r="A15" s="29" t="s">
        <v>40</v>
      </c>
      <c r="B15" s="29" t="s">
        <v>73</v>
      </c>
      <c r="C15" s="33">
        <v>0</v>
      </c>
      <c r="D15" s="33">
        <v>0</v>
      </c>
      <c r="E15" s="33">
        <v>0</v>
      </c>
      <c r="F15" s="33">
        <v>0</v>
      </c>
      <c r="G15" s="33">
        <v>0</v>
      </c>
      <c r="H15" s="33">
        <v>0</v>
      </c>
      <c r="I15" s="33">
        <v>0</v>
      </c>
      <c r="J15" s="33">
        <v>0</v>
      </c>
      <c r="K15" s="33">
        <v>0</v>
      </c>
      <c r="L15" s="33">
        <v>0</v>
      </c>
      <c r="M15" s="33">
        <v>0</v>
      </c>
      <c r="N15" s="33">
        <v>0</v>
      </c>
      <c r="O15" s="33">
        <v>0</v>
      </c>
      <c r="P15" s="33">
        <v>0</v>
      </c>
      <c r="Q15" s="33">
        <v>0</v>
      </c>
      <c r="R15" s="33">
        <v>0</v>
      </c>
      <c r="S15" s="33">
        <v>0</v>
      </c>
      <c r="T15" s="33">
        <v>0</v>
      </c>
      <c r="U15" s="33">
        <v>0</v>
      </c>
      <c r="V15" s="33">
        <v>0</v>
      </c>
      <c r="W15" s="33">
        <v>0</v>
      </c>
      <c r="X15" s="33">
        <v>0</v>
      </c>
      <c r="Y15" s="33">
        <v>0</v>
      </c>
      <c r="Z15" s="33">
        <v>0</v>
      </c>
      <c r="AA15" s="33">
        <v>0</v>
      </c>
      <c r="AB15" s="33">
        <v>0</v>
      </c>
      <c r="AC15" s="33">
        <v>0</v>
      </c>
      <c r="AD15" s="33">
        <v>0</v>
      </c>
      <c r="AE15" s="33">
        <v>0</v>
      </c>
    </row>
    <row r="16" spans="1:31">
      <c r="A16" s="29" t="s">
        <v>40</v>
      </c>
      <c r="B16" s="29" t="s">
        <v>56</v>
      </c>
      <c r="C16" s="33">
        <v>0</v>
      </c>
      <c r="D16" s="33">
        <v>0</v>
      </c>
      <c r="E16" s="33">
        <v>0</v>
      </c>
      <c r="F16" s="33">
        <v>0</v>
      </c>
      <c r="G16" s="33">
        <v>0</v>
      </c>
      <c r="H16" s="33">
        <v>0</v>
      </c>
      <c r="I16" s="33">
        <v>0</v>
      </c>
      <c r="J16" s="33">
        <v>0</v>
      </c>
      <c r="K16" s="33">
        <v>0</v>
      </c>
      <c r="L16" s="33">
        <v>0</v>
      </c>
      <c r="M16" s="33">
        <v>0</v>
      </c>
      <c r="N16" s="33">
        <v>0</v>
      </c>
      <c r="O16" s="33">
        <v>0</v>
      </c>
      <c r="P16" s="33">
        <v>0</v>
      </c>
      <c r="Q16" s="33">
        <v>0</v>
      </c>
      <c r="R16" s="33">
        <v>0</v>
      </c>
      <c r="S16" s="33">
        <v>0</v>
      </c>
      <c r="T16" s="33">
        <v>0</v>
      </c>
      <c r="U16" s="33">
        <v>0</v>
      </c>
      <c r="V16" s="33">
        <v>0</v>
      </c>
      <c r="W16" s="33">
        <v>0</v>
      </c>
      <c r="X16" s="33">
        <v>0</v>
      </c>
      <c r="Y16" s="33">
        <v>0</v>
      </c>
      <c r="Z16" s="33">
        <v>0</v>
      </c>
      <c r="AA16" s="33">
        <v>0</v>
      </c>
      <c r="AB16" s="33">
        <v>0</v>
      </c>
      <c r="AC16" s="33">
        <v>0</v>
      </c>
      <c r="AD16" s="33">
        <v>0</v>
      </c>
      <c r="AE16" s="33">
        <v>0</v>
      </c>
    </row>
    <row r="17" spans="1:31">
      <c r="A17" s="34" t="s">
        <v>138</v>
      </c>
      <c r="B17" s="34"/>
      <c r="C17" s="35">
        <v>1940056.7537798174</v>
      </c>
      <c r="D17" s="35">
        <v>1709246.4837914305</v>
      </c>
      <c r="E17" s="35">
        <v>1570971.4773600472</v>
      </c>
      <c r="F17" s="35">
        <v>1303601.3726287489</v>
      </c>
      <c r="G17" s="35">
        <v>1138391.100244686</v>
      </c>
      <c r="H17" s="35">
        <v>995048.66693825321</v>
      </c>
      <c r="I17" s="35">
        <v>854482.27334987849</v>
      </c>
      <c r="J17" s="35">
        <v>868435.6315239328</v>
      </c>
      <c r="K17" s="35">
        <v>850690.46094469831</v>
      </c>
      <c r="L17" s="35">
        <v>819230.07033701474</v>
      </c>
      <c r="M17" s="35">
        <v>832578.17419638205</v>
      </c>
      <c r="N17" s="35">
        <v>659398.14570536499</v>
      </c>
      <c r="O17" s="35">
        <v>654275.77515542903</v>
      </c>
      <c r="P17" s="35">
        <v>691184.19022504939</v>
      </c>
      <c r="Q17" s="35">
        <v>522850.26109043823</v>
      </c>
      <c r="R17" s="35">
        <v>469987.41032796598</v>
      </c>
      <c r="S17" s="35">
        <v>620247.65838026477</v>
      </c>
      <c r="T17" s="35">
        <v>601811.40907161147</v>
      </c>
      <c r="U17" s="35">
        <v>665263.32541700872</v>
      </c>
      <c r="V17" s="35">
        <v>731832.99770954449</v>
      </c>
      <c r="W17" s="35">
        <v>671190.41232898459</v>
      </c>
      <c r="X17" s="35">
        <v>707348.04376505164</v>
      </c>
      <c r="Y17" s="35">
        <v>812982.57845406828</v>
      </c>
      <c r="Z17" s="35">
        <v>566149.01728959742</v>
      </c>
      <c r="AA17" s="35">
        <v>514237.48394650046</v>
      </c>
      <c r="AB17" s="35">
        <v>707667.97108926636</v>
      </c>
      <c r="AC17" s="35">
        <v>700300.72139114351</v>
      </c>
      <c r="AD17" s="35">
        <v>768706.85509750131</v>
      </c>
      <c r="AE17" s="35">
        <v>717397.07507317816</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858716.02099999995</v>
      </c>
      <c r="D20" s="33">
        <v>732960.74100000004</v>
      </c>
      <c r="E20" s="33">
        <v>656297.73199999996</v>
      </c>
      <c r="F20" s="33">
        <v>612344.31614800286</v>
      </c>
      <c r="G20" s="33">
        <v>479730.85866712191</v>
      </c>
      <c r="H20" s="33">
        <v>402761.00601088587</v>
      </c>
      <c r="I20" s="33">
        <v>375187.24163425789</v>
      </c>
      <c r="J20" s="33">
        <v>387999.49507839233</v>
      </c>
      <c r="K20" s="33">
        <v>369863.67845329136</v>
      </c>
      <c r="L20" s="33">
        <v>341412.94530122116</v>
      </c>
      <c r="M20" s="33">
        <v>311222.97737138899</v>
      </c>
      <c r="N20" s="33">
        <v>102955.31336480009</v>
      </c>
      <c r="O20" s="33">
        <v>122194.7190373248</v>
      </c>
      <c r="P20" s="33">
        <v>102574.02699487847</v>
      </c>
      <c r="Q20" s="33">
        <v>54480.647700000001</v>
      </c>
      <c r="R20" s="33">
        <v>63901.131500000003</v>
      </c>
      <c r="S20" s="33">
        <v>68695.513800000001</v>
      </c>
      <c r="T20" s="33">
        <v>63563.775000000001</v>
      </c>
      <c r="U20" s="33">
        <v>57285.373599999999</v>
      </c>
      <c r="V20" s="33">
        <v>47926.974499999997</v>
      </c>
      <c r="W20" s="33">
        <v>26262.5008257802</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2265.2354312027005</v>
      </c>
      <c r="D22" s="33">
        <v>2121.1620003656699</v>
      </c>
      <c r="E22" s="33">
        <v>6116.9124289545998</v>
      </c>
      <c r="F22" s="33">
        <v>15405.419294670099</v>
      </c>
      <c r="G22" s="33">
        <v>20625.6949626893</v>
      </c>
      <c r="H22" s="33">
        <v>11190.212317469899</v>
      </c>
      <c r="I22" s="33">
        <v>20249.914173786001</v>
      </c>
      <c r="J22" s="33">
        <v>24787.7883655609</v>
      </c>
      <c r="K22" s="33">
        <v>47802.625125664999</v>
      </c>
      <c r="L22" s="33">
        <v>37957.441946568601</v>
      </c>
      <c r="M22" s="33">
        <v>39267.616738838493</v>
      </c>
      <c r="N22" s="33">
        <v>45237.2337676147</v>
      </c>
      <c r="O22" s="33">
        <v>47691.913652982395</v>
      </c>
      <c r="P22" s="33">
        <v>56631.592840024699</v>
      </c>
      <c r="Q22" s="33">
        <v>46194.108329669602</v>
      </c>
      <c r="R22" s="33">
        <v>36635.499046802703</v>
      </c>
      <c r="S22" s="33">
        <v>48758.498414862996</v>
      </c>
      <c r="T22" s="33">
        <v>50916.791137970496</v>
      </c>
      <c r="U22" s="33">
        <v>46402.582059526496</v>
      </c>
      <c r="V22" s="33">
        <v>39560.880113097199</v>
      </c>
      <c r="W22" s="33">
        <v>40063.882161147201</v>
      </c>
      <c r="X22" s="33">
        <v>41034.185109435799</v>
      </c>
      <c r="Y22" s="33">
        <v>1944.4274296495</v>
      </c>
      <c r="Z22" s="33">
        <v>2.0034747000000001E-3</v>
      </c>
      <c r="AA22" s="33">
        <v>1.9378927999999999E-3</v>
      </c>
      <c r="AB22" s="33">
        <v>2.7353162999999899E-3</v>
      </c>
      <c r="AC22" s="33">
        <v>2.6046469999999999E-3</v>
      </c>
      <c r="AD22" s="33">
        <v>2.4024966000000003E-3</v>
      </c>
      <c r="AE22" s="33">
        <v>2.2433785999999996E-3</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1.46584389E-3</v>
      </c>
      <c r="D24" s="33">
        <v>1.43874922E-3</v>
      </c>
      <c r="E24" s="33">
        <v>1104.7430777987599</v>
      </c>
      <c r="F24" s="33">
        <v>6403.5584325079999</v>
      </c>
      <c r="G24" s="33">
        <v>1145.1074811328399</v>
      </c>
      <c r="H24" s="33">
        <v>2496.71116771382</v>
      </c>
      <c r="I24" s="33">
        <v>1674.45151535421</v>
      </c>
      <c r="J24" s="33">
        <v>4231.5299155481798</v>
      </c>
      <c r="K24" s="33">
        <v>1843.2258380523199</v>
      </c>
      <c r="L24" s="33">
        <v>3511.6329229079497</v>
      </c>
      <c r="M24" s="33">
        <v>5075.0178823331398</v>
      </c>
      <c r="N24" s="33">
        <v>24497.871832493154</v>
      </c>
      <c r="O24" s="33">
        <v>10467.40633272422</v>
      </c>
      <c r="P24" s="33">
        <v>37188.865513523597</v>
      </c>
      <c r="Q24" s="33">
        <v>27302.356040101859</v>
      </c>
      <c r="R24" s="33">
        <v>33532.961983656103</v>
      </c>
      <c r="S24" s="33">
        <v>86693.489852874613</v>
      </c>
      <c r="T24" s="33">
        <v>109291.1329085162</v>
      </c>
      <c r="U24" s="33">
        <v>126553.4502426667</v>
      </c>
      <c r="V24" s="33">
        <v>169136.5321897612</v>
      </c>
      <c r="W24" s="33">
        <v>99135.116463595899</v>
      </c>
      <c r="X24" s="33">
        <v>134760.59664128229</v>
      </c>
      <c r="Y24" s="33">
        <v>252322.18965376099</v>
      </c>
      <c r="Z24" s="33">
        <v>136384.1156580832</v>
      </c>
      <c r="AA24" s="33">
        <v>110945.72143383311</v>
      </c>
      <c r="AB24" s="33">
        <v>171381.791018908</v>
      </c>
      <c r="AC24" s="33">
        <v>218467.4214854817</v>
      </c>
      <c r="AD24" s="33">
        <v>189675.3009821086</v>
      </c>
      <c r="AE24" s="33">
        <v>186913.57865597631</v>
      </c>
    </row>
    <row r="25" spans="1:31">
      <c r="A25" s="29" t="s">
        <v>130</v>
      </c>
      <c r="B25" s="29" t="s">
        <v>65</v>
      </c>
      <c r="C25" s="33">
        <v>0</v>
      </c>
      <c r="D25" s="33">
        <v>0</v>
      </c>
      <c r="E25" s="33">
        <v>0</v>
      </c>
      <c r="F25" s="33">
        <v>0</v>
      </c>
      <c r="G25" s="33">
        <v>0</v>
      </c>
      <c r="H25" s="33">
        <v>0</v>
      </c>
      <c r="I25" s="33">
        <v>0</v>
      </c>
      <c r="J25" s="33">
        <v>0</v>
      </c>
      <c r="K25" s="33">
        <v>0</v>
      </c>
      <c r="L25" s="33">
        <v>0</v>
      </c>
      <c r="M25" s="33">
        <v>0</v>
      </c>
      <c r="N25" s="33">
        <v>0</v>
      </c>
      <c r="O25" s="33">
        <v>0</v>
      </c>
      <c r="P25" s="33">
        <v>0</v>
      </c>
      <c r="Q25" s="33">
        <v>0</v>
      </c>
      <c r="R25" s="33">
        <v>0</v>
      </c>
      <c r="S25" s="33">
        <v>0</v>
      </c>
      <c r="T25" s="33">
        <v>0</v>
      </c>
      <c r="U25" s="33">
        <v>0</v>
      </c>
      <c r="V25" s="33">
        <v>0</v>
      </c>
      <c r="W25" s="33">
        <v>0</v>
      </c>
      <c r="X25" s="33">
        <v>0</v>
      </c>
      <c r="Y25" s="33">
        <v>0</v>
      </c>
      <c r="Z25" s="33">
        <v>0</v>
      </c>
      <c r="AA25" s="33">
        <v>0</v>
      </c>
      <c r="AB25" s="33">
        <v>0</v>
      </c>
      <c r="AC25" s="33">
        <v>0</v>
      </c>
      <c r="AD25" s="33">
        <v>0</v>
      </c>
      <c r="AE25" s="33">
        <v>0</v>
      </c>
    </row>
    <row r="26" spans="1:31">
      <c r="A26" s="29" t="s">
        <v>130</v>
      </c>
      <c r="B26" s="29" t="s">
        <v>69</v>
      </c>
      <c r="C26" s="33">
        <v>0</v>
      </c>
      <c r="D26" s="33">
        <v>0</v>
      </c>
      <c r="E26" s="33">
        <v>0</v>
      </c>
      <c r="F26" s="33">
        <v>0</v>
      </c>
      <c r="G26" s="33">
        <v>0</v>
      </c>
      <c r="H26" s="33">
        <v>0</v>
      </c>
      <c r="I26" s="33">
        <v>0</v>
      </c>
      <c r="J26" s="33">
        <v>0</v>
      </c>
      <c r="K26" s="33">
        <v>0</v>
      </c>
      <c r="L26" s="33">
        <v>0</v>
      </c>
      <c r="M26" s="33">
        <v>0</v>
      </c>
      <c r="N26" s="33">
        <v>0</v>
      </c>
      <c r="O26" s="33">
        <v>0</v>
      </c>
      <c r="P26" s="33">
        <v>0</v>
      </c>
      <c r="Q26" s="33">
        <v>0</v>
      </c>
      <c r="R26" s="33">
        <v>0</v>
      </c>
      <c r="S26" s="33">
        <v>0</v>
      </c>
      <c r="T26" s="33">
        <v>0</v>
      </c>
      <c r="U26" s="33">
        <v>0</v>
      </c>
      <c r="V26" s="33">
        <v>0</v>
      </c>
      <c r="W26" s="33">
        <v>0</v>
      </c>
      <c r="X26" s="33">
        <v>0</v>
      </c>
      <c r="Y26" s="33">
        <v>0</v>
      </c>
      <c r="Z26" s="33">
        <v>0</v>
      </c>
      <c r="AA26" s="33">
        <v>0</v>
      </c>
      <c r="AB26" s="33">
        <v>0</v>
      </c>
      <c r="AC26" s="33">
        <v>0</v>
      </c>
      <c r="AD26" s="33">
        <v>0</v>
      </c>
      <c r="AE26" s="33">
        <v>0</v>
      </c>
    </row>
    <row r="27" spans="1:31">
      <c r="A27" s="29" t="s">
        <v>130</v>
      </c>
      <c r="B27" s="29" t="s">
        <v>68</v>
      </c>
      <c r="C27" s="33">
        <v>0</v>
      </c>
      <c r="D27" s="33">
        <v>0</v>
      </c>
      <c r="E27" s="33">
        <v>0</v>
      </c>
      <c r="F27" s="33">
        <v>0</v>
      </c>
      <c r="G27" s="33">
        <v>0</v>
      </c>
      <c r="H27" s="33">
        <v>0</v>
      </c>
      <c r="I27" s="33">
        <v>0</v>
      </c>
      <c r="J27" s="33">
        <v>0</v>
      </c>
      <c r="K27" s="33">
        <v>0</v>
      </c>
      <c r="L27" s="33">
        <v>0</v>
      </c>
      <c r="M27" s="33">
        <v>0</v>
      </c>
      <c r="N27" s="33">
        <v>0</v>
      </c>
      <c r="O27" s="33">
        <v>0</v>
      </c>
      <c r="P27" s="33">
        <v>0</v>
      </c>
      <c r="Q27" s="33">
        <v>0</v>
      </c>
      <c r="R27" s="33">
        <v>0</v>
      </c>
      <c r="S27" s="33">
        <v>0</v>
      </c>
      <c r="T27" s="33">
        <v>0</v>
      </c>
      <c r="U27" s="33">
        <v>0</v>
      </c>
      <c r="V27" s="33">
        <v>0</v>
      </c>
      <c r="W27" s="33">
        <v>0</v>
      </c>
      <c r="X27" s="33">
        <v>0</v>
      </c>
      <c r="Y27" s="33">
        <v>0</v>
      </c>
      <c r="Z27" s="33">
        <v>0</v>
      </c>
      <c r="AA27" s="33">
        <v>0</v>
      </c>
      <c r="AB27" s="33">
        <v>0</v>
      </c>
      <c r="AC27" s="33">
        <v>0</v>
      </c>
      <c r="AD27" s="33">
        <v>0</v>
      </c>
      <c r="AE27" s="33">
        <v>0</v>
      </c>
    </row>
    <row r="28" spans="1:31">
      <c r="A28" s="29" t="s">
        <v>130</v>
      </c>
      <c r="B28" s="29" t="s">
        <v>36</v>
      </c>
      <c r="C28" s="33">
        <v>0</v>
      </c>
      <c r="D28" s="33">
        <v>0</v>
      </c>
      <c r="E28" s="33">
        <v>0</v>
      </c>
      <c r="F28" s="33">
        <v>0</v>
      </c>
      <c r="G28" s="33">
        <v>0</v>
      </c>
      <c r="H28" s="33">
        <v>0</v>
      </c>
      <c r="I28" s="33">
        <v>0</v>
      </c>
      <c r="J28" s="33">
        <v>0</v>
      </c>
      <c r="K28" s="33">
        <v>0</v>
      </c>
      <c r="L28" s="33">
        <v>0</v>
      </c>
      <c r="M28" s="33">
        <v>0</v>
      </c>
      <c r="N28" s="33">
        <v>0</v>
      </c>
      <c r="O28" s="33">
        <v>0</v>
      </c>
      <c r="P28" s="33">
        <v>0</v>
      </c>
      <c r="Q28" s="33">
        <v>0</v>
      </c>
      <c r="R28" s="33">
        <v>0</v>
      </c>
      <c r="S28" s="33">
        <v>0</v>
      </c>
      <c r="T28" s="33">
        <v>0</v>
      </c>
      <c r="U28" s="33">
        <v>0</v>
      </c>
      <c r="V28" s="33">
        <v>0</v>
      </c>
      <c r="W28" s="33">
        <v>0</v>
      </c>
      <c r="X28" s="33">
        <v>0</v>
      </c>
      <c r="Y28" s="33">
        <v>0</v>
      </c>
      <c r="Z28" s="33">
        <v>0</v>
      </c>
      <c r="AA28" s="33">
        <v>0</v>
      </c>
      <c r="AB28" s="33">
        <v>0</v>
      </c>
      <c r="AC28" s="33">
        <v>0</v>
      </c>
      <c r="AD28" s="33">
        <v>0</v>
      </c>
      <c r="AE28" s="33">
        <v>0</v>
      </c>
    </row>
    <row r="29" spans="1:31">
      <c r="A29" s="29" t="s">
        <v>130</v>
      </c>
      <c r="B29" s="29" t="s">
        <v>73</v>
      </c>
      <c r="C29" s="33">
        <v>0</v>
      </c>
      <c r="D29" s="33">
        <v>0</v>
      </c>
      <c r="E29" s="33">
        <v>0</v>
      </c>
      <c r="F29" s="33">
        <v>0</v>
      </c>
      <c r="G29" s="33">
        <v>0</v>
      </c>
      <c r="H29" s="33">
        <v>0</v>
      </c>
      <c r="I29" s="33">
        <v>0</v>
      </c>
      <c r="J29" s="33">
        <v>0</v>
      </c>
      <c r="K29" s="33">
        <v>0</v>
      </c>
      <c r="L29" s="33">
        <v>0</v>
      </c>
      <c r="M29" s="33">
        <v>0</v>
      </c>
      <c r="N29" s="33">
        <v>0</v>
      </c>
      <c r="O29" s="33">
        <v>0</v>
      </c>
      <c r="P29" s="33">
        <v>0</v>
      </c>
      <c r="Q29" s="33">
        <v>0</v>
      </c>
      <c r="R29" s="33">
        <v>0</v>
      </c>
      <c r="S29" s="33">
        <v>0</v>
      </c>
      <c r="T29" s="33">
        <v>0</v>
      </c>
      <c r="U29" s="33">
        <v>0</v>
      </c>
      <c r="V29" s="33">
        <v>0</v>
      </c>
      <c r="W29" s="33">
        <v>0</v>
      </c>
      <c r="X29" s="33">
        <v>0</v>
      </c>
      <c r="Y29" s="33">
        <v>0</v>
      </c>
      <c r="Z29" s="33">
        <v>0</v>
      </c>
      <c r="AA29" s="33">
        <v>0</v>
      </c>
      <c r="AB29" s="33">
        <v>0</v>
      </c>
      <c r="AC29" s="33">
        <v>0</v>
      </c>
      <c r="AD29" s="33">
        <v>0</v>
      </c>
      <c r="AE29" s="33">
        <v>0</v>
      </c>
    </row>
    <row r="30" spans="1:31">
      <c r="A30" s="29" t="s">
        <v>130</v>
      </c>
      <c r="B30" s="29" t="s">
        <v>56</v>
      </c>
      <c r="C30" s="33">
        <v>0</v>
      </c>
      <c r="D30" s="33">
        <v>0</v>
      </c>
      <c r="E30" s="33">
        <v>0</v>
      </c>
      <c r="F30" s="33">
        <v>0</v>
      </c>
      <c r="G30" s="33">
        <v>0</v>
      </c>
      <c r="H30" s="33">
        <v>0</v>
      </c>
      <c r="I30" s="33">
        <v>0</v>
      </c>
      <c r="J30" s="33">
        <v>0</v>
      </c>
      <c r="K30" s="33">
        <v>0</v>
      </c>
      <c r="L30" s="33">
        <v>0</v>
      </c>
      <c r="M30" s="33">
        <v>0</v>
      </c>
      <c r="N30" s="33">
        <v>0</v>
      </c>
      <c r="O30" s="33">
        <v>0</v>
      </c>
      <c r="P30" s="33">
        <v>0</v>
      </c>
      <c r="Q30" s="33">
        <v>0</v>
      </c>
      <c r="R30" s="33">
        <v>0</v>
      </c>
      <c r="S30" s="33">
        <v>0</v>
      </c>
      <c r="T30" s="33">
        <v>0</v>
      </c>
      <c r="U30" s="33">
        <v>0</v>
      </c>
      <c r="V30" s="33">
        <v>0</v>
      </c>
      <c r="W30" s="33">
        <v>0</v>
      </c>
      <c r="X30" s="33">
        <v>0</v>
      </c>
      <c r="Y30" s="33">
        <v>0</v>
      </c>
      <c r="Z30" s="33">
        <v>0</v>
      </c>
      <c r="AA30" s="33">
        <v>0</v>
      </c>
      <c r="AB30" s="33">
        <v>0</v>
      </c>
      <c r="AC30" s="33">
        <v>0</v>
      </c>
      <c r="AD30" s="33">
        <v>0</v>
      </c>
      <c r="AE30" s="33">
        <v>0</v>
      </c>
    </row>
    <row r="31" spans="1:31">
      <c r="A31" s="34" t="s">
        <v>138</v>
      </c>
      <c r="B31" s="34"/>
      <c r="C31" s="35">
        <v>860981.25789704651</v>
      </c>
      <c r="D31" s="35">
        <v>735081.90443911497</v>
      </c>
      <c r="E31" s="35">
        <v>663519.38750675332</v>
      </c>
      <c r="F31" s="35">
        <v>634153.293875181</v>
      </c>
      <c r="G31" s="35">
        <v>501501.66111094406</v>
      </c>
      <c r="H31" s="35">
        <v>416447.92949606956</v>
      </c>
      <c r="I31" s="35">
        <v>397111.60732339812</v>
      </c>
      <c r="J31" s="35">
        <v>417018.81335950136</v>
      </c>
      <c r="K31" s="35">
        <v>419509.52941700869</v>
      </c>
      <c r="L31" s="35">
        <v>382882.02017069771</v>
      </c>
      <c r="M31" s="35">
        <v>355565.61199256062</v>
      </c>
      <c r="N31" s="35">
        <v>172690.41896490793</v>
      </c>
      <c r="O31" s="35">
        <v>180354.03902303142</v>
      </c>
      <c r="P31" s="35">
        <v>196394.48534842677</v>
      </c>
      <c r="Q31" s="35">
        <v>127977.11206977147</v>
      </c>
      <c r="R31" s="35">
        <v>134069.59253045882</v>
      </c>
      <c r="S31" s="35">
        <v>204147.50206773763</v>
      </c>
      <c r="T31" s="35">
        <v>223771.6990464867</v>
      </c>
      <c r="U31" s="35">
        <v>230241.40590219319</v>
      </c>
      <c r="V31" s="35">
        <v>256624.38680285838</v>
      </c>
      <c r="W31" s="35">
        <v>165461.49945052329</v>
      </c>
      <c r="X31" s="35">
        <v>175794.78175071807</v>
      </c>
      <c r="Y31" s="35">
        <v>254266.6170834105</v>
      </c>
      <c r="Z31" s="35">
        <v>136384.11766155792</v>
      </c>
      <c r="AA31" s="35">
        <v>110945.72337172591</v>
      </c>
      <c r="AB31" s="35">
        <v>171381.79375422429</v>
      </c>
      <c r="AC31" s="35">
        <v>218467.42409012868</v>
      </c>
      <c r="AD31" s="35">
        <v>189675.30338460521</v>
      </c>
      <c r="AE31" s="35">
        <v>186913.58089935491</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622850.93389999995</v>
      </c>
      <c r="D34" s="33">
        <v>565979.64950000006</v>
      </c>
      <c r="E34" s="33">
        <v>551632.63120000006</v>
      </c>
      <c r="F34" s="33">
        <v>352461.93462928903</v>
      </c>
      <c r="G34" s="33">
        <v>300680.79774312791</v>
      </c>
      <c r="H34" s="33">
        <v>285369.93104131485</v>
      </c>
      <c r="I34" s="33">
        <v>239368.25882960687</v>
      </c>
      <c r="J34" s="33">
        <v>239690.95052856376</v>
      </c>
      <c r="K34" s="33">
        <v>221829.38918220278</v>
      </c>
      <c r="L34" s="33">
        <v>204095.72178920973</v>
      </c>
      <c r="M34" s="33">
        <v>186896.40631954381</v>
      </c>
      <c r="N34" s="33">
        <v>175971.10990229616</v>
      </c>
      <c r="O34" s="33">
        <v>135067.44485747165</v>
      </c>
      <c r="P34" s="33">
        <v>116293.21105888482</v>
      </c>
      <c r="Q34" s="33">
        <v>107084.57533055228</v>
      </c>
      <c r="R34" s="33">
        <v>86205.812487854928</v>
      </c>
      <c r="S34" s="33">
        <v>81534.332186837972</v>
      </c>
      <c r="T34" s="33">
        <v>79251.718628839226</v>
      </c>
      <c r="U34" s="33">
        <v>70005.224365014335</v>
      </c>
      <c r="V34" s="33">
        <v>71256.847100593877</v>
      </c>
      <c r="W34" s="33">
        <v>62266.99856417581</v>
      </c>
      <c r="X34" s="33">
        <v>49882.101505908511</v>
      </c>
      <c r="Y34" s="33">
        <v>39909.324376962853</v>
      </c>
      <c r="Z34" s="33">
        <v>36074.237820290276</v>
      </c>
      <c r="AA34" s="33">
        <v>31382.962979679931</v>
      </c>
      <c r="AB34" s="33">
        <v>29762.486199999999</v>
      </c>
      <c r="AC34" s="33">
        <v>27472.514749999998</v>
      </c>
      <c r="AD34" s="33">
        <v>23676.089499999998</v>
      </c>
      <c r="AE34" s="33">
        <v>22783.28024</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82195.010414757242</v>
      </c>
      <c r="D36" s="33">
        <v>78193.865821612242</v>
      </c>
      <c r="E36" s="33">
        <v>80837.202420174595</v>
      </c>
      <c r="F36" s="33">
        <v>127960.09412071189</v>
      </c>
      <c r="G36" s="33">
        <v>143604.28508338219</v>
      </c>
      <c r="H36" s="33">
        <v>128675.1320371046</v>
      </c>
      <c r="I36" s="33">
        <v>131217.51300499</v>
      </c>
      <c r="J36" s="33">
        <v>121796.460020767</v>
      </c>
      <c r="K36" s="33">
        <v>125943.0540619127</v>
      </c>
      <c r="L36" s="33">
        <v>126871.5930882822</v>
      </c>
      <c r="M36" s="33">
        <v>141225.36836733978</v>
      </c>
      <c r="N36" s="33">
        <v>128988.96393738579</v>
      </c>
      <c r="O36" s="33">
        <v>148345.64141289351</v>
      </c>
      <c r="P36" s="33">
        <v>122442.1763125421</v>
      </c>
      <c r="Q36" s="33">
        <v>112679.5142480958</v>
      </c>
      <c r="R36" s="33">
        <v>85149.093189356005</v>
      </c>
      <c r="S36" s="33">
        <v>88823.431384634896</v>
      </c>
      <c r="T36" s="33">
        <v>82321.584323040399</v>
      </c>
      <c r="U36" s="33">
        <v>66568.650241110998</v>
      </c>
      <c r="V36" s="33">
        <v>70784.33620586319</v>
      </c>
      <c r="W36" s="33">
        <v>72222.891159267092</v>
      </c>
      <c r="X36" s="33">
        <v>73639.561112113399</v>
      </c>
      <c r="Y36" s="33">
        <v>61400.349036165499</v>
      </c>
      <c r="Z36" s="33">
        <v>57663.73547782284</v>
      </c>
      <c r="AA36" s="33">
        <v>28144.867914726558</v>
      </c>
      <c r="AB36" s="33">
        <v>21196.722866663749</v>
      </c>
      <c r="AC36" s="33">
        <v>20267.960822982128</v>
      </c>
      <c r="AD36" s="33">
        <v>19261.91675227106</v>
      </c>
      <c r="AE36" s="33">
        <v>18367.828718339148</v>
      </c>
    </row>
    <row r="37" spans="1:31">
      <c r="A37" s="29" t="s">
        <v>131</v>
      </c>
      <c r="B37" s="29" t="s">
        <v>32</v>
      </c>
      <c r="C37" s="33">
        <v>2069.6934999999999</v>
      </c>
      <c r="D37" s="33">
        <v>1990.5486000000001</v>
      </c>
      <c r="E37" s="33">
        <v>3747.1415000000002</v>
      </c>
      <c r="F37" s="33">
        <v>3644.6120000000001</v>
      </c>
      <c r="G37" s="33">
        <v>3552.3024999999998</v>
      </c>
      <c r="H37" s="33">
        <v>3378.0257999999999</v>
      </c>
      <c r="I37" s="33">
        <v>4933.8815000000004</v>
      </c>
      <c r="J37" s="33">
        <v>5424.9520000000002</v>
      </c>
      <c r="K37" s="33">
        <v>6316.6149999999998</v>
      </c>
      <c r="L37" s="33">
        <v>4757.3059999999996</v>
      </c>
      <c r="M37" s="33">
        <v>4281.3045000000002</v>
      </c>
      <c r="N37" s="33">
        <v>4158.9488000000001</v>
      </c>
      <c r="O37" s="33">
        <v>6039.3360000000002</v>
      </c>
      <c r="P37" s="33">
        <v>4963.5730000000003</v>
      </c>
      <c r="Q37" s="33">
        <v>4359.7884999999997</v>
      </c>
      <c r="R37" s="33">
        <v>4654.2984999999999</v>
      </c>
      <c r="S37" s="33">
        <v>5076.3280000000004</v>
      </c>
      <c r="T37" s="33">
        <v>4525.8464999999997</v>
      </c>
      <c r="U37" s="33">
        <v>3711.2367999999997</v>
      </c>
      <c r="V37" s="33">
        <v>4165.5789999999997</v>
      </c>
      <c r="W37" s="33">
        <v>4875.6684999999998</v>
      </c>
      <c r="X37" s="33">
        <v>4858.2565000000004</v>
      </c>
      <c r="Y37" s="33">
        <v>3833.7620000000002</v>
      </c>
      <c r="Z37" s="33">
        <v>3604.2118</v>
      </c>
      <c r="AA37" s="33">
        <v>2776.7467999999999</v>
      </c>
      <c r="AB37" s="33">
        <v>0</v>
      </c>
      <c r="AC37" s="33">
        <v>0</v>
      </c>
      <c r="AD37" s="33">
        <v>0</v>
      </c>
      <c r="AE37" s="33">
        <v>0</v>
      </c>
    </row>
    <row r="38" spans="1:31">
      <c r="A38" s="29" t="s">
        <v>131</v>
      </c>
      <c r="B38" s="29" t="s">
        <v>66</v>
      </c>
      <c r="C38" s="33">
        <v>2.4257140200000002E-3</v>
      </c>
      <c r="D38" s="33">
        <v>2.3557002799999989E-3</v>
      </c>
      <c r="E38" s="33">
        <v>2.3511326699999996E-3</v>
      </c>
      <c r="F38" s="33">
        <v>10146.747322749141</v>
      </c>
      <c r="G38" s="33">
        <v>5693.2928674649002</v>
      </c>
      <c r="H38" s="33">
        <v>5867.59604930967</v>
      </c>
      <c r="I38" s="33">
        <v>9296.9786488664995</v>
      </c>
      <c r="J38" s="33">
        <v>15131.273698043902</v>
      </c>
      <c r="K38" s="33">
        <v>11331.922274234579</v>
      </c>
      <c r="L38" s="33">
        <v>18587.942839027495</v>
      </c>
      <c r="M38" s="33">
        <v>35136.485913151831</v>
      </c>
      <c r="N38" s="33">
        <v>34895.270733277248</v>
      </c>
      <c r="O38" s="33">
        <v>39430.298759852405</v>
      </c>
      <c r="P38" s="33">
        <v>29643.83404136993</v>
      </c>
      <c r="Q38" s="33">
        <v>34337.792322148343</v>
      </c>
      <c r="R38" s="33">
        <v>40131.903004550688</v>
      </c>
      <c r="S38" s="33">
        <v>60395.1394270768</v>
      </c>
      <c r="T38" s="33">
        <v>33024.918047828585</v>
      </c>
      <c r="U38" s="33">
        <v>70961.145655066808</v>
      </c>
      <c r="V38" s="33">
        <v>85695.310389534498</v>
      </c>
      <c r="W38" s="33">
        <v>84437.730182860891</v>
      </c>
      <c r="X38" s="33">
        <v>102758.20768541901</v>
      </c>
      <c r="Y38" s="33">
        <v>67653.648029184202</v>
      </c>
      <c r="Z38" s="33">
        <v>75121.659096275296</v>
      </c>
      <c r="AA38" s="33">
        <v>71442.253684844109</v>
      </c>
      <c r="AB38" s="33">
        <v>92456.028279087099</v>
      </c>
      <c r="AC38" s="33">
        <v>53449.140536313396</v>
      </c>
      <c r="AD38" s="33">
        <v>46461.802713161203</v>
      </c>
      <c r="AE38" s="33">
        <v>41551.838718603256</v>
      </c>
    </row>
    <row r="39" spans="1:31">
      <c r="A39" s="29" t="s">
        <v>131</v>
      </c>
      <c r="B39" s="29" t="s">
        <v>65</v>
      </c>
      <c r="C39" s="33">
        <v>0</v>
      </c>
      <c r="D39" s="33">
        <v>0</v>
      </c>
      <c r="E39" s="33">
        <v>0</v>
      </c>
      <c r="F39" s="33">
        <v>0</v>
      </c>
      <c r="G39" s="33">
        <v>0</v>
      </c>
      <c r="H39" s="33">
        <v>0</v>
      </c>
      <c r="I39" s="33">
        <v>0</v>
      </c>
      <c r="J39" s="33">
        <v>0</v>
      </c>
      <c r="K39" s="33">
        <v>0</v>
      </c>
      <c r="L39" s="33">
        <v>0</v>
      </c>
      <c r="M39" s="33">
        <v>0</v>
      </c>
      <c r="N39" s="33">
        <v>0</v>
      </c>
      <c r="O39" s="33">
        <v>0</v>
      </c>
      <c r="P39" s="33">
        <v>0</v>
      </c>
      <c r="Q39" s="33">
        <v>0</v>
      </c>
      <c r="R39" s="33">
        <v>0</v>
      </c>
      <c r="S39" s="33">
        <v>0</v>
      </c>
      <c r="T39" s="33">
        <v>0</v>
      </c>
      <c r="U39" s="33">
        <v>0</v>
      </c>
      <c r="V39" s="33">
        <v>0</v>
      </c>
      <c r="W39" s="33">
        <v>0</v>
      </c>
      <c r="X39" s="33">
        <v>0</v>
      </c>
      <c r="Y39" s="33">
        <v>0</v>
      </c>
      <c r="Z39" s="33">
        <v>0</v>
      </c>
      <c r="AA39" s="33">
        <v>0</v>
      </c>
      <c r="AB39" s="33">
        <v>0</v>
      </c>
      <c r="AC39" s="33">
        <v>0</v>
      </c>
      <c r="AD39" s="33">
        <v>0</v>
      </c>
      <c r="AE39" s="33">
        <v>0</v>
      </c>
    </row>
    <row r="40" spans="1:31">
      <c r="A40" s="29" t="s">
        <v>131</v>
      </c>
      <c r="B40" s="29" t="s">
        <v>69</v>
      </c>
      <c r="C40" s="33">
        <v>0</v>
      </c>
      <c r="D40" s="33">
        <v>0</v>
      </c>
      <c r="E40" s="33">
        <v>0</v>
      </c>
      <c r="F40" s="33">
        <v>0</v>
      </c>
      <c r="G40" s="33">
        <v>0</v>
      </c>
      <c r="H40" s="33">
        <v>0</v>
      </c>
      <c r="I40" s="33">
        <v>0</v>
      </c>
      <c r="J40" s="33">
        <v>0</v>
      </c>
      <c r="K40" s="33">
        <v>0</v>
      </c>
      <c r="L40" s="33">
        <v>0</v>
      </c>
      <c r="M40" s="33">
        <v>0</v>
      </c>
      <c r="N40" s="33">
        <v>0</v>
      </c>
      <c r="O40" s="33">
        <v>0</v>
      </c>
      <c r="P40" s="33">
        <v>0</v>
      </c>
      <c r="Q40" s="33">
        <v>0</v>
      </c>
      <c r="R40" s="33">
        <v>0</v>
      </c>
      <c r="S40" s="33">
        <v>0</v>
      </c>
      <c r="T40" s="33">
        <v>0</v>
      </c>
      <c r="U40" s="33">
        <v>0</v>
      </c>
      <c r="V40" s="33">
        <v>0</v>
      </c>
      <c r="W40" s="33">
        <v>0</v>
      </c>
      <c r="X40" s="33">
        <v>0</v>
      </c>
      <c r="Y40" s="33">
        <v>0</v>
      </c>
      <c r="Z40" s="33">
        <v>0</v>
      </c>
      <c r="AA40" s="33">
        <v>0</v>
      </c>
      <c r="AB40" s="33">
        <v>0</v>
      </c>
      <c r="AC40" s="33">
        <v>0</v>
      </c>
      <c r="AD40" s="33">
        <v>0</v>
      </c>
      <c r="AE40" s="33">
        <v>0</v>
      </c>
    </row>
    <row r="41" spans="1:31">
      <c r="A41" s="29" t="s">
        <v>131</v>
      </c>
      <c r="B41" s="29" t="s">
        <v>68</v>
      </c>
      <c r="C41" s="33">
        <v>0</v>
      </c>
      <c r="D41" s="33">
        <v>0</v>
      </c>
      <c r="E41" s="33">
        <v>0</v>
      </c>
      <c r="F41" s="33">
        <v>0</v>
      </c>
      <c r="G41" s="33">
        <v>0</v>
      </c>
      <c r="H41" s="33">
        <v>0</v>
      </c>
      <c r="I41" s="33">
        <v>0</v>
      </c>
      <c r="J41" s="33">
        <v>0</v>
      </c>
      <c r="K41" s="33">
        <v>0</v>
      </c>
      <c r="L41" s="33">
        <v>0</v>
      </c>
      <c r="M41" s="33">
        <v>0</v>
      </c>
      <c r="N41" s="33">
        <v>0</v>
      </c>
      <c r="O41" s="33">
        <v>0</v>
      </c>
      <c r="P41" s="33">
        <v>0</v>
      </c>
      <c r="Q41" s="33">
        <v>0</v>
      </c>
      <c r="R41" s="33">
        <v>0</v>
      </c>
      <c r="S41" s="33">
        <v>0</v>
      </c>
      <c r="T41" s="33">
        <v>0</v>
      </c>
      <c r="U41" s="33">
        <v>0</v>
      </c>
      <c r="V41" s="33">
        <v>0</v>
      </c>
      <c r="W41" s="33">
        <v>0</v>
      </c>
      <c r="X41" s="33">
        <v>0</v>
      </c>
      <c r="Y41" s="33">
        <v>0</v>
      </c>
      <c r="Z41" s="33">
        <v>0</v>
      </c>
      <c r="AA41" s="33">
        <v>0</v>
      </c>
      <c r="AB41" s="33">
        <v>0</v>
      </c>
      <c r="AC41" s="33">
        <v>0</v>
      </c>
      <c r="AD41" s="33">
        <v>0</v>
      </c>
      <c r="AE41" s="33">
        <v>0</v>
      </c>
    </row>
    <row r="42" spans="1:31">
      <c r="A42" s="29" t="s">
        <v>131</v>
      </c>
      <c r="B42" s="29" t="s">
        <v>36</v>
      </c>
      <c r="C42" s="33">
        <v>0</v>
      </c>
      <c r="D42" s="33">
        <v>0</v>
      </c>
      <c r="E42" s="33">
        <v>0</v>
      </c>
      <c r="F42" s="33">
        <v>0</v>
      </c>
      <c r="G42" s="33">
        <v>0</v>
      </c>
      <c r="H42" s="33">
        <v>0</v>
      </c>
      <c r="I42" s="33">
        <v>0</v>
      </c>
      <c r="J42" s="33">
        <v>0</v>
      </c>
      <c r="K42" s="33">
        <v>0</v>
      </c>
      <c r="L42" s="33">
        <v>0</v>
      </c>
      <c r="M42" s="33">
        <v>0</v>
      </c>
      <c r="N42" s="33">
        <v>0</v>
      </c>
      <c r="O42" s="33">
        <v>0</v>
      </c>
      <c r="P42" s="33">
        <v>0</v>
      </c>
      <c r="Q42" s="33">
        <v>0</v>
      </c>
      <c r="R42" s="33">
        <v>0</v>
      </c>
      <c r="S42" s="33">
        <v>0</v>
      </c>
      <c r="T42" s="33">
        <v>0</v>
      </c>
      <c r="U42" s="33">
        <v>0</v>
      </c>
      <c r="V42" s="33">
        <v>0</v>
      </c>
      <c r="W42" s="33">
        <v>0</v>
      </c>
      <c r="X42" s="33">
        <v>0</v>
      </c>
      <c r="Y42" s="33">
        <v>0</v>
      </c>
      <c r="Z42" s="33">
        <v>0</v>
      </c>
      <c r="AA42" s="33">
        <v>0</v>
      </c>
      <c r="AB42" s="33">
        <v>0</v>
      </c>
      <c r="AC42" s="33">
        <v>0</v>
      </c>
      <c r="AD42" s="33">
        <v>0</v>
      </c>
      <c r="AE42" s="33">
        <v>0</v>
      </c>
    </row>
    <row r="43" spans="1:31">
      <c r="A43" s="29" t="s">
        <v>131</v>
      </c>
      <c r="B43" s="29" t="s">
        <v>73</v>
      </c>
      <c r="C43" s="33">
        <v>0</v>
      </c>
      <c r="D43" s="33">
        <v>0</v>
      </c>
      <c r="E43" s="33">
        <v>0</v>
      </c>
      <c r="F43" s="33">
        <v>0</v>
      </c>
      <c r="G43" s="33">
        <v>0</v>
      </c>
      <c r="H43" s="33">
        <v>0</v>
      </c>
      <c r="I43" s="33">
        <v>0</v>
      </c>
      <c r="J43" s="33">
        <v>0</v>
      </c>
      <c r="K43" s="33">
        <v>0</v>
      </c>
      <c r="L43" s="33">
        <v>0</v>
      </c>
      <c r="M43" s="33">
        <v>0</v>
      </c>
      <c r="N43" s="33">
        <v>0</v>
      </c>
      <c r="O43" s="33">
        <v>0</v>
      </c>
      <c r="P43" s="33">
        <v>0</v>
      </c>
      <c r="Q43" s="33">
        <v>0</v>
      </c>
      <c r="R43" s="33">
        <v>0</v>
      </c>
      <c r="S43" s="33">
        <v>0</v>
      </c>
      <c r="T43" s="33">
        <v>0</v>
      </c>
      <c r="U43" s="33">
        <v>0</v>
      </c>
      <c r="V43" s="33">
        <v>0</v>
      </c>
      <c r="W43" s="33">
        <v>0</v>
      </c>
      <c r="X43" s="33">
        <v>0</v>
      </c>
      <c r="Y43" s="33">
        <v>0</v>
      </c>
      <c r="Z43" s="33">
        <v>0</v>
      </c>
      <c r="AA43" s="33">
        <v>0</v>
      </c>
      <c r="AB43" s="33">
        <v>0</v>
      </c>
      <c r="AC43" s="33">
        <v>0</v>
      </c>
      <c r="AD43" s="33">
        <v>0</v>
      </c>
      <c r="AE43" s="33">
        <v>0</v>
      </c>
    </row>
    <row r="44" spans="1:31">
      <c r="A44" s="29" t="s">
        <v>131</v>
      </c>
      <c r="B44" s="29" t="s">
        <v>56</v>
      </c>
      <c r="C44" s="33">
        <v>0</v>
      </c>
      <c r="D44" s="33">
        <v>0</v>
      </c>
      <c r="E44" s="33">
        <v>0</v>
      </c>
      <c r="F44" s="33">
        <v>0</v>
      </c>
      <c r="G44" s="33">
        <v>0</v>
      </c>
      <c r="H44" s="33">
        <v>0</v>
      </c>
      <c r="I44" s="33">
        <v>0</v>
      </c>
      <c r="J44" s="33">
        <v>0</v>
      </c>
      <c r="K44" s="33">
        <v>0</v>
      </c>
      <c r="L44" s="33">
        <v>0</v>
      </c>
      <c r="M44" s="33">
        <v>0</v>
      </c>
      <c r="N44" s="33">
        <v>0</v>
      </c>
      <c r="O44" s="33">
        <v>0</v>
      </c>
      <c r="P44" s="33">
        <v>0</v>
      </c>
      <c r="Q44" s="33">
        <v>0</v>
      </c>
      <c r="R44" s="33">
        <v>0</v>
      </c>
      <c r="S44" s="33">
        <v>0</v>
      </c>
      <c r="T44" s="33">
        <v>0</v>
      </c>
      <c r="U44" s="33">
        <v>0</v>
      </c>
      <c r="V44" s="33">
        <v>0</v>
      </c>
      <c r="W44" s="33">
        <v>0</v>
      </c>
      <c r="X44" s="33">
        <v>0</v>
      </c>
      <c r="Y44" s="33">
        <v>0</v>
      </c>
      <c r="Z44" s="33">
        <v>0</v>
      </c>
      <c r="AA44" s="33">
        <v>0</v>
      </c>
      <c r="AB44" s="33">
        <v>0</v>
      </c>
      <c r="AC44" s="33">
        <v>0</v>
      </c>
      <c r="AD44" s="33">
        <v>0</v>
      </c>
      <c r="AE44" s="33">
        <v>0</v>
      </c>
    </row>
    <row r="45" spans="1:31">
      <c r="A45" s="34" t="s">
        <v>138</v>
      </c>
      <c r="B45" s="34"/>
      <c r="C45" s="35">
        <v>707115.64024047123</v>
      </c>
      <c r="D45" s="35">
        <v>646164.06627731258</v>
      </c>
      <c r="E45" s="35">
        <v>636216.97747130739</v>
      </c>
      <c r="F45" s="35">
        <v>494213.38807275007</v>
      </c>
      <c r="G45" s="35">
        <v>453530.67819397495</v>
      </c>
      <c r="H45" s="35">
        <v>423290.68492772907</v>
      </c>
      <c r="I45" s="35">
        <v>384816.63198346342</v>
      </c>
      <c r="J45" s="35">
        <v>382043.63624737464</v>
      </c>
      <c r="K45" s="35">
        <v>365420.98051835003</v>
      </c>
      <c r="L45" s="35">
        <v>354312.56371651939</v>
      </c>
      <c r="M45" s="35">
        <v>367539.5651000354</v>
      </c>
      <c r="N45" s="35">
        <v>344014.29337295919</v>
      </c>
      <c r="O45" s="35">
        <v>328882.7210302176</v>
      </c>
      <c r="P45" s="35">
        <v>273342.79441279685</v>
      </c>
      <c r="Q45" s="35">
        <v>258461.67040079643</v>
      </c>
      <c r="R45" s="35">
        <v>216141.10718176165</v>
      </c>
      <c r="S45" s="35">
        <v>235829.23099854967</v>
      </c>
      <c r="T45" s="35">
        <v>199124.06749970821</v>
      </c>
      <c r="U45" s="35">
        <v>211246.25706119218</v>
      </c>
      <c r="V45" s="35">
        <v>231902.07269599155</v>
      </c>
      <c r="W45" s="35">
        <v>223803.28840630379</v>
      </c>
      <c r="X45" s="35">
        <v>231138.12680344091</v>
      </c>
      <c r="Y45" s="35">
        <v>172797.08344231255</v>
      </c>
      <c r="Z45" s="35">
        <v>172463.84419438842</v>
      </c>
      <c r="AA45" s="35">
        <v>133746.83137925059</v>
      </c>
      <c r="AB45" s="35">
        <v>143415.23734575085</v>
      </c>
      <c r="AC45" s="35">
        <v>101189.61610929552</v>
      </c>
      <c r="AD45" s="35">
        <v>89399.808965432254</v>
      </c>
      <c r="AE45" s="35">
        <v>82702.947676942393</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196699.10193999999</v>
      </c>
      <c r="D49" s="33">
        <v>167721.97709999999</v>
      </c>
      <c r="E49" s="33">
        <v>164699.52446000002</v>
      </c>
      <c r="F49" s="33">
        <v>70549.466384419677</v>
      </c>
      <c r="G49" s="33">
        <v>65096.567503958329</v>
      </c>
      <c r="H49" s="33">
        <v>46960.241230008047</v>
      </c>
      <c r="I49" s="33">
        <v>8058.7030164540356</v>
      </c>
      <c r="J49" s="33">
        <v>9771.7465156258131</v>
      </c>
      <c r="K49" s="33">
        <v>9609.7809767632516</v>
      </c>
      <c r="L49" s="33">
        <v>8887.583785958459</v>
      </c>
      <c r="M49" s="33">
        <v>7945.4551452730748</v>
      </c>
      <c r="N49" s="33">
        <v>7441.6404267899325</v>
      </c>
      <c r="O49" s="33">
        <v>7575.7855970189694</v>
      </c>
      <c r="P49" s="33">
        <v>7083.9221919412103</v>
      </c>
      <c r="Q49" s="33">
        <v>6341.5684902360672</v>
      </c>
      <c r="R49" s="33">
        <v>5768.8225647880772</v>
      </c>
      <c r="S49" s="33">
        <v>4173.6683677450819</v>
      </c>
      <c r="T49" s="33">
        <v>5675.4175526887311</v>
      </c>
      <c r="U49" s="33">
        <v>5394.6819805950481</v>
      </c>
      <c r="V49" s="33">
        <v>2148.9263384325195</v>
      </c>
      <c r="W49" s="33">
        <v>3811.648007621257</v>
      </c>
      <c r="X49" s="33">
        <v>4653.5598675058991</v>
      </c>
      <c r="Y49" s="33">
        <v>4680.7966568394113</v>
      </c>
      <c r="Z49" s="33">
        <v>3973.799455446991</v>
      </c>
      <c r="AA49" s="33">
        <v>3642.6000866808449</v>
      </c>
      <c r="AB49" s="33">
        <v>1645.0777933947988</v>
      </c>
      <c r="AC49" s="33">
        <v>6.8451673700000001E-4</v>
      </c>
      <c r="AD49" s="33">
        <v>0</v>
      </c>
      <c r="AE49" s="33">
        <v>0</v>
      </c>
    </row>
    <row r="50" spans="1:31">
      <c r="A50" s="29" t="s">
        <v>132</v>
      </c>
      <c r="B50" s="29" t="s">
        <v>20</v>
      </c>
      <c r="C50" s="33">
        <v>9.0771009999999997E-4</v>
      </c>
      <c r="D50" s="33">
        <v>8.7334190000000001E-4</v>
      </c>
      <c r="E50" s="33">
        <v>9.0863110000000006E-4</v>
      </c>
      <c r="F50" s="33">
        <v>1.6545326E-3</v>
      </c>
      <c r="G50" s="33">
        <v>1.6108536E-3</v>
      </c>
      <c r="H50" s="33">
        <v>1.5405053999999901E-3</v>
      </c>
      <c r="I50" s="33">
        <v>1.5210555999999999E-3</v>
      </c>
      <c r="J50" s="33">
        <v>1.4575658999999902E-3</v>
      </c>
      <c r="K50" s="33">
        <v>1.4212320000000001E-3</v>
      </c>
      <c r="L50" s="33">
        <v>1.3676251E-3</v>
      </c>
      <c r="M50" s="33">
        <v>1.3927297999999999E-3</v>
      </c>
      <c r="N50" s="33">
        <v>2.0062292000000001E-3</v>
      </c>
      <c r="O50" s="33">
        <v>1.9656677000000002E-3</v>
      </c>
      <c r="P50" s="33">
        <v>1.8963337000000001E-3</v>
      </c>
      <c r="Q50" s="33">
        <v>1.7919028E-3</v>
      </c>
      <c r="R50" s="33">
        <v>1.7149708E-3</v>
      </c>
      <c r="S50" s="33">
        <v>2.8651592999999901E-3</v>
      </c>
      <c r="T50" s="33">
        <v>2.7768942999999999E-3</v>
      </c>
      <c r="U50" s="33">
        <v>2.8117561000000004E-3</v>
      </c>
      <c r="V50" s="33">
        <v>2.653323E-3</v>
      </c>
      <c r="W50" s="33">
        <v>3.8257546E-3</v>
      </c>
      <c r="X50" s="33">
        <v>3.7758471999999998E-3</v>
      </c>
      <c r="Y50" s="33">
        <v>5.4124545999999895E-3</v>
      </c>
      <c r="Z50" s="33">
        <v>4.9069330000000005E-3</v>
      </c>
      <c r="AA50" s="33">
        <v>4.7952604000000001E-3</v>
      </c>
      <c r="AB50" s="33">
        <v>1.545479E-2</v>
      </c>
      <c r="AC50" s="33">
        <v>1.5860032E-2</v>
      </c>
      <c r="AD50" s="33">
        <v>1.4606526E-2</v>
      </c>
      <c r="AE50" s="33">
        <v>1.3737259E-2</v>
      </c>
    </row>
    <row r="51" spans="1:31">
      <c r="A51" s="29" t="s">
        <v>132</v>
      </c>
      <c r="B51" s="29" t="s">
        <v>32</v>
      </c>
      <c r="C51" s="33">
        <v>1054.963</v>
      </c>
      <c r="D51" s="33">
        <v>546.6271999999999</v>
      </c>
      <c r="E51" s="33">
        <v>876.15449999999998</v>
      </c>
      <c r="F51" s="33">
        <v>9248.34</v>
      </c>
      <c r="G51" s="33">
        <v>7536.9825000000001</v>
      </c>
      <c r="H51" s="33">
        <v>6867.4380000000001</v>
      </c>
      <c r="I51" s="33">
        <v>7513.7494999999999</v>
      </c>
      <c r="J51" s="33">
        <v>9960.5619999999999</v>
      </c>
      <c r="K51" s="33">
        <v>6260.6975000000002</v>
      </c>
      <c r="L51" s="33">
        <v>9249.6209999999992</v>
      </c>
      <c r="M51" s="33">
        <v>19094.02</v>
      </c>
      <c r="N51" s="33">
        <v>25371.527999999998</v>
      </c>
      <c r="O51" s="33">
        <v>26683.135999999999</v>
      </c>
      <c r="P51" s="33">
        <v>46029.228000000003</v>
      </c>
      <c r="Q51" s="33">
        <v>25890.284</v>
      </c>
      <c r="R51" s="33">
        <v>19545.031999999999</v>
      </c>
      <c r="S51" s="33">
        <v>45093.972000000002</v>
      </c>
      <c r="T51" s="33">
        <v>57994.116000000002</v>
      </c>
      <c r="U51" s="33">
        <v>0</v>
      </c>
      <c r="V51" s="33">
        <v>0</v>
      </c>
      <c r="W51" s="33">
        <v>0</v>
      </c>
      <c r="X51" s="33">
        <v>0</v>
      </c>
      <c r="Y51" s="33">
        <v>0</v>
      </c>
      <c r="Z51" s="33">
        <v>0</v>
      </c>
      <c r="AA51" s="33">
        <v>0</v>
      </c>
      <c r="AB51" s="33">
        <v>0</v>
      </c>
      <c r="AC51" s="33">
        <v>0</v>
      </c>
      <c r="AD51" s="33">
        <v>0</v>
      </c>
      <c r="AE51" s="33">
        <v>0</v>
      </c>
    </row>
    <row r="52" spans="1:31">
      <c r="A52" s="29" t="s">
        <v>132</v>
      </c>
      <c r="B52" s="29" t="s">
        <v>66</v>
      </c>
      <c r="C52" s="33">
        <v>1079.4734829419897</v>
      </c>
      <c r="D52" s="33">
        <v>30.519965043639996</v>
      </c>
      <c r="E52" s="33">
        <v>1018.29695573177</v>
      </c>
      <c r="F52" s="33">
        <v>6655.5076619342208</v>
      </c>
      <c r="G52" s="33">
        <v>4625.9964672326196</v>
      </c>
      <c r="H52" s="33">
        <v>9792.3365087118418</v>
      </c>
      <c r="I52" s="33">
        <v>4705.8184402774195</v>
      </c>
      <c r="J52" s="33">
        <v>6882.6192392434095</v>
      </c>
      <c r="K52" s="33">
        <v>4182.9407912608494</v>
      </c>
      <c r="L52" s="33">
        <v>6991.4978823282299</v>
      </c>
      <c r="M52" s="33">
        <v>10068.71933067228</v>
      </c>
      <c r="N52" s="33">
        <v>22417.023691756502</v>
      </c>
      <c r="O52" s="33">
        <v>12673.29806649461</v>
      </c>
      <c r="P52" s="33">
        <v>37905.226964060304</v>
      </c>
      <c r="Q52" s="33">
        <v>35643.735394009731</v>
      </c>
      <c r="R52" s="33">
        <v>32523.43334026845</v>
      </c>
      <c r="S52" s="33">
        <v>76532.413428618704</v>
      </c>
      <c r="T52" s="33">
        <v>66330.387463016261</v>
      </c>
      <c r="U52" s="33">
        <v>158615.5766573977</v>
      </c>
      <c r="V52" s="33">
        <v>181963.39504178741</v>
      </c>
      <c r="W52" s="33">
        <v>220340.01344737629</v>
      </c>
      <c r="X52" s="33">
        <v>235758.49508408454</v>
      </c>
      <c r="Y52" s="33">
        <v>309962.15103585593</v>
      </c>
      <c r="Z52" s="33">
        <v>218496.55178549697</v>
      </c>
      <c r="AA52" s="33">
        <v>230963.11299797197</v>
      </c>
      <c r="AB52" s="33">
        <v>359662.57220341702</v>
      </c>
      <c r="AC52" s="33">
        <v>353474.211712847</v>
      </c>
      <c r="AD52" s="33">
        <v>460970.91248</v>
      </c>
      <c r="AE52" s="33">
        <v>420870.54604000004</v>
      </c>
    </row>
    <row r="53" spans="1:31">
      <c r="A53" s="29" t="s">
        <v>132</v>
      </c>
      <c r="B53" s="29" t="s">
        <v>65</v>
      </c>
      <c r="C53" s="33">
        <v>0</v>
      </c>
      <c r="D53" s="33">
        <v>0</v>
      </c>
      <c r="E53" s="33">
        <v>0</v>
      </c>
      <c r="F53" s="33">
        <v>0</v>
      </c>
      <c r="G53" s="33">
        <v>0</v>
      </c>
      <c r="H53" s="33">
        <v>0</v>
      </c>
      <c r="I53" s="33">
        <v>0</v>
      </c>
      <c r="J53" s="33">
        <v>0</v>
      </c>
      <c r="K53" s="33">
        <v>0</v>
      </c>
      <c r="L53" s="33">
        <v>0</v>
      </c>
      <c r="M53" s="33">
        <v>0</v>
      </c>
      <c r="N53" s="33">
        <v>0</v>
      </c>
      <c r="O53" s="33">
        <v>0</v>
      </c>
      <c r="P53" s="33">
        <v>0</v>
      </c>
      <c r="Q53" s="33">
        <v>0</v>
      </c>
      <c r="R53" s="33">
        <v>0</v>
      </c>
      <c r="S53" s="33">
        <v>0</v>
      </c>
      <c r="T53" s="33">
        <v>0</v>
      </c>
      <c r="U53" s="33">
        <v>0</v>
      </c>
      <c r="V53" s="33">
        <v>0</v>
      </c>
      <c r="W53" s="33">
        <v>0</v>
      </c>
      <c r="X53" s="33">
        <v>0</v>
      </c>
      <c r="Y53" s="33">
        <v>0</v>
      </c>
      <c r="Z53" s="33">
        <v>0</v>
      </c>
      <c r="AA53" s="33">
        <v>0</v>
      </c>
      <c r="AB53" s="33">
        <v>0</v>
      </c>
      <c r="AC53" s="33">
        <v>0</v>
      </c>
      <c r="AD53" s="33">
        <v>0</v>
      </c>
      <c r="AE53" s="33">
        <v>0</v>
      </c>
    </row>
    <row r="54" spans="1:31">
      <c r="A54" s="29" t="s">
        <v>132</v>
      </c>
      <c r="B54" s="29" t="s">
        <v>69</v>
      </c>
      <c r="C54" s="33">
        <v>0</v>
      </c>
      <c r="D54" s="33">
        <v>0</v>
      </c>
      <c r="E54" s="33">
        <v>0</v>
      </c>
      <c r="F54" s="33">
        <v>0</v>
      </c>
      <c r="G54" s="33">
        <v>0</v>
      </c>
      <c r="H54" s="33">
        <v>0</v>
      </c>
      <c r="I54" s="33">
        <v>0</v>
      </c>
      <c r="J54" s="33">
        <v>0</v>
      </c>
      <c r="K54" s="33">
        <v>0</v>
      </c>
      <c r="L54" s="33">
        <v>0</v>
      </c>
      <c r="M54" s="33">
        <v>0</v>
      </c>
      <c r="N54" s="33">
        <v>0</v>
      </c>
      <c r="O54" s="33">
        <v>0</v>
      </c>
      <c r="P54" s="33">
        <v>0</v>
      </c>
      <c r="Q54" s="33">
        <v>0</v>
      </c>
      <c r="R54" s="33">
        <v>0</v>
      </c>
      <c r="S54" s="33">
        <v>0</v>
      </c>
      <c r="T54" s="33">
        <v>0</v>
      </c>
      <c r="U54" s="33">
        <v>0</v>
      </c>
      <c r="V54" s="33">
        <v>0</v>
      </c>
      <c r="W54" s="33">
        <v>0</v>
      </c>
      <c r="X54" s="33">
        <v>0</v>
      </c>
      <c r="Y54" s="33">
        <v>0</v>
      </c>
      <c r="Z54" s="33">
        <v>0</v>
      </c>
      <c r="AA54" s="33">
        <v>0</v>
      </c>
      <c r="AB54" s="33">
        <v>0</v>
      </c>
      <c r="AC54" s="33">
        <v>0</v>
      </c>
      <c r="AD54" s="33">
        <v>0</v>
      </c>
      <c r="AE54" s="33">
        <v>0</v>
      </c>
    </row>
    <row r="55" spans="1:31">
      <c r="A55" s="29" t="s">
        <v>132</v>
      </c>
      <c r="B55" s="29" t="s">
        <v>68</v>
      </c>
      <c r="C55" s="33">
        <v>0</v>
      </c>
      <c r="D55" s="33">
        <v>0</v>
      </c>
      <c r="E55" s="33">
        <v>0</v>
      </c>
      <c r="F55" s="33">
        <v>0</v>
      </c>
      <c r="G55" s="33">
        <v>0</v>
      </c>
      <c r="H55" s="33">
        <v>0</v>
      </c>
      <c r="I55" s="33">
        <v>0</v>
      </c>
      <c r="J55" s="33">
        <v>0</v>
      </c>
      <c r="K55" s="33">
        <v>0</v>
      </c>
      <c r="L55" s="33">
        <v>0</v>
      </c>
      <c r="M55" s="33">
        <v>0</v>
      </c>
      <c r="N55" s="33">
        <v>0</v>
      </c>
      <c r="O55" s="33">
        <v>0</v>
      </c>
      <c r="P55" s="33">
        <v>0</v>
      </c>
      <c r="Q55" s="33">
        <v>0</v>
      </c>
      <c r="R55" s="33">
        <v>0</v>
      </c>
      <c r="S55" s="33">
        <v>0</v>
      </c>
      <c r="T55" s="33">
        <v>0</v>
      </c>
      <c r="U55" s="33">
        <v>0</v>
      </c>
      <c r="V55" s="33">
        <v>0</v>
      </c>
      <c r="W55" s="33">
        <v>0</v>
      </c>
      <c r="X55" s="33">
        <v>0</v>
      </c>
      <c r="Y55" s="33">
        <v>0</v>
      </c>
      <c r="Z55" s="33">
        <v>0</v>
      </c>
      <c r="AA55" s="33">
        <v>0</v>
      </c>
      <c r="AB55" s="33">
        <v>0</v>
      </c>
      <c r="AC55" s="33">
        <v>0</v>
      </c>
      <c r="AD55" s="33">
        <v>0</v>
      </c>
      <c r="AE55" s="33">
        <v>0</v>
      </c>
    </row>
    <row r="56" spans="1:31">
      <c r="A56" s="29" t="s">
        <v>132</v>
      </c>
      <c r="B56" s="29" t="s">
        <v>36</v>
      </c>
      <c r="C56" s="33">
        <v>0</v>
      </c>
      <c r="D56" s="33">
        <v>0</v>
      </c>
      <c r="E56" s="33">
        <v>0</v>
      </c>
      <c r="F56" s="33">
        <v>0</v>
      </c>
      <c r="G56" s="33">
        <v>0</v>
      </c>
      <c r="H56" s="33">
        <v>0</v>
      </c>
      <c r="I56" s="33">
        <v>0</v>
      </c>
      <c r="J56" s="33">
        <v>0</v>
      </c>
      <c r="K56" s="33">
        <v>0</v>
      </c>
      <c r="L56" s="33">
        <v>0</v>
      </c>
      <c r="M56" s="33">
        <v>0</v>
      </c>
      <c r="N56" s="33">
        <v>0</v>
      </c>
      <c r="O56" s="33">
        <v>0</v>
      </c>
      <c r="P56" s="33">
        <v>0</v>
      </c>
      <c r="Q56" s="33">
        <v>0</v>
      </c>
      <c r="R56" s="33">
        <v>0</v>
      </c>
      <c r="S56" s="33">
        <v>0</v>
      </c>
      <c r="T56" s="33">
        <v>0</v>
      </c>
      <c r="U56" s="33">
        <v>0</v>
      </c>
      <c r="V56" s="33">
        <v>0</v>
      </c>
      <c r="W56" s="33">
        <v>0</v>
      </c>
      <c r="X56" s="33">
        <v>0</v>
      </c>
      <c r="Y56" s="33">
        <v>0</v>
      </c>
      <c r="Z56" s="33">
        <v>0</v>
      </c>
      <c r="AA56" s="33">
        <v>0</v>
      </c>
      <c r="AB56" s="33">
        <v>0</v>
      </c>
      <c r="AC56" s="33">
        <v>0</v>
      </c>
      <c r="AD56" s="33">
        <v>0</v>
      </c>
      <c r="AE56" s="33">
        <v>0</v>
      </c>
    </row>
    <row r="57" spans="1:31">
      <c r="A57" s="29" t="s">
        <v>132</v>
      </c>
      <c r="B57" s="29" t="s">
        <v>73</v>
      </c>
      <c r="C57" s="33">
        <v>0</v>
      </c>
      <c r="D57" s="33">
        <v>0</v>
      </c>
      <c r="E57" s="33">
        <v>0</v>
      </c>
      <c r="F57" s="33">
        <v>0</v>
      </c>
      <c r="G57" s="33">
        <v>0</v>
      </c>
      <c r="H57" s="33">
        <v>0</v>
      </c>
      <c r="I57" s="33">
        <v>0</v>
      </c>
      <c r="J57" s="33">
        <v>0</v>
      </c>
      <c r="K57" s="33">
        <v>0</v>
      </c>
      <c r="L57" s="33">
        <v>0</v>
      </c>
      <c r="M57" s="33">
        <v>0</v>
      </c>
      <c r="N57" s="33">
        <v>0</v>
      </c>
      <c r="O57" s="33">
        <v>0</v>
      </c>
      <c r="P57" s="33">
        <v>0</v>
      </c>
      <c r="Q57" s="33">
        <v>0</v>
      </c>
      <c r="R57" s="33">
        <v>0</v>
      </c>
      <c r="S57" s="33">
        <v>0</v>
      </c>
      <c r="T57" s="33">
        <v>0</v>
      </c>
      <c r="U57" s="33">
        <v>0</v>
      </c>
      <c r="V57" s="33">
        <v>0</v>
      </c>
      <c r="W57" s="33">
        <v>0</v>
      </c>
      <c r="X57" s="33">
        <v>0</v>
      </c>
      <c r="Y57" s="33">
        <v>0</v>
      </c>
      <c r="Z57" s="33">
        <v>0</v>
      </c>
      <c r="AA57" s="33">
        <v>0</v>
      </c>
      <c r="AB57" s="33">
        <v>0</v>
      </c>
      <c r="AC57" s="33">
        <v>0</v>
      </c>
      <c r="AD57" s="33">
        <v>0</v>
      </c>
      <c r="AE57" s="33">
        <v>0</v>
      </c>
    </row>
    <row r="58" spans="1:31">
      <c r="A58" s="29" t="s">
        <v>132</v>
      </c>
      <c r="B58" s="29" t="s">
        <v>56</v>
      </c>
      <c r="C58" s="33">
        <v>0</v>
      </c>
      <c r="D58" s="33">
        <v>0</v>
      </c>
      <c r="E58" s="33">
        <v>0</v>
      </c>
      <c r="F58" s="33">
        <v>0</v>
      </c>
      <c r="G58" s="33">
        <v>0</v>
      </c>
      <c r="H58" s="33">
        <v>0</v>
      </c>
      <c r="I58" s="33">
        <v>0</v>
      </c>
      <c r="J58" s="33">
        <v>0</v>
      </c>
      <c r="K58" s="33">
        <v>0</v>
      </c>
      <c r="L58" s="33">
        <v>0</v>
      </c>
      <c r="M58" s="33">
        <v>0</v>
      </c>
      <c r="N58" s="33">
        <v>0</v>
      </c>
      <c r="O58" s="33">
        <v>0</v>
      </c>
      <c r="P58" s="33">
        <v>0</v>
      </c>
      <c r="Q58" s="33">
        <v>0</v>
      </c>
      <c r="R58" s="33">
        <v>0</v>
      </c>
      <c r="S58" s="33">
        <v>0</v>
      </c>
      <c r="T58" s="33">
        <v>0</v>
      </c>
      <c r="U58" s="33">
        <v>0</v>
      </c>
      <c r="V58" s="33">
        <v>0</v>
      </c>
      <c r="W58" s="33">
        <v>0</v>
      </c>
      <c r="X58" s="33">
        <v>0</v>
      </c>
      <c r="Y58" s="33">
        <v>0</v>
      </c>
      <c r="Z58" s="33">
        <v>0</v>
      </c>
      <c r="AA58" s="33">
        <v>0</v>
      </c>
      <c r="AB58" s="33">
        <v>0</v>
      </c>
      <c r="AC58" s="33">
        <v>0</v>
      </c>
      <c r="AD58" s="33">
        <v>0</v>
      </c>
      <c r="AE58" s="33">
        <v>0</v>
      </c>
    </row>
    <row r="59" spans="1:31">
      <c r="A59" s="34" t="s">
        <v>138</v>
      </c>
      <c r="B59" s="34"/>
      <c r="C59" s="35">
        <v>198833.53933065207</v>
      </c>
      <c r="D59" s="35">
        <v>168299.12513838551</v>
      </c>
      <c r="E59" s="35">
        <v>166593.97682436288</v>
      </c>
      <c r="F59" s="35">
        <v>86453.315700886495</v>
      </c>
      <c r="G59" s="35">
        <v>77259.548082044552</v>
      </c>
      <c r="H59" s="35">
        <v>63620.017279225292</v>
      </c>
      <c r="I59" s="35">
        <v>20278.272477787057</v>
      </c>
      <c r="J59" s="35">
        <v>26614.929212435123</v>
      </c>
      <c r="K59" s="35">
        <v>20053.420689256101</v>
      </c>
      <c r="L59" s="35">
        <v>25128.704035911789</v>
      </c>
      <c r="M59" s="35">
        <v>37108.19586867516</v>
      </c>
      <c r="N59" s="35">
        <v>55230.194124775633</v>
      </c>
      <c r="O59" s="35">
        <v>46932.221629181273</v>
      </c>
      <c r="P59" s="35">
        <v>91018.379052335222</v>
      </c>
      <c r="Q59" s="35">
        <v>67875.589676148593</v>
      </c>
      <c r="R59" s="35">
        <v>57837.289620027324</v>
      </c>
      <c r="S59" s="35">
        <v>125800.05666152309</v>
      </c>
      <c r="T59" s="35">
        <v>129999.92379259929</v>
      </c>
      <c r="U59" s="35">
        <v>164010.26144974885</v>
      </c>
      <c r="V59" s="35">
        <v>184112.32403354294</v>
      </c>
      <c r="W59" s="35">
        <v>224151.66528075215</v>
      </c>
      <c r="X59" s="35">
        <v>240412.05872743763</v>
      </c>
      <c r="Y59" s="35">
        <v>314642.95310514997</v>
      </c>
      <c r="Z59" s="35">
        <v>222470.35614787697</v>
      </c>
      <c r="AA59" s="35">
        <v>234605.71787991322</v>
      </c>
      <c r="AB59" s="35">
        <v>361307.66545160179</v>
      </c>
      <c r="AC59" s="35">
        <v>353474.22825739573</v>
      </c>
      <c r="AD59" s="35">
        <v>460970.927086526</v>
      </c>
      <c r="AE59" s="35">
        <v>420870.55977725907</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89369.628938213398</v>
      </c>
      <c r="D64" s="33">
        <v>82439.884856284552</v>
      </c>
      <c r="E64" s="33">
        <v>31016.227030613703</v>
      </c>
      <c r="F64" s="33">
        <v>61849.101215442701</v>
      </c>
      <c r="G64" s="33">
        <v>72166.577203649504</v>
      </c>
      <c r="H64" s="33">
        <v>61735.797143585194</v>
      </c>
      <c r="I64" s="33">
        <v>37791.109099612499</v>
      </c>
      <c r="J64" s="33">
        <v>26631.481054729</v>
      </c>
      <c r="K64" s="33">
        <v>34900.145046922698</v>
      </c>
      <c r="L64" s="33">
        <v>39248.317048342695</v>
      </c>
      <c r="M64" s="33">
        <v>43654.373029588198</v>
      </c>
      <c r="N64" s="33">
        <v>46091.689420960298</v>
      </c>
      <c r="O64" s="33">
        <v>53217.197375440497</v>
      </c>
      <c r="P64" s="33">
        <v>54435.485324360307</v>
      </c>
      <c r="Q64" s="33">
        <v>43187.925411912096</v>
      </c>
      <c r="R64" s="33">
        <v>40933.037348499405</v>
      </c>
      <c r="S64" s="33">
        <v>2.0079076E-3</v>
      </c>
      <c r="T64" s="33">
        <v>1.920078E-3</v>
      </c>
      <c r="U64" s="33">
        <v>1.8240496999999999E-3</v>
      </c>
      <c r="V64" s="33">
        <v>1.7088013999999999E-3</v>
      </c>
      <c r="W64" s="33">
        <v>1.8520198000000002E-3</v>
      </c>
      <c r="X64" s="33">
        <v>1.7992195000000001E-3</v>
      </c>
      <c r="Y64" s="33">
        <v>1.7230504E-3</v>
      </c>
      <c r="Z64" s="33">
        <v>1.5596976999999901E-3</v>
      </c>
      <c r="AA64" s="33">
        <v>1.5114422999999999E-3</v>
      </c>
      <c r="AB64" s="33">
        <v>1.4887964E-3</v>
      </c>
      <c r="AC64" s="33">
        <v>1.40167689999999E-3</v>
      </c>
      <c r="AD64" s="33">
        <v>1.3196912999999999E-3</v>
      </c>
      <c r="AE64" s="33">
        <v>1.2383983E-3</v>
      </c>
    </row>
    <row r="65" spans="1:31">
      <c r="A65" s="29" t="s">
        <v>133</v>
      </c>
      <c r="B65" s="29" t="s">
        <v>32</v>
      </c>
      <c r="C65" s="33">
        <v>79960.407999999996</v>
      </c>
      <c r="D65" s="33">
        <v>75577.251000000004</v>
      </c>
      <c r="E65" s="33">
        <v>67676.625</v>
      </c>
      <c r="F65" s="33">
        <v>14065.314779999999</v>
      </c>
      <c r="G65" s="33">
        <v>18820.355749999999</v>
      </c>
      <c r="H65" s="33">
        <v>17524.874059999998</v>
      </c>
      <c r="I65" s="33">
        <v>9391.4560999999994</v>
      </c>
      <c r="J65" s="33">
        <v>10155.110779999999</v>
      </c>
      <c r="K65" s="33">
        <v>6082.2442499999997</v>
      </c>
      <c r="L65" s="33">
        <v>9945.1526199999989</v>
      </c>
      <c r="M65" s="33">
        <v>17404.390339999998</v>
      </c>
      <c r="N65" s="33">
        <v>25414.673440000002</v>
      </c>
      <c r="O65" s="33">
        <v>29267.240399999999</v>
      </c>
      <c r="P65" s="33">
        <v>52797.8105</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3796.2775611933903</v>
      </c>
      <c r="D66" s="33">
        <v>1684.2504106055399</v>
      </c>
      <c r="E66" s="33">
        <v>5948.2817835893093</v>
      </c>
      <c r="F66" s="33">
        <v>12866.957281066781</v>
      </c>
      <c r="G66" s="33">
        <v>15112.278294436095</v>
      </c>
      <c r="H66" s="33">
        <v>12429.362442986521</v>
      </c>
      <c r="I66" s="33">
        <v>5093.1947493366797</v>
      </c>
      <c r="J66" s="33">
        <v>5971.6592602689107</v>
      </c>
      <c r="K66" s="33">
        <v>4724.1393395978694</v>
      </c>
      <c r="L66" s="33">
        <v>7713.3110815539994</v>
      </c>
      <c r="M66" s="33">
        <v>11306.036277843396</v>
      </c>
      <c r="N66" s="33">
        <v>15942.35074178508</v>
      </c>
      <c r="O66" s="33">
        <v>15622.354041624367</v>
      </c>
      <c r="P66" s="33">
        <v>23195.234098137393</v>
      </c>
      <c r="Q66" s="33">
        <v>25347.962039355003</v>
      </c>
      <c r="R66" s="33">
        <v>21006.382148611207</v>
      </c>
      <c r="S66" s="33">
        <v>54470.865141053</v>
      </c>
      <c r="T66" s="33">
        <v>48915.71530065457</v>
      </c>
      <c r="U66" s="33">
        <v>59700.948235116186</v>
      </c>
      <c r="V66" s="33">
        <v>59171.136959406904</v>
      </c>
      <c r="W66" s="33">
        <v>57635.843336910395</v>
      </c>
      <c r="X66" s="33">
        <v>60003.073322859382</v>
      </c>
      <c r="Y66" s="33">
        <v>71275.921824457793</v>
      </c>
      <c r="Z66" s="33">
        <v>34821.068678213596</v>
      </c>
      <c r="AA66" s="33">
        <v>34939.208627983993</v>
      </c>
      <c r="AB66" s="33">
        <v>31563.271844259067</v>
      </c>
      <c r="AC66" s="33">
        <v>27161.487276380798</v>
      </c>
      <c r="AD66" s="33">
        <v>28660.8129379928</v>
      </c>
      <c r="AE66" s="33">
        <v>26909.984454582001</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0</v>
      </c>
      <c r="D68" s="33">
        <v>0</v>
      </c>
      <c r="E68" s="33">
        <v>0</v>
      </c>
      <c r="F68" s="33">
        <v>0</v>
      </c>
      <c r="G68" s="33">
        <v>0</v>
      </c>
      <c r="H68" s="33">
        <v>0</v>
      </c>
      <c r="I68" s="33">
        <v>0</v>
      </c>
      <c r="J68" s="33">
        <v>0</v>
      </c>
      <c r="K68" s="33">
        <v>0</v>
      </c>
      <c r="L68" s="33">
        <v>0</v>
      </c>
      <c r="M68" s="33">
        <v>0</v>
      </c>
      <c r="N68" s="33">
        <v>0</v>
      </c>
      <c r="O68" s="33">
        <v>0</v>
      </c>
      <c r="P68" s="33">
        <v>0</v>
      </c>
      <c r="Q68" s="33">
        <v>0</v>
      </c>
      <c r="R68" s="33">
        <v>0</v>
      </c>
      <c r="S68" s="33">
        <v>0</v>
      </c>
      <c r="T68" s="33">
        <v>0</v>
      </c>
      <c r="U68" s="33">
        <v>0</v>
      </c>
      <c r="V68" s="33">
        <v>0</v>
      </c>
      <c r="W68" s="33">
        <v>0</v>
      </c>
      <c r="X68" s="33">
        <v>0</v>
      </c>
      <c r="Y68" s="33">
        <v>0</v>
      </c>
      <c r="Z68" s="33">
        <v>0</v>
      </c>
      <c r="AA68" s="33">
        <v>0</v>
      </c>
      <c r="AB68" s="33">
        <v>0</v>
      </c>
      <c r="AC68" s="33">
        <v>0</v>
      </c>
      <c r="AD68" s="33">
        <v>0</v>
      </c>
      <c r="AE68" s="33">
        <v>0</v>
      </c>
    </row>
    <row r="69" spans="1:31">
      <c r="A69" s="29" t="s">
        <v>133</v>
      </c>
      <c r="B69" s="29" t="s">
        <v>68</v>
      </c>
      <c r="C69" s="33">
        <v>0</v>
      </c>
      <c r="D69" s="33">
        <v>0</v>
      </c>
      <c r="E69" s="33">
        <v>0</v>
      </c>
      <c r="F69" s="33">
        <v>0</v>
      </c>
      <c r="G69" s="33">
        <v>0</v>
      </c>
      <c r="H69" s="33">
        <v>0</v>
      </c>
      <c r="I69" s="33">
        <v>0</v>
      </c>
      <c r="J69" s="33">
        <v>0</v>
      </c>
      <c r="K69" s="33">
        <v>0</v>
      </c>
      <c r="L69" s="33">
        <v>0</v>
      </c>
      <c r="M69" s="33">
        <v>0</v>
      </c>
      <c r="N69" s="33">
        <v>0</v>
      </c>
      <c r="O69" s="33">
        <v>0</v>
      </c>
      <c r="P69" s="33">
        <v>0</v>
      </c>
      <c r="Q69" s="33">
        <v>0</v>
      </c>
      <c r="R69" s="33">
        <v>0</v>
      </c>
      <c r="S69" s="33">
        <v>0</v>
      </c>
      <c r="T69" s="33">
        <v>0</v>
      </c>
      <c r="U69" s="33">
        <v>0</v>
      </c>
      <c r="V69" s="33">
        <v>0</v>
      </c>
      <c r="W69" s="33">
        <v>0</v>
      </c>
      <c r="X69" s="33">
        <v>0</v>
      </c>
      <c r="Y69" s="33">
        <v>0</v>
      </c>
      <c r="Z69" s="33">
        <v>0</v>
      </c>
      <c r="AA69" s="33">
        <v>0</v>
      </c>
      <c r="AB69" s="33">
        <v>0</v>
      </c>
      <c r="AC69" s="33">
        <v>0</v>
      </c>
      <c r="AD69" s="33">
        <v>0</v>
      </c>
      <c r="AE69" s="33">
        <v>0</v>
      </c>
    </row>
    <row r="70" spans="1:31">
      <c r="A70" s="29" t="s">
        <v>133</v>
      </c>
      <c r="B70" s="29" t="s">
        <v>36</v>
      </c>
      <c r="C70" s="33">
        <v>0</v>
      </c>
      <c r="D70" s="33">
        <v>0</v>
      </c>
      <c r="E70" s="33">
        <v>0</v>
      </c>
      <c r="F70" s="33">
        <v>0</v>
      </c>
      <c r="G70" s="33">
        <v>0</v>
      </c>
      <c r="H70" s="33">
        <v>0</v>
      </c>
      <c r="I70" s="33">
        <v>0</v>
      </c>
      <c r="J70" s="33">
        <v>0</v>
      </c>
      <c r="K70" s="33">
        <v>0</v>
      </c>
      <c r="L70" s="33">
        <v>0</v>
      </c>
      <c r="M70" s="33">
        <v>0</v>
      </c>
      <c r="N70" s="33">
        <v>0</v>
      </c>
      <c r="O70" s="33">
        <v>0</v>
      </c>
      <c r="P70" s="33">
        <v>0</v>
      </c>
      <c r="Q70" s="33">
        <v>0</v>
      </c>
      <c r="R70" s="33">
        <v>0</v>
      </c>
      <c r="S70" s="33">
        <v>0</v>
      </c>
      <c r="T70" s="33">
        <v>0</v>
      </c>
      <c r="U70" s="33">
        <v>0</v>
      </c>
      <c r="V70" s="33">
        <v>0</v>
      </c>
      <c r="W70" s="33">
        <v>0</v>
      </c>
      <c r="X70" s="33">
        <v>0</v>
      </c>
      <c r="Y70" s="33">
        <v>0</v>
      </c>
      <c r="Z70" s="33">
        <v>0</v>
      </c>
      <c r="AA70" s="33">
        <v>0</v>
      </c>
      <c r="AB70" s="33">
        <v>0</v>
      </c>
      <c r="AC70" s="33">
        <v>0</v>
      </c>
      <c r="AD70" s="33">
        <v>0</v>
      </c>
      <c r="AE70" s="33">
        <v>0</v>
      </c>
    </row>
    <row r="71" spans="1:31">
      <c r="A71" s="29" t="s">
        <v>133</v>
      </c>
      <c r="B71" s="29" t="s">
        <v>73</v>
      </c>
      <c r="C71" s="33">
        <v>0</v>
      </c>
      <c r="D71" s="33">
        <v>0</v>
      </c>
      <c r="E71" s="33">
        <v>0</v>
      </c>
      <c r="F71" s="33">
        <v>0</v>
      </c>
      <c r="G71" s="33">
        <v>0</v>
      </c>
      <c r="H71" s="33">
        <v>0</v>
      </c>
      <c r="I71" s="33">
        <v>0</v>
      </c>
      <c r="J71" s="33">
        <v>0</v>
      </c>
      <c r="K71" s="33">
        <v>0</v>
      </c>
      <c r="L71" s="33">
        <v>0</v>
      </c>
      <c r="M71" s="33">
        <v>0</v>
      </c>
      <c r="N71" s="33">
        <v>0</v>
      </c>
      <c r="O71" s="33">
        <v>0</v>
      </c>
      <c r="P71" s="33">
        <v>0</v>
      </c>
      <c r="Q71" s="33">
        <v>0</v>
      </c>
      <c r="R71" s="33">
        <v>0</v>
      </c>
      <c r="S71" s="33">
        <v>0</v>
      </c>
      <c r="T71" s="33">
        <v>0</v>
      </c>
      <c r="U71" s="33">
        <v>0</v>
      </c>
      <c r="V71" s="33">
        <v>0</v>
      </c>
      <c r="W71" s="33">
        <v>0</v>
      </c>
      <c r="X71" s="33">
        <v>0</v>
      </c>
      <c r="Y71" s="33">
        <v>0</v>
      </c>
      <c r="Z71" s="33">
        <v>0</v>
      </c>
      <c r="AA71" s="33">
        <v>0</v>
      </c>
      <c r="AB71" s="33">
        <v>0</v>
      </c>
      <c r="AC71" s="33">
        <v>0</v>
      </c>
      <c r="AD71" s="33">
        <v>0</v>
      </c>
      <c r="AE71" s="33">
        <v>0</v>
      </c>
    </row>
    <row r="72" spans="1:31">
      <c r="A72" s="29" t="s">
        <v>133</v>
      </c>
      <c r="B72" s="29" t="s">
        <v>56</v>
      </c>
      <c r="C72" s="33">
        <v>0</v>
      </c>
      <c r="D72" s="33">
        <v>0</v>
      </c>
      <c r="E72" s="33">
        <v>0</v>
      </c>
      <c r="F72" s="33">
        <v>0</v>
      </c>
      <c r="G72" s="33">
        <v>0</v>
      </c>
      <c r="H72" s="33">
        <v>0</v>
      </c>
      <c r="I72" s="33">
        <v>0</v>
      </c>
      <c r="J72" s="33">
        <v>0</v>
      </c>
      <c r="K72" s="33">
        <v>0</v>
      </c>
      <c r="L72" s="33">
        <v>0</v>
      </c>
      <c r="M72" s="33">
        <v>0</v>
      </c>
      <c r="N72" s="33">
        <v>0</v>
      </c>
      <c r="O72" s="33">
        <v>0</v>
      </c>
      <c r="P72" s="33">
        <v>0</v>
      </c>
      <c r="Q72" s="33">
        <v>0</v>
      </c>
      <c r="R72" s="33">
        <v>0</v>
      </c>
      <c r="S72" s="33">
        <v>0</v>
      </c>
      <c r="T72" s="33">
        <v>0</v>
      </c>
      <c r="U72" s="33">
        <v>0</v>
      </c>
      <c r="V72" s="33">
        <v>0</v>
      </c>
      <c r="W72" s="33">
        <v>0</v>
      </c>
      <c r="X72" s="33">
        <v>0</v>
      </c>
      <c r="Y72" s="33">
        <v>0</v>
      </c>
      <c r="Z72" s="33">
        <v>0</v>
      </c>
      <c r="AA72" s="33">
        <v>0</v>
      </c>
      <c r="AB72" s="33">
        <v>0</v>
      </c>
      <c r="AC72" s="33">
        <v>0</v>
      </c>
      <c r="AD72" s="33">
        <v>0</v>
      </c>
      <c r="AE72" s="33">
        <v>0</v>
      </c>
    </row>
    <row r="73" spans="1:31">
      <c r="A73" s="34" t="s">
        <v>138</v>
      </c>
      <c r="B73" s="34"/>
      <c r="C73" s="35">
        <v>173126.31449940678</v>
      </c>
      <c r="D73" s="35">
        <v>159701.3862668901</v>
      </c>
      <c r="E73" s="35">
        <v>104641.13381420301</v>
      </c>
      <c r="F73" s="35">
        <v>88781.37327650949</v>
      </c>
      <c r="G73" s="35">
        <v>106099.2112480856</v>
      </c>
      <c r="H73" s="35">
        <v>91690.033646571712</v>
      </c>
      <c r="I73" s="35">
        <v>52275.759948949177</v>
      </c>
      <c r="J73" s="35">
        <v>42758.251094997911</v>
      </c>
      <c r="K73" s="35">
        <v>45706.528636520568</v>
      </c>
      <c r="L73" s="35">
        <v>56906.780749896694</v>
      </c>
      <c r="M73" s="35">
        <v>72364.799647431588</v>
      </c>
      <c r="N73" s="35">
        <v>87448.713602745382</v>
      </c>
      <c r="O73" s="35">
        <v>98106.791817064863</v>
      </c>
      <c r="P73" s="35">
        <v>130428.52992249769</v>
      </c>
      <c r="Q73" s="35">
        <v>68535.887451267103</v>
      </c>
      <c r="R73" s="35">
        <v>61939.419497110612</v>
      </c>
      <c r="S73" s="35">
        <v>54470.867148960599</v>
      </c>
      <c r="T73" s="35">
        <v>48915.717220732571</v>
      </c>
      <c r="U73" s="35">
        <v>59700.950059165887</v>
      </c>
      <c r="V73" s="35">
        <v>59171.138668208303</v>
      </c>
      <c r="W73" s="35">
        <v>57635.845188930194</v>
      </c>
      <c r="X73" s="35">
        <v>60003.075122078881</v>
      </c>
      <c r="Y73" s="35">
        <v>71275.923547508195</v>
      </c>
      <c r="Z73" s="35">
        <v>34821.070237911299</v>
      </c>
      <c r="AA73" s="35">
        <v>34939.210139426294</v>
      </c>
      <c r="AB73" s="35">
        <v>31563.273333055466</v>
      </c>
      <c r="AC73" s="35">
        <v>27161.488678057696</v>
      </c>
      <c r="AD73" s="35">
        <v>28660.814257684098</v>
      </c>
      <c r="AE73" s="35">
        <v>26909.985692980303</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8.4961795999999995E-4</v>
      </c>
      <c r="D78" s="33">
        <v>8.038311E-4</v>
      </c>
      <c r="E78" s="33">
        <v>8.2304966000000003E-4</v>
      </c>
      <c r="F78" s="33">
        <v>7.9556154999999994E-4</v>
      </c>
      <c r="G78" s="33">
        <v>7.5492984E-4</v>
      </c>
      <c r="H78" s="33">
        <v>7.3015649999999999E-4</v>
      </c>
      <c r="I78" s="33">
        <v>7.4751540000000006E-4</v>
      </c>
      <c r="J78" s="33">
        <v>7.4159299999999992E-4</v>
      </c>
      <c r="K78" s="33">
        <v>7.8219179999999995E-4</v>
      </c>
      <c r="L78" s="33">
        <v>7.7191067000000003E-4</v>
      </c>
      <c r="M78" s="33">
        <v>7.3893739999999998E-4</v>
      </c>
      <c r="N78" s="33">
        <v>7.9238737000000001E-4</v>
      </c>
      <c r="O78" s="33">
        <v>7.635211E-4</v>
      </c>
      <c r="P78" s="33">
        <v>7.1401023999999997E-4</v>
      </c>
      <c r="Q78" s="33">
        <v>6.9930479999999993E-4</v>
      </c>
      <c r="R78" s="33">
        <v>6.9607589999999997E-4</v>
      </c>
      <c r="S78" s="33">
        <v>6.889102E-4</v>
      </c>
      <c r="T78" s="33">
        <v>7.1056479999999996E-4</v>
      </c>
      <c r="U78" s="33">
        <v>7.1291330000000002E-4</v>
      </c>
      <c r="V78" s="33">
        <v>6.661378999999999E-4</v>
      </c>
      <c r="W78" s="33">
        <v>7.2611593999999998E-4</v>
      </c>
      <c r="X78" s="33">
        <v>6.9765250000000006E-4</v>
      </c>
      <c r="Y78" s="33">
        <v>6.5866489999999998E-4</v>
      </c>
      <c r="Z78" s="33">
        <v>6.2684039999999996E-4</v>
      </c>
      <c r="AA78" s="33">
        <v>6.1248309999999996E-4</v>
      </c>
      <c r="AB78" s="33">
        <v>6.176771E-4</v>
      </c>
      <c r="AC78" s="33">
        <v>6.3474229999999998E-4</v>
      </c>
      <c r="AD78" s="33">
        <v>6.3231000000000008E-4</v>
      </c>
      <c r="AE78" s="33">
        <v>5.5902030000000002E-4</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9.6262281999999998E-4</v>
      </c>
      <c r="D80" s="33">
        <v>8.6589607999999903E-4</v>
      </c>
      <c r="E80" s="33">
        <v>9.2037089999999998E-4</v>
      </c>
      <c r="F80" s="33">
        <v>9.0786041999999997E-4</v>
      </c>
      <c r="G80" s="33">
        <v>8.5470701000000008E-4</v>
      </c>
      <c r="H80" s="33">
        <v>8.5850086000000003E-4</v>
      </c>
      <c r="I80" s="33">
        <v>8.6876544000000005E-4</v>
      </c>
      <c r="J80" s="33">
        <v>8.6803080000000005E-4</v>
      </c>
      <c r="K80" s="33">
        <v>9.0137116000000011E-4</v>
      </c>
      <c r="L80" s="33">
        <v>8.9207857000000003E-4</v>
      </c>
      <c r="M80" s="33">
        <v>8.4874194999999997E-4</v>
      </c>
      <c r="N80" s="33">
        <v>14.5248475894</v>
      </c>
      <c r="O80" s="33">
        <v>8.9241275999999987E-4</v>
      </c>
      <c r="P80" s="33">
        <v>7.7498257999999997E-4</v>
      </c>
      <c r="Q80" s="33">
        <v>7.9314990999999999E-4</v>
      </c>
      <c r="R80" s="33">
        <v>8.0253173999999996E-4</v>
      </c>
      <c r="S80" s="33">
        <v>8.1458355999999995E-4</v>
      </c>
      <c r="T80" s="33">
        <v>8.0151980999999903E-4</v>
      </c>
      <c r="U80" s="33">
        <v>64.450231795219992</v>
      </c>
      <c r="V80" s="33">
        <v>23.074842805399999</v>
      </c>
      <c r="W80" s="33">
        <v>138.11327635917004</v>
      </c>
      <c r="X80" s="33">
        <v>6.6372359999999995E-4</v>
      </c>
      <c r="Y80" s="33">
        <v>6.1702217999999901E-4</v>
      </c>
      <c r="Z80" s="33">
        <v>9.6284210224900004</v>
      </c>
      <c r="AA80" s="33">
        <v>5.637013E-4</v>
      </c>
      <c r="AB80" s="33">
        <v>5.8695687000000002E-4</v>
      </c>
      <c r="AC80" s="33">
        <v>7.9636215235299996</v>
      </c>
      <c r="AD80" s="33">
        <v>7.7094371999999914E-4</v>
      </c>
      <c r="AE80" s="33">
        <v>4.6762111400000002E-4</v>
      </c>
    </row>
    <row r="81" spans="1:31">
      <c r="A81" s="29" t="s">
        <v>134</v>
      </c>
      <c r="B81" s="29" t="s">
        <v>65</v>
      </c>
      <c r="C81" s="33">
        <v>0</v>
      </c>
      <c r="D81" s="33">
        <v>0</v>
      </c>
      <c r="E81" s="33">
        <v>0</v>
      </c>
      <c r="F81" s="33">
        <v>0</v>
      </c>
      <c r="G81" s="33">
        <v>0</v>
      </c>
      <c r="H81" s="33">
        <v>0</v>
      </c>
      <c r="I81" s="33">
        <v>0</v>
      </c>
      <c r="J81" s="33">
        <v>0</v>
      </c>
      <c r="K81" s="33">
        <v>0</v>
      </c>
      <c r="L81" s="33">
        <v>0</v>
      </c>
      <c r="M81" s="33">
        <v>0</v>
      </c>
      <c r="N81" s="33">
        <v>0</v>
      </c>
      <c r="O81" s="33">
        <v>0</v>
      </c>
      <c r="P81" s="33">
        <v>0</v>
      </c>
      <c r="Q81" s="33">
        <v>0</v>
      </c>
      <c r="R81" s="33">
        <v>0</v>
      </c>
      <c r="S81" s="33">
        <v>0</v>
      </c>
      <c r="T81" s="33">
        <v>0</v>
      </c>
      <c r="U81" s="33">
        <v>0</v>
      </c>
      <c r="V81" s="33">
        <v>0</v>
      </c>
      <c r="W81" s="33">
        <v>0</v>
      </c>
      <c r="X81" s="33">
        <v>0</v>
      </c>
      <c r="Y81" s="33">
        <v>0</v>
      </c>
      <c r="Z81" s="33">
        <v>0</v>
      </c>
      <c r="AA81" s="33">
        <v>0</v>
      </c>
      <c r="AB81" s="33">
        <v>0</v>
      </c>
      <c r="AC81" s="33">
        <v>0</v>
      </c>
      <c r="AD81" s="33">
        <v>0</v>
      </c>
      <c r="AE81" s="33">
        <v>0</v>
      </c>
    </row>
    <row r="82" spans="1:31">
      <c r="A82" s="29" t="s">
        <v>134</v>
      </c>
      <c r="B82" s="29" t="s">
        <v>69</v>
      </c>
      <c r="C82" s="33">
        <v>0</v>
      </c>
      <c r="D82" s="33">
        <v>0</v>
      </c>
      <c r="E82" s="33">
        <v>0</v>
      </c>
      <c r="F82" s="33">
        <v>0</v>
      </c>
      <c r="G82" s="33">
        <v>0</v>
      </c>
      <c r="H82" s="33">
        <v>0</v>
      </c>
      <c r="I82" s="33">
        <v>0</v>
      </c>
      <c r="J82" s="33">
        <v>0</v>
      </c>
      <c r="K82" s="33">
        <v>0</v>
      </c>
      <c r="L82" s="33">
        <v>0</v>
      </c>
      <c r="M82" s="33">
        <v>0</v>
      </c>
      <c r="N82" s="33">
        <v>0</v>
      </c>
      <c r="O82" s="33">
        <v>0</v>
      </c>
      <c r="P82" s="33">
        <v>0</v>
      </c>
      <c r="Q82" s="33">
        <v>0</v>
      </c>
      <c r="R82" s="33">
        <v>0</v>
      </c>
      <c r="S82" s="33">
        <v>0</v>
      </c>
      <c r="T82" s="33">
        <v>0</v>
      </c>
      <c r="U82" s="33">
        <v>0</v>
      </c>
      <c r="V82" s="33">
        <v>0</v>
      </c>
      <c r="W82" s="33">
        <v>0</v>
      </c>
      <c r="X82" s="33">
        <v>0</v>
      </c>
      <c r="Y82" s="33">
        <v>0</v>
      </c>
      <c r="Z82" s="33">
        <v>0</v>
      </c>
      <c r="AA82" s="33">
        <v>0</v>
      </c>
      <c r="AB82" s="33">
        <v>0</v>
      </c>
      <c r="AC82" s="33">
        <v>0</v>
      </c>
      <c r="AD82" s="33">
        <v>0</v>
      </c>
      <c r="AE82" s="33">
        <v>0</v>
      </c>
    </row>
    <row r="83" spans="1:31">
      <c r="A83" s="29" t="s">
        <v>134</v>
      </c>
      <c r="B83" s="29" t="s">
        <v>68</v>
      </c>
      <c r="C83" s="33">
        <v>0</v>
      </c>
      <c r="D83" s="33">
        <v>0</v>
      </c>
      <c r="E83" s="33">
        <v>0</v>
      </c>
      <c r="F83" s="33">
        <v>0</v>
      </c>
      <c r="G83" s="33">
        <v>0</v>
      </c>
      <c r="H83" s="33">
        <v>0</v>
      </c>
      <c r="I83" s="33">
        <v>0</v>
      </c>
      <c r="J83" s="33">
        <v>0</v>
      </c>
      <c r="K83" s="33">
        <v>0</v>
      </c>
      <c r="L83" s="33">
        <v>0</v>
      </c>
      <c r="M83" s="33">
        <v>0</v>
      </c>
      <c r="N83" s="33">
        <v>0</v>
      </c>
      <c r="O83" s="33">
        <v>0</v>
      </c>
      <c r="P83" s="33">
        <v>0</v>
      </c>
      <c r="Q83" s="33">
        <v>0</v>
      </c>
      <c r="R83" s="33">
        <v>0</v>
      </c>
      <c r="S83" s="33">
        <v>0</v>
      </c>
      <c r="T83" s="33">
        <v>0</v>
      </c>
      <c r="U83" s="33">
        <v>0</v>
      </c>
      <c r="V83" s="33">
        <v>0</v>
      </c>
      <c r="W83" s="33">
        <v>0</v>
      </c>
      <c r="X83" s="33">
        <v>0</v>
      </c>
      <c r="Y83" s="33">
        <v>0</v>
      </c>
      <c r="Z83" s="33">
        <v>0</v>
      </c>
      <c r="AA83" s="33">
        <v>0</v>
      </c>
      <c r="AB83" s="33">
        <v>0</v>
      </c>
      <c r="AC83" s="33">
        <v>0</v>
      </c>
      <c r="AD83" s="33">
        <v>0</v>
      </c>
      <c r="AE83" s="33">
        <v>0</v>
      </c>
    </row>
    <row r="84" spans="1:31">
      <c r="A84" s="29" t="s">
        <v>134</v>
      </c>
      <c r="B84" s="29" t="s">
        <v>36</v>
      </c>
      <c r="C84" s="33">
        <v>0</v>
      </c>
      <c r="D84" s="33">
        <v>0</v>
      </c>
      <c r="E84" s="33">
        <v>0</v>
      </c>
      <c r="F84" s="33">
        <v>0</v>
      </c>
      <c r="G84" s="33">
        <v>0</v>
      </c>
      <c r="H84" s="33">
        <v>0</v>
      </c>
      <c r="I84" s="33">
        <v>0</v>
      </c>
      <c r="J84" s="33">
        <v>0</v>
      </c>
      <c r="K84" s="33">
        <v>0</v>
      </c>
      <c r="L84" s="33">
        <v>0</v>
      </c>
      <c r="M84" s="33">
        <v>0</v>
      </c>
      <c r="N84" s="33">
        <v>0</v>
      </c>
      <c r="O84" s="33">
        <v>0</v>
      </c>
      <c r="P84" s="33">
        <v>0</v>
      </c>
      <c r="Q84" s="33">
        <v>0</v>
      </c>
      <c r="R84" s="33">
        <v>0</v>
      </c>
      <c r="S84" s="33">
        <v>0</v>
      </c>
      <c r="T84" s="33">
        <v>0</v>
      </c>
      <c r="U84" s="33">
        <v>0</v>
      </c>
      <c r="V84" s="33">
        <v>0</v>
      </c>
      <c r="W84" s="33">
        <v>0</v>
      </c>
      <c r="X84" s="33">
        <v>0</v>
      </c>
      <c r="Y84" s="33">
        <v>0</v>
      </c>
      <c r="Z84" s="33">
        <v>0</v>
      </c>
      <c r="AA84" s="33">
        <v>0</v>
      </c>
      <c r="AB84" s="33">
        <v>0</v>
      </c>
      <c r="AC84" s="33">
        <v>0</v>
      </c>
      <c r="AD84" s="33">
        <v>0</v>
      </c>
      <c r="AE84" s="33">
        <v>0</v>
      </c>
    </row>
    <row r="85" spans="1:31">
      <c r="A85" s="29" t="s">
        <v>134</v>
      </c>
      <c r="B85" s="29" t="s">
        <v>73</v>
      </c>
      <c r="C85" s="33">
        <v>0</v>
      </c>
      <c r="D85" s="33">
        <v>0</v>
      </c>
      <c r="E85" s="33">
        <v>0</v>
      </c>
      <c r="F85" s="33">
        <v>0</v>
      </c>
      <c r="G85" s="33">
        <v>0</v>
      </c>
      <c r="H85" s="33">
        <v>0</v>
      </c>
      <c r="I85" s="33">
        <v>0</v>
      </c>
      <c r="J85" s="33">
        <v>0</v>
      </c>
      <c r="K85" s="33">
        <v>0</v>
      </c>
      <c r="L85" s="33">
        <v>0</v>
      </c>
      <c r="M85" s="33">
        <v>0</v>
      </c>
      <c r="N85" s="33">
        <v>0</v>
      </c>
      <c r="O85" s="33">
        <v>0</v>
      </c>
      <c r="P85" s="33">
        <v>0</v>
      </c>
      <c r="Q85" s="33">
        <v>0</v>
      </c>
      <c r="R85" s="33">
        <v>0</v>
      </c>
      <c r="S85" s="33">
        <v>0</v>
      </c>
      <c r="T85" s="33">
        <v>0</v>
      </c>
      <c r="U85" s="33">
        <v>0</v>
      </c>
      <c r="V85" s="33">
        <v>0</v>
      </c>
      <c r="W85" s="33">
        <v>0</v>
      </c>
      <c r="X85" s="33">
        <v>0</v>
      </c>
      <c r="Y85" s="33">
        <v>0</v>
      </c>
      <c r="Z85" s="33">
        <v>0</v>
      </c>
      <c r="AA85" s="33">
        <v>0</v>
      </c>
      <c r="AB85" s="33">
        <v>0</v>
      </c>
      <c r="AC85" s="33">
        <v>0</v>
      </c>
      <c r="AD85" s="33">
        <v>0</v>
      </c>
      <c r="AE85" s="33">
        <v>0</v>
      </c>
    </row>
    <row r="86" spans="1:31">
      <c r="A86" s="29" t="s">
        <v>134</v>
      </c>
      <c r="B86" s="29" t="s">
        <v>56</v>
      </c>
      <c r="C86" s="33">
        <v>0</v>
      </c>
      <c r="D86" s="33">
        <v>0</v>
      </c>
      <c r="E86" s="33">
        <v>0</v>
      </c>
      <c r="F86" s="33">
        <v>0</v>
      </c>
      <c r="G86" s="33">
        <v>0</v>
      </c>
      <c r="H86" s="33">
        <v>0</v>
      </c>
      <c r="I86" s="33">
        <v>0</v>
      </c>
      <c r="J86" s="33">
        <v>0</v>
      </c>
      <c r="K86" s="33">
        <v>0</v>
      </c>
      <c r="L86" s="33">
        <v>0</v>
      </c>
      <c r="M86" s="33">
        <v>0</v>
      </c>
      <c r="N86" s="33">
        <v>0</v>
      </c>
      <c r="O86" s="33">
        <v>0</v>
      </c>
      <c r="P86" s="33">
        <v>0</v>
      </c>
      <c r="Q86" s="33">
        <v>0</v>
      </c>
      <c r="R86" s="33">
        <v>0</v>
      </c>
      <c r="S86" s="33">
        <v>0</v>
      </c>
      <c r="T86" s="33">
        <v>0</v>
      </c>
      <c r="U86" s="33">
        <v>0</v>
      </c>
      <c r="V86" s="33">
        <v>0</v>
      </c>
      <c r="W86" s="33">
        <v>0</v>
      </c>
      <c r="X86" s="33">
        <v>0</v>
      </c>
      <c r="Y86" s="33">
        <v>0</v>
      </c>
      <c r="Z86" s="33">
        <v>0</v>
      </c>
      <c r="AA86" s="33">
        <v>0</v>
      </c>
      <c r="AB86" s="33">
        <v>0</v>
      </c>
      <c r="AC86" s="33">
        <v>0</v>
      </c>
      <c r="AD86" s="33">
        <v>0</v>
      </c>
      <c r="AE86" s="33">
        <v>0</v>
      </c>
    </row>
    <row r="87" spans="1:31">
      <c r="A87" s="34" t="s">
        <v>138</v>
      </c>
      <c r="B87" s="34"/>
      <c r="C87" s="35">
        <v>1.81224078E-3</v>
      </c>
      <c r="D87" s="35">
        <v>1.669727179999999E-3</v>
      </c>
      <c r="E87" s="35">
        <v>1.74342056E-3</v>
      </c>
      <c r="F87" s="35">
        <v>1.7034219699999999E-3</v>
      </c>
      <c r="G87" s="35">
        <v>1.6096368500000001E-3</v>
      </c>
      <c r="H87" s="35">
        <v>1.5886573600000001E-3</v>
      </c>
      <c r="I87" s="35">
        <v>1.61628084E-3</v>
      </c>
      <c r="J87" s="35">
        <v>1.6096238E-3</v>
      </c>
      <c r="K87" s="35">
        <v>1.6835629600000001E-3</v>
      </c>
      <c r="L87" s="35">
        <v>1.6639892400000002E-3</v>
      </c>
      <c r="M87" s="35">
        <v>1.5876793499999999E-3</v>
      </c>
      <c r="N87" s="35">
        <v>14.52563997677</v>
      </c>
      <c r="O87" s="35">
        <v>1.6559338599999999E-3</v>
      </c>
      <c r="P87" s="35">
        <v>1.4889928199999999E-3</v>
      </c>
      <c r="Q87" s="35">
        <v>1.49245471E-3</v>
      </c>
      <c r="R87" s="35">
        <v>1.4986076399999999E-3</v>
      </c>
      <c r="S87" s="35">
        <v>1.5034937599999998E-3</v>
      </c>
      <c r="T87" s="35">
        <v>1.512084609999999E-3</v>
      </c>
      <c r="U87" s="35">
        <v>64.450944708519998</v>
      </c>
      <c r="V87" s="35">
        <v>23.075508943300001</v>
      </c>
      <c r="W87" s="35">
        <v>138.11400247511006</v>
      </c>
      <c r="X87" s="35">
        <v>1.3613761000000001E-3</v>
      </c>
      <c r="Y87" s="35">
        <v>1.275687079999999E-3</v>
      </c>
      <c r="Z87" s="35">
        <v>9.6290478628900011</v>
      </c>
      <c r="AA87" s="35">
        <v>1.1761844E-3</v>
      </c>
      <c r="AB87" s="35">
        <v>1.2046339700000001E-3</v>
      </c>
      <c r="AC87" s="35">
        <v>7.9642562658299996</v>
      </c>
      <c r="AD87" s="35">
        <v>1.4032537199999992E-3</v>
      </c>
      <c r="AE87" s="35">
        <v>1.0266414140000001E-3</v>
      </c>
    </row>
  </sheetData>
  <sheetProtection algorithmName="SHA-512" hashValue="uJi5Sgz5aYLSWoR6xYf3EVlct9OMlKeCTDrJpjvasc9w5NiUiQZRSXOPOfnqe4A05fEt6uNP0DxbxjyIkaYFIA==" saltValue="IWIKxm4tzLARpzjOxkNSrg=="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57E188"/>
  </sheetPr>
  <dimension ref="A1:AE87"/>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146</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147</v>
      </c>
      <c r="B2" s="18" t="s">
        <v>148</v>
      </c>
    </row>
    <row r="3" spans="1:31">
      <c r="B3" s="1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0</v>
      </c>
      <c r="D6" s="33">
        <v>0</v>
      </c>
      <c r="E6" s="33">
        <v>0</v>
      </c>
      <c r="F6" s="33">
        <v>0</v>
      </c>
      <c r="G6" s="33">
        <v>0</v>
      </c>
      <c r="H6" s="33">
        <v>0</v>
      </c>
      <c r="I6" s="33">
        <v>0</v>
      </c>
      <c r="J6" s="33">
        <v>0</v>
      </c>
      <c r="K6" s="33">
        <v>0</v>
      </c>
      <c r="L6" s="33">
        <v>0</v>
      </c>
      <c r="M6" s="33">
        <v>0</v>
      </c>
      <c r="N6" s="33">
        <v>0</v>
      </c>
      <c r="O6" s="33">
        <v>0</v>
      </c>
      <c r="P6" s="33">
        <v>0</v>
      </c>
      <c r="Q6" s="33">
        <v>0</v>
      </c>
      <c r="R6" s="33">
        <v>0</v>
      </c>
      <c r="S6" s="33">
        <v>0</v>
      </c>
      <c r="T6" s="33">
        <v>0</v>
      </c>
      <c r="U6" s="33">
        <v>0</v>
      </c>
      <c r="V6" s="33">
        <v>0</v>
      </c>
      <c r="W6" s="33">
        <v>0</v>
      </c>
      <c r="X6" s="33">
        <v>0</v>
      </c>
      <c r="Y6" s="33">
        <v>0</v>
      </c>
      <c r="Z6" s="33">
        <v>0</v>
      </c>
      <c r="AA6" s="33">
        <v>0</v>
      </c>
      <c r="AB6" s="33">
        <v>0</v>
      </c>
      <c r="AC6" s="33">
        <v>0</v>
      </c>
      <c r="AD6" s="33">
        <v>0</v>
      </c>
      <c r="AE6" s="33">
        <v>0</v>
      </c>
    </row>
    <row r="7" spans="1:31">
      <c r="A7" s="29" t="s">
        <v>40</v>
      </c>
      <c r="B7" s="29" t="s">
        <v>71</v>
      </c>
      <c r="C7" s="33">
        <v>0</v>
      </c>
      <c r="D7" s="33">
        <v>0</v>
      </c>
      <c r="E7" s="33">
        <v>0</v>
      </c>
      <c r="F7" s="33">
        <v>0</v>
      </c>
      <c r="G7" s="33">
        <v>0</v>
      </c>
      <c r="H7" s="33">
        <v>0</v>
      </c>
      <c r="I7" s="33">
        <v>0</v>
      </c>
      <c r="J7" s="33">
        <v>0</v>
      </c>
      <c r="K7" s="33">
        <v>0</v>
      </c>
      <c r="L7" s="33">
        <v>0</v>
      </c>
      <c r="M7" s="33">
        <v>0</v>
      </c>
      <c r="N7" s="33">
        <v>0</v>
      </c>
      <c r="O7" s="33">
        <v>0</v>
      </c>
      <c r="P7" s="33">
        <v>0</v>
      </c>
      <c r="Q7" s="33">
        <v>0</v>
      </c>
      <c r="R7" s="33">
        <v>0</v>
      </c>
      <c r="S7" s="33">
        <v>0</v>
      </c>
      <c r="T7" s="33">
        <v>0</v>
      </c>
      <c r="U7" s="33">
        <v>0</v>
      </c>
      <c r="V7" s="33">
        <v>0</v>
      </c>
      <c r="W7" s="33">
        <v>0</v>
      </c>
      <c r="X7" s="33">
        <v>0</v>
      </c>
      <c r="Y7" s="33">
        <v>0</v>
      </c>
      <c r="Z7" s="33">
        <v>0</v>
      </c>
      <c r="AA7" s="33">
        <v>0</v>
      </c>
      <c r="AB7" s="33">
        <v>0</v>
      </c>
      <c r="AC7" s="33">
        <v>0</v>
      </c>
      <c r="AD7" s="33">
        <v>0</v>
      </c>
      <c r="AE7" s="33">
        <v>0</v>
      </c>
    </row>
    <row r="8" spans="1:31">
      <c r="A8" s="29" t="s">
        <v>40</v>
      </c>
      <c r="B8" s="29" t="s">
        <v>20</v>
      </c>
      <c r="C8" s="33">
        <v>1.3825789716284331E-3</v>
      </c>
      <c r="D8" s="33">
        <v>1.3192547433950352E-3</v>
      </c>
      <c r="E8" s="33">
        <v>1.3732127840362508E-3</v>
      </c>
      <c r="F8" s="33">
        <v>1.7752587825281873E-3</v>
      </c>
      <c r="G8" s="33">
        <v>1.6939492192952421E-3</v>
      </c>
      <c r="H8" s="33">
        <v>1.616363758225995E-3</v>
      </c>
      <c r="I8" s="33">
        <v>1.5974160570590389E-3</v>
      </c>
      <c r="J8" s="33">
        <v>1.555390848341387E-3</v>
      </c>
      <c r="K8" s="33">
        <v>1.5650795870002889E-3</v>
      </c>
      <c r="L8" s="33">
        <v>1.5349006155717939E-3</v>
      </c>
      <c r="M8" s="33">
        <v>1.6367635194022162E-3</v>
      </c>
      <c r="N8" s="33">
        <v>2.1695070909026038E-3</v>
      </c>
      <c r="O8" s="33">
        <v>2.0701403530905284E-3</v>
      </c>
      <c r="P8" s="33">
        <v>2.004833021019115E-3</v>
      </c>
      <c r="Q8" s="33">
        <v>1.9667060756845258E-3</v>
      </c>
      <c r="R8" s="33">
        <v>1.871380343778685E-3</v>
      </c>
      <c r="S8" s="33">
        <v>2.6048259499162783E-3</v>
      </c>
      <c r="T8" s="33">
        <v>2.4971378808726291E-3</v>
      </c>
      <c r="U8" s="33">
        <v>2.4408246238831E-3</v>
      </c>
      <c r="V8" s="33">
        <v>2.322518489274515E-3</v>
      </c>
      <c r="W8" s="33">
        <v>2.6994976417842533E-3</v>
      </c>
      <c r="X8" s="33">
        <v>2.5758565273945825E-3</v>
      </c>
      <c r="Y8" s="33">
        <v>2.8870138101225852E-3</v>
      </c>
      <c r="Z8" s="33">
        <v>2.7470810017203779E-3</v>
      </c>
      <c r="AA8" s="33">
        <v>2.621260496781205E-3</v>
      </c>
      <c r="AB8" s="33">
        <v>4.6418506872687023E-3</v>
      </c>
      <c r="AC8" s="33">
        <v>4.7145977164888813E-3</v>
      </c>
      <c r="AD8" s="33">
        <v>4.4655475227448832E-3</v>
      </c>
      <c r="AE8" s="33">
        <v>4.1159944573465352E-3</v>
      </c>
    </row>
    <row r="9" spans="1:31">
      <c r="A9" s="29" t="s">
        <v>40</v>
      </c>
      <c r="B9" s="29" t="s">
        <v>32</v>
      </c>
      <c r="C9" s="33">
        <v>0</v>
      </c>
      <c r="D9" s="33">
        <v>0</v>
      </c>
      <c r="E9" s="33">
        <v>0</v>
      </c>
      <c r="F9" s="33">
        <v>0</v>
      </c>
      <c r="G9" s="33">
        <v>0</v>
      </c>
      <c r="H9" s="33">
        <v>0</v>
      </c>
      <c r="I9" s="33">
        <v>0</v>
      </c>
      <c r="J9" s="33">
        <v>0</v>
      </c>
      <c r="K9" s="33">
        <v>0</v>
      </c>
      <c r="L9" s="33">
        <v>0</v>
      </c>
      <c r="M9" s="33">
        <v>0</v>
      </c>
      <c r="N9" s="33">
        <v>0</v>
      </c>
      <c r="O9" s="33">
        <v>0</v>
      </c>
      <c r="P9" s="33">
        <v>0</v>
      </c>
      <c r="Q9" s="33">
        <v>0</v>
      </c>
      <c r="R9" s="33">
        <v>0</v>
      </c>
      <c r="S9" s="33">
        <v>0</v>
      </c>
      <c r="T9" s="33">
        <v>0</v>
      </c>
      <c r="U9" s="33">
        <v>0</v>
      </c>
      <c r="V9" s="33">
        <v>0</v>
      </c>
      <c r="W9" s="33">
        <v>0</v>
      </c>
      <c r="X9" s="33">
        <v>0</v>
      </c>
      <c r="Y9" s="33">
        <v>0</v>
      </c>
      <c r="Z9" s="33">
        <v>0</v>
      </c>
      <c r="AA9" s="33">
        <v>0</v>
      </c>
      <c r="AB9" s="33">
        <v>0</v>
      </c>
      <c r="AC9" s="33">
        <v>0</v>
      </c>
      <c r="AD9" s="33">
        <v>0</v>
      </c>
      <c r="AE9" s="33">
        <v>0</v>
      </c>
    </row>
    <row r="10" spans="1:31">
      <c r="A10" s="29" t="s">
        <v>40</v>
      </c>
      <c r="B10" s="29" t="s">
        <v>66</v>
      </c>
      <c r="C10" s="33">
        <v>3.3706785689842722E-3</v>
      </c>
      <c r="D10" s="33">
        <v>3.3303399590222408E-3</v>
      </c>
      <c r="E10" s="33">
        <v>3.2810206805001033E-3</v>
      </c>
      <c r="F10" s="33">
        <v>3.145006045192242E-3</v>
      </c>
      <c r="G10" s="33">
        <v>3.0009599655917399E-3</v>
      </c>
      <c r="H10" s="33">
        <v>2.863511416409341E-3</v>
      </c>
      <c r="I10" s="33">
        <v>2.7396681752621661E-3</v>
      </c>
      <c r="J10" s="33">
        <v>2.6469585557561326E-3</v>
      </c>
      <c r="K10" s="33">
        <v>2.6117337129088029E-3</v>
      </c>
      <c r="L10" s="33">
        <v>2.6686040859317528E-3</v>
      </c>
      <c r="M10" s="33">
        <v>2.8993192022501502E-3</v>
      </c>
      <c r="N10" s="33">
        <v>6.3912094485787749E-3</v>
      </c>
      <c r="O10" s="33">
        <v>6.0984822958342431E-3</v>
      </c>
      <c r="P10" s="33">
        <v>6.4086095771160338E-3</v>
      </c>
      <c r="Q10" s="33">
        <v>19256.505061491476</v>
      </c>
      <c r="R10" s="33">
        <v>18323.147299602046</v>
      </c>
      <c r="S10" s="33">
        <v>82619.440125612644</v>
      </c>
      <c r="T10" s="33">
        <v>78835.343617468359</v>
      </c>
      <c r="U10" s="33">
        <v>107794.14320719056</v>
      </c>
      <c r="V10" s="33">
        <v>102569.38914309099</v>
      </c>
      <c r="W10" s="33">
        <v>129012.97601397744</v>
      </c>
      <c r="X10" s="33">
        <v>139273.24193898166</v>
      </c>
      <c r="Y10" s="33">
        <v>202262.24391807741</v>
      </c>
      <c r="Z10" s="33">
        <v>213619.46733203618</v>
      </c>
      <c r="AA10" s="33">
        <v>203835.36952716162</v>
      </c>
      <c r="AB10" s="33">
        <v>220471.64575253465</v>
      </c>
      <c r="AC10" s="33">
        <v>210936.52636540905</v>
      </c>
      <c r="AD10" s="33">
        <v>248071.90347114066</v>
      </c>
      <c r="AE10" s="33">
        <v>295111.89698039467</v>
      </c>
    </row>
    <row r="11" spans="1:31">
      <c r="A11" s="29" t="s">
        <v>40</v>
      </c>
      <c r="B11" s="29" t="s">
        <v>65</v>
      </c>
      <c r="C11" s="33">
        <v>0</v>
      </c>
      <c r="D11" s="33">
        <v>0</v>
      </c>
      <c r="E11" s="33">
        <v>0</v>
      </c>
      <c r="F11" s="33">
        <v>0</v>
      </c>
      <c r="G11" s="33">
        <v>0</v>
      </c>
      <c r="H11" s="33">
        <v>0</v>
      </c>
      <c r="I11" s="33">
        <v>0</v>
      </c>
      <c r="J11" s="33">
        <v>0</v>
      </c>
      <c r="K11" s="33">
        <v>0</v>
      </c>
      <c r="L11" s="33">
        <v>0</v>
      </c>
      <c r="M11" s="33">
        <v>0</v>
      </c>
      <c r="N11" s="33">
        <v>0</v>
      </c>
      <c r="O11" s="33">
        <v>0</v>
      </c>
      <c r="P11" s="33">
        <v>0</v>
      </c>
      <c r="Q11" s="33">
        <v>0</v>
      </c>
      <c r="R11" s="33">
        <v>0</v>
      </c>
      <c r="S11" s="33">
        <v>0</v>
      </c>
      <c r="T11" s="33">
        <v>0</v>
      </c>
      <c r="U11" s="33">
        <v>0</v>
      </c>
      <c r="V11" s="33">
        <v>0</v>
      </c>
      <c r="W11" s="33">
        <v>0</v>
      </c>
      <c r="X11" s="33">
        <v>0</v>
      </c>
      <c r="Y11" s="33">
        <v>0</v>
      </c>
      <c r="Z11" s="33">
        <v>0</v>
      </c>
      <c r="AA11" s="33">
        <v>0</v>
      </c>
      <c r="AB11" s="33">
        <v>0</v>
      </c>
      <c r="AC11" s="33">
        <v>0</v>
      </c>
      <c r="AD11" s="33">
        <v>0</v>
      </c>
      <c r="AE11" s="33">
        <v>0</v>
      </c>
    </row>
    <row r="12" spans="1:31">
      <c r="A12" s="29" t="s">
        <v>40</v>
      </c>
      <c r="B12" s="29" t="s">
        <v>69</v>
      </c>
      <c r="C12" s="33">
        <v>795134.4257698257</v>
      </c>
      <c r="D12" s="33">
        <v>758716.05770590447</v>
      </c>
      <c r="E12" s="33">
        <v>978054.35569423588</v>
      </c>
      <c r="F12" s="33">
        <v>1541735.5227329801</v>
      </c>
      <c r="G12" s="33">
        <v>1555222.4966295578</v>
      </c>
      <c r="H12" s="33">
        <v>1519714.3920795463</v>
      </c>
      <c r="I12" s="33">
        <v>1643706.810049149</v>
      </c>
      <c r="J12" s="33">
        <v>1773697.9251855717</v>
      </c>
      <c r="K12" s="33">
        <v>1698677.4075394729</v>
      </c>
      <c r="L12" s="33">
        <v>1772047.792296207</v>
      </c>
      <c r="M12" s="33">
        <v>1778520.2563522982</v>
      </c>
      <c r="N12" s="33">
        <v>2064199.1300144722</v>
      </c>
      <c r="O12" s="33">
        <v>2133357.0948419929</v>
      </c>
      <c r="P12" s="33">
        <v>2048166.2526373607</v>
      </c>
      <c r="Q12" s="33">
        <v>1990592.8080873517</v>
      </c>
      <c r="R12" s="33">
        <v>2000328.009728475</v>
      </c>
      <c r="S12" s="33">
        <v>2031712.0223683689</v>
      </c>
      <c r="T12" s="33">
        <v>2014779.9382941071</v>
      </c>
      <c r="U12" s="33">
        <v>1954749.1374254394</v>
      </c>
      <c r="V12" s="33">
        <v>1901101.2606624353</v>
      </c>
      <c r="W12" s="33">
        <v>1839697.8799416886</v>
      </c>
      <c r="X12" s="33">
        <v>1917897.6620652797</v>
      </c>
      <c r="Y12" s="33">
        <v>1861792.5163788474</v>
      </c>
      <c r="Z12" s="33">
        <v>1777987.7666831119</v>
      </c>
      <c r="AA12" s="33">
        <v>1829301.0681770565</v>
      </c>
      <c r="AB12" s="33">
        <v>1671201.2481496492</v>
      </c>
      <c r="AC12" s="33">
        <v>1638118.6591519741</v>
      </c>
      <c r="AD12" s="33">
        <v>1604531.420031572</v>
      </c>
      <c r="AE12" s="33">
        <v>1500393.5433561497</v>
      </c>
    </row>
    <row r="13" spans="1:31">
      <c r="A13" s="29" t="s">
        <v>40</v>
      </c>
      <c r="B13" s="29" t="s">
        <v>68</v>
      </c>
      <c r="C13" s="33">
        <v>3.5338100897774082E-3</v>
      </c>
      <c r="D13" s="33">
        <v>5.5703957756947243E-3</v>
      </c>
      <c r="E13" s="33">
        <v>5.9769512151294111E-3</v>
      </c>
      <c r="F13" s="33">
        <v>1.8433117220818484E-2</v>
      </c>
      <c r="G13" s="33">
        <v>22109.575343389111</v>
      </c>
      <c r="H13" s="33">
        <v>36825.870942670044</v>
      </c>
      <c r="I13" s="33">
        <v>53389.378245618122</v>
      </c>
      <c r="J13" s="33">
        <v>80995.649637158334</v>
      </c>
      <c r="K13" s="33">
        <v>84858.773459351141</v>
      </c>
      <c r="L13" s="33">
        <v>94772.744885251203</v>
      </c>
      <c r="M13" s="33">
        <v>126170.39108264956</v>
      </c>
      <c r="N13" s="33">
        <v>311644.60122390313</v>
      </c>
      <c r="O13" s="33">
        <v>374689.16026958474</v>
      </c>
      <c r="P13" s="33">
        <v>372222.32267810521</v>
      </c>
      <c r="Q13" s="33">
        <v>363084.62539642822</v>
      </c>
      <c r="R13" s="33">
        <v>346155.75860468106</v>
      </c>
      <c r="S13" s="33">
        <v>515865.98364980909</v>
      </c>
      <c r="T13" s="33">
        <v>511210.8001642733</v>
      </c>
      <c r="U13" s="33">
        <v>517721.50557470426</v>
      </c>
      <c r="V13" s="33">
        <v>557649.08669143228</v>
      </c>
      <c r="W13" s="33">
        <v>646565.73461753724</v>
      </c>
      <c r="X13" s="33">
        <v>704005.77199577948</v>
      </c>
      <c r="Y13" s="33">
        <v>688410.56485515891</v>
      </c>
      <c r="Z13" s="33">
        <v>655043.48384703754</v>
      </c>
      <c r="AA13" s="33">
        <v>625041.49303488829</v>
      </c>
      <c r="AB13" s="33">
        <v>714621.5808098868</v>
      </c>
      <c r="AC13" s="33">
        <v>683715.10210604605</v>
      </c>
      <c r="AD13" s="33">
        <v>650575.60949459742</v>
      </c>
      <c r="AE13" s="33">
        <v>664045.65839229198</v>
      </c>
    </row>
    <row r="14" spans="1:31">
      <c r="A14" s="29" t="s">
        <v>40</v>
      </c>
      <c r="B14" s="29" t="s">
        <v>36</v>
      </c>
      <c r="C14" s="33">
        <v>3.670340923723953E-3</v>
      </c>
      <c r="D14" s="33">
        <v>5.0734342062524126E-3</v>
      </c>
      <c r="E14" s="33">
        <v>4.8540146040644437E-3</v>
      </c>
      <c r="F14" s="33">
        <v>6.4497931482502633E-3</v>
      </c>
      <c r="G14" s="33">
        <v>7.7372969898389298E-3</v>
      </c>
      <c r="H14" s="33">
        <v>8.3207503487635597E-3</v>
      </c>
      <c r="I14" s="33">
        <v>1.0339561842024609E-2</v>
      </c>
      <c r="J14" s="33">
        <v>4615.205619953691</v>
      </c>
      <c r="K14" s="33">
        <v>4403.8259014766154</v>
      </c>
      <c r="L14" s="33">
        <v>4202.1258482754747</v>
      </c>
      <c r="M14" s="33">
        <v>7140.1483458215807</v>
      </c>
      <c r="N14" s="33">
        <v>32752.348015686526</v>
      </c>
      <c r="O14" s="33">
        <v>44945.124967814583</v>
      </c>
      <c r="P14" s="33">
        <v>42886.569608703161</v>
      </c>
      <c r="Q14" s="33">
        <v>56663.185461301226</v>
      </c>
      <c r="R14" s="33">
        <v>53916.735634655328</v>
      </c>
      <c r="S14" s="33">
        <v>51755.43650943174</v>
      </c>
      <c r="T14" s="33">
        <v>49384.958505650546</v>
      </c>
      <c r="U14" s="33">
        <v>47249.136508681957</v>
      </c>
      <c r="V14" s="33">
        <v>44958.98318667023</v>
      </c>
      <c r="W14" s="33">
        <v>173546.31548493099</v>
      </c>
      <c r="X14" s="33">
        <v>213493.89221096082</v>
      </c>
      <c r="Y14" s="33">
        <v>207942.70170611877</v>
      </c>
      <c r="Z14" s="33">
        <v>286653.2597527341</v>
      </c>
      <c r="AA14" s="33">
        <v>291414.39675454405</v>
      </c>
      <c r="AB14" s="33">
        <v>367488.78769647441</v>
      </c>
      <c r="AC14" s="33">
        <v>418068.53864182928</v>
      </c>
      <c r="AD14" s="33">
        <v>436103.50322937389</v>
      </c>
      <c r="AE14" s="33">
        <v>416129.29547055514</v>
      </c>
    </row>
    <row r="15" spans="1:31">
      <c r="A15" s="29" t="s">
        <v>40</v>
      </c>
      <c r="B15" s="29" t="s">
        <v>73</v>
      </c>
      <c r="C15" s="33">
        <v>0</v>
      </c>
      <c r="D15" s="33">
        <v>0</v>
      </c>
      <c r="E15" s="33">
        <v>1.1600369935646381E-2</v>
      </c>
      <c r="F15" s="33">
        <v>1.641962395656767E-2</v>
      </c>
      <c r="G15" s="33">
        <v>1.5862369781032608E-2</v>
      </c>
      <c r="H15" s="33">
        <v>3.6189552438858179E-2</v>
      </c>
      <c r="I15" s="33">
        <v>3.5899285378103343E-2</v>
      </c>
      <c r="J15" s="33">
        <v>1277.48497191365</v>
      </c>
      <c r="K15" s="33">
        <v>1218.9754889139954</v>
      </c>
      <c r="L15" s="33">
        <v>1163.1768175534555</v>
      </c>
      <c r="M15" s="33">
        <v>4472.7769811367771</v>
      </c>
      <c r="N15" s="33">
        <v>400226.1608831354</v>
      </c>
      <c r="O15" s="33">
        <v>443594.27973965235</v>
      </c>
      <c r="P15" s="33">
        <v>423276.98432362598</v>
      </c>
      <c r="Q15" s="33">
        <v>437550.0914980839</v>
      </c>
      <c r="R15" s="33">
        <v>416342.15258535859</v>
      </c>
      <c r="S15" s="33">
        <v>573828.96252909664</v>
      </c>
      <c r="T15" s="33">
        <v>547546.71979104949</v>
      </c>
      <c r="U15" s="33">
        <v>544538.2582127928</v>
      </c>
      <c r="V15" s="33">
        <v>518144.63051909761</v>
      </c>
      <c r="W15" s="33">
        <v>535049.76972493343</v>
      </c>
      <c r="X15" s="33">
        <v>524849.15697101923</v>
      </c>
      <c r="Y15" s="33">
        <v>502150.09584488446</v>
      </c>
      <c r="Z15" s="33">
        <v>477811.01142047497</v>
      </c>
      <c r="AA15" s="33">
        <v>455926.54032286251</v>
      </c>
      <c r="AB15" s="33">
        <v>435044.40890786948</v>
      </c>
      <c r="AC15" s="33">
        <v>416229.28939566499</v>
      </c>
      <c r="AD15" s="33">
        <v>396054.76426722365</v>
      </c>
      <c r="AE15" s="33">
        <v>377914.85125417891</v>
      </c>
    </row>
    <row r="16" spans="1:31">
      <c r="A16" s="29" t="s">
        <v>40</v>
      </c>
      <c r="B16" s="29" t="s">
        <v>56</v>
      </c>
      <c r="C16" s="33">
        <v>0</v>
      </c>
      <c r="D16" s="33">
        <v>0</v>
      </c>
      <c r="E16" s="33">
        <v>0</v>
      </c>
      <c r="F16" s="33">
        <v>0</v>
      </c>
      <c r="G16" s="33">
        <v>0</v>
      </c>
      <c r="H16" s="33">
        <v>0</v>
      </c>
      <c r="I16" s="33">
        <v>0</v>
      </c>
      <c r="J16" s="33">
        <v>0</v>
      </c>
      <c r="K16" s="33">
        <v>0</v>
      </c>
      <c r="L16" s="33">
        <v>0</v>
      </c>
      <c r="M16" s="33">
        <v>0</v>
      </c>
      <c r="N16" s="33">
        <v>0</v>
      </c>
      <c r="O16" s="33">
        <v>0</v>
      </c>
      <c r="P16" s="33">
        <v>0</v>
      </c>
      <c r="Q16" s="33">
        <v>0</v>
      </c>
      <c r="R16" s="33">
        <v>0</v>
      </c>
      <c r="S16" s="33">
        <v>0</v>
      </c>
      <c r="T16" s="33">
        <v>0</v>
      </c>
      <c r="U16" s="33">
        <v>0</v>
      </c>
      <c r="V16" s="33">
        <v>0</v>
      </c>
      <c r="W16" s="33">
        <v>0</v>
      </c>
      <c r="X16" s="33">
        <v>0</v>
      </c>
      <c r="Y16" s="33">
        <v>0</v>
      </c>
      <c r="Z16" s="33">
        <v>0</v>
      </c>
      <c r="AA16" s="33">
        <v>0</v>
      </c>
      <c r="AB16" s="33">
        <v>0</v>
      </c>
      <c r="AC16" s="33">
        <v>0</v>
      </c>
      <c r="AD16" s="33">
        <v>0</v>
      </c>
      <c r="AE16" s="33">
        <v>0</v>
      </c>
    </row>
    <row r="17" spans="1:31">
      <c r="A17" s="34" t="s">
        <v>138</v>
      </c>
      <c r="B17" s="34"/>
      <c r="C17" s="35">
        <v>795134.43405689334</v>
      </c>
      <c r="D17" s="35">
        <v>758716.06792589487</v>
      </c>
      <c r="E17" s="35">
        <v>978054.36632542056</v>
      </c>
      <c r="F17" s="35">
        <v>1541735.5460863623</v>
      </c>
      <c r="G17" s="35">
        <v>1577332.076667856</v>
      </c>
      <c r="H17" s="35">
        <v>1556540.2675020916</v>
      </c>
      <c r="I17" s="35">
        <v>1697096.1926318514</v>
      </c>
      <c r="J17" s="35">
        <v>1854693.5790250793</v>
      </c>
      <c r="K17" s="35">
        <v>1783536.1851756375</v>
      </c>
      <c r="L17" s="35">
        <v>1866820.5413849629</v>
      </c>
      <c r="M17" s="35">
        <v>1904690.6519710305</v>
      </c>
      <c r="N17" s="35">
        <v>2375843.7397990921</v>
      </c>
      <c r="O17" s="35">
        <v>2508046.2632802008</v>
      </c>
      <c r="P17" s="35">
        <v>2420388.5837289086</v>
      </c>
      <c r="Q17" s="35">
        <v>2372933.9405119778</v>
      </c>
      <c r="R17" s="35">
        <v>2364806.9175041383</v>
      </c>
      <c r="S17" s="35">
        <v>2630197.4487486165</v>
      </c>
      <c r="T17" s="35">
        <v>2604826.0845729867</v>
      </c>
      <c r="U17" s="35">
        <v>2580264.7886481588</v>
      </c>
      <c r="V17" s="35">
        <v>2561319.7388194771</v>
      </c>
      <c r="W17" s="35">
        <v>2615276.5932727009</v>
      </c>
      <c r="X17" s="35">
        <v>2761176.6785758971</v>
      </c>
      <c r="Y17" s="35">
        <v>2752465.3280390976</v>
      </c>
      <c r="Z17" s="35">
        <v>2646650.7206092668</v>
      </c>
      <c r="AA17" s="35">
        <v>2658177.9333603671</v>
      </c>
      <c r="AB17" s="35">
        <v>2606294.4793539215</v>
      </c>
      <c r="AC17" s="35">
        <v>2532770.2923380272</v>
      </c>
      <c r="AD17" s="35">
        <v>2503178.9374628579</v>
      </c>
      <c r="AE17" s="35">
        <v>2459551.1028448306</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0</v>
      </c>
      <c r="D20" s="33">
        <v>0</v>
      </c>
      <c r="E20" s="33">
        <v>0</v>
      </c>
      <c r="F20" s="33">
        <v>0</v>
      </c>
      <c r="G20" s="33">
        <v>0</v>
      </c>
      <c r="H20" s="33">
        <v>0</v>
      </c>
      <c r="I20" s="33">
        <v>0</v>
      </c>
      <c r="J20" s="33">
        <v>0</v>
      </c>
      <c r="K20" s="33">
        <v>0</v>
      </c>
      <c r="L20" s="33">
        <v>0</v>
      </c>
      <c r="M20" s="33">
        <v>0</v>
      </c>
      <c r="N20" s="33">
        <v>0</v>
      </c>
      <c r="O20" s="33">
        <v>0</v>
      </c>
      <c r="P20" s="33">
        <v>0</v>
      </c>
      <c r="Q20" s="33">
        <v>0</v>
      </c>
      <c r="R20" s="33">
        <v>0</v>
      </c>
      <c r="S20" s="33">
        <v>0</v>
      </c>
      <c r="T20" s="33">
        <v>0</v>
      </c>
      <c r="U20" s="33">
        <v>0</v>
      </c>
      <c r="V20" s="33">
        <v>0</v>
      </c>
      <c r="W20" s="33">
        <v>0</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2.9244591792320203E-4</v>
      </c>
      <c r="D22" s="33">
        <v>2.7905144828890502E-4</v>
      </c>
      <c r="E22" s="33">
        <v>2.8747262384911997E-4</v>
      </c>
      <c r="F22" s="33">
        <v>3.5513464055742601E-4</v>
      </c>
      <c r="G22" s="33">
        <v>3.38868931694693E-4</v>
      </c>
      <c r="H22" s="33">
        <v>3.2334821713719602E-4</v>
      </c>
      <c r="I22" s="33">
        <v>3.2654505428709199E-4</v>
      </c>
      <c r="J22" s="33">
        <v>3.2124138665903703E-4</v>
      </c>
      <c r="K22" s="33">
        <v>3.3830274853072499E-4</v>
      </c>
      <c r="L22" s="33">
        <v>3.2280796602675397E-4</v>
      </c>
      <c r="M22" s="33">
        <v>3.2611313824919405E-4</v>
      </c>
      <c r="N22" s="33">
        <v>5.4337344236939599E-4</v>
      </c>
      <c r="O22" s="33">
        <v>5.1848610892468207E-4</v>
      </c>
      <c r="P22" s="33">
        <v>5.2424691076329694E-4</v>
      </c>
      <c r="Q22" s="33">
        <v>5.0157389601005592E-4</v>
      </c>
      <c r="R22" s="33">
        <v>4.7726273974061701E-4</v>
      </c>
      <c r="S22" s="33">
        <v>7.0327710912535706E-4</v>
      </c>
      <c r="T22" s="33">
        <v>6.7106594355473899E-4</v>
      </c>
      <c r="U22" s="33">
        <v>6.4204319162958104E-4</v>
      </c>
      <c r="V22" s="33">
        <v>6.1092352514055006E-4</v>
      </c>
      <c r="W22" s="33">
        <v>6.7210219294705693E-4</v>
      </c>
      <c r="X22" s="33">
        <v>6.4131888614454E-4</v>
      </c>
      <c r="Y22" s="33">
        <v>6.13582656767593E-4</v>
      </c>
      <c r="Z22" s="33">
        <v>5.8384246500012499E-4</v>
      </c>
      <c r="AA22" s="33">
        <v>5.5710158851878303E-4</v>
      </c>
      <c r="AB22" s="33">
        <v>6.535638525622E-4</v>
      </c>
      <c r="AC22" s="33">
        <v>6.2529804390010896E-4</v>
      </c>
      <c r="AD22" s="33">
        <v>5.8866655044904502E-4</v>
      </c>
      <c r="AE22" s="33">
        <v>5.3645243693079404E-4</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6.70489324576018E-4</v>
      </c>
      <c r="D24" s="33">
        <v>6.7225976941456995E-4</v>
      </c>
      <c r="E24" s="33">
        <v>6.81238565308975E-4</v>
      </c>
      <c r="F24" s="33">
        <v>6.6345575405216703E-4</v>
      </c>
      <c r="G24" s="33">
        <v>6.3306846735498997E-4</v>
      </c>
      <c r="H24" s="33">
        <v>6.0407296479289194E-4</v>
      </c>
      <c r="I24" s="33">
        <v>5.7794757432975909E-4</v>
      </c>
      <c r="J24" s="33">
        <v>5.4993460573860096E-4</v>
      </c>
      <c r="K24" s="33">
        <v>5.2474676099204193E-4</v>
      </c>
      <c r="L24" s="33">
        <v>5.2178572327262905E-4</v>
      </c>
      <c r="M24" s="33">
        <v>5.2836840164304302E-4</v>
      </c>
      <c r="N24" s="33">
        <v>2.3776001323381341E-3</v>
      </c>
      <c r="O24" s="33">
        <v>2.2687024154499592E-3</v>
      </c>
      <c r="P24" s="33">
        <v>2.7542394637004221E-3</v>
      </c>
      <c r="Q24" s="33">
        <v>1337.5546664674016</v>
      </c>
      <c r="R24" s="33">
        <v>1272.7237397104886</v>
      </c>
      <c r="S24" s="33">
        <v>39381.053785573662</v>
      </c>
      <c r="T24" s="33">
        <v>37577.34138348775</v>
      </c>
      <c r="U24" s="33">
        <v>35952.168973153719</v>
      </c>
      <c r="V24" s="33">
        <v>34209.576694958007</v>
      </c>
      <c r="W24" s="33">
        <v>32642.726085214963</v>
      </c>
      <c r="X24" s="33">
        <v>31147.639381888486</v>
      </c>
      <c r="Y24" s="33">
        <v>67371.028948891981</v>
      </c>
      <c r="Z24" s="33">
        <v>64105.572700394034</v>
      </c>
      <c r="AA24" s="33">
        <v>61169.439575259683</v>
      </c>
      <c r="AB24" s="33">
        <v>64171.523177360206</v>
      </c>
      <c r="AC24" s="33">
        <v>61396.186084951689</v>
      </c>
      <c r="AD24" s="33">
        <v>58420.328904139991</v>
      </c>
      <c r="AE24" s="33">
        <v>59369.04543673274</v>
      </c>
    </row>
    <row r="25" spans="1:31">
      <c r="A25" s="29" t="s">
        <v>130</v>
      </c>
      <c r="B25" s="29" t="s">
        <v>65</v>
      </c>
      <c r="C25" s="33">
        <v>0</v>
      </c>
      <c r="D25" s="33">
        <v>0</v>
      </c>
      <c r="E25" s="33">
        <v>0</v>
      </c>
      <c r="F25" s="33">
        <v>0</v>
      </c>
      <c r="G25" s="33">
        <v>0</v>
      </c>
      <c r="H25" s="33">
        <v>0</v>
      </c>
      <c r="I25" s="33">
        <v>0</v>
      </c>
      <c r="J25" s="33">
        <v>0</v>
      </c>
      <c r="K25" s="33">
        <v>0</v>
      </c>
      <c r="L25" s="33">
        <v>0</v>
      </c>
      <c r="M25" s="33">
        <v>0</v>
      </c>
      <c r="N25" s="33">
        <v>0</v>
      </c>
      <c r="O25" s="33">
        <v>0</v>
      </c>
      <c r="P25" s="33">
        <v>0</v>
      </c>
      <c r="Q25" s="33">
        <v>0</v>
      </c>
      <c r="R25" s="33">
        <v>0</v>
      </c>
      <c r="S25" s="33">
        <v>0</v>
      </c>
      <c r="T25" s="33">
        <v>0</v>
      </c>
      <c r="U25" s="33">
        <v>0</v>
      </c>
      <c r="V25" s="33">
        <v>0</v>
      </c>
      <c r="W25" s="33">
        <v>0</v>
      </c>
      <c r="X25" s="33">
        <v>0</v>
      </c>
      <c r="Y25" s="33">
        <v>0</v>
      </c>
      <c r="Z25" s="33">
        <v>0</v>
      </c>
      <c r="AA25" s="33">
        <v>0</v>
      </c>
      <c r="AB25" s="33">
        <v>0</v>
      </c>
      <c r="AC25" s="33">
        <v>0</v>
      </c>
      <c r="AD25" s="33">
        <v>0</v>
      </c>
      <c r="AE25" s="33">
        <v>0</v>
      </c>
    </row>
    <row r="26" spans="1:31">
      <c r="A26" s="29" t="s">
        <v>130</v>
      </c>
      <c r="B26" s="29" t="s">
        <v>69</v>
      </c>
      <c r="C26" s="33">
        <v>195795.63948349116</v>
      </c>
      <c r="D26" s="33">
        <v>186827.90308021381</v>
      </c>
      <c r="E26" s="33">
        <v>411822.90051712509</v>
      </c>
      <c r="F26" s="33">
        <v>633107.56719353911</v>
      </c>
      <c r="G26" s="33">
        <v>630778.26973517123</v>
      </c>
      <c r="H26" s="33">
        <v>601887.662169975</v>
      </c>
      <c r="I26" s="33">
        <v>575856.78348103049</v>
      </c>
      <c r="J26" s="33">
        <v>557017.25419494219</v>
      </c>
      <c r="K26" s="33">
        <v>531505.01505858346</v>
      </c>
      <c r="L26" s="33">
        <v>658333.65699265676</v>
      </c>
      <c r="M26" s="33">
        <v>641764.86631827406</v>
      </c>
      <c r="N26" s="33">
        <v>874787.63566591346</v>
      </c>
      <c r="O26" s="33">
        <v>834721.0261198373</v>
      </c>
      <c r="P26" s="33">
        <v>796489.52842320246</v>
      </c>
      <c r="Q26" s="33">
        <v>772967.59885270591</v>
      </c>
      <c r="R26" s="33">
        <v>775264.23133768572</v>
      </c>
      <c r="S26" s="33">
        <v>739755.94671059877</v>
      </c>
      <c r="T26" s="33">
        <v>755722.42450723995</v>
      </c>
      <c r="U26" s="33">
        <v>723038.38703865034</v>
      </c>
      <c r="V26" s="33">
        <v>687992.90612491337</v>
      </c>
      <c r="W26" s="33">
        <v>656481.80684903229</v>
      </c>
      <c r="X26" s="33">
        <v>707124.18864071579</v>
      </c>
      <c r="Y26" s="33">
        <v>676541.96329563763</v>
      </c>
      <c r="Z26" s="33">
        <v>643750.15033856593</v>
      </c>
      <c r="AA26" s="33">
        <v>692190.84842203965</v>
      </c>
      <c r="AB26" s="33">
        <v>707196.74079348205</v>
      </c>
      <c r="AC26" s="33">
        <v>676611.37691519281</v>
      </c>
      <c r="AD26" s="33">
        <v>571885.72432338411</v>
      </c>
      <c r="AE26" s="33">
        <v>471031.68325486861</v>
      </c>
    </row>
    <row r="27" spans="1:31">
      <c r="A27" s="29" t="s">
        <v>130</v>
      </c>
      <c r="B27" s="29" t="s">
        <v>68</v>
      </c>
      <c r="C27" s="33">
        <v>8.0684415835481345E-4</v>
      </c>
      <c r="D27" s="33">
        <v>1.3173310082572006E-3</v>
      </c>
      <c r="E27" s="33">
        <v>1.3930888299429846E-3</v>
      </c>
      <c r="F27" s="33">
        <v>3.6977644432896976E-3</v>
      </c>
      <c r="G27" s="33">
        <v>5834.7893336961679</v>
      </c>
      <c r="H27" s="33">
        <v>21296.494550752286</v>
      </c>
      <c r="I27" s="33">
        <v>20375.450905246882</v>
      </c>
      <c r="J27" s="33">
        <v>49581.897953396743</v>
      </c>
      <c r="K27" s="33">
        <v>54883.818593687058</v>
      </c>
      <c r="L27" s="33">
        <v>52370.057257143897</v>
      </c>
      <c r="M27" s="33">
        <v>50105.123402682053</v>
      </c>
      <c r="N27" s="33">
        <v>179180.67185000231</v>
      </c>
      <c r="O27" s="33">
        <v>215506.82789444877</v>
      </c>
      <c r="P27" s="33">
        <v>208631.79758705938</v>
      </c>
      <c r="Q27" s="33">
        <v>206569.18326658432</v>
      </c>
      <c r="R27" s="33">
        <v>196556.8287078219</v>
      </c>
      <c r="S27" s="33">
        <v>287624.87987399177</v>
      </c>
      <c r="T27" s="33">
        <v>293423.48690141353</v>
      </c>
      <c r="U27" s="33">
        <v>284689.8565174946</v>
      </c>
      <c r="V27" s="33">
        <v>318715.99444255128</v>
      </c>
      <c r="W27" s="33">
        <v>343402.83753223502</v>
      </c>
      <c r="X27" s="33">
        <v>358125.80857647303</v>
      </c>
      <c r="Y27" s="33">
        <v>342637.3215434248</v>
      </c>
      <c r="Z27" s="33">
        <v>326029.77969555848</v>
      </c>
      <c r="AA27" s="33">
        <v>311097.11790625821</v>
      </c>
      <c r="AB27" s="33">
        <v>338784.21242215886</v>
      </c>
      <c r="AC27" s="33">
        <v>324132.2242859847</v>
      </c>
      <c r="AD27" s="33">
        <v>308421.61964764883</v>
      </c>
      <c r="AE27" s="33">
        <v>299073.36813077884</v>
      </c>
    </row>
    <row r="28" spans="1:31">
      <c r="A28" s="29" t="s">
        <v>130</v>
      </c>
      <c r="B28" s="29" t="s">
        <v>36</v>
      </c>
      <c r="C28" s="33">
        <v>1.171332897034631E-3</v>
      </c>
      <c r="D28" s="33">
        <v>1.6066114517944571E-3</v>
      </c>
      <c r="E28" s="33">
        <v>1.5371275418249669E-3</v>
      </c>
      <c r="F28" s="33">
        <v>2.2103226479262598E-3</v>
      </c>
      <c r="G28" s="33">
        <v>2.2608149587168601E-3</v>
      </c>
      <c r="H28" s="33">
        <v>2.1785266459767101E-3</v>
      </c>
      <c r="I28" s="33">
        <v>2.9673724980258296E-3</v>
      </c>
      <c r="J28" s="33">
        <v>3.4191971682820902E-3</v>
      </c>
      <c r="K28" s="33">
        <v>4.3487700668675602E-3</v>
      </c>
      <c r="L28" s="33">
        <v>4.7337629422866401E-3</v>
      </c>
      <c r="M28" s="33">
        <v>5.0627507203790199E-3</v>
      </c>
      <c r="N28" s="33">
        <v>13088.127550759311</v>
      </c>
      <c r="O28" s="33">
        <v>12488.671327292795</v>
      </c>
      <c r="P28" s="33">
        <v>11916.671109084698</v>
      </c>
      <c r="Q28" s="33">
        <v>11401.290929507128</v>
      </c>
      <c r="R28" s="33">
        <v>10848.673331061951</v>
      </c>
      <c r="S28" s="33">
        <v>10351.788491650703</v>
      </c>
      <c r="T28" s="33">
        <v>9877.6607705434035</v>
      </c>
      <c r="U28" s="33">
        <v>9450.4783496020245</v>
      </c>
      <c r="V28" s="33">
        <v>8992.4161368631176</v>
      </c>
      <c r="W28" s="33">
        <v>87738.488021081837</v>
      </c>
      <c r="X28" s="33">
        <v>83719.931104228046</v>
      </c>
      <c r="Y28" s="33">
        <v>80099.150143778112</v>
      </c>
      <c r="Z28" s="33">
        <v>76216.764898606634</v>
      </c>
      <c r="AA28" s="33">
        <v>72725.920629562199</v>
      </c>
      <c r="AB28" s="33">
        <v>69394.967790152878</v>
      </c>
      <c r="AC28" s="33">
        <v>66393.723002966552</v>
      </c>
      <c r="AD28" s="33">
        <v>63175.636298434518</v>
      </c>
      <c r="AE28" s="33">
        <v>60282.095263086841</v>
      </c>
    </row>
    <row r="29" spans="1:31">
      <c r="A29" s="29" t="s">
        <v>130</v>
      </c>
      <c r="B29" s="29" t="s">
        <v>73</v>
      </c>
      <c r="C29" s="33">
        <v>0</v>
      </c>
      <c r="D29" s="33">
        <v>0</v>
      </c>
      <c r="E29" s="33">
        <v>2.9867004587075903E-3</v>
      </c>
      <c r="F29" s="33">
        <v>3.7374428211241302E-3</v>
      </c>
      <c r="G29" s="33">
        <v>3.5662622324772598E-3</v>
      </c>
      <c r="H29" s="33">
        <v>3.4029219761998603E-3</v>
      </c>
      <c r="I29" s="33">
        <v>4.2203088229641793E-3</v>
      </c>
      <c r="J29" s="33">
        <v>4.1490929596627495E-3</v>
      </c>
      <c r="K29" s="33">
        <v>4.7181906323696E-3</v>
      </c>
      <c r="L29" s="33">
        <v>5.9753543768836801E-3</v>
      </c>
      <c r="M29" s="33">
        <v>5.9632878460111399E-3</v>
      </c>
      <c r="N29" s="33">
        <v>180443.36264461235</v>
      </c>
      <c r="O29" s="33">
        <v>172178.78108089115</v>
      </c>
      <c r="P29" s="33">
        <v>164292.72997360956</v>
      </c>
      <c r="Q29" s="33">
        <v>157187.27760681877</v>
      </c>
      <c r="R29" s="33">
        <v>149568.45115997587</v>
      </c>
      <c r="S29" s="33">
        <v>193110.63381197603</v>
      </c>
      <c r="T29" s="33">
        <v>184265.87188463155</v>
      </c>
      <c r="U29" s="33">
        <v>195496.81481890407</v>
      </c>
      <c r="V29" s="33">
        <v>186021.13507791504</v>
      </c>
      <c r="W29" s="33">
        <v>177501.08506992846</v>
      </c>
      <c r="X29" s="33">
        <v>169371.26432141141</v>
      </c>
      <c r="Y29" s="33">
        <v>162046.17170590482</v>
      </c>
      <c r="Z29" s="33">
        <v>154191.83591501735</v>
      </c>
      <c r="AA29" s="33">
        <v>147129.61436954208</v>
      </c>
      <c r="AB29" s="33">
        <v>140390.85345478918</v>
      </c>
      <c r="AC29" s="33">
        <v>134319.12689570274</v>
      </c>
      <c r="AD29" s="33">
        <v>127808.71375436486</v>
      </c>
      <c r="AE29" s="33">
        <v>121954.87948805508</v>
      </c>
    </row>
    <row r="30" spans="1:31">
      <c r="A30" s="29" t="s">
        <v>130</v>
      </c>
      <c r="B30" s="29" t="s">
        <v>56</v>
      </c>
      <c r="C30" s="33">
        <v>0</v>
      </c>
      <c r="D30" s="33">
        <v>0</v>
      </c>
      <c r="E30" s="33">
        <v>0</v>
      </c>
      <c r="F30" s="33">
        <v>0</v>
      </c>
      <c r="G30" s="33">
        <v>0</v>
      </c>
      <c r="H30" s="33">
        <v>0</v>
      </c>
      <c r="I30" s="33">
        <v>0</v>
      </c>
      <c r="J30" s="33">
        <v>0</v>
      </c>
      <c r="K30" s="33">
        <v>0</v>
      </c>
      <c r="L30" s="33">
        <v>0</v>
      </c>
      <c r="M30" s="33">
        <v>0</v>
      </c>
      <c r="N30" s="33">
        <v>0</v>
      </c>
      <c r="O30" s="33">
        <v>0</v>
      </c>
      <c r="P30" s="33">
        <v>0</v>
      </c>
      <c r="Q30" s="33">
        <v>0</v>
      </c>
      <c r="R30" s="33">
        <v>0</v>
      </c>
      <c r="S30" s="33">
        <v>0</v>
      </c>
      <c r="T30" s="33">
        <v>0</v>
      </c>
      <c r="U30" s="33">
        <v>0</v>
      </c>
      <c r="V30" s="33">
        <v>0</v>
      </c>
      <c r="W30" s="33">
        <v>0</v>
      </c>
      <c r="X30" s="33">
        <v>0</v>
      </c>
      <c r="Y30" s="33">
        <v>0</v>
      </c>
      <c r="Z30" s="33">
        <v>0</v>
      </c>
      <c r="AA30" s="33">
        <v>0</v>
      </c>
      <c r="AB30" s="33">
        <v>0</v>
      </c>
      <c r="AC30" s="33">
        <v>0</v>
      </c>
      <c r="AD30" s="33">
        <v>0</v>
      </c>
      <c r="AE30" s="33">
        <v>0</v>
      </c>
    </row>
    <row r="31" spans="1:31">
      <c r="A31" s="34" t="s">
        <v>138</v>
      </c>
      <c r="B31" s="34"/>
      <c r="C31" s="35">
        <v>195795.64125327056</v>
      </c>
      <c r="D31" s="35">
        <v>186827.90534885606</v>
      </c>
      <c r="E31" s="35">
        <v>411822.90287892515</v>
      </c>
      <c r="F31" s="35">
        <v>633107.571909894</v>
      </c>
      <c r="G31" s="35">
        <v>636613.06004080479</v>
      </c>
      <c r="H31" s="35">
        <v>623184.15764814848</v>
      </c>
      <c r="I31" s="35">
        <v>596232.23529077007</v>
      </c>
      <c r="J31" s="35">
        <v>606599.15301951498</v>
      </c>
      <c r="K31" s="35">
        <v>586388.83451532002</v>
      </c>
      <c r="L31" s="35">
        <v>710703.7150943944</v>
      </c>
      <c r="M31" s="35">
        <v>691869.99057543767</v>
      </c>
      <c r="N31" s="35">
        <v>1053968.3104368893</v>
      </c>
      <c r="O31" s="35">
        <v>1050227.8568014745</v>
      </c>
      <c r="P31" s="35">
        <v>1005121.3292887483</v>
      </c>
      <c r="Q31" s="35">
        <v>980874.33728733147</v>
      </c>
      <c r="R31" s="35">
        <v>973093.7842624808</v>
      </c>
      <c r="S31" s="35">
        <v>1066761.8810734414</v>
      </c>
      <c r="T31" s="35">
        <v>1086723.2534632073</v>
      </c>
      <c r="U31" s="35">
        <v>1043680.4131713419</v>
      </c>
      <c r="V31" s="35">
        <v>1040918.4778733462</v>
      </c>
      <c r="W31" s="35">
        <v>1032527.3711385846</v>
      </c>
      <c r="X31" s="35">
        <v>1096397.6372403963</v>
      </c>
      <c r="Y31" s="35">
        <v>1086550.3144015372</v>
      </c>
      <c r="Z31" s="35">
        <v>1033885.5033183609</v>
      </c>
      <c r="AA31" s="35">
        <v>1064457.4064606591</v>
      </c>
      <c r="AB31" s="35">
        <v>1110152.4770465649</v>
      </c>
      <c r="AC31" s="35">
        <v>1062139.7879114272</v>
      </c>
      <c r="AD31" s="35">
        <v>938727.67346383957</v>
      </c>
      <c r="AE31" s="35">
        <v>829474.0973588326</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0</v>
      </c>
      <c r="D34" s="33">
        <v>0</v>
      </c>
      <c r="E34" s="33">
        <v>0</v>
      </c>
      <c r="F34" s="33">
        <v>0</v>
      </c>
      <c r="G34" s="33">
        <v>0</v>
      </c>
      <c r="H34" s="33">
        <v>0</v>
      </c>
      <c r="I34" s="33">
        <v>0</v>
      </c>
      <c r="J34" s="33">
        <v>0</v>
      </c>
      <c r="K34" s="33">
        <v>0</v>
      </c>
      <c r="L34" s="33">
        <v>0</v>
      </c>
      <c r="M34" s="33">
        <v>0</v>
      </c>
      <c r="N34" s="33">
        <v>0</v>
      </c>
      <c r="O34" s="33">
        <v>0</v>
      </c>
      <c r="P34" s="33">
        <v>0</v>
      </c>
      <c r="Q34" s="33">
        <v>0</v>
      </c>
      <c r="R34" s="33">
        <v>0</v>
      </c>
      <c r="S34" s="33">
        <v>0</v>
      </c>
      <c r="T34" s="33">
        <v>0</v>
      </c>
      <c r="U34" s="33">
        <v>0</v>
      </c>
      <c r="V34" s="33">
        <v>0</v>
      </c>
      <c r="W34" s="33">
        <v>0</v>
      </c>
      <c r="X34" s="33">
        <v>0</v>
      </c>
      <c r="Y34" s="33">
        <v>0</v>
      </c>
      <c r="Z34" s="33">
        <v>0</v>
      </c>
      <c r="AA34" s="33">
        <v>0</v>
      </c>
      <c r="AB34" s="33">
        <v>0</v>
      </c>
      <c r="AC34" s="33">
        <v>0</v>
      </c>
      <c r="AD34" s="33">
        <v>0</v>
      </c>
      <c r="AE34" s="33">
        <v>0</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3.11070460492315E-4</v>
      </c>
      <c r="D36" s="33">
        <v>2.9682295836686099E-4</v>
      </c>
      <c r="E36" s="33">
        <v>3.0224786999127001E-4</v>
      </c>
      <c r="F36" s="33">
        <v>4.0827280373951504E-4</v>
      </c>
      <c r="G36" s="33">
        <v>3.8957328585588903E-4</v>
      </c>
      <c r="H36" s="33">
        <v>3.7173023444732003E-4</v>
      </c>
      <c r="I36" s="33">
        <v>3.5565337273042703E-4</v>
      </c>
      <c r="J36" s="33">
        <v>3.6329219210113402E-4</v>
      </c>
      <c r="K36" s="33">
        <v>3.7907674735392999E-4</v>
      </c>
      <c r="L36" s="33">
        <v>3.9073686539913298E-4</v>
      </c>
      <c r="M36" s="33">
        <v>4.9235419340684704E-4</v>
      </c>
      <c r="N36" s="33">
        <v>5.2180867295155994E-4</v>
      </c>
      <c r="O36" s="33">
        <v>4.9790903887768703E-4</v>
      </c>
      <c r="P36" s="33">
        <v>4.7510404454146796E-4</v>
      </c>
      <c r="Q36" s="33">
        <v>4.54556396496143E-4</v>
      </c>
      <c r="R36" s="33">
        <v>4.3252416619787897E-4</v>
      </c>
      <c r="S36" s="33">
        <v>5.0129298726920906E-4</v>
      </c>
      <c r="T36" s="33">
        <v>4.7833300292903901E-4</v>
      </c>
      <c r="U36" s="33">
        <v>4.5764570652402696E-4</v>
      </c>
      <c r="V36" s="33">
        <v>4.3546373817230798E-4</v>
      </c>
      <c r="W36" s="33">
        <v>4.15518833968454E-4</v>
      </c>
      <c r="X36" s="33">
        <v>3.9648743683494902E-4</v>
      </c>
      <c r="Y36" s="33">
        <v>3.7933985747822105E-4</v>
      </c>
      <c r="Z36" s="33">
        <v>3.6095335326071399E-4</v>
      </c>
      <c r="AA36" s="33">
        <v>3.4442113847042997E-4</v>
      </c>
      <c r="AB36" s="33">
        <v>2.32375897427973E-4</v>
      </c>
      <c r="AC36" s="33">
        <v>2.22325934247435E-4</v>
      </c>
      <c r="AD36" s="33">
        <v>2.0591388621236701E-4</v>
      </c>
      <c r="AE36" s="33">
        <v>1.5913622113471602E-4</v>
      </c>
    </row>
    <row r="37" spans="1:31">
      <c r="A37" s="29" t="s">
        <v>131</v>
      </c>
      <c r="B37" s="29" t="s">
        <v>32</v>
      </c>
      <c r="C37" s="33">
        <v>0</v>
      </c>
      <c r="D37" s="33">
        <v>0</v>
      </c>
      <c r="E37" s="33">
        <v>0</v>
      </c>
      <c r="F37" s="33">
        <v>0</v>
      </c>
      <c r="G37" s="33">
        <v>0</v>
      </c>
      <c r="H37" s="33">
        <v>0</v>
      </c>
      <c r="I37" s="33">
        <v>0</v>
      </c>
      <c r="J37" s="33">
        <v>0</v>
      </c>
      <c r="K37" s="33">
        <v>0</v>
      </c>
      <c r="L37" s="33">
        <v>0</v>
      </c>
      <c r="M37" s="33">
        <v>0</v>
      </c>
      <c r="N37" s="33">
        <v>0</v>
      </c>
      <c r="O37" s="33">
        <v>0</v>
      </c>
      <c r="P37" s="33">
        <v>0</v>
      </c>
      <c r="Q37" s="33">
        <v>0</v>
      </c>
      <c r="R37" s="33">
        <v>0</v>
      </c>
      <c r="S37" s="33">
        <v>0</v>
      </c>
      <c r="T37" s="33">
        <v>0</v>
      </c>
      <c r="U37" s="33">
        <v>0</v>
      </c>
      <c r="V37" s="33">
        <v>0</v>
      </c>
      <c r="W37" s="33">
        <v>0</v>
      </c>
      <c r="X37" s="33">
        <v>0</v>
      </c>
      <c r="Y37" s="33">
        <v>0</v>
      </c>
      <c r="Z37" s="33">
        <v>0</v>
      </c>
      <c r="AA37" s="33">
        <v>0</v>
      </c>
      <c r="AB37" s="33">
        <v>0</v>
      </c>
      <c r="AC37" s="33">
        <v>0</v>
      </c>
      <c r="AD37" s="33">
        <v>0</v>
      </c>
      <c r="AE37" s="33">
        <v>0</v>
      </c>
    </row>
    <row r="38" spans="1:31">
      <c r="A38" s="29" t="s">
        <v>131</v>
      </c>
      <c r="B38" s="29" t="s">
        <v>66</v>
      </c>
      <c r="C38" s="33">
        <v>6.8021116513264899E-4</v>
      </c>
      <c r="D38" s="33">
        <v>6.8134034454421196E-4</v>
      </c>
      <c r="E38" s="33">
        <v>6.875020035163311E-4</v>
      </c>
      <c r="F38" s="33">
        <v>6.6195789905293206E-4</v>
      </c>
      <c r="G38" s="33">
        <v>6.3163921640209094E-4</v>
      </c>
      <c r="H38" s="33">
        <v>6.027091757162419E-4</v>
      </c>
      <c r="I38" s="33">
        <v>5.7664276740296901E-4</v>
      </c>
      <c r="J38" s="33">
        <v>5.7824236530276305E-4</v>
      </c>
      <c r="K38" s="33">
        <v>5.668319405632209E-4</v>
      </c>
      <c r="L38" s="33">
        <v>6.0207908703491697E-4</v>
      </c>
      <c r="M38" s="33">
        <v>8.0825153804593404E-4</v>
      </c>
      <c r="N38" s="33">
        <v>9.9168280990017993E-4</v>
      </c>
      <c r="O38" s="33">
        <v>9.4626222281046606E-4</v>
      </c>
      <c r="P38" s="33">
        <v>9.0292196797112285E-4</v>
      </c>
      <c r="Q38" s="33">
        <v>8.6387173671458202E-4</v>
      </c>
      <c r="R38" s="33">
        <v>8.3451314224562104E-4</v>
      </c>
      <c r="S38" s="33">
        <v>580.27724392530115</v>
      </c>
      <c r="T38" s="33">
        <v>553.69966001362513</v>
      </c>
      <c r="U38" s="33">
        <v>32898.080391078933</v>
      </c>
      <c r="V38" s="33">
        <v>31303.518992022298</v>
      </c>
      <c r="W38" s="33">
        <v>29869.770018663708</v>
      </c>
      <c r="X38" s="33">
        <v>44670.946179589839</v>
      </c>
      <c r="Y38" s="33">
        <v>42738.984348290935</v>
      </c>
      <c r="Z38" s="33">
        <v>40667.436894259219</v>
      </c>
      <c r="AA38" s="33">
        <v>38804.806181363128</v>
      </c>
      <c r="AB38" s="33">
        <v>57195.997479098092</v>
      </c>
      <c r="AC38" s="33">
        <v>54722.343036321079</v>
      </c>
      <c r="AD38" s="33">
        <v>52069.965304318554</v>
      </c>
      <c r="AE38" s="33">
        <v>82956.625528566961</v>
      </c>
    </row>
    <row r="39" spans="1:31">
      <c r="A39" s="29" t="s">
        <v>131</v>
      </c>
      <c r="B39" s="29" t="s">
        <v>65</v>
      </c>
      <c r="C39" s="33">
        <v>0</v>
      </c>
      <c r="D39" s="33">
        <v>0</v>
      </c>
      <c r="E39" s="33">
        <v>0</v>
      </c>
      <c r="F39" s="33">
        <v>0</v>
      </c>
      <c r="G39" s="33">
        <v>0</v>
      </c>
      <c r="H39" s="33">
        <v>0</v>
      </c>
      <c r="I39" s="33">
        <v>0</v>
      </c>
      <c r="J39" s="33">
        <v>0</v>
      </c>
      <c r="K39" s="33">
        <v>0</v>
      </c>
      <c r="L39" s="33">
        <v>0</v>
      </c>
      <c r="M39" s="33">
        <v>0</v>
      </c>
      <c r="N39" s="33">
        <v>0</v>
      </c>
      <c r="O39" s="33">
        <v>0</v>
      </c>
      <c r="P39" s="33">
        <v>0</v>
      </c>
      <c r="Q39" s="33">
        <v>0</v>
      </c>
      <c r="R39" s="33">
        <v>0</v>
      </c>
      <c r="S39" s="33">
        <v>0</v>
      </c>
      <c r="T39" s="33">
        <v>0</v>
      </c>
      <c r="U39" s="33">
        <v>0</v>
      </c>
      <c r="V39" s="33">
        <v>0</v>
      </c>
      <c r="W39" s="33">
        <v>0</v>
      </c>
      <c r="X39" s="33">
        <v>0</v>
      </c>
      <c r="Y39" s="33">
        <v>0</v>
      </c>
      <c r="Z39" s="33">
        <v>0</v>
      </c>
      <c r="AA39" s="33">
        <v>0</v>
      </c>
      <c r="AB39" s="33">
        <v>0</v>
      </c>
      <c r="AC39" s="33">
        <v>0</v>
      </c>
      <c r="AD39" s="33">
        <v>0</v>
      </c>
      <c r="AE39" s="33">
        <v>0</v>
      </c>
    </row>
    <row r="40" spans="1:31">
      <c r="A40" s="29" t="s">
        <v>131</v>
      </c>
      <c r="B40" s="29" t="s">
        <v>69</v>
      </c>
      <c r="C40" s="33">
        <v>478760.34828840831</v>
      </c>
      <c r="D40" s="33">
        <v>456832.39322309406</v>
      </c>
      <c r="E40" s="33">
        <v>437074.97115967306</v>
      </c>
      <c r="F40" s="33">
        <v>541267.55537011393</v>
      </c>
      <c r="G40" s="33">
        <v>573909.49401448807</v>
      </c>
      <c r="H40" s="33">
        <v>547623.56286246143</v>
      </c>
      <c r="I40" s="33">
        <v>532274.55740203697</v>
      </c>
      <c r="J40" s="33">
        <v>579867.44316561799</v>
      </c>
      <c r="K40" s="33">
        <v>553308.62926869222</v>
      </c>
      <c r="L40" s="33">
        <v>527966.24911550246</v>
      </c>
      <c r="M40" s="33">
        <v>517062.3507629502</v>
      </c>
      <c r="N40" s="33">
        <v>552581.4049306463</v>
      </c>
      <c r="O40" s="33">
        <v>631226.63437352679</v>
      </c>
      <c r="P40" s="33">
        <v>603976.26448821125</v>
      </c>
      <c r="Q40" s="33">
        <v>595751.99377336761</v>
      </c>
      <c r="R40" s="33">
        <v>591989.59371505503</v>
      </c>
      <c r="S40" s="33">
        <v>605310.47092154319</v>
      </c>
      <c r="T40" s="33">
        <v>577586.32698526292</v>
      </c>
      <c r="U40" s="33">
        <v>552606.45005296019</v>
      </c>
      <c r="V40" s="33">
        <v>525821.75916372763</v>
      </c>
      <c r="W40" s="33">
        <v>522435.17613007809</v>
      </c>
      <c r="X40" s="33">
        <v>572547.18410915043</v>
      </c>
      <c r="Y40" s="33">
        <v>547785.24378565117</v>
      </c>
      <c r="Z40" s="33">
        <v>527670.08471980784</v>
      </c>
      <c r="AA40" s="33">
        <v>547526.15485719801</v>
      </c>
      <c r="AB40" s="33">
        <v>387343.14961081441</v>
      </c>
      <c r="AC40" s="33">
        <v>370591.04909217631</v>
      </c>
      <c r="AD40" s="33">
        <v>476258.38739930512</v>
      </c>
      <c r="AE40" s="33">
        <v>417430.96218019881</v>
      </c>
    </row>
    <row r="41" spans="1:31">
      <c r="A41" s="29" t="s">
        <v>131</v>
      </c>
      <c r="B41" s="29" t="s">
        <v>68</v>
      </c>
      <c r="C41" s="33">
        <v>1.0747571263478989E-3</v>
      </c>
      <c r="D41" s="33">
        <v>1.6256535385102862E-3</v>
      </c>
      <c r="E41" s="33">
        <v>1.645872453398881E-3</v>
      </c>
      <c r="F41" s="33">
        <v>3.7656577503210136E-3</v>
      </c>
      <c r="G41" s="33">
        <v>3.5931848748299898E-3</v>
      </c>
      <c r="H41" s="33">
        <v>3.4463575964101189E-3</v>
      </c>
      <c r="I41" s="33">
        <v>3.2973069963511165E-3</v>
      </c>
      <c r="J41" s="33">
        <v>3.8748961377595642E-3</v>
      </c>
      <c r="K41" s="33">
        <v>3.7725251983377495E-3</v>
      </c>
      <c r="L41" s="33">
        <v>4.5395996017114776E-3</v>
      </c>
      <c r="M41" s="33">
        <v>14499.903862204037</v>
      </c>
      <c r="N41" s="33">
        <v>43796.288968500696</v>
      </c>
      <c r="O41" s="33">
        <v>74575.803654796997</v>
      </c>
      <c r="P41" s="33">
        <v>71160.117962888093</v>
      </c>
      <c r="Q41" s="33">
        <v>68082.533009519946</v>
      </c>
      <c r="R41" s="33">
        <v>64782.590346961319</v>
      </c>
      <c r="S41" s="33">
        <v>124073.19026143711</v>
      </c>
      <c r="T41" s="33">
        <v>118390.44868503434</v>
      </c>
      <c r="U41" s="33">
        <v>129306.74412968618</v>
      </c>
      <c r="V41" s="33">
        <v>138743.90544645416</v>
      </c>
      <c r="W41" s="33">
        <v>155289.07647993317</v>
      </c>
      <c r="X41" s="33">
        <v>193260.93344663846</v>
      </c>
      <c r="Y41" s="33">
        <v>184902.6429058685</v>
      </c>
      <c r="Z41" s="33">
        <v>175940.45990137968</v>
      </c>
      <c r="AA41" s="33">
        <v>167882.11815966951</v>
      </c>
      <c r="AB41" s="33">
        <v>236464.98634096287</v>
      </c>
      <c r="AC41" s="33">
        <v>226238.17505893932</v>
      </c>
      <c r="AD41" s="33">
        <v>215272.47026222188</v>
      </c>
      <c r="AE41" s="33">
        <v>241071.54123112778</v>
      </c>
    </row>
    <row r="42" spans="1:31">
      <c r="A42" s="29" t="s">
        <v>131</v>
      </c>
      <c r="B42" s="29" t="s">
        <v>36</v>
      </c>
      <c r="C42" s="33">
        <v>6.2464300636922094E-4</v>
      </c>
      <c r="D42" s="33">
        <v>8.5174100927301502E-4</v>
      </c>
      <c r="E42" s="33">
        <v>8.1490428964205099E-4</v>
      </c>
      <c r="F42" s="33">
        <v>1.12423326484021E-3</v>
      </c>
      <c r="G42" s="33">
        <v>1.5477346384658399E-3</v>
      </c>
      <c r="H42" s="33">
        <v>1.47684602848249E-3</v>
      </c>
      <c r="I42" s="33">
        <v>2.3068639877532999E-3</v>
      </c>
      <c r="J42" s="33">
        <v>4615.1960591900897</v>
      </c>
      <c r="K42" s="33">
        <v>4403.8130421720898</v>
      </c>
      <c r="L42" s="33">
        <v>4202.1116872328803</v>
      </c>
      <c r="M42" s="33">
        <v>7140.1338212973806</v>
      </c>
      <c r="N42" s="33">
        <v>15321.047830150001</v>
      </c>
      <c r="O42" s="33">
        <v>28312.2049296726</v>
      </c>
      <c r="P42" s="33">
        <v>27015.462708397798</v>
      </c>
      <c r="Q42" s="33">
        <v>25847.078175804203</v>
      </c>
      <c r="R42" s="33">
        <v>24594.2770200044</v>
      </c>
      <c r="S42" s="33">
        <v>23467.8216403714</v>
      </c>
      <c r="T42" s="33">
        <v>22392.959571591899</v>
      </c>
      <c r="U42" s="33">
        <v>21424.492444445299</v>
      </c>
      <c r="V42" s="33">
        <v>20386.052868634801</v>
      </c>
      <c r="W42" s="33">
        <v>19452.3403704804</v>
      </c>
      <c r="X42" s="33">
        <v>66457.656918998196</v>
      </c>
      <c r="Y42" s="33">
        <v>63583.447448509702</v>
      </c>
      <c r="Z42" s="33">
        <v>67113.810789367504</v>
      </c>
      <c r="AA42" s="33">
        <v>79049.940882194511</v>
      </c>
      <c r="AB42" s="33">
        <v>164850.94307662299</v>
      </c>
      <c r="AC42" s="33">
        <v>157721.34827866001</v>
      </c>
      <c r="AD42" s="33">
        <v>183015.42023344801</v>
      </c>
      <c r="AE42" s="33">
        <v>174633.03450374003</v>
      </c>
    </row>
    <row r="43" spans="1:31">
      <c r="A43" s="29" t="s">
        <v>131</v>
      </c>
      <c r="B43" s="29" t="s">
        <v>73</v>
      </c>
      <c r="C43" s="33">
        <v>0</v>
      </c>
      <c r="D43" s="33">
        <v>0</v>
      </c>
      <c r="E43" s="33">
        <v>1.6907727115475898E-3</v>
      </c>
      <c r="F43" s="33">
        <v>2.4073627409449501E-3</v>
      </c>
      <c r="G43" s="33">
        <v>2.3727554391630699E-3</v>
      </c>
      <c r="H43" s="33">
        <v>2.9020917099752399E-3</v>
      </c>
      <c r="I43" s="33">
        <v>2.9295872706960303E-3</v>
      </c>
      <c r="J43" s="33">
        <v>1277.4531660913201</v>
      </c>
      <c r="K43" s="33">
        <v>1218.9438602888802</v>
      </c>
      <c r="L43" s="33">
        <v>1163.1143700415901</v>
      </c>
      <c r="M43" s="33">
        <v>4472.7149581346293</v>
      </c>
      <c r="N43" s="33">
        <v>67013.901524851099</v>
      </c>
      <c r="O43" s="33">
        <v>125643.65070756701</v>
      </c>
      <c r="P43" s="33">
        <v>119888.97963506199</v>
      </c>
      <c r="Q43" s="33">
        <v>114703.933146073</v>
      </c>
      <c r="R43" s="33">
        <v>109144.263343445</v>
      </c>
      <c r="S43" s="33">
        <v>221235.427628979</v>
      </c>
      <c r="T43" s="33">
        <v>211102.50719551501</v>
      </c>
      <c r="U43" s="33">
        <v>203444.62209030299</v>
      </c>
      <c r="V43" s="33">
        <v>193583.71417791102</v>
      </c>
      <c r="W43" s="33">
        <v>198812.484779427</v>
      </c>
      <c r="X43" s="33">
        <v>204012.05310827101</v>
      </c>
      <c r="Y43" s="33">
        <v>195188.79026208998</v>
      </c>
      <c r="Z43" s="33">
        <v>185728.040370893</v>
      </c>
      <c r="AA43" s="33">
        <v>177221.41249709</v>
      </c>
      <c r="AB43" s="33">
        <v>169104.40117035698</v>
      </c>
      <c r="AC43" s="33">
        <v>161790.85004806102</v>
      </c>
      <c r="AD43" s="33">
        <v>153948.889631514</v>
      </c>
      <c r="AE43" s="33">
        <v>146897.79539143501</v>
      </c>
    </row>
    <row r="44" spans="1:31">
      <c r="A44" s="29" t="s">
        <v>131</v>
      </c>
      <c r="B44" s="29" t="s">
        <v>56</v>
      </c>
      <c r="C44" s="33">
        <v>0</v>
      </c>
      <c r="D44" s="33">
        <v>0</v>
      </c>
      <c r="E44" s="33">
        <v>0</v>
      </c>
      <c r="F44" s="33">
        <v>0</v>
      </c>
      <c r="G44" s="33">
        <v>0</v>
      </c>
      <c r="H44" s="33">
        <v>0</v>
      </c>
      <c r="I44" s="33">
        <v>0</v>
      </c>
      <c r="J44" s="33">
        <v>0</v>
      </c>
      <c r="K44" s="33">
        <v>0</v>
      </c>
      <c r="L44" s="33">
        <v>0</v>
      </c>
      <c r="M44" s="33">
        <v>0</v>
      </c>
      <c r="N44" s="33">
        <v>0</v>
      </c>
      <c r="O44" s="33">
        <v>0</v>
      </c>
      <c r="P44" s="33">
        <v>0</v>
      </c>
      <c r="Q44" s="33">
        <v>0</v>
      </c>
      <c r="R44" s="33">
        <v>0</v>
      </c>
      <c r="S44" s="33">
        <v>0</v>
      </c>
      <c r="T44" s="33">
        <v>0</v>
      </c>
      <c r="U44" s="33">
        <v>0</v>
      </c>
      <c r="V44" s="33">
        <v>0</v>
      </c>
      <c r="W44" s="33">
        <v>0</v>
      </c>
      <c r="X44" s="33">
        <v>0</v>
      </c>
      <c r="Y44" s="33">
        <v>0</v>
      </c>
      <c r="Z44" s="33">
        <v>0</v>
      </c>
      <c r="AA44" s="33">
        <v>0</v>
      </c>
      <c r="AB44" s="33">
        <v>0</v>
      </c>
      <c r="AC44" s="33">
        <v>0</v>
      </c>
      <c r="AD44" s="33">
        <v>0</v>
      </c>
      <c r="AE44" s="33">
        <v>0</v>
      </c>
    </row>
    <row r="45" spans="1:31">
      <c r="A45" s="34" t="s">
        <v>138</v>
      </c>
      <c r="B45" s="34"/>
      <c r="C45" s="35">
        <v>478760.35035444709</v>
      </c>
      <c r="D45" s="35">
        <v>456832.39582691091</v>
      </c>
      <c r="E45" s="35">
        <v>437074.97379529534</v>
      </c>
      <c r="F45" s="35">
        <v>541267.56020600244</v>
      </c>
      <c r="G45" s="35">
        <v>573909.49862888549</v>
      </c>
      <c r="H45" s="35">
        <v>547623.56728325842</v>
      </c>
      <c r="I45" s="35">
        <v>532274.56163164007</v>
      </c>
      <c r="J45" s="35">
        <v>579867.44798204862</v>
      </c>
      <c r="K45" s="35">
        <v>553308.63398712617</v>
      </c>
      <c r="L45" s="35">
        <v>527966.25464791805</v>
      </c>
      <c r="M45" s="35">
        <v>531562.25592575991</v>
      </c>
      <c r="N45" s="35">
        <v>596377.69541263848</v>
      </c>
      <c r="O45" s="35">
        <v>705802.43947249511</v>
      </c>
      <c r="P45" s="35">
        <v>675136.38382912532</v>
      </c>
      <c r="Q45" s="35">
        <v>663834.52810131561</v>
      </c>
      <c r="R45" s="35">
        <v>656772.18532905367</v>
      </c>
      <c r="S45" s="35">
        <v>729963.93892819853</v>
      </c>
      <c r="T45" s="35">
        <v>696530.47580864385</v>
      </c>
      <c r="U45" s="35">
        <v>714811.27503137104</v>
      </c>
      <c r="V45" s="35">
        <v>695869.18403766782</v>
      </c>
      <c r="W45" s="35">
        <v>707594.02304419386</v>
      </c>
      <c r="X45" s="35">
        <v>810479.06413186621</v>
      </c>
      <c r="Y45" s="35">
        <v>775426.87141915038</v>
      </c>
      <c r="Z45" s="35">
        <v>744277.98187640007</v>
      </c>
      <c r="AA45" s="35">
        <v>754213.07954265177</v>
      </c>
      <c r="AB45" s="35">
        <v>681004.1336632513</v>
      </c>
      <c r="AC45" s="35">
        <v>651551.56740976265</v>
      </c>
      <c r="AD45" s="35">
        <v>743600.82317175949</v>
      </c>
      <c r="AE45" s="35">
        <v>741459.12909902981</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0</v>
      </c>
      <c r="D49" s="33">
        <v>0</v>
      </c>
      <c r="E49" s="33">
        <v>0</v>
      </c>
      <c r="F49" s="33">
        <v>0</v>
      </c>
      <c r="G49" s="33">
        <v>0</v>
      </c>
      <c r="H49" s="33">
        <v>0</v>
      </c>
      <c r="I49" s="33">
        <v>0</v>
      </c>
      <c r="J49" s="33">
        <v>0</v>
      </c>
      <c r="K49" s="33">
        <v>0</v>
      </c>
      <c r="L49" s="33">
        <v>0</v>
      </c>
      <c r="M49" s="33">
        <v>0</v>
      </c>
      <c r="N49" s="33">
        <v>0</v>
      </c>
      <c r="O49" s="33">
        <v>0</v>
      </c>
      <c r="P49" s="33">
        <v>0</v>
      </c>
      <c r="Q49" s="33">
        <v>0</v>
      </c>
      <c r="R49" s="33">
        <v>0</v>
      </c>
      <c r="S49" s="33">
        <v>0</v>
      </c>
      <c r="T49" s="33">
        <v>0</v>
      </c>
      <c r="U49" s="33">
        <v>0</v>
      </c>
      <c r="V49" s="33">
        <v>0</v>
      </c>
      <c r="W49" s="33">
        <v>0</v>
      </c>
      <c r="X49" s="33">
        <v>0</v>
      </c>
      <c r="Y49" s="33">
        <v>0</v>
      </c>
      <c r="Z49" s="33">
        <v>0</v>
      </c>
      <c r="AA49" s="33">
        <v>0</v>
      </c>
      <c r="AB49" s="33">
        <v>0</v>
      </c>
      <c r="AC49" s="33">
        <v>0</v>
      </c>
      <c r="AD49" s="33">
        <v>0</v>
      </c>
      <c r="AE49" s="33">
        <v>0</v>
      </c>
    </row>
    <row r="50" spans="1:31">
      <c r="A50" s="29" t="s">
        <v>132</v>
      </c>
      <c r="B50" s="29" t="s">
        <v>20</v>
      </c>
      <c r="C50" s="33">
        <v>2.8126807373765101E-4</v>
      </c>
      <c r="D50" s="33">
        <v>2.6838556643671004E-4</v>
      </c>
      <c r="E50" s="33">
        <v>2.6906703321355501E-4</v>
      </c>
      <c r="F50" s="33">
        <v>4.6341021913829902E-4</v>
      </c>
      <c r="G50" s="33">
        <v>4.4218532342920301E-4</v>
      </c>
      <c r="H50" s="33">
        <v>4.21932560356068E-4</v>
      </c>
      <c r="I50" s="33">
        <v>4.2650612870272095E-4</v>
      </c>
      <c r="J50" s="33">
        <v>4.0583348758792596E-4</v>
      </c>
      <c r="K50" s="33">
        <v>3.8724569410911701E-4</v>
      </c>
      <c r="L50" s="33">
        <v>3.6950924995700899E-4</v>
      </c>
      <c r="M50" s="33">
        <v>3.77635674396184E-4</v>
      </c>
      <c r="N50" s="33">
        <v>5.4177790388504397E-4</v>
      </c>
      <c r="O50" s="33">
        <v>5.1696364853945603E-4</v>
      </c>
      <c r="P50" s="33">
        <v>4.9328592398248199E-4</v>
      </c>
      <c r="Q50" s="33">
        <v>4.71951932684877E-4</v>
      </c>
      <c r="R50" s="33">
        <v>4.4907654527249802E-4</v>
      </c>
      <c r="S50" s="33">
        <v>7.2493282696219497E-4</v>
      </c>
      <c r="T50" s="33">
        <v>6.9172979644425904E-4</v>
      </c>
      <c r="U50" s="33">
        <v>7.0595663613259093E-4</v>
      </c>
      <c r="V50" s="33">
        <v>6.7173910161376208E-4</v>
      </c>
      <c r="W50" s="33">
        <v>9.6327990014738192E-4</v>
      </c>
      <c r="X50" s="33">
        <v>9.1916020969835702E-4</v>
      </c>
      <c r="Y50" s="33">
        <v>1.3019675093965599E-3</v>
      </c>
      <c r="Z50" s="33">
        <v>1.2388614828858799E-3</v>
      </c>
      <c r="AA50" s="33">
        <v>1.1821197351075E-3</v>
      </c>
      <c r="AB50" s="33">
        <v>3.3895498219272801E-3</v>
      </c>
      <c r="AC50" s="33">
        <v>3.5066352002223302E-3</v>
      </c>
      <c r="AD50" s="33">
        <v>3.3466027601082803E-3</v>
      </c>
      <c r="AE50" s="33">
        <v>3.1291417028556897E-3</v>
      </c>
    </row>
    <row r="51" spans="1:31">
      <c r="A51" s="29" t="s">
        <v>132</v>
      </c>
      <c r="B51" s="29" t="s">
        <v>32</v>
      </c>
      <c r="C51" s="33">
        <v>0</v>
      </c>
      <c r="D51" s="33">
        <v>0</v>
      </c>
      <c r="E51" s="33">
        <v>0</v>
      </c>
      <c r="F51" s="33">
        <v>0</v>
      </c>
      <c r="G51" s="33">
        <v>0</v>
      </c>
      <c r="H51" s="33">
        <v>0</v>
      </c>
      <c r="I51" s="33">
        <v>0</v>
      </c>
      <c r="J51" s="33">
        <v>0</v>
      </c>
      <c r="K51" s="33">
        <v>0</v>
      </c>
      <c r="L51" s="33">
        <v>0</v>
      </c>
      <c r="M51" s="33">
        <v>0</v>
      </c>
      <c r="N51" s="33">
        <v>0</v>
      </c>
      <c r="O51" s="33">
        <v>0</v>
      </c>
      <c r="P51" s="33">
        <v>0</v>
      </c>
      <c r="Q51" s="33">
        <v>0</v>
      </c>
      <c r="R51" s="33">
        <v>0</v>
      </c>
      <c r="S51" s="33">
        <v>0</v>
      </c>
      <c r="T51" s="33">
        <v>0</v>
      </c>
      <c r="U51" s="33">
        <v>0</v>
      </c>
      <c r="V51" s="33">
        <v>0</v>
      </c>
      <c r="W51" s="33">
        <v>0</v>
      </c>
      <c r="X51" s="33">
        <v>0</v>
      </c>
      <c r="Y51" s="33">
        <v>0</v>
      </c>
      <c r="Z51" s="33">
        <v>0</v>
      </c>
      <c r="AA51" s="33">
        <v>0</v>
      </c>
      <c r="AB51" s="33">
        <v>0</v>
      </c>
      <c r="AC51" s="33">
        <v>0</v>
      </c>
      <c r="AD51" s="33">
        <v>0</v>
      </c>
      <c r="AE51" s="33">
        <v>0</v>
      </c>
    </row>
    <row r="52" spans="1:31">
      <c r="A52" s="29" t="s">
        <v>132</v>
      </c>
      <c r="B52" s="29" t="s">
        <v>66</v>
      </c>
      <c r="C52" s="33">
        <v>6.787294870057841E-4</v>
      </c>
      <c r="D52" s="33">
        <v>6.7243020344343193E-4</v>
      </c>
      <c r="E52" s="33">
        <v>6.6438020970242405E-4</v>
      </c>
      <c r="F52" s="33">
        <v>6.3217787375774187E-4</v>
      </c>
      <c r="G52" s="33">
        <v>6.0322316174242193E-4</v>
      </c>
      <c r="H52" s="33">
        <v>5.7559461975406905E-4</v>
      </c>
      <c r="I52" s="33">
        <v>5.5070088163634097E-4</v>
      </c>
      <c r="J52" s="33">
        <v>5.2909437242198098E-4</v>
      </c>
      <c r="K52" s="33">
        <v>5.30135454561282E-4</v>
      </c>
      <c r="L52" s="33">
        <v>5.4325072547126705E-4</v>
      </c>
      <c r="M52" s="33">
        <v>5.5767056052166805E-4</v>
      </c>
      <c r="N52" s="33">
        <v>1.3528225723652022E-3</v>
      </c>
      <c r="O52" s="33">
        <v>1.2908612326589801E-3</v>
      </c>
      <c r="P52" s="33">
        <v>1.231737816932309E-3</v>
      </c>
      <c r="Q52" s="33">
        <v>10177.726776564865</v>
      </c>
      <c r="R52" s="33">
        <v>9684.4150071506374</v>
      </c>
      <c r="S52" s="33">
        <v>27071.030154588552</v>
      </c>
      <c r="T52" s="33">
        <v>25831.135633407437</v>
      </c>
      <c r="U52" s="33">
        <v>24713.97238386362</v>
      </c>
      <c r="V52" s="33">
        <v>23516.092588629672</v>
      </c>
      <c r="W52" s="33">
        <v>53580.44064497004</v>
      </c>
      <c r="X52" s="33">
        <v>51126.37464087642</v>
      </c>
      <c r="Y52" s="33">
        <v>77626.408608348545</v>
      </c>
      <c r="Z52" s="33">
        <v>95024.698531819973</v>
      </c>
      <c r="AA52" s="33">
        <v>90672.422227088173</v>
      </c>
      <c r="AB52" s="33">
        <v>86519.486613409754</v>
      </c>
      <c r="AC52" s="33">
        <v>82777.628416086503</v>
      </c>
      <c r="AD52" s="33">
        <v>126124.83394576325</v>
      </c>
      <c r="AE52" s="33">
        <v>141854.18849346365</v>
      </c>
    </row>
    <row r="53" spans="1:31">
      <c r="A53" s="29" t="s">
        <v>132</v>
      </c>
      <c r="B53" s="29" t="s">
        <v>65</v>
      </c>
      <c r="C53" s="33">
        <v>0</v>
      </c>
      <c r="D53" s="33">
        <v>0</v>
      </c>
      <c r="E53" s="33">
        <v>0</v>
      </c>
      <c r="F53" s="33">
        <v>0</v>
      </c>
      <c r="G53" s="33">
        <v>0</v>
      </c>
      <c r="H53" s="33">
        <v>0</v>
      </c>
      <c r="I53" s="33">
        <v>0</v>
      </c>
      <c r="J53" s="33">
        <v>0</v>
      </c>
      <c r="K53" s="33">
        <v>0</v>
      </c>
      <c r="L53" s="33">
        <v>0</v>
      </c>
      <c r="M53" s="33">
        <v>0</v>
      </c>
      <c r="N53" s="33">
        <v>0</v>
      </c>
      <c r="O53" s="33">
        <v>0</v>
      </c>
      <c r="P53" s="33">
        <v>0</v>
      </c>
      <c r="Q53" s="33">
        <v>0</v>
      </c>
      <c r="R53" s="33">
        <v>0</v>
      </c>
      <c r="S53" s="33">
        <v>0</v>
      </c>
      <c r="T53" s="33">
        <v>0</v>
      </c>
      <c r="U53" s="33">
        <v>0</v>
      </c>
      <c r="V53" s="33">
        <v>0</v>
      </c>
      <c r="W53" s="33">
        <v>0</v>
      </c>
      <c r="X53" s="33">
        <v>0</v>
      </c>
      <c r="Y53" s="33">
        <v>0</v>
      </c>
      <c r="Z53" s="33">
        <v>0</v>
      </c>
      <c r="AA53" s="33">
        <v>0</v>
      </c>
      <c r="AB53" s="33">
        <v>0</v>
      </c>
      <c r="AC53" s="33">
        <v>0</v>
      </c>
      <c r="AD53" s="33">
        <v>0</v>
      </c>
      <c r="AE53" s="33">
        <v>0</v>
      </c>
    </row>
    <row r="54" spans="1:31">
      <c r="A54" s="29" t="s">
        <v>132</v>
      </c>
      <c r="B54" s="29" t="s">
        <v>69</v>
      </c>
      <c r="C54" s="33">
        <v>1.6326625981196469E-2</v>
      </c>
      <c r="D54" s="33">
        <v>1.5578841578908835E-2</v>
      </c>
      <c r="E54" s="33">
        <v>1.6655469314800886E-2</v>
      </c>
      <c r="F54" s="33">
        <v>188989.48582750809</v>
      </c>
      <c r="G54" s="33">
        <v>180333.4788047027</v>
      </c>
      <c r="H54" s="33">
        <v>207797.38770822372</v>
      </c>
      <c r="I54" s="33">
        <v>362454.23124748317</v>
      </c>
      <c r="J54" s="33">
        <v>414848.14922886633</v>
      </c>
      <c r="K54" s="33">
        <v>395847.47071621369</v>
      </c>
      <c r="L54" s="33">
        <v>377717.05355712364</v>
      </c>
      <c r="M54" s="33">
        <v>417711.03513082699</v>
      </c>
      <c r="N54" s="33">
        <v>397464.68994786445</v>
      </c>
      <c r="O54" s="33">
        <v>439007.33553319873</v>
      </c>
      <c r="P54" s="33">
        <v>429759.52529251273</v>
      </c>
      <c r="Q54" s="33">
        <v>411172.97026042739</v>
      </c>
      <c r="R54" s="33">
        <v>431032.04779850348</v>
      </c>
      <c r="S54" s="33">
        <v>481669.12644459662</v>
      </c>
      <c r="T54" s="33">
        <v>459607.94501261791</v>
      </c>
      <c r="U54" s="33">
        <v>439730.48399973405</v>
      </c>
      <c r="V54" s="33">
        <v>459515.1656224766</v>
      </c>
      <c r="W54" s="33">
        <v>438468.66934101837</v>
      </c>
      <c r="X54" s="33">
        <v>418386.1348454706</v>
      </c>
      <c r="Y54" s="33">
        <v>400291.46455514891</v>
      </c>
      <c r="Z54" s="33">
        <v>380889.44139258791</v>
      </c>
      <c r="AA54" s="33">
        <v>363444.1249390993</v>
      </c>
      <c r="AB54" s="33">
        <v>346797.82396875607</v>
      </c>
      <c r="AC54" s="33">
        <v>370418.43912125129</v>
      </c>
      <c r="AD54" s="33">
        <v>352464.3531906564</v>
      </c>
      <c r="AE54" s="33">
        <v>434516.23831757106</v>
      </c>
    </row>
    <row r="55" spans="1:31">
      <c r="A55" s="29" t="s">
        <v>132</v>
      </c>
      <c r="B55" s="29" t="s">
        <v>68</v>
      </c>
      <c r="C55" s="33">
        <v>3.7490465646625572E-4</v>
      </c>
      <c r="D55" s="33">
        <v>5.3330633817266901E-4</v>
      </c>
      <c r="E55" s="33">
        <v>5.8483954072596853E-4</v>
      </c>
      <c r="F55" s="33">
        <v>4.8422022747671E-3</v>
      </c>
      <c r="G55" s="33">
        <v>16274.770856510206</v>
      </c>
      <c r="H55" s="33">
        <v>15529.361878053896</v>
      </c>
      <c r="I55" s="33">
        <v>31965.632088113845</v>
      </c>
      <c r="J55" s="33">
        <v>30416.26624669884</v>
      </c>
      <c r="K55" s="33">
        <v>29023.155389775111</v>
      </c>
      <c r="L55" s="33">
        <v>38732.553604291672</v>
      </c>
      <c r="M55" s="33">
        <v>57907.584745478998</v>
      </c>
      <c r="N55" s="33">
        <v>85187.141280503973</v>
      </c>
      <c r="O55" s="33">
        <v>81285.440120791056</v>
      </c>
      <c r="P55" s="33">
        <v>77562.442832470842</v>
      </c>
      <c r="Q55" s="33">
        <v>74207.965439218286</v>
      </c>
      <c r="R55" s="33">
        <v>70611.124664656716</v>
      </c>
      <c r="S55" s="33">
        <v>76858.932867762982</v>
      </c>
      <c r="T55" s="33">
        <v>73338.676375125695</v>
      </c>
      <c r="U55" s="33">
        <v>78793.699896046252</v>
      </c>
      <c r="V55" s="33">
        <v>75061.081964126439</v>
      </c>
      <c r="W55" s="33">
        <v>123896.61951267555</v>
      </c>
      <c r="X55" s="33">
        <v>128131.55876552542</v>
      </c>
      <c r="Y55" s="33">
        <v>123569.91174818049</v>
      </c>
      <c r="Z55" s="33">
        <v>117580.51026894036</v>
      </c>
      <c r="AA55" s="33">
        <v>112195.14334172607</v>
      </c>
      <c r="AB55" s="33">
        <v>107056.43432773258</v>
      </c>
      <c r="AC55" s="33">
        <v>102426.3791120142</v>
      </c>
      <c r="AD55" s="33">
        <v>97461.799136738788</v>
      </c>
      <c r="AE55" s="33">
        <v>92997.898576268417</v>
      </c>
    </row>
    <row r="56" spans="1:31">
      <c r="A56" s="29" t="s">
        <v>132</v>
      </c>
      <c r="B56" s="29" t="s">
        <v>36</v>
      </c>
      <c r="C56" s="33">
        <v>6.2589949093690698E-4</v>
      </c>
      <c r="D56" s="33">
        <v>8.6797324938816503E-4</v>
      </c>
      <c r="E56" s="33">
        <v>8.3043450593588098E-4</v>
      </c>
      <c r="F56" s="33">
        <v>1.11773389083862E-3</v>
      </c>
      <c r="G56" s="33">
        <v>1.4714486793143899E-3</v>
      </c>
      <c r="H56" s="33">
        <v>1.94089211456393E-3</v>
      </c>
      <c r="I56" s="33">
        <v>1.8862434356703901E-3</v>
      </c>
      <c r="J56" s="33">
        <v>2.1701564691391901E-3</v>
      </c>
      <c r="K56" s="33">
        <v>3.0473022327818498E-3</v>
      </c>
      <c r="L56" s="33">
        <v>4.1016582444798905E-3</v>
      </c>
      <c r="M56" s="33">
        <v>4.2545178760464396E-3</v>
      </c>
      <c r="N56" s="33">
        <v>1.9368398236136099E-2</v>
      </c>
      <c r="O56" s="33">
        <v>1.84860886334163E-2</v>
      </c>
      <c r="P56" s="33">
        <v>1.76393975439471E-2</v>
      </c>
      <c r="Q56" s="33">
        <v>1.6884603817354901E-2</v>
      </c>
      <c r="R56" s="33">
        <v>1.60662114623767E-2</v>
      </c>
      <c r="S56" s="33">
        <v>1.53497566068413E-2</v>
      </c>
      <c r="T56" s="33">
        <v>1.4646714313673901E-2</v>
      </c>
      <c r="U56" s="33">
        <v>1.46302003075934E-2</v>
      </c>
      <c r="V56" s="33">
        <v>1.3931815219213699E-2</v>
      </c>
      <c r="W56" s="33">
        <v>44000.031071783102</v>
      </c>
      <c r="X56" s="33">
        <v>41984.762355862702</v>
      </c>
      <c r="Y56" s="33">
        <v>43851.124421955799</v>
      </c>
      <c r="Z56" s="33">
        <v>123902.922416759</v>
      </c>
      <c r="AA56" s="33">
        <v>118227.97920233599</v>
      </c>
      <c r="AB56" s="33">
        <v>112812.956999167</v>
      </c>
      <c r="AC56" s="33">
        <v>174407.115823881</v>
      </c>
      <c r="AD56" s="33">
        <v>171313.501936477</v>
      </c>
      <c r="AE56" s="33">
        <v>163467.081569826</v>
      </c>
    </row>
    <row r="57" spans="1:31">
      <c r="A57" s="29" t="s">
        <v>132</v>
      </c>
      <c r="B57" s="29" t="s">
        <v>73</v>
      </c>
      <c r="C57" s="33">
        <v>0</v>
      </c>
      <c r="D57" s="33">
        <v>0</v>
      </c>
      <c r="E57" s="33">
        <v>1.91246141807167E-3</v>
      </c>
      <c r="F57" s="33">
        <v>5.2648020993914402E-3</v>
      </c>
      <c r="G57" s="33">
        <v>5.0236661233734803E-3</v>
      </c>
      <c r="H57" s="33">
        <v>2.4386467595294E-2</v>
      </c>
      <c r="I57" s="33">
        <v>2.3376272491832002E-2</v>
      </c>
      <c r="J57" s="33">
        <v>2.2243230644824599E-2</v>
      </c>
      <c r="K57" s="33">
        <v>2.1253478107284798E-2</v>
      </c>
      <c r="L57" s="33">
        <v>5.0576814774174403E-2</v>
      </c>
      <c r="M57" s="33">
        <v>5.02562327861742E-2</v>
      </c>
      <c r="N57" s="33">
        <v>152768.88904384602</v>
      </c>
      <c r="O57" s="33">
        <v>145771.84063265802</v>
      </c>
      <c r="P57" s="33">
        <v>139095.26772387701</v>
      </c>
      <c r="Q57" s="33">
        <v>165658.873267527</v>
      </c>
      <c r="R57" s="33">
        <v>157629.43078590301</v>
      </c>
      <c r="S57" s="33">
        <v>159482.89228372698</v>
      </c>
      <c r="T57" s="33">
        <v>152178.33227121498</v>
      </c>
      <c r="U57" s="33">
        <v>145596.812194144</v>
      </c>
      <c r="V57" s="33">
        <v>138539.77259536201</v>
      </c>
      <c r="W57" s="33">
        <v>158736.18937259598</v>
      </c>
      <c r="X57" s="33">
        <v>151465.82949370198</v>
      </c>
      <c r="Y57" s="33">
        <v>144915.12425116199</v>
      </c>
      <c r="Z57" s="33">
        <v>137891.12588654499</v>
      </c>
      <c r="AA57" s="33">
        <v>131575.50174775501</v>
      </c>
      <c r="AB57" s="33">
        <v>125549.142839095</v>
      </c>
      <c r="AC57" s="33">
        <v>120119.301462056</v>
      </c>
      <c r="AD57" s="33">
        <v>114297.15016580699</v>
      </c>
      <c r="AE57" s="33">
        <v>109062.16614532701</v>
      </c>
    </row>
    <row r="58" spans="1:31">
      <c r="A58" s="29" t="s">
        <v>132</v>
      </c>
      <c r="B58" s="29" t="s">
        <v>56</v>
      </c>
      <c r="C58" s="33">
        <v>0</v>
      </c>
      <c r="D58" s="33">
        <v>0</v>
      </c>
      <c r="E58" s="33">
        <v>0</v>
      </c>
      <c r="F58" s="33">
        <v>0</v>
      </c>
      <c r="G58" s="33">
        <v>0</v>
      </c>
      <c r="H58" s="33">
        <v>0</v>
      </c>
      <c r="I58" s="33">
        <v>0</v>
      </c>
      <c r="J58" s="33">
        <v>0</v>
      </c>
      <c r="K58" s="33">
        <v>0</v>
      </c>
      <c r="L58" s="33">
        <v>0</v>
      </c>
      <c r="M58" s="33">
        <v>0</v>
      </c>
      <c r="N58" s="33">
        <v>0</v>
      </c>
      <c r="O58" s="33">
        <v>0</v>
      </c>
      <c r="P58" s="33">
        <v>0</v>
      </c>
      <c r="Q58" s="33">
        <v>0</v>
      </c>
      <c r="R58" s="33">
        <v>0</v>
      </c>
      <c r="S58" s="33">
        <v>0</v>
      </c>
      <c r="T58" s="33">
        <v>0</v>
      </c>
      <c r="U58" s="33">
        <v>0</v>
      </c>
      <c r="V58" s="33">
        <v>0</v>
      </c>
      <c r="W58" s="33">
        <v>0</v>
      </c>
      <c r="X58" s="33">
        <v>0</v>
      </c>
      <c r="Y58" s="33">
        <v>0</v>
      </c>
      <c r="Z58" s="33">
        <v>0</v>
      </c>
      <c r="AA58" s="33">
        <v>0</v>
      </c>
      <c r="AB58" s="33">
        <v>0</v>
      </c>
      <c r="AC58" s="33">
        <v>0</v>
      </c>
      <c r="AD58" s="33">
        <v>0</v>
      </c>
      <c r="AE58" s="33">
        <v>0</v>
      </c>
    </row>
    <row r="59" spans="1:31">
      <c r="A59" s="34" t="s">
        <v>138</v>
      </c>
      <c r="B59" s="34"/>
      <c r="C59" s="35">
        <v>1.7661528198406159E-2</v>
      </c>
      <c r="D59" s="35">
        <v>1.7052963686961645E-2</v>
      </c>
      <c r="E59" s="35">
        <v>1.8173756098442833E-2</v>
      </c>
      <c r="F59" s="35">
        <v>188989.49176529844</v>
      </c>
      <c r="G59" s="35">
        <v>196608.25070662139</v>
      </c>
      <c r="H59" s="35">
        <v>223326.75058380479</v>
      </c>
      <c r="I59" s="35">
        <v>394419.86431280407</v>
      </c>
      <c r="J59" s="35">
        <v>445264.41641049302</v>
      </c>
      <c r="K59" s="35">
        <v>424870.62702336995</v>
      </c>
      <c r="L59" s="35">
        <v>416449.60807417531</v>
      </c>
      <c r="M59" s="35">
        <v>475618.62081161223</v>
      </c>
      <c r="N59" s="35">
        <v>482651.83312296891</v>
      </c>
      <c r="O59" s="35">
        <v>520292.77746181469</v>
      </c>
      <c r="P59" s="35">
        <v>507321.96985000733</v>
      </c>
      <c r="Q59" s="35">
        <v>495558.66294816247</v>
      </c>
      <c r="R59" s="35">
        <v>511327.58791938738</v>
      </c>
      <c r="S59" s="35">
        <v>585599.09019188094</v>
      </c>
      <c r="T59" s="35">
        <v>558777.75771288085</v>
      </c>
      <c r="U59" s="35">
        <v>543238.15698560048</v>
      </c>
      <c r="V59" s="35">
        <v>558092.34084697184</v>
      </c>
      <c r="W59" s="35">
        <v>615945.73046194389</v>
      </c>
      <c r="X59" s="35">
        <v>597644.06917103264</v>
      </c>
      <c r="Y59" s="35">
        <v>601487.78621364548</v>
      </c>
      <c r="Z59" s="35">
        <v>593494.65143220965</v>
      </c>
      <c r="AA59" s="35">
        <v>566311.6916900333</v>
      </c>
      <c r="AB59" s="35">
        <v>540373.74829944817</v>
      </c>
      <c r="AC59" s="35">
        <v>555622.45015598717</v>
      </c>
      <c r="AD59" s="35">
        <v>576050.98961976124</v>
      </c>
      <c r="AE59" s="35">
        <v>669368.32851644489</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2.7187884613279E-4</v>
      </c>
      <c r="D64" s="33">
        <v>2.5942637979441699E-4</v>
      </c>
      <c r="E64" s="33">
        <v>3.0817992627285101E-4</v>
      </c>
      <c r="F64" s="33">
        <v>3.52192445914129E-4</v>
      </c>
      <c r="G64" s="33">
        <v>3.3606149405907698E-4</v>
      </c>
      <c r="H64" s="33">
        <v>3.2066936443252196E-4</v>
      </c>
      <c r="I64" s="33">
        <v>3.0680082065778704E-4</v>
      </c>
      <c r="J64" s="33">
        <v>2.9193026468600199E-4</v>
      </c>
      <c r="K64" s="33">
        <v>2.7855941275742102E-4</v>
      </c>
      <c r="L64" s="33">
        <v>2.7828261798977597E-4</v>
      </c>
      <c r="M64" s="33">
        <v>2.7460301664866498E-4</v>
      </c>
      <c r="N64" s="33">
        <v>3.86370010255826E-4</v>
      </c>
      <c r="O64" s="33">
        <v>3.6867367376145301E-4</v>
      </c>
      <c r="P64" s="33">
        <v>3.5178785650255302E-4</v>
      </c>
      <c r="Q64" s="33">
        <v>3.8515302038857402E-4</v>
      </c>
      <c r="R64" s="33">
        <v>3.6648475367693199E-4</v>
      </c>
      <c r="S64" s="33">
        <v>5.3597938263526105E-4</v>
      </c>
      <c r="T64" s="33">
        <v>5.1143070841782007E-4</v>
      </c>
      <c r="U64" s="33">
        <v>4.8931197817993601E-4</v>
      </c>
      <c r="V64" s="33">
        <v>4.6559515387813399E-4</v>
      </c>
      <c r="W64" s="33">
        <v>4.9833502910017001E-4</v>
      </c>
      <c r="X64" s="33">
        <v>4.7551052376123198E-4</v>
      </c>
      <c r="Y64" s="33">
        <v>4.5494529600459801E-4</v>
      </c>
      <c r="Z64" s="33">
        <v>4.3289421584831998E-4</v>
      </c>
      <c r="AA64" s="33">
        <v>4.1306699969081599E-4</v>
      </c>
      <c r="AB64" s="33">
        <v>3.1000671192971504E-4</v>
      </c>
      <c r="AC64" s="33">
        <v>2.96599314367845E-4</v>
      </c>
      <c r="AD64" s="33">
        <v>2.6371452581930299E-4</v>
      </c>
      <c r="AE64" s="33">
        <v>2.3339214973474101E-4</v>
      </c>
    </row>
    <row r="65" spans="1:31">
      <c r="A65" s="29" t="s">
        <v>133</v>
      </c>
      <c r="B65" s="29" t="s">
        <v>32</v>
      </c>
      <c r="C65" s="33">
        <v>0</v>
      </c>
      <c r="D65" s="33">
        <v>0</v>
      </c>
      <c r="E65" s="33">
        <v>0</v>
      </c>
      <c r="F65" s="33">
        <v>0</v>
      </c>
      <c r="G65" s="33">
        <v>0</v>
      </c>
      <c r="H65" s="33">
        <v>0</v>
      </c>
      <c r="I65" s="33">
        <v>0</v>
      </c>
      <c r="J65" s="33">
        <v>0</v>
      </c>
      <c r="K65" s="33">
        <v>0</v>
      </c>
      <c r="L65" s="33">
        <v>0</v>
      </c>
      <c r="M65" s="33">
        <v>0</v>
      </c>
      <c r="N65" s="33">
        <v>0</v>
      </c>
      <c r="O65" s="33">
        <v>0</v>
      </c>
      <c r="P65" s="33">
        <v>0</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6.7843726914040099E-4</v>
      </c>
      <c r="D66" s="33">
        <v>6.7185608926741299E-4</v>
      </c>
      <c r="E66" s="33">
        <v>6.4279916454117105E-4</v>
      </c>
      <c r="F66" s="33">
        <v>6.1164285624176111E-4</v>
      </c>
      <c r="G66" s="33">
        <v>5.8362867938764509E-4</v>
      </c>
      <c r="H66" s="33">
        <v>5.5689759461382594E-4</v>
      </c>
      <c r="I66" s="33">
        <v>5.3281247914726193E-4</v>
      </c>
      <c r="J66" s="33">
        <v>5.0698719687898997E-4</v>
      </c>
      <c r="K66" s="33">
        <v>5.0596589074076905E-4</v>
      </c>
      <c r="L66" s="33">
        <v>5.1423042548553598E-4</v>
      </c>
      <c r="M66" s="33">
        <v>5.1808118058394807E-4</v>
      </c>
      <c r="N66" s="33">
        <v>1.1080186794335089E-3</v>
      </c>
      <c r="O66" s="33">
        <v>1.0572697318629589E-3</v>
      </c>
      <c r="P66" s="33">
        <v>1.0088451635897292E-3</v>
      </c>
      <c r="Q66" s="33">
        <v>7741.2222598931876</v>
      </c>
      <c r="R66" s="33">
        <v>7366.0072306147158</v>
      </c>
      <c r="S66" s="33">
        <v>15587.078450503228</v>
      </c>
      <c r="T66" s="33">
        <v>14873.166454482487</v>
      </c>
      <c r="U66" s="33">
        <v>14229.920847257226</v>
      </c>
      <c r="V66" s="33">
        <v>13540.200285299499</v>
      </c>
      <c r="W66" s="33">
        <v>12920.03870961205</v>
      </c>
      <c r="X66" s="33">
        <v>12328.281206553738</v>
      </c>
      <c r="Y66" s="33">
        <v>14525.821505397767</v>
      </c>
      <c r="Z66" s="33">
        <v>13821.758715510012</v>
      </c>
      <c r="AA66" s="33">
        <v>13188.701059167182</v>
      </c>
      <c r="AB66" s="33">
        <v>12584.63820026252</v>
      </c>
      <c r="AC66" s="33">
        <v>12040.368533231675</v>
      </c>
      <c r="AD66" s="33">
        <v>11456.775002384973</v>
      </c>
      <c r="AE66" s="33">
        <v>10932.037211663908</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54797.448624703262</v>
      </c>
      <c r="D68" s="33">
        <v>52287.641796648059</v>
      </c>
      <c r="E68" s="33">
        <v>57143.841452510685</v>
      </c>
      <c r="F68" s="33">
        <v>109848.7216781583</v>
      </c>
      <c r="G68" s="33">
        <v>104817.48247559645</v>
      </c>
      <c r="H68" s="33">
        <v>100016.68432593897</v>
      </c>
      <c r="I68" s="33">
        <v>113430.39222792236</v>
      </c>
      <c r="J68" s="33">
        <v>165167.43266922224</v>
      </c>
      <c r="K68" s="33">
        <v>163820.06546430683</v>
      </c>
      <c r="L68" s="33">
        <v>156316.87556021806</v>
      </c>
      <c r="M68" s="33">
        <v>152504.61019950832</v>
      </c>
      <c r="N68" s="33">
        <v>192286.16008767945</v>
      </c>
      <c r="O68" s="33">
        <v>183479.16049136026</v>
      </c>
      <c r="P68" s="33">
        <v>175075.53528631141</v>
      </c>
      <c r="Q68" s="33">
        <v>169688.72026321295</v>
      </c>
      <c r="R68" s="33">
        <v>161463.95215024316</v>
      </c>
      <c r="S68" s="33">
        <v>166256.83617619495</v>
      </c>
      <c r="T68" s="33">
        <v>176463.3444766532</v>
      </c>
      <c r="U68" s="33">
        <v>195937.40705811523</v>
      </c>
      <c r="V68" s="33">
        <v>186440.37193419982</v>
      </c>
      <c r="W68" s="33">
        <v>181192.81675863345</v>
      </c>
      <c r="X68" s="33">
        <v>180604.07540654542</v>
      </c>
      <c r="Y68" s="33">
        <v>199634.67639264622</v>
      </c>
      <c r="Z68" s="33">
        <v>189958.43560755413</v>
      </c>
      <c r="AA68" s="33">
        <v>188296.82422346738</v>
      </c>
      <c r="AB68" s="33">
        <v>211983.06577297818</v>
      </c>
      <c r="AC68" s="33">
        <v>202815.06673821804</v>
      </c>
      <c r="AD68" s="33">
        <v>190788.08273404089</v>
      </c>
      <c r="AE68" s="33">
        <v>164881.38443275154</v>
      </c>
    </row>
    <row r="69" spans="1:31">
      <c r="A69" s="29" t="s">
        <v>133</v>
      </c>
      <c r="B69" s="29" t="s">
        <v>68</v>
      </c>
      <c r="C69" s="33">
        <v>1.1408955183973561E-3</v>
      </c>
      <c r="D69" s="33">
        <v>1.877553303502513E-3</v>
      </c>
      <c r="E69" s="33">
        <v>2.0999273728438679E-3</v>
      </c>
      <c r="F69" s="33">
        <v>5.7531678826610441E-3</v>
      </c>
      <c r="G69" s="33">
        <v>1.1202817644269426E-2</v>
      </c>
      <c r="H69" s="33">
        <v>1.0696414328702197E-2</v>
      </c>
      <c r="I69" s="33">
        <v>1048.2915284954186</v>
      </c>
      <c r="J69" s="33">
        <v>997.48113130210982</v>
      </c>
      <c r="K69" s="33">
        <v>951.79500569240224</v>
      </c>
      <c r="L69" s="33">
        <v>3670.12867695456</v>
      </c>
      <c r="M69" s="33">
        <v>3657.7782999360325</v>
      </c>
      <c r="N69" s="33">
        <v>3480.4983802704696</v>
      </c>
      <c r="O69" s="33">
        <v>3321.0878890271711</v>
      </c>
      <c r="P69" s="33">
        <v>14867.963617709216</v>
      </c>
      <c r="Q69" s="33">
        <v>14224.943032449653</v>
      </c>
      <c r="R69" s="33">
        <v>14205.214268025313</v>
      </c>
      <c r="S69" s="33">
        <v>27308.980057670869</v>
      </c>
      <c r="T69" s="33">
        <v>26058.187067555868</v>
      </c>
      <c r="U69" s="33">
        <v>24931.203844542277</v>
      </c>
      <c r="V69" s="33">
        <v>25128.103708895847</v>
      </c>
      <c r="W69" s="33">
        <v>23977.198751269552</v>
      </c>
      <c r="X69" s="33">
        <v>24487.468972959341</v>
      </c>
      <c r="Y69" s="33">
        <v>37300.686520127594</v>
      </c>
      <c r="Z69" s="33">
        <v>35492.731947208405</v>
      </c>
      <c r="AA69" s="33">
        <v>33867.111686441873</v>
      </c>
      <c r="AB69" s="33">
        <v>32315.945909346985</v>
      </c>
      <c r="AC69" s="33">
        <v>30918.321943113911</v>
      </c>
      <c r="AD69" s="33">
        <v>29419.718838890753</v>
      </c>
      <c r="AE69" s="33">
        <v>30902.848959996129</v>
      </c>
    </row>
    <row r="70" spans="1:31">
      <c r="A70" s="29" t="s">
        <v>133</v>
      </c>
      <c r="B70" s="29" t="s">
        <v>36</v>
      </c>
      <c r="C70" s="33">
        <v>6.4369941121146805E-4</v>
      </c>
      <c r="D70" s="33">
        <v>9.3646509938803799E-4</v>
      </c>
      <c r="E70" s="33">
        <v>8.9596417019151601E-4</v>
      </c>
      <c r="F70" s="33">
        <v>1.1242305587559E-3</v>
      </c>
      <c r="G70" s="33">
        <v>1.35952124077288E-3</v>
      </c>
      <c r="H70" s="33">
        <v>1.65454172696166E-3</v>
      </c>
      <c r="I70" s="33">
        <v>1.97782067005317E-3</v>
      </c>
      <c r="J70" s="33">
        <v>2.6414789960948802E-3</v>
      </c>
      <c r="K70" s="33">
        <v>4.0428749124932599E-3</v>
      </c>
      <c r="L70" s="33">
        <v>3.90602306112185E-3</v>
      </c>
      <c r="M70" s="33">
        <v>3.7662731302674198E-3</v>
      </c>
      <c r="N70" s="33">
        <v>4343.1516646730306</v>
      </c>
      <c r="O70" s="33">
        <v>4144.2286906023301</v>
      </c>
      <c r="P70" s="33">
        <v>3954.4166879316899</v>
      </c>
      <c r="Q70" s="33">
        <v>19414.798036729</v>
      </c>
      <c r="R70" s="33">
        <v>18473.7678260957</v>
      </c>
      <c r="S70" s="33">
        <v>17935.809512042801</v>
      </c>
      <c r="T70" s="33">
        <v>17114.322050489001</v>
      </c>
      <c r="U70" s="33">
        <v>16374.1493229842</v>
      </c>
      <c r="V70" s="33">
        <v>15580.4985697785</v>
      </c>
      <c r="W70" s="33">
        <v>22355.454519622097</v>
      </c>
      <c r="X70" s="33">
        <v>21331.540446700401</v>
      </c>
      <c r="Y70" s="33">
        <v>20408.978346042099</v>
      </c>
      <c r="Z70" s="33">
        <v>19419.7603744482</v>
      </c>
      <c r="AA70" s="33">
        <v>21410.5547545595</v>
      </c>
      <c r="AB70" s="33">
        <v>20429.918514868299</v>
      </c>
      <c r="AC70" s="33">
        <v>19546.350272530897</v>
      </c>
      <c r="AD70" s="33">
        <v>18598.943466995999</v>
      </c>
      <c r="AE70" s="33">
        <v>17747.082867166799</v>
      </c>
    </row>
    <row r="71" spans="1:31">
      <c r="A71" s="29" t="s">
        <v>133</v>
      </c>
      <c r="B71" s="29" t="s">
        <v>73</v>
      </c>
      <c r="C71" s="33">
        <v>0</v>
      </c>
      <c r="D71" s="33">
        <v>0</v>
      </c>
      <c r="E71" s="33">
        <v>2.0796182204064701E-3</v>
      </c>
      <c r="F71" s="33">
        <v>2.1706774508594303E-3</v>
      </c>
      <c r="G71" s="33">
        <v>2.07125710877408E-3</v>
      </c>
      <c r="H71" s="33">
        <v>2.42026475341661E-3</v>
      </c>
      <c r="I71" s="33">
        <v>2.3155913689209997E-3</v>
      </c>
      <c r="J71" s="33">
        <v>2.2312226133684998E-3</v>
      </c>
      <c r="K71" s="33">
        <v>2.5623032268527897E-3</v>
      </c>
      <c r="L71" s="33">
        <v>2.7614141529641997E-3</v>
      </c>
      <c r="M71" s="33">
        <v>2.6812412385557299E-3</v>
      </c>
      <c r="N71" s="33">
        <v>4.1482853125193401E-3</v>
      </c>
      <c r="O71" s="33">
        <v>3.9582875103700505E-3</v>
      </c>
      <c r="P71" s="33">
        <v>3.77699189770436E-3</v>
      </c>
      <c r="Q71" s="33">
        <v>4.3767590830911599E-3</v>
      </c>
      <c r="R71" s="33">
        <v>4.1646187088229796E-3</v>
      </c>
      <c r="S71" s="33">
        <v>5.4539014921882603E-3</v>
      </c>
      <c r="T71" s="33">
        <v>5.2041044752069998E-3</v>
      </c>
      <c r="U71" s="33">
        <v>4.9790335494251502E-3</v>
      </c>
      <c r="V71" s="33">
        <v>4.7377010884383204E-3</v>
      </c>
      <c r="W71" s="33">
        <v>6.7315036246516297E-3</v>
      </c>
      <c r="X71" s="33">
        <v>6.4346544412657797E-3</v>
      </c>
      <c r="Y71" s="33">
        <v>6.1563637883625408E-3</v>
      </c>
      <c r="Z71" s="33">
        <v>5.9352392274235801E-3</v>
      </c>
      <c r="AA71" s="33">
        <v>8.4445296426999186E-3</v>
      </c>
      <c r="AB71" s="33">
        <v>8.0577572894446198E-3</v>
      </c>
      <c r="AC71" s="33">
        <v>7.7092694945702402E-3</v>
      </c>
      <c r="AD71" s="33">
        <v>7.3356032075153699E-3</v>
      </c>
      <c r="AE71" s="33">
        <v>6.99962137843025E-3</v>
      </c>
    </row>
    <row r="72" spans="1:31">
      <c r="A72" s="29" t="s">
        <v>133</v>
      </c>
      <c r="B72" s="29" t="s">
        <v>56</v>
      </c>
      <c r="C72" s="33">
        <v>0</v>
      </c>
      <c r="D72" s="33">
        <v>0</v>
      </c>
      <c r="E72" s="33">
        <v>0</v>
      </c>
      <c r="F72" s="33">
        <v>0</v>
      </c>
      <c r="G72" s="33">
        <v>0</v>
      </c>
      <c r="H72" s="33">
        <v>0</v>
      </c>
      <c r="I72" s="33">
        <v>0</v>
      </c>
      <c r="J72" s="33">
        <v>0</v>
      </c>
      <c r="K72" s="33">
        <v>0</v>
      </c>
      <c r="L72" s="33">
        <v>0</v>
      </c>
      <c r="M72" s="33">
        <v>0</v>
      </c>
      <c r="N72" s="33">
        <v>0</v>
      </c>
      <c r="O72" s="33">
        <v>0</v>
      </c>
      <c r="P72" s="33">
        <v>0</v>
      </c>
      <c r="Q72" s="33">
        <v>0</v>
      </c>
      <c r="R72" s="33">
        <v>0</v>
      </c>
      <c r="S72" s="33">
        <v>0</v>
      </c>
      <c r="T72" s="33">
        <v>0</v>
      </c>
      <c r="U72" s="33">
        <v>0</v>
      </c>
      <c r="V72" s="33">
        <v>0</v>
      </c>
      <c r="W72" s="33">
        <v>0</v>
      </c>
      <c r="X72" s="33">
        <v>0</v>
      </c>
      <c r="Y72" s="33">
        <v>0</v>
      </c>
      <c r="Z72" s="33">
        <v>0</v>
      </c>
      <c r="AA72" s="33">
        <v>0</v>
      </c>
      <c r="AB72" s="33">
        <v>0</v>
      </c>
      <c r="AC72" s="33">
        <v>0</v>
      </c>
      <c r="AD72" s="33">
        <v>0</v>
      </c>
      <c r="AE72" s="33">
        <v>0</v>
      </c>
    </row>
    <row r="73" spans="1:31">
      <c r="A73" s="34" t="s">
        <v>138</v>
      </c>
      <c r="B73" s="34"/>
      <c r="C73" s="35">
        <v>54797.450715914892</v>
      </c>
      <c r="D73" s="35">
        <v>52287.644605483831</v>
      </c>
      <c r="E73" s="35">
        <v>57143.844503417145</v>
      </c>
      <c r="F73" s="35">
        <v>109848.72839516148</v>
      </c>
      <c r="G73" s="35">
        <v>104817.49459810425</v>
      </c>
      <c r="H73" s="35">
        <v>100016.69589992026</v>
      </c>
      <c r="I73" s="35">
        <v>114478.68459603109</v>
      </c>
      <c r="J73" s="35">
        <v>166164.91459944181</v>
      </c>
      <c r="K73" s="35">
        <v>164771.86125452453</v>
      </c>
      <c r="L73" s="35">
        <v>159987.00502968568</v>
      </c>
      <c r="M73" s="35">
        <v>156162.38929212856</v>
      </c>
      <c r="N73" s="35">
        <v>195766.6599623386</v>
      </c>
      <c r="O73" s="35">
        <v>186800.24980633083</v>
      </c>
      <c r="P73" s="35">
        <v>189943.50026465364</v>
      </c>
      <c r="Q73" s="35">
        <v>191654.88594070883</v>
      </c>
      <c r="R73" s="35">
        <v>183035.17401536793</v>
      </c>
      <c r="S73" s="35">
        <v>209152.89522034844</v>
      </c>
      <c r="T73" s="35">
        <v>217394.69851012228</v>
      </c>
      <c r="U73" s="35">
        <v>235098.53223922671</v>
      </c>
      <c r="V73" s="35">
        <v>225108.67639399032</v>
      </c>
      <c r="W73" s="35">
        <v>218090.05471785009</v>
      </c>
      <c r="X73" s="35">
        <v>217419.82606156904</v>
      </c>
      <c r="Y73" s="35">
        <v>251461.18487311684</v>
      </c>
      <c r="Z73" s="35">
        <v>239272.92670316677</v>
      </c>
      <c r="AA73" s="35">
        <v>235352.63738214344</v>
      </c>
      <c r="AB73" s="35">
        <v>256883.65019259439</v>
      </c>
      <c r="AC73" s="35">
        <v>245773.75751116293</v>
      </c>
      <c r="AD73" s="35">
        <v>231664.57683903113</v>
      </c>
      <c r="AE73" s="35">
        <v>206716.27083780372</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2.2591567334247499E-4</v>
      </c>
      <c r="D78" s="33">
        <v>2.1556839050814201E-4</v>
      </c>
      <c r="E78" s="33">
        <v>2.0624533070945499E-4</v>
      </c>
      <c r="F78" s="33">
        <v>1.96248673178818E-4</v>
      </c>
      <c r="G78" s="33">
        <v>1.8726018425638E-4</v>
      </c>
      <c r="H78" s="33">
        <v>1.78683381852889E-4</v>
      </c>
      <c r="I78" s="33">
        <v>1.8191068068101199E-4</v>
      </c>
      <c r="J78" s="33">
        <v>1.7309351730728799E-4</v>
      </c>
      <c r="K78" s="33">
        <v>1.8189498424909601E-4</v>
      </c>
      <c r="L78" s="33">
        <v>1.73563916199122E-4</v>
      </c>
      <c r="M78" s="33">
        <v>1.6605749670132598E-4</v>
      </c>
      <c r="N78" s="33">
        <v>1.7617706144077799E-4</v>
      </c>
      <c r="O78" s="33">
        <v>1.6810788298724999E-4</v>
      </c>
      <c r="P78" s="33">
        <v>1.6040828522931501E-4</v>
      </c>
      <c r="Q78" s="33">
        <v>1.5347083010487601E-4</v>
      </c>
      <c r="R78" s="33">
        <v>1.4603213889075899E-4</v>
      </c>
      <c r="S78" s="33">
        <v>1.3934364392425598E-4</v>
      </c>
      <c r="T78" s="33">
        <v>1.44578429526772E-4</v>
      </c>
      <c r="U78" s="33">
        <v>1.45867111416965E-4</v>
      </c>
      <c r="V78" s="33">
        <v>1.3879697046976101E-4</v>
      </c>
      <c r="W78" s="33">
        <v>1.5026168562119001E-4</v>
      </c>
      <c r="X78" s="33">
        <v>1.4337947095550399E-4</v>
      </c>
      <c r="Y78" s="33">
        <v>1.3717849047561301E-4</v>
      </c>
      <c r="Z78" s="33">
        <v>1.3052948472533902E-4</v>
      </c>
      <c r="AA78" s="33">
        <v>1.2455103499367599E-4</v>
      </c>
      <c r="AB78" s="33">
        <v>5.6354403421534998E-5</v>
      </c>
      <c r="AC78" s="33">
        <v>6.3739223751162896E-5</v>
      </c>
      <c r="AD78" s="33">
        <v>6.0649800155888299E-5</v>
      </c>
      <c r="AE78" s="33">
        <v>5.7871946690593704E-5</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6.6281132312941994E-4</v>
      </c>
      <c r="D80" s="33">
        <v>6.32453552352614E-4</v>
      </c>
      <c r="E80" s="33">
        <v>6.0510073743120206E-4</v>
      </c>
      <c r="F80" s="33">
        <v>5.7577166208764002E-4</v>
      </c>
      <c r="G80" s="33">
        <v>5.4940044070459209E-4</v>
      </c>
      <c r="H80" s="33">
        <v>5.24237061532312E-4</v>
      </c>
      <c r="I80" s="33">
        <v>5.0156447274583502E-4</v>
      </c>
      <c r="J80" s="33">
        <v>4.8270001541379797E-4</v>
      </c>
      <c r="K80" s="33">
        <v>4.8405366605148905E-4</v>
      </c>
      <c r="L80" s="33">
        <v>4.8725812466740402E-4</v>
      </c>
      <c r="M80" s="33">
        <v>4.8694752145555696E-4</v>
      </c>
      <c r="N80" s="33">
        <v>5.6108525454174999E-4</v>
      </c>
      <c r="O80" s="33">
        <v>5.3538669305187902E-4</v>
      </c>
      <c r="P80" s="33">
        <v>5.1086516492245091E-4</v>
      </c>
      <c r="Q80" s="33">
        <v>4.9469428550808598E-4</v>
      </c>
      <c r="R80" s="33">
        <v>4.8761306186543294E-4</v>
      </c>
      <c r="S80" s="33">
        <v>4.9102188197055997E-4</v>
      </c>
      <c r="T80" s="33">
        <v>4.8607705511806697E-4</v>
      </c>
      <c r="U80" s="33">
        <v>6.1183707695300598E-4</v>
      </c>
      <c r="V80" s="33">
        <v>5.8218149298508903E-4</v>
      </c>
      <c r="W80" s="33">
        <v>5.5551669155850104E-4</v>
      </c>
      <c r="X80" s="33">
        <v>5.30073178757001E-4</v>
      </c>
      <c r="Y80" s="33">
        <v>5.0714818529398612E-4</v>
      </c>
      <c r="Z80" s="33">
        <v>4.9005291975188602E-4</v>
      </c>
      <c r="AA80" s="33">
        <v>4.8428343767237502E-4</v>
      </c>
      <c r="AB80" s="33">
        <v>2.8240406293035205E-4</v>
      </c>
      <c r="AC80" s="33">
        <v>2.9481809849983001E-4</v>
      </c>
      <c r="AD80" s="33">
        <v>3.1453387439231201E-4</v>
      </c>
      <c r="AE80" s="33">
        <v>3.0996738127311304E-4</v>
      </c>
    </row>
    <row r="81" spans="1:31">
      <c r="A81" s="29" t="s">
        <v>134</v>
      </c>
      <c r="B81" s="29" t="s">
        <v>65</v>
      </c>
      <c r="C81" s="33">
        <v>0</v>
      </c>
      <c r="D81" s="33">
        <v>0</v>
      </c>
      <c r="E81" s="33">
        <v>0</v>
      </c>
      <c r="F81" s="33">
        <v>0</v>
      </c>
      <c r="G81" s="33">
        <v>0</v>
      </c>
      <c r="H81" s="33">
        <v>0</v>
      </c>
      <c r="I81" s="33">
        <v>0</v>
      </c>
      <c r="J81" s="33">
        <v>0</v>
      </c>
      <c r="K81" s="33">
        <v>0</v>
      </c>
      <c r="L81" s="33">
        <v>0</v>
      </c>
      <c r="M81" s="33">
        <v>0</v>
      </c>
      <c r="N81" s="33">
        <v>0</v>
      </c>
      <c r="O81" s="33">
        <v>0</v>
      </c>
      <c r="P81" s="33">
        <v>0</v>
      </c>
      <c r="Q81" s="33">
        <v>0</v>
      </c>
      <c r="R81" s="33">
        <v>0</v>
      </c>
      <c r="S81" s="33">
        <v>0</v>
      </c>
      <c r="T81" s="33">
        <v>0</v>
      </c>
      <c r="U81" s="33">
        <v>0</v>
      </c>
      <c r="V81" s="33">
        <v>0</v>
      </c>
      <c r="W81" s="33">
        <v>0</v>
      </c>
      <c r="X81" s="33">
        <v>0</v>
      </c>
      <c r="Y81" s="33">
        <v>0</v>
      </c>
      <c r="Z81" s="33">
        <v>0</v>
      </c>
      <c r="AA81" s="33">
        <v>0</v>
      </c>
      <c r="AB81" s="33">
        <v>0</v>
      </c>
      <c r="AC81" s="33">
        <v>0</v>
      </c>
      <c r="AD81" s="33">
        <v>0</v>
      </c>
      <c r="AE81" s="33">
        <v>0</v>
      </c>
    </row>
    <row r="82" spans="1:31">
      <c r="A82" s="29" t="s">
        <v>134</v>
      </c>
      <c r="B82" s="29" t="s">
        <v>69</v>
      </c>
      <c r="C82" s="33">
        <v>65780.973046597079</v>
      </c>
      <c r="D82" s="33">
        <v>62768.104027107052</v>
      </c>
      <c r="E82" s="33">
        <v>72012.625909457682</v>
      </c>
      <c r="F82" s="33">
        <v>68522.192663660448</v>
      </c>
      <c r="G82" s="33">
        <v>65383.771599599415</v>
      </c>
      <c r="H82" s="33">
        <v>62389.095012947269</v>
      </c>
      <c r="I82" s="33">
        <v>59690.845690675902</v>
      </c>
      <c r="J82" s="33">
        <v>56797.645926922858</v>
      </c>
      <c r="K82" s="33">
        <v>54196.227031676906</v>
      </c>
      <c r="L82" s="33">
        <v>51713.957070706303</v>
      </c>
      <c r="M82" s="33">
        <v>49477.393940738737</v>
      </c>
      <c r="N82" s="33">
        <v>47079.239382368432</v>
      </c>
      <c r="O82" s="33">
        <v>44922.938324069823</v>
      </c>
      <c r="P82" s="33">
        <v>42865.399147123084</v>
      </c>
      <c r="Q82" s="33">
        <v>41011.524937638111</v>
      </c>
      <c r="R82" s="33">
        <v>40578.184726987776</v>
      </c>
      <c r="S82" s="33">
        <v>38719.642115435439</v>
      </c>
      <c r="T82" s="33">
        <v>45399.897312333131</v>
      </c>
      <c r="U82" s="33">
        <v>43436.409275979771</v>
      </c>
      <c r="V82" s="33">
        <v>41331.057817118119</v>
      </c>
      <c r="W82" s="33">
        <v>41119.410862926336</v>
      </c>
      <c r="X82" s="33">
        <v>39236.07906339733</v>
      </c>
      <c r="Y82" s="33">
        <v>37539.168349763451</v>
      </c>
      <c r="Z82" s="33">
        <v>35719.654624596114</v>
      </c>
      <c r="AA82" s="33">
        <v>37843.115735252111</v>
      </c>
      <c r="AB82" s="33">
        <v>17880.468003618585</v>
      </c>
      <c r="AC82" s="33">
        <v>17682.727285135668</v>
      </c>
      <c r="AD82" s="33">
        <v>13134.872384185466</v>
      </c>
      <c r="AE82" s="33">
        <v>12533.275170759698</v>
      </c>
    </row>
    <row r="83" spans="1:31">
      <c r="A83" s="29" t="s">
        <v>134</v>
      </c>
      <c r="B83" s="29" t="s">
        <v>68</v>
      </c>
      <c r="C83" s="33">
        <v>1.3640863021108397E-4</v>
      </c>
      <c r="D83" s="33">
        <v>2.1655158725205601E-4</v>
      </c>
      <c r="E83" s="33">
        <v>2.5322301821770996E-4</v>
      </c>
      <c r="F83" s="33">
        <v>3.7432486977962895E-4</v>
      </c>
      <c r="G83" s="33">
        <v>3.5718021911317001E-4</v>
      </c>
      <c r="H83" s="33">
        <v>3.7109194071501602E-4</v>
      </c>
      <c r="I83" s="33">
        <v>4.2645497543152098E-4</v>
      </c>
      <c r="J83" s="33">
        <v>4.30864506523341E-4</v>
      </c>
      <c r="K83" s="33">
        <v>6.9767137300146898E-4</v>
      </c>
      <c r="L83" s="33">
        <v>8.0726147267741705E-4</v>
      </c>
      <c r="M83" s="33">
        <v>7.72348436655729E-4</v>
      </c>
      <c r="N83" s="33">
        <v>7.44625630435414E-4</v>
      </c>
      <c r="O83" s="33">
        <v>7.1052063944557393E-4</v>
      </c>
      <c r="P83" s="33">
        <v>6.7797770912471301E-4</v>
      </c>
      <c r="Q83" s="33">
        <v>6.4865603209475898E-4</v>
      </c>
      <c r="R83" s="33">
        <v>6.1721584294852408E-4</v>
      </c>
      <c r="S83" s="33">
        <v>5.8894641479274401E-4</v>
      </c>
      <c r="T83" s="33">
        <v>1.1351438692389999E-3</v>
      </c>
      <c r="U83" s="33">
        <v>1.18693493140421E-3</v>
      </c>
      <c r="V83" s="33">
        <v>1.12940450402637E-3</v>
      </c>
      <c r="W83" s="33">
        <v>2.3414238974684902E-3</v>
      </c>
      <c r="X83" s="33">
        <v>2.2341831073819799E-3</v>
      </c>
      <c r="Y83" s="33">
        <v>2.1375575183415802E-3</v>
      </c>
      <c r="Z83" s="33">
        <v>2.0339506614522902E-3</v>
      </c>
      <c r="AA83" s="33">
        <v>1.9407926151169199E-3</v>
      </c>
      <c r="AB83" s="33">
        <v>1.8096855449347201E-3</v>
      </c>
      <c r="AC83" s="33">
        <v>1.7059938658552001E-3</v>
      </c>
      <c r="AD83" s="33">
        <v>1.6090970716416101E-3</v>
      </c>
      <c r="AE83" s="33">
        <v>1.4941208567259101E-3</v>
      </c>
    </row>
    <row r="84" spans="1:31">
      <c r="A84" s="29" t="s">
        <v>134</v>
      </c>
      <c r="B84" s="29" t="s">
        <v>36</v>
      </c>
      <c r="C84" s="33">
        <v>6.0476611817172595E-4</v>
      </c>
      <c r="D84" s="33">
        <v>8.1064339640873797E-4</v>
      </c>
      <c r="E84" s="33">
        <v>7.7558409647002897E-4</v>
      </c>
      <c r="F84" s="33">
        <v>8.7327278588927306E-4</v>
      </c>
      <c r="G84" s="33">
        <v>1.09777747256896E-3</v>
      </c>
      <c r="H84" s="33">
        <v>1.0699438327787701E-3</v>
      </c>
      <c r="I84" s="33">
        <v>1.20126125052192E-3</v>
      </c>
      <c r="J84" s="33">
        <v>1.3299309675871599E-3</v>
      </c>
      <c r="K84" s="33">
        <v>1.4203573133792001E-3</v>
      </c>
      <c r="L84" s="33">
        <v>1.4195983466262102E-3</v>
      </c>
      <c r="M84" s="33">
        <v>1.44098247353379E-3</v>
      </c>
      <c r="N84" s="33">
        <v>1.6017059450275199E-3</v>
      </c>
      <c r="O84" s="33">
        <v>1.5341582244345899E-3</v>
      </c>
      <c r="P84" s="33">
        <v>1.4638914349463801E-3</v>
      </c>
      <c r="Q84" s="33">
        <v>1.43465708444578E-3</v>
      </c>
      <c r="R84" s="33">
        <v>1.3912818084190199E-3</v>
      </c>
      <c r="S84" s="33">
        <v>1.5156102250087099E-3</v>
      </c>
      <c r="T84" s="33">
        <v>1.4663119290699899E-3</v>
      </c>
      <c r="U84" s="33">
        <v>1.7614501262123901E-3</v>
      </c>
      <c r="V84" s="33">
        <v>1.6795785951446501E-3</v>
      </c>
      <c r="W84" s="33">
        <v>1.5019635611565202E-3</v>
      </c>
      <c r="X84" s="33">
        <v>1.38517145660972E-3</v>
      </c>
      <c r="Y84" s="33">
        <v>1.34583307770664E-3</v>
      </c>
      <c r="Z84" s="33">
        <v>1.27355274782666E-3</v>
      </c>
      <c r="AA84" s="33">
        <v>1.2858918733288901E-3</v>
      </c>
      <c r="AB84" s="33">
        <v>1.3156632049351499E-3</v>
      </c>
      <c r="AC84" s="33">
        <v>1.2637907434717099E-3</v>
      </c>
      <c r="AD84" s="33">
        <v>1.29401837909023E-3</v>
      </c>
      <c r="AE84" s="33">
        <v>1.26673550772225E-3</v>
      </c>
    </row>
    <row r="85" spans="1:31">
      <c r="A85" s="29" t="s">
        <v>134</v>
      </c>
      <c r="B85" s="29" t="s">
        <v>73</v>
      </c>
      <c r="C85" s="33">
        <v>0</v>
      </c>
      <c r="D85" s="33">
        <v>0</v>
      </c>
      <c r="E85" s="33">
        <v>2.93081712691306E-3</v>
      </c>
      <c r="F85" s="33">
        <v>2.8393388442477202E-3</v>
      </c>
      <c r="G85" s="33">
        <v>2.82842887724472E-3</v>
      </c>
      <c r="H85" s="33">
        <v>3.0778064039724698E-3</v>
      </c>
      <c r="I85" s="33">
        <v>3.05752542369014E-3</v>
      </c>
      <c r="J85" s="33">
        <v>3.1822761123806204E-3</v>
      </c>
      <c r="K85" s="33">
        <v>3.09465314865841E-3</v>
      </c>
      <c r="L85" s="33">
        <v>3.13392856145138E-3</v>
      </c>
      <c r="M85" s="33">
        <v>3.1222402765611495E-3</v>
      </c>
      <c r="N85" s="33">
        <v>3.5215406336012302E-3</v>
      </c>
      <c r="O85" s="33">
        <v>3.3602486948465802E-3</v>
      </c>
      <c r="P85" s="33">
        <v>3.2140854655671402E-3</v>
      </c>
      <c r="Q85" s="33">
        <v>3.1009060080551699E-3</v>
      </c>
      <c r="R85" s="33">
        <v>3.1314159621656599E-3</v>
      </c>
      <c r="S85" s="33">
        <v>3.3505131373444998E-3</v>
      </c>
      <c r="T85" s="33">
        <v>3.2355833968167901E-3</v>
      </c>
      <c r="U85" s="33">
        <v>4.13040819577906E-3</v>
      </c>
      <c r="V85" s="33">
        <v>3.9302083849377398E-3</v>
      </c>
      <c r="W85" s="33">
        <v>3.77147830416619E-3</v>
      </c>
      <c r="X85" s="33">
        <v>3.6129803978151099E-3</v>
      </c>
      <c r="Y85" s="33">
        <v>3.4693638545325294E-3</v>
      </c>
      <c r="Z85" s="33">
        <v>3.3127803609045098E-3</v>
      </c>
      <c r="AA85" s="33">
        <v>3.2639457901429705E-3</v>
      </c>
      <c r="AB85" s="33">
        <v>3.3858710534904598E-3</v>
      </c>
      <c r="AC85" s="33">
        <v>3.2805757281845704E-3</v>
      </c>
      <c r="AD85" s="33">
        <v>3.3799346225726898E-3</v>
      </c>
      <c r="AE85" s="33">
        <v>3.2297404453318899E-3</v>
      </c>
    </row>
    <row r="86" spans="1:31">
      <c r="A86" s="29" t="s">
        <v>134</v>
      </c>
      <c r="B86" s="29" t="s">
        <v>56</v>
      </c>
      <c r="C86" s="33">
        <v>0</v>
      </c>
      <c r="D86" s="33">
        <v>0</v>
      </c>
      <c r="E86" s="33">
        <v>0</v>
      </c>
      <c r="F86" s="33">
        <v>0</v>
      </c>
      <c r="G86" s="33">
        <v>0</v>
      </c>
      <c r="H86" s="33">
        <v>0</v>
      </c>
      <c r="I86" s="33">
        <v>0</v>
      </c>
      <c r="J86" s="33">
        <v>0</v>
      </c>
      <c r="K86" s="33">
        <v>0</v>
      </c>
      <c r="L86" s="33">
        <v>0</v>
      </c>
      <c r="M86" s="33">
        <v>0</v>
      </c>
      <c r="N86" s="33">
        <v>0</v>
      </c>
      <c r="O86" s="33">
        <v>0</v>
      </c>
      <c r="P86" s="33">
        <v>0</v>
      </c>
      <c r="Q86" s="33">
        <v>0</v>
      </c>
      <c r="R86" s="33">
        <v>0</v>
      </c>
      <c r="S86" s="33">
        <v>0</v>
      </c>
      <c r="T86" s="33">
        <v>0</v>
      </c>
      <c r="U86" s="33">
        <v>0</v>
      </c>
      <c r="V86" s="33">
        <v>0</v>
      </c>
      <c r="W86" s="33">
        <v>0</v>
      </c>
      <c r="X86" s="33">
        <v>0</v>
      </c>
      <c r="Y86" s="33">
        <v>0</v>
      </c>
      <c r="Z86" s="33">
        <v>0</v>
      </c>
      <c r="AA86" s="33">
        <v>0</v>
      </c>
      <c r="AB86" s="33">
        <v>0</v>
      </c>
      <c r="AC86" s="33">
        <v>0</v>
      </c>
      <c r="AD86" s="33">
        <v>0</v>
      </c>
      <c r="AE86" s="33">
        <v>0</v>
      </c>
    </row>
    <row r="87" spans="1:31">
      <c r="A87" s="34" t="s">
        <v>138</v>
      </c>
      <c r="B87" s="34"/>
      <c r="C87" s="35">
        <v>65780.974071732708</v>
      </c>
      <c r="D87" s="35">
        <v>62768.105091680583</v>
      </c>
      <c r="E87" s="35">
        <v>72012.62697402676</v>
      </c>
      <c r="F87" s="35">
        <v>68522.193810005643</v>
      </c>
      <c r="G87" s="35">
        <v>65383.77269344026</v>
      </c>
      <c r="H87" s="35">
        <v>62389.096086959653</v>
      </c>
      <c r="I87" s="35">
        <v>59690.846800606036</v>
      </c>
      <c r="J87" s="35">
        <v>56797.6470135809</v>
      </c>
      <c r="K87" s="35">
        <v>54196.22839529693</v>
      </c>
      <c r="L87" s="35">
        <v>51713.958538789819</v>
      </c>
      <c r="M87" s="35">
        <v>49477.395366092191</v>
      </c>
      <c r="N87" s="35">
        <v>47079.240864256375</v>
      </c>
      <c r="O87" s="35">
        <v>44922.939738085035</v>
      </c>
      <c r="P87" s="35">
        <v>42865.400496374241</v>
      </c>
      <c r="Q87" s="35">
        <v>41011.526234459256</v>
      </c>
      <c r="R87" s="35">
        <v>40578.185977848821</v>
      </c>
      <c r="S87" s="35">
        <v>38719.643334747379</v>
      </c>
      <c r="T87" s="35">
        <v>45399.899078132483</v>
      </c>
      <c r="U87" s="35">
        <v>43436.411220618895</v>
      </c>
      <c r="V87" s="35">
        <v>41331.059667501082</v>
      </c>
      <c r="W87" s="35">
        <v>41119.413910128613</v>
      </c>
      <c r="X87" s="35">
        <v>39236.081971033083</v>
      </c>
      <c r="Y87" s="35">
        <v>37539.171131647643</v>
      </c>
      <c r="Z87" s="35">
        <v>35719.657279129176</v>
      </c>
      <c r="AA87" s="35">
        <v>37843.118284879201</v>
      </c>
      <c r="AB87" s="35">
        <v>17880.470152062597</v>
      </c>
      <c r="AC87" s="35">
        <v>17682.729349686855</v>
      </c>
      <c r="AD87" s="35">
        <v>13134.874368466211</v>
      </c>
      <c r="AE87" s="35">
        <v>12533.277032719883</v>
      </c>
    </row>
  </sheetData>
  <sheetProtection algorithmName="SHA-512" hashValue="ZXAFfmCmhXI0BrgWMAwiI1D1Qef5DUhqMcDPq3MroNXi2plHHAu7EKAwnCVOZxBW0OO1nAiOlItnSM+Zhik1Sw==" saltValue="LTNALbmoX01MzsPly1Ux9g=="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57E188"/>
  </sheetPr>
  <dimension ref="A1:AE89"/>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149</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82</v>
      </c>
      <c r="B2" s="18" t="s">
        <v>142</v>
      </c>
    </row>
    <row r="3" spans="1:31">
      <c r="B3" s="1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0</v>
      </c>
      <c r="D6" s="33">
        <v>0</v>
      </c>
      <c r="E6" s="33">
        <v>0</v>
      </c>
      <c r="F6" s="33">
        <v>234262.78921671855</v>
      </c>
      <c r="G6" s="33">
        <v>105323.29707453161</v>
      </c>
      <c r="H6" s="33">
        <v>2286.9088660625221</v>
      </c>
      <c r="I6" s="33">
        <v>6019.5977993322076</v>
      </c>
      <c r="J6" s="33">
        <v>0</v>
      </c>
      <c r="K6" s="33">
        <v>11706.679350366392</v>
      </c>
      <c r="L6" s="33">
        <v>1.5139922871862401E-5</v>
      </c>
      <c r="M6" s="33">
        <v>7.4871800162180005E-6</v>
      </c>
      <c r="N6" s="33">
        <v>4.57826482359128E-5</v>
      </c>
      <c r="O6" s="33">
        <v>30511.004219146394</v>
      </c>
      <c r="P6" s="33">
        <v>0</v>
      </c>
      <c r="Q6" s="33">
        <v>0</v>
      </c>
      <c r="R6" s="33">
        <v>1089.3144389234244</v>
      </c>
      <c r="S6" s="33">
        <v>0</v>
      </c>
      <c r="T6" s="33">
        <v>0</v>
      </c>
      <c r="U6" s="33">
        <v>0</v>
      </c>
      <c r="V6" s="33">
        <v>4.1342343372269899E-5</v>
      </c>
      <c r="W6" s="33">
        <v>1912.6809400565157</v>
      </c>
      <c r="X6" s="33">
        <v>0</v>
      </c>
      <c r="Y6" s="33">
        <v>785.22409524383477</v>
      </c>
      <c r="Z6" s="33">
        <v>1.58743644085732E-4</v>
      </c>
      <c r="AA6" s="33">
        <v>0</v>
      </c>
      <c r="AB6" s="33">
        <v>0</v>
      </c>
      <c r="AC6" s="33">
        <v>0</v>
      </c>
      <c r="AD6" s="33">
        <v>0</v>
      </c>
      <c r="AE6" s="33">
        <v>0</v>
      </c>
    </row>
    <row r="7" spans="1:31">
      <c r="A7" s="29" t="s">
        <v>40</v>
      </c>
      <c r="B7" s="29" t="s">
        <v>71</v>
      </c>
      <c r="C7" s="33">
        <v>0</v>
      </c>
      <c r="D7" s="33">
        <v>0</v>
      </c>
      <c r="E7" s="33">
        <v>0</v>
      </c>
      <c r="F7" s="33">
        <v>180099.81723424009</v>
      </c>
      <c r="G7" s="33">
        <v>8726.900877438271</v>
      </c>
      <c r="H7" s="33">
        <v>28159.410079132278</v>
      </c>
      <c r="I7" s="33">
        <v>81555.596488470968</v>
      </c>
      <c r="J7" s="33">
        <v>2.6646917938432088E-2</v>
      </c>
      <c r="K7" s="33">
        <v>0</v>
      </c>
      <c r="L7" s="33">
        <v>1.6655237156693999E-6</v>
      </c>
      <c r="M7" s="33">
        <v>3.1006748015803999E-6</v>
      </c>
      <c r="N7" s="33">
        <v>0</v>
      </c>
      <c r="O7" s="33">
        <v>0</v>
      </c>
      <c r="P7" s="33">
        <v>0</v>
      </c>
      <c r="Q7" s="33">
        <v>0</v>
      </c>
      <c r="R7" s="33">
        <v>0</v>
      </c>
      <c r="S7" s="33">
        <v>0</v>
      </c>
      <c r="T7" s="33">
        <v>0</v>
      </c>
      <c r="U7" s="33">
        <v>0</v>
      </c>
      <c r="V7" s="33">
        <v>0</v>
      </c>
      <c r="W7" s="33">
        <v>0</v>
      </c>
      <c r="X7" s="33">
        <v>0</v>
      </c>
      <c r="Y7" s="33">
        <v>0</v>
      </c>
      <c r="Z7" s="33">
        <v>0</v>
      </c>
      <c r="AA7" s="33">
        <v>0</v>
      </c>
      <c r="AB7" s="33">
        <v>417.81613966406604</v>
      </c>
      <c r="AC7" s="33">
        <v>8.61312078688083E-6</v>
      </c>
      <c r="AD7" s="33">
        <v>0</v>
      </c>
      <c r="AE7" s="33">
        <v>0</v>
      </c>
    </row>
    <row r="8" spans="1:31">
      <c r="A8" s="29" t="s">
        <v>40</v>
      </c>
      <c r="B8" s="29" t="s">
        <v>20</v>
      </c>
      <c r="C8" s="33">
        <v>0</v>
      </c>
      <c r="D8" s="33">
        <v>0</v>
      </c>
      <c r="E8" s="33">
        <v>0</v>
      </c>
      <c r="F8" s="33">
        <v>0</v>
      </c>
      <c r="G8" s="33">
        <v>0</v>
      </c>
      <c r="H8" s="33">
        <v>0</v>
      </c>
      <c r="I8" s="33">
        <v>0</v>
      </c>
      <c r="J8" s="33">
        <v>0</v>
      </c>
      <c r="K8" s="33">
        <v>0</v>
      </c>
      <c r="L8" s="33">
        <v>0</v>
      </c>
      <c r="M8" s="33">
        <v>0</v>
      </c>
      <c r="N8" s="33">
        <v>0</v>
      </c>
      <c r="O8" s="33">
        <v>0</v>
      </c>
      <c r="P8" s="33">
        <v>0</v>
      </c>
      <c r="Q8" s="33">
        <v>0</v>
      </c>
      <c r="R8" s="33">
        <v>0</v>
      </c>
      <c r="S8" s="33">
        <v>0</v>
      </c>
      <c r="T8" s="33">
        <v>0</v>
      </c>
      <c r="U8" s="33">
        <v>0</v>
      </c>
      <c r="V8" s="33">
        <v>0</v>
      </c>
      <c r="W8" s="33">
        <v>0</v>
      </c>
      <c r="X8" s="33">
        <v>0</v>
      </c>
      <c r="Y8" s="33">
        <v>0</v>
      </c>
      <c r="Z8" s="33">
        <v>0</v>
      </c>
      <c r="AA8" s="33">
        <v>0</v>
      </c>
      <c r="AB8" s="33">
        <v>0</v>
      </c>
      <c r="AC8" s="33">
        <v>0</v>
      </c>
      <c r="AD8" s="33">
        <v>0</v>
      </c>
      <c r="AE8" s="33">
        <v>0</v>
      </c>
    </row>
    <row r="9" spans="1:31">
      <c r="A9" s="29" t="s">
        <v>40</v>
      </c>
      <c r="B9" s="29" t="s">
        <v>32</v>
      </c>
      <c r="C9" s="33">
        <v>0</v>
      </c>
      <c r="D9" s="33">
        <v>0</v>
      </c>
      <c r="E9" s="33">
        <v>0</v>
      </c>
      <c r="F9" s="33">
        <v>0</v>
      </c>
      <c r="G9" s="33">
        <v>0</v>
      </c>
      <c r="H9" s="33">
        <v>0</v>
      </c>
      <c r="I9" s="33">
        <v>0</v>
      </c>
      <c r="J9" s="33">
        <v>0</v>
      </c>
      <c r="K9" s="33">
        <v>0</v>
      </c>
      <c r="L9" s="33">
        <v>0</v>
      </c>
      <c r="M9" s="33">
        <v>0</v>
      </c>
      <c r="N9" s="33">
        <v>0</v>
      </c>
      <c r="O9" s="33">
        <v>0</v>
      </c>
      <c r="P9" s="33">
        <v>0</v>
      </c>
      <c r="Q9" s="33">
        <v>0</v>
      </c>
      <c r="R9" s="33">
        <v>0</v>
      </c>
      <c r="S9" s="33">
        <v>0</v>
      </c>
      <c r="T9" s="33">
        <v>0</v>
      </c>
      <c r="U9" s="33">
        <v>0</v>
      </c>
      <c r="V9" s="33">
        <v>0</v>
      </c>
      <c r="W9" s="33">
        <v>0</v>
      </c>
      <c r="X9" s="33">
        <v>0</v>
      </c>
      <c r="Y9" s="33">
        <v>0</v>
      </c>
      <c r="Z9" s="33">
        <v>0</v>
      </c>
      <c r="AA9" s="33">
        <v>0</v>
      </c>
      <c r="AB9" s="33">
        <v>0</v>
      </c>
      <c r="AC9" s="33">
        <v>0</v>
      </c>
      <c r="AD9" s="33">
        <v>0</v>
      </c>
      <c r="AE9" s="33">
        <v>0</v>
      </c>
    </row>
    <row r="10" spans="1:31">
      <c r="A10" s="29" t="s">
        <v>40</v>
      </c>
      <c r="B10" s="29" t="s">
        <v>66</v>
      </c>
      <c r="C10" s="33">
        <v>0</v>
      </c>
      <c r="D10" s="33">
        <v>0</v>
      </c>
      <c r="E10" s="33">
        <v>0</v>
      </c>
      <c r="F10" s="33">
        <v>0</v>
      </c>
      <c r="G10" s="33">
        <v>0</v>
      </c>
      <c r="H10" s="33">
        <v>0</v>
      </c>
      <c r="I10" s="33">
        <v>0</v>
      </c>
      <c r="J10" s="33">
        <v>0</v>
      </c>
      <c r="K10" s="33">
        <v>0</v>
      </c>
      <c r="L10" s="33">
        <v>0</v>
      </c>
      <c r="M10" s="33">
        <v>0</v>
      </c>
      <c r="N10" s="33">
        <v>0</v>
      </c>
      <c r="O10" s="33">
        <v>0</v>
      </c>
      <c r="P10" s="33">
        <v>0</v>
      </c>
      <c r="Q10" s="33">
        <v>0</v>
      </c>
      <c r="R10" s="33">
        <v>0</v>
      </c>
      <c r="S10" s="33">
        <v>0</v>
      </c>
      <c r="T10" s="33">
        <v>0</v>
      </c>
      <c r="U10" s="33">
        <v>0</v>
      </c>
      <c r="V10" s="33">
        <v>0</v>
      </c>
      <c r="W10" s="33">
        <v>0</v>
      </c>
      <c r="X10" s="33">
        <v>0</v>
      </c>
      <c r="Y10" s="33">
        <v>0</v>
      </c>
      <c r="Z10" s="33">
        <v>0</v>
      </c>
      <c r="AA10" s="33">
        <v>0</v>
      </c>
      <c r="AB10" s="33">
        <v>0</v>
      </c>
      <c r="AC10" s="33">
        <v>0</v>
      </c>
      <c r="AD10" s="33">
        <v>0</v>
      </c>
      <c r="AE10" s="33">
        <v>0</v>
      </c>
    </row>
    <row r="11" spans="1:31">
      <c r="A11" s="29" t="s">
        <v>40</v>
      </c>
      <c r="B11" s="29" t="s">
        <v>65</v>
      </c>
      <c r="C11" s="33">
        <v>0</v>
      </c>
      <c r="D11" s="33">
        <v>0</v>
      </c>
      <c r="E11" s="33">
        <v>0</v>
      </c>
      <c r="F11" s="33">
        <v>0</v>
      </c>
      <c r="G11" s="33">
        <v>0</v>
      </c>
      <c r="H11" s="33">
        <v>0</v>
      </c>
      <c r="I11" s="33">
        <v>0</v>
      </c>
      <c r="J11" s="33">
        <v>0</v>
      </c>
      <c r="K11" s="33">
        <v>0</v>
      </c>
      <c r="L11" s="33">
        <v>0</v>
      </c>
      <c r="M11" s="33">
        <v>0</v>
      </c>
      <c r="N11" s="33">
        <v>0</v>
      </c>
      <c r="O11" s="33">
        <v>0</v>
      </c>
      <c r="P11" s="33">
        <v>0</v>
      </c>
      <c r="Q11" s="33">
        <v>0</v>
      </c>
      <c r="R11" s="33">
        <v>0</v>
      </c>
      <c r="S11" s="33">
        <v>0</v>
      </c>
      <c r="T11" s="33">
        <v>0</v>
      </c>
      <c r="U11" s="33">
        <v>0</v>
      </c>
      <c r="V11" s="33">
        <v>0</v>
      </c>
      <c r="W11" s="33">
        <v>0</v>
      </c>
      <c r="X11" s="33">
        <v>0</v>
      </c>
      <c r="Y11" s="33">
        <v>0</v>
      </c>
      <c r="Z11" s="33">
        <v>0</v>
      </c>
      <c r="AA11" s="33">
        <v>0</v>
      </c>
      <c r="AB11" s="33">
        <v>0</v>
      </c>
      <c r="AC11" s="33">
        <v>0</v>
      </c>
      <c r="AD11" s="33">
        <v>0</v>
      </c>
      <c r="AE11" s="33">
        <v>0</v>
      </c>
    </row>
    <row r="12" spans="1:31">
      <c r="A12" s="29" t="s">
        <v>40</v>
      </c>
      <c r="B12" s="29" t="s">
        <v>69</v>
      </c>
      <c r="C12" s="33">
        <v>0</v>
      </c>
      <c r="D12" s="33">
        <v>0</v>
      </c>
      <c r="E12" s="33">
        <v>0</v>
      </c>
      <c r="F12" s="33">
        <v>0</v>
      </c>
      <c r="G12" s="33">
        <v>0</v>
      </c>
      <c r="H12" s="33">
        <v>0</v>
      </c>
      <c r="I12" s="33">
        <v>0</v>
      </c>
      <c r="J12" s="33">
        <v>0</v>
      </c>
      <c r="K12" s="33">
        <v>0</v>
      </c>
      <c r="L12" s="33">
        <v>0</v>
      </c>
      <c r="M12" s="33">
        <v>0</v>
      </c>
      <c r="N12" s="33">
        <v>0</v>
      </c>
      <c r="O12" s="33">
        <v>0</v>
      </c>
      <c r="P12" s="33">
        <v>0</v>
      </c>
      <c r="Q12" s="33">
        <v>0</v>
      </c>
      <c r="R12" s="33">
        <v>0</v>
      </c>
      <c r="S12" s="33">
        <v>0</v>
      </c>
      <c r="T12" s="33">
        <v>0</v>
      </c>
      <c r="U12" s="33">
        <v>0</v>
      </c>
      <c r="V12" s="33">
        <v>0</v>
      </c>
      <c r="W12" s="33">
        <v>0</v>
      </c>
      <c r="X12" s="33">
        <v>0</v>
      </c>
      <c r="Y12" s="33">
        <v>0</v>
      </c>
      <c r="Z12" s="33">
        <v>0</v>
      </c>
      <c r="AA12" s="33">
        <v>0</v>
      </c>
      <c r="AB12" s="33">
        <v>0</v>
      </c>
      <c r="AC12" s="33">
        <v>0</v>
      </c>
      <c r="AD12" s="33">
        <v>0</v>
      </c>
      <c r="AE12" s="33">
        <v>0</v>
      </c>
    </row>
    <row r="13" spans="1:31">
      <c r="A13" s="29" t="s">
        <v>40</v>
      </c>
      <c r="B13" s="29" t="s">
        <v>68</v>
      </c>
      <c r="C13" s="33">
        <v>0</v>
      </c>
      <c r="D13" s="33">
        <v>0</v>
      </c>
      <c r="E13" s="33">
        <v>0</v>
      </c>
      <c r="F13" s="33">
        <v>0</v>
      </c>
      <c r="G13" s="33">
        <v>0</v>
      </c>
      <c r="H13" s="33">
        <v>0</v>
      </c>
      <c r="I13" s="33">
        <v>0</v>
      </c>
      <c r="J13" s="33">
        <v>0</v>
      </c>
      <c r="K13" s="33">
        <v>0</v>
      </c>
      <c r="L13" s="33">
        <v>0</v>
      </c>
      <c r="M13" s="33">
        <v>0</v>
      </c>
      <c r="N13" s="33">
        <v>0</v>
      </c>
      <c r="O13" s="33">
        <v>0</v>
      </c>
      <c r="P13" s="33">
        <v>0</v>
      </c>
      <c r="Q13" s="33">
        <v>0</v>
      </c>
      <c r="R13" s="33">
        <v>0</v>
      </c>
      <c r="S13" s="33">
        <v>0</v>
      </c>
      <c r="T13" s="33">
        <v>0</v>
      </c>
      <c r="U13" s="33">
        <v>0</v>
      </c>
      <c r="V13" s="33">
        <v>0</v>
      </c>
      <c r="W13" s="33">
        <v>0</v>
      </c>
      <c r="X13" s="33">
        <v>0</v>
      </c>
      <c r="Y13" s="33">
        <v>0</v>
      </c>
      <c r="Z13" s="33">
        <v>0</v>
      </c>
      <c r="AA13" s="33">
        <v>0</v>
      </c>
      <c r="AB13" s="33">
        <v>0</v>
      </c>
      <c r="AC13" s="33">
        <v>0</v>
      </c>
      <c r="AD13" s="33">
        <v>0</v>
      </c>
      <c r="AE13" s="33">
        <v>0</v>
      </c>
    </row>
    <row r="14" spans="1:31">
      <c r="A14" s="29" t="s">
        <v>40</v>
      </c>
      <c r="B14" s="29" t="s">
        <v>36</v>
      </c>
      <c r="C14" s="33">
        <v>0</v>
      </c>
      <c r="D14" s="33">
        <v>0</v>
      </c>
      <c r="E14" s="33">
        <v>0</v>
      </c>
      <c r="F14" s="33">
        <v>0</v>
      </c>
      <c r="G14" s="33">
        <v>0</v>
      </c>
      <c r="H14" s="33">
        <v>0</v>
      </c>
      <c r="I14" s="33">
        <v>0</v>
      </c>
      <c r="J14" s="33">
        <v>0</v>
      </c>
      <c r="K14" s="33">
        <v>0</v>
      </c>
      <c r="L14" s="33">
        <v>0</v>
      </c>
      <c r="M14" s="33">
        <v>0</v>
      </c>
      <c r="N14" s="33">
        <v>0</v>
      </c>
      <c r="O14" s="33">
        <v>0</v>
      </c>
      <c r="P14" s="33">
        <v>0</v>
      </c>
      <c r="Q14" s="33">
        <v>0</v>
      </c>
      <c r="R14" s="33">
        <v>0</v>
      </c>
      <c r="S14" s="33">
        <v>0</v>
      </c>
      <c r="T14" s="33">
        <v>0</v>
      </c>
      <c r="U14" s="33">
        <v>0</v>
      </c>
      <c r="V14" s="33">
        <v>0</v>
      </c>
      <c r="W14" s="33">
        <v>0</v>
      </c>
      <c r="X14" s="33">
        <v>0</v>
      </c>
      <c r="Y14" s="33">
        <v>0</v>
      </c>
      <c r="Z14" s="33">
        <v>0</v>
      </c>
      <c r="AA14" s="33">
        <v>0</v>
      </c>
      <c r="AB14" s="33">
        <v>0</v>
      </c>
      <c r="AC14" s="33">
        <v>0</v>
      </c>
      <c r="AD14" s="33">
        <v>0</v>
      </c>
      <c r="AE14" s="33">
        <v>0</v>
      </c>
    </row>
    <row r="15" spans="1:31">
      <c r="A15" s="29" t="s">
        <v>40</v>
      </c>
      <c r="B15" s="29" t="s">
        <v>73</v>
      </c>
      <c r="C15" s="33">
        <v>0</v>
      </c>
      <c r="D15" s="33">
        <v>0</v>
      </c>
      <c r="E15" s="33">
        <v>0</v>
      </c>
      <c r="F15" s="33">
        <v>0</v>
      </c>
      <c r="G15" s="33">
        <v>0</v>
      </c>
      <c r="H15" s="33">
        <v>0</v>
      </c>
      <c r="I15" s="33">
        <v>0</v>
      </c>
      <c r="J15" s="33">
        <v>0</v>
      </c>
      <c r="K15" s="33">
        <v>0</v>
      </c>
      <c r="L15" s="33">
        <v>0</v>
      </c>
      <c r="M15" s="33">
        <v>0</v>
      </c>
      <c r="N15" s="33">
        <v>0</v>
      </c>
      <c r="O15" s="33">
        <v>0</v>
      </c>
      <c r="P15" s="33">
        <v>0</v>
      </c>
      <c r="Q15" s="33">
        <v>0</v>
      </c>
      <c r="R15" s="33">
        <v>0</v>
      </c>
      <c r="S15" s="33">
        <v>0</v>
      </c>
      <c r="T15" s="33">
        <v>0</v>
      </c>
      <c r="U15" s="33">
        <v>0</v>
      </c>
      <c r="V15" s="33">
        <v>0</v>
      </c>
      <c r="W15" s="33">
        <v>0</v>
      </c>
      <c r="X15" s="33">
        <v>0</v>
      </c>
      <c r="Y15" s="33">
        <v>0</v>
      </c>
      <c r="Z15" s="33">
        <v>0</v>
      </c>
      <c r="AA15" s="33">
        <v>0</v>
      </c>
      <c r="AB15" s="33">
        <v>0</v>
      </c>
      <c r="AC15" s="33">
        <v>0</v>
      </c>
      <c r="AD15" s="33">
        <v>0</v>
      </c>
      <c r="AE15" s="33">
        <v>0</v>
      </c>
    </row>
    <row r="16" spans="1:31">
      <c r="A16" s="29" t="s">
        <v>40</v>
      </c>
      <c r="B16" s="29" t="s">
        <v>56</v>
      </c>
      <c r="C16" s="33">
        <v>0</v>
      </c>
      <c r="D16" s="33">
        <v>0</v>
      </c>
      <c r="E16" s="33">
        <v>0</v>
      </c>
      <c r="F16" s="33">
        <v>0</v>
      </c>
      <c r="G16" s="33">
        <v>0</v>
      </c>
      <c r="H16" s="33">
        <v>0</v>
      </c>
      <c r="I16" s="33">
        <v>0</v>
      </c>
      <c r="J16" s="33">
        <v>0</v>
      </c>
      <c r="K16" s="33">
        <v>0</v>
      </c>
      <c r="L16" s="33">
        <v>0</v>
      </c>
      <c r="M16" s="33">
        <v>0</v>
      </c>
      <c r="N16" s="33">
        <v>0</v>
      </c>
      <c r="O16" s="33">
        <v>0</v>
      </c>
      <c r="P16" s="33">
        <v>0</v>
      </c>
      <c r="Q16" s="33">
        <v>0</v>
      </c>
      <c r="R16" s="33">
        <v>0</v>
      </c>
      <c r="S16" s="33">
        <v>0</v>
      </c>
      <c r="T16" s="33">
        <v>0</v>
      </c>
      <c r="U16" s="33">
        <v>0</v>
      </c>
      <c r="V16" s="33">
        <v>0</v>
      </c>
      <c r="W16" s="33">
        <v>0</v>
      </c>
      <c r="X16" s="33">
        <v>0</v>
      </c>
      <c r="Y16" s="33">
        <v>0</v>
      </c>
      <c r="Z16" s="33">
        <v>0</v>
      </c>
      <c r="AA16" s="33">
        <v>0</v>
      </c>
      <c r="AB16" s="33">
        <v>0</v>
      </c>
      <c r="AC16" s="33">
        <v>0</v>
      </c>
      <c r="AD16" s="33">
        <v>0</v>
      </c>
      <c r="AE16" s="33">
        <v>0</v>
      </c>
    </row>
    <row r="17" spans="1:31">
      <c r="A17" s="34" t="s">
        <v>138</v>
      </c>
      <c r="B17" s="34"/>
      <c r="C17" s="35">
        <v>0</v>
      </c>
      <c r="D17" s="35">
        <v>0</v>
      </c>
      <c r="E17" s="35">
        <v>0</v>
      </c>
      <c r="F17" s="35">
        <v>414362.60645095864</v>
      </c>
      <c r="G17" s="35">
        <v>114050.19795196988</v>
      </c>
      <c r="H17" s="35">
        <v>30446.318945194798</v>
      </c>
      <c r="I17" s="35">
        <v>87575.19428780317</v>
      </c>
      <c r="J17" s="35">
        <v>2.6646917938432088E-2</v>
      </c>
      <c r="K17" s="35">
        <v>11706.679350366392</v>
      </c>
      <c r="L17" s="35">
        <v>1.6805446587531799E-5</v>
      </c>
      <c r="M17" s="35">
        <v>1.0587854817798399E-5</v>
      </c>
      <c r="N17" s="35">
        <v>4.57826482359128E-5</v>
      </c>
      <c r="O17" s="35">
        <v>30511.004219146394</v>
      </c>
      <c r="P17" s="35">
        <v>0</v>
      </c>
      <c r="Q17" s="35">
        <v>0</v>
      </c>
      <c r="R17" s="35">
        <v>1089.3144389234244</v>
      </c>
      <c r="S17" s="35">
        <v>0</v>
      </c>
      <c r="T17" s="35">
        <v>0</v>
      </c>
      <c r="U17" s="35">
        <v>0</v>
      </c>
      <c r="V17" s="35">
        <v>4.1342343372269899E-5</v>
      </c>
      <c r="W17" s="35">
        <v>1912.6809400565157</v>
      </c>
      <c r="X17" s="35">
        <v>0</v>
      </c>
      <c r="Y17" s="35">
        <v>785.22409524383477</v>
      </c>
      <c r="Z17" s="35">
        <v>1.58743644085732E-4</v>
      </c>
      <c r="AA17" s="35">
        <v>0</v>
      </c>
      <c r="AB17" s="35">
        <v>417.81613966406604</v>
      </c>
      <c r="AC17" s="35">
        <v>8.61312078688083E-6</v>
      </c>
      <c r="AD17" s="35">
        <v>0</v>
      </c>
      <c r="AE17" s="35">
        <v>0</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0</v>
      </c>
      <c r="D20" s="33">
        <v>0</v>
      </c>
      <c r="E20" s="33">
        <v>0</v>
      </c>
      <c r="F20" s="33">
        <v>36541.88891405239</v>
      </c>
      <c r="G20" s="33">
        <v>102905.65992016179</v>
      </c>
      <c r="H20" s="33">
        <v>2.7096929268083966E-4</v>
      </c>
      <c r="I20" s="33">
        <v>0</v>
      </c>
      <c r="J20" s="33">
        <v>0</v>
      </c>
      <c r="K20" s="33">
        <v>0</v>
      </c>
      <c r="L20" s="33">
        <v>0</v>
      </c>
      <c r="M20" s="33">
        <v>0</v>
      </c>
      <c r="N20" s="33">
        <v>0</v>
      </c>
      <c r="O20" s="33">
        <v>0</v>
      </c>
      <c r="P20" s="33">
        <v>0</v>
      </c>
      <c r="Q20" s="33">
        <v>0</v>
      </c>
      <c r="R20" s="33">
        <v>0</v>
      </c>
      <c r="S20" s="33">
        <v>0</v>
      </c>
      <c r="T20" s="33">
        <v>0</v>
      </c>
      <c r="U20" s="33">
        <v>0</v>
      </c>
      <c r="V20" s="33">
        <v>0</v>
      </c>
      <c r="W20" s="33">
        <v>1828.2079199999998</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0</v>
      </c>
      <c r="D22" s="33">
        <v>0</v>
      </c>
      <c r="E22" s="33">
        <v>0</v>
      </c>
      <c r="F22" s="33">
        <v>0</v>
      </c>
      <c r="G22" s="33">
        <v>0</v>
      </c>
      <c r="H22" s="33">
        <v>0</v>
      </c>
      <c r="I22" s="33">
        <v>0</v>
      </c>
      <c r="J22" s="33">
        <v>0</v>
      </c>
      <c r="K22" s="33">
        <v>0</v>
      </c>
      <c r="L22" s="33">
        <v>0</v>
      </c>
      <c r="M22" s="33">
        <v>0</v>
      </c>
      <c r="N22" s="33">
        <v>0</v>
      </c>
      <c r="O22" s="33">
        <v>0</v>
      </c>
      <c r="P22" s="33">
        <v>0</v>
      </c>
      <c r="Q22" s="33">
        <v>0</v>
      </c>
      <c r="R22" s="33">
        <v>0</v>
      </c>
      <c r="S22" s="33">
        <v>0</v>
      </c>
      <c r="T22" s="33">
        <v>0</v>
      </c>
      <c r="U22" s="33">
        <v>0</v>
      </c>
      <c r="V22" s="33">
        <v>0</v>
      </c>
      <c r="W22" s="33">
        <v>0</v>
      </c>
      <c r="X22" s="33">
        <v>0</v>
      </c>
      <c r="Y22" s="33">
        <v>0</v>
      </c>
      <c r="Z22" s="33">
        <v>0</v>
      </c>
      <c r="AA22" s="33">
        <v>0</v>
      </c>
      <c r="AB22" s="33">
        <v>0</v>
      </c>
      <c r="AC22" s="33">
        <v>0</v>
      </c>
      <c r="AD22" s="33">
        <v>0</v>
      </c>
      <c r="AE22" s="33">
        <v>0</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0</v>
      </c>
      <c r="D24" s="33">
        <v>0</v>
      </c>
      <c r="E24" s="33">
        <v>0</v>
      </c>
      <c r="F24" s="33">
        <v>0</v>
      </c>
      <c r="G24" s="33">
        <v>0</v>
      </c>
      <c r="H24" s="33">
        <v>0</v>
      </c>
      <c r="I24" s="33">
        <v>0</v>
      </c>
      <c r="J24" s="33">
        <v>0</v>
      </c>
      <c r="K24" s="33">
        <v>0</v>
      </c>
      <c r="L24" s="33">
        <v>0</v>
      </c>
      <c r="M24" s="33">
        <v>0</v>
      </c>
      <c r="N24" s="33">
        <v>0</v>
      </c>
      <c r="O24" s="33">
        <v>0</v>
      </c>
      <c r="P24" s="33">
        <v>0</v>
      </c>
      <c r="Q24" s="33">
        <v>0</v>
      </c>
      <c r="R24" s="33">
        <v>0</v>
      </c>
      <c r="S24" s="33">
        <v>0</v>
      </c>
      <c r="T24" s="33">
        <v>0</v>
      </c>
      <c r="U24" s="33">
        <v>0</v>
      </c>
      <c r="V24" s="33">
        <v>0</v>
      </c>
      <c r="W24" s="33">
        <v>0</v>
      </c>
      <c r="X24" s="33">
        <v>0</v>
      </c>
      <c r="Y24" s="33">
        <v>0</v>
      </c>
      <c r="Z24" s="33">
        <v>0</v>
      </c>
      <c r="AA24" s="33">
        <v>0</v>
      </c>
      <c r="AB24" s="33">
        <v>0</v>
      </c>
      <c r="AC24" s="33">
        <v>0</v>
      </c>
      <c r="AD24" s="33">
        <v>0</v>
      </c>
      <c r="AE24" s="33">
        <v>0</v>
      </c>
    </row>
    <row r="25" spans="1:31">
      <c r="A25" s="29" t="s">
        <v>130</v>
      </c>
      <c r="B25" s="29" t="s">
        <v>65</v>
      </c>
      <c r="C25" s="33">
        <v>0</v>
      </c>
      <c r="D25" s="33">
        <v>0</v>
      </c>
      <c r="E25" s="33">
        <v>0</v>
      </c>
      <c r="F25" s="33">
        <v>0</v>
      </c>
      <c r="G25" s="33">
        <v>0</v>
      </c>
      <c r="H25" s="33">
        <v>0</v>
      </c>
      <c r="I25" s="33">
        <v>0</v>
      </c>
      <c r="J25" s="33">
        <v>0</v>
      </c>
      <c r="K25" s="33">
        <v>0</v>
      </c>
      <c r="L25" s="33">
        <v>0</v>
      </c>
      <c r="M25" s="33">
        <v>0</v>
      </c>
      <c r="N25" s="33">
        <v>0</v>
      </c>
      <c r="O25" s="33">
        <v>0</v>
      </c>
      <c r="P25" s="33">
        <v>0</v>
      </c>
      <c r="Q25" s="33">
        <v>0</v>
      </c>
      <c r="R25" s="33">
        <v>0</v>
      </c>
      <c r="S25" s="33">
        <v>0</v>
      </c>
      <c r="T25" s="33">
        <v>0</v>
      </c>
      <c r="U25" s="33">
        <v>0</v>
      </c>
      <c r="V25" s="33">
        <v>0</v>
      </c>
      <c r="W25" s="33">
        <v>0</v>
      </c>
      <c r="X25" s="33">
        <v>0</v>
      </c>
      <c r="Y25" s="33">
        <v>0</v>
      </c>
      <c r="Z25" s="33">
        <v>0</v>
      </c>
      <c r="AA25" s="33">
        <v>0</v>
      </c>
      <c r="AB25" s="33">
        <v>0</v>
      </c>
      <c r="AC25" s="33">
        <v>0</v>
      </c>
      <c r="AD25" s="33">
        <v>0</v>
      </c>
      <c r="AE25" s="33">
        <v>0</v>
      </c>
    </row>
    <row r="26" spans="1:31">
      <c r="A26" s="29" t="s">
        <v>130</v>
      </c>
      <c r="B26" s="29" t="s">
        <v>69</v>
      </c>
      <c r="C26" s="33">
        <v>0</v>
      </c>
      <c r="D26" s="33">
        <v>0</v>
      </c>
      <c r="E26" s="33">
        <v>0</v>
      </c>
      <c r="F26" s="33">
        <v>0</v>
      </c>
      <c r="G26" s="33">
        <v>0</v>
      </c>
      <c r="H26" s="33">
        <v>0</v>
      </c>
      <c r="I26" s="33">
        <v>0</v>
      </c>
      <c r="J26" s="33">
        <v>0</v>
      </c>
      <c r="K26" s="33">
        <v>0</v>
      </c>
      <c r="L26" s="33">
        <v>0</v>
      </c>
      <c r="M26" s="33">
        <v>0</v>
      </c>
      <c r="N26" s="33">
        <v>0</v>
      </c>
      <c r="O26" s="33">
        <v>0</v>
      </c>
      <c r="P26" s="33">
        <v>0</v>
      </c>
      <c r="Q26" s="33">
        <v>0</v>
      </c>
      <c r="R26" s="33">
        <v>0</v>
      </c>
      <c r="S26" s="33">
        <v>0</v>
      </c>
      <c r="T26" s="33">
        <v>0</v>
      </c>
      <c r="U26" s="33">
        <v>0</v>
      </c>
      <c r="V26" s="33">
        <v>0</v>
      </c>
      <c r="W26" s="33">
        <v>0</v>
      </c>
      <c r="X26" s="33">
        <v>0</v>
      </c>
      <c r="Y26" s="33">
        <v>0</v>
      </c>
      <c r="Z26" s="33">
        <v>0</v>
      </c>
      <c r="AA26" s="33">
        <v>0</v>
      </c>
      <c r="AB26" s="33">
        <v>0</v>
      </c>
      <c r="AC26" s="33">
        <v>0</v>
      </c>
      <c r="AD26" s="33">
        <v>0</v>
      </c>
      <c r="AE26" s="33">
        <v>0</v>
      </c>
    </row>
    <row r="27" spans="1:31">
      <c r="A27" s="29" t="s">
        <v>130</v>
      </c>
      <c r="B27" s="29" t="s">
        <v>68</v>
      </c>
      <c r="C27" s="33">
        <v>0</v>
      </c>
      <c r="D27" s="33">
        <v>0</v>
      </c>
      <c r="E27" s="33">
        <v>0</v>
      </c>
      <c r="F27" s="33">
        <v>0</v>
      </c>
      <c r="G27" s="33">
        <v>0</v>
      </c>
      <c r="H27" s="33">
        <v>0</v>
      </c>
      <c r="I27" s="33">
        <v>0</v>
      </c>
      <c r="J27" s="33">
        <v>0</v>
      </c>
      <c r="K27" s="33">
        <v>0</v>
      </c>
      <c r="L27" s="33">
        <v>0</v>
      </c>
      <c r="M27" s="33">
        <v>0</v>
      </c>
      <c r="N27" s="33">
        <v>0</v>
      </c>
      <c r="O27" s="33">
        <v>0</v>
      </c>
      <c r="P27" s="33">
        <v>0</v>
      </c>
      <c r="Q27" s="33">
        <v>0</v>
      </c>
      <c r="R27" s="33">
        <v>0</v>
      </c>
      <c r="S27" s="33">
        <v>0</v>
      </c>
      <c r="T27" s="33">
        <v>0</v>
      </c>
      <c r="U27" s="33">
        <v>0</v>
      </c>
      <c r="V27" s="33">
        <v>0</v>
      </c>
      <c r="W27" s="33">
        <v>0</v>
      </c>
      <c r="X27" s="33">
        <v>0</v>
      </c>
      <c r="Y27" s="33">
        <v>0</v>
      </c>
      <c r="Z27" s="33">
        <v>0</v>
      </c>
      <c r="AA27" s="33">
        <v>0</v>
      </c>
      <c r="AB27" s="33">
        <v>0</v>
      </c>
      <c r="AC27" s="33">
        <v>0</v>
      </c>
      <c r="AD27" s="33">
        <v>0</v>
      </c>
      <c r="AE27" s="33">
        <v>0</v>
      </c>
    </row>
    <row r="28" spans="1:31">
      <c r="A28" s="29" t="s">
        <v>130</v>
      </c>
      <c r="B28" s="29" t="s">
        <v>36</v>
      </c>
      <c r="C28" s="33">
        <v>0</v>
      </c>
      <c r="D28" s="33">
        <v>0</v>
      </c>
      <c r="E28" s="33">
        <v>0</v>
      </c>
      <c r="F28" s="33">
        <v>0</v>
      </c>
      <c r="G28" s="33">
        <v>0</v>
      </c>
      <c r="H28" s="33">
        <v>0</v>
      </c>
      <c r="I28" s="33">
        <v>0</v>
      </c>
      <c r="J28" s="33">
        <v>0</v>
      </c>
      <c r="K28" s="33">
        <v>0</v>
      </c>
      <c r="L28" s="33">
        <v>0</v>
      </c>
      <c r="M28" s="33">
        <v>0</v>
      </c>
      <c r="N28" s="33">
        <v>0</v>
      </c>
      <c r="O28" s="33">
        <v>0</v>
      </c>
      <c r="P28" s="33">
        <v>0</v>
      </c>
      <c r="Q28" s="33">
        <v>0</v>
      </c>
      <c r="R28" s="33">
        <v>0</v>
      </c>
      <c r="S28" s="33">
        <v>0</v>
      </c>
      <c r="T28" s="33">
        <v>0</v>
      </c>
      <c r="U28" s="33">
        <v>0</v>
      </c>
      <c r="V28" s="33">
        <v>0</v>
      </c>
      <c r="W28" s="33">
        <v>0</v>
      </c>
      <c r="X28" s="33">
        <v>0</v>
      </c>
      <c r="Y28" s="33">
        <v>0</v>
      </c>
      <c r="Z28" s="33">
        <v>0</v>
      </c>
      <c r="AA28" s="33">
        <v>0</v>
      </c>
      <c r="AB28" s="33">
        <v>0</v>
      </c>
      <c r="AC28" s="33">
        <v>0</v>
      </c>
      <c r="AD28" s="33">
        <v>0</v>
      </c>
      <c r="AE28" s="33">
        <v>0</v>
      </c>
    </row>
    <row r="29" spans="1:31">
      <c r="A29" s="29" t="s">
        <v>130</v>
      </c>
      <c r="B29" s="29" t="s">
        <v>73</v>
      </c>
      <c r="C29" s="33">
        <v>0</v>
      </c>
      <c r="D29" s="33">
        <v>0</v>
      </c>
      <c r="E29" s="33">
        <v>0</v>
      </c>
      <c r="F29" s="33">
        <v>0</v>
      </c>
      <c r="G29" s="33">
        <v>0</v>
      </c>
      <c r="H29" s="33">
        <v>0</v>
      </c>
      <c r="I29" s="33">
        <v>0</v>
      </c>
      <c r="J29" s="33">
        <v>0</v>
      </c>
      <c r="K29" s="33">
        <v>0</v>
      </c>
      <c r="L29" s="33">
        <v>0</v>
      </c>
      <c r="M29" s="33">
        <v>0</v>
      </c>
      <c r="N29" s="33">
        <v>0</v>
      </c>
      <c r="O29" s="33">
        <v>0</v>
      </c>
      <c r="P29" s="33">
        <v>0</v>
      </c>
      <c r="Q29" s="33">
        <v>0</v>
      </c>
      <c r="R29" s="33">
        <v>0</v>
      </c>
      <c r="S29" s="33">
        <v>0</v>
      </c>
      <c r="T29" s="33">
        <v>0</v>
      </c>
      <c r="U29" s="33">
        <v>0</v>
      </c>
      <c r="V29" s="33">
        <v>0</v>
      </c>
      <c r="W29" s="33">
        <v>0</v>
      </c>
      <c r="X29" s="33">
        <v>0</v>
      </c>
      <c r="Y29" s="33">
        <v>0</v>
      </c>
      <c r="Z29" s="33">
        <v>0</v>
      </c>
      <c r="AA29" s="33">
        <v>0</v>
      </c>
      <c r="AB29" s="33">
        <v>0</v>
      </c>
      <c r="AC29" s="33">
        <v>0</v>
      </c>
      <c r="AD29" s="33">
        <v>0</v>
      </c>
      <c r="AE29" s="33">
        <v>0</v>
      </c>
    </row>
    <row r="30" spans="1:31">
      <c r="A30" s="29" t="s">
        <v>130</v>
      </c>
      <c r="B30" s="29" t="s">
        <v>56</v>
      </c>
      <c r="C30" s="33">
        <v>0</v>
      </c>
      <c r="D30" s="33">
        <v>0</v>
      </c>
      <c r="E30" s="33">
        <v>0</v>
      </c>
      <c r="F30" s="33">
        <v>0</v>
      </c>
      <c r="G30" s="33">
        <v>0</v>
      </c>
      <c r="H30" s="33">
        <v>0</v>
      </c>
      <c r="I30" s="33">
        <v>0</v>
      </c>
      <c r="J30" s="33">
        <v>0</v>
      </c>
      <c r="K30" s="33">
        <v>0</v>
      </c>
      <c r="L30" s="33">
        <v>0</v>
      </c>
      <c r="M30" s="33">
        <v>0</v>
      </c>
      <c r="N30" s="33">
        <v>0</v>
      </c>
      <c r="O30" s="33">
        <v>0</v>
      </c>
      <c r="P30" s="33">
        <v>0</v>
      </c>
      <c r="Q30" s="33">
        <v>0</v>
      </c>
      <c r="R30" s="33">
        <v>0</v>
      </c>
      <c r="S30" s="33">
        <v>0</v>
      </c>
      <c r="T30" s="33">
        <v>0</v>
      </c>
      <c r="U30" s="33">
        <v>0</v>
      </c>
      <c r="V30" s="33">
        <v>0</v>
      </c>
      <c r="W30" s="33">
        <v>0</v>
      </c>
      <c r="X30" s="33">
        <v>0</v>
      </c>
      <c r="Y30" s="33">
        <v>0</v>
      </c>
      <c r="Z30" s="33">
        <v>0</v>
      </c>
      <c r="AA30" s="33">
        <v>0</v>
      </c>
      <c r="AB30" s="33">
        <v>0</v>
      </c>
      <c r="AC30" s="33">
        <v>0</v>
      </c>
      <c r="AD30" s="33">
        <v>0</v>
      </c>
      <c r="AE30" s="33">
        <v>0</v>
      </c>
    </row>
    <row r="31" spans="1:31">
      <c r="A31" s="34" t="s">
        <v>138</v>
      </c>
      <c r="B31" s="34"/>
      <c r="C31" s="35">
        <v>0</v>
      </c>
      <c r="D31" s="35">
        <v>0</v>
      </c>
      <c r="E31" s="35">
        <v>0</v>
      </c>
      <c r="F31" s="35">
        <v>36541.88891405239</v>
      </c>
      <c r="G31" s="35">
        <v>102905.65992016179</v>
      </c>
      <c r="H31" s="35">
        <v>2.7096929268083966E-4</v>
      </c>
      <c r="I31" s="35">
        <v>0</v>
      </c>
      <c r="J31" s="35">
        <v>0</v>
      </c>
      <c r="K31" s="35">
        <v>0</v>
      </c>
      <c r="L31" s="35">
        <v>0</v>
      </c>
      <c r="M31" s="35">
        <v>0</v>
      </c>
      <c r="N31" s="35">
        <v>0</v>
      </c>
      <c r="O31" s="35">
        <v>0</v>
      </c>
      <c r="P31" s="35">
        <v>0</v>
      </c>
      <c r="Q31" s="35">
        <v>0</v>
      </c>
      <c r="R31" s="35">
        <v>0</v>
      </c>
      <c r="S31" s="35">
        <v>0</v>
      </c>
      <c r="T31" s="35">
        <v>0</v>
      </c>
      <c r="U31" s="35">
        <v>0</v>
      </c>
      <c r="V31" s="35">
        <v>0</v>
      </c>
      <c r="W31" s="35">
        <v>1828.2079199999998</v>
      </c>
      <c r="X31" s="35">
        <v>0</v>
      </c>
      <c r="Y31" s="35">
        <v>0</v>
      </c>
      <c r="Z31" s="35">
        <v>0</v>
      </c>
      <c r="AA31" s="35">
        <v>0</v>
      </c>
      <c r="AB31" s="35">
        <v>0</v>
      </c>
      <c r="AC31" s="35">
        <v>0</v>
      </c>
      <c r="AD31" s="35">
        <v>0</v>
      </c>
      <c r="AE31" s="35">
        <v>0</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0</v>
      </c>
      <c r="D34" s="33">
        <v>0</v>
      </c>
      <c r="E34" s="33">
        <v>0</v>
      </c>
      <c r="F34" s="33">
        <v>197720.90030266615</v>
      </c>
      <c r="G34" s="33">
        <v>2417.6371543698251</v>
      </c>
      <c r="H34" s="33">
        <v>2286.9085950932295</v>
      </c>
      <c r="I34" s="33">
        <v>6019.5977993322076</v>
      </c>
      <c r="J34" s="33">
        <v>0</v>
      </c>
      <c r="K34" s="33">
        <v>11706.679350366392</v>
      </c>
      <c r="L34" s="33">
        <v>1.5139922871862401E-5</v>
      </c>
      <c r="M34" s="33">
        <v>7.4871800162180005E-6</v>
      </c>
      <c r="N34" s="33">
        <v>4.57826482359128E-5</v>
      </c>
      <c r="O34" s="33">
        <v>30511.004219146394</v>
      </c>
      <c r="P34" s="33">
        <v>0</v>
      </c>
      <c r="Q34" s="33">
        <v>0</v>
      </c>
      <c r="R34" s="33">
        <v>1089.3144389234244</v>
      </c>
      <c r="S34" s="33">
        <v>0</v>
      </c>
      <c r="T34" s="33">
        <v>0</v>
      </c>
      <c r="U34" s="33">
        <v>0</v>
      </c>
      <c r="V34" s="33">
        <v>4.1342343372269899E-5</v>
      </c>
      <c r="W34" s="33">
        <v>84.473020056516006</v>
      </c>
      <c r="X34" s="33">
        <v>0</v>
      </c>
      <c r="Y34" s="33">
        <v>785.22409524383477</v>
      </c>
      <c r="Z34" s="33">
        <v>1.58743644085732E-4</v>
      </c>
      <c r="AA34" s="33">
        <v>0</v>
      </c>
      <c r="AB34" s="33">
        <v>0</v>
      </c>
      <c r="AC34" s="33">
        <v>0</v>
      </c>
      <c r="AD34" s="33">
        <v>0</v>
      </c>
      <c r="AE34" s="33">
        <v>0</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0</v>
      </c>
      <c r="D36" s="33">
        <v>0</v>
      </c>
      <c r="E36" s="33">
        <v>0</v>
      </c>
      <c r="F36" s="33">
        <v>0</v>
      </c>
      <c r="G36" s="33">
        <v>0</v>
      </c>
      <c r="H36" s="33">
        <v>0</v>
      </c>
      <c r="I36" s="33">
        <v>0</v>
      </c>
      <c r="J36" s="33">
        <v>0</v>
      </c>
      <c r="K36" s="33">
        <v>0</v>
      </c>
      <c r="L36" s="33">
        <v>0</v>
      </c>
      <c r="M36" s="33">
        <v>0</v>
      </c>
      <c r="N36" s="33">
        <v>0</v>
      </c>
      <c r="O36" s="33">
        <v>0</v>
      </c>
      <c r="P36" s="33">
        <v>0</v>
      </c>
      <c r="Q36" s="33">
        <v>0</v>
      </c>
      <c r="R36" s="33">
        <v>0</v>
      </c>
      <c r="S36" s="33">
        <v>0</v>
      </c>
      <c r="T36" s="33">
        <v>0</v>
      </c>
      <c r="U36" s="33">
        <v>0</v>
      </c>
      <c r="V36" s="33">
        <v>0</v>
      </c>
      <c r="W36" s="33">
        <v>0</v>
      </c>
      <c r="X36" s="33">
        <v>0</v>
      </c>
      <c r="Y36" s="33">
        <v>0</v>
      </c>
      <c r="Z36" s="33">
        <v>0</v>
      </c>
      <c r="AA36" s="33">
        <v>0</v>
      </c>
      <c r="AB36" s="33">
        <v>0</v>
      </c>
      <c r="AC36" s="33">
        <v>0</v>
      </c>
      <c r="AD36" s="33">
        <v>0</v>
      </c>
      <c r="AE36" s="33">
        <v>0</v>
      </c>
    </row>
    <row r="37" spans="1:31">
      <c r="A37" s="29" t="s">
        <v>131</v>
      </c>
      <c r="B37" s="29" t="s">
        <v>32</v>
      </c>
      <c r="C37" s="33">
        <v>0</v>
      </c>
      <c r="D37" s="33">
        <v>0</v>
      </c>
      <c r="E37" s="33">
        <v>0</v>
      </c>
      <c r="F37" s="33">
        <v>0</v>
      </c>
      <c r="G37" s="33">
        <v>0</v>
      </c>
      <c r="H37" s="33">
        <v>0</v>
      </c>
      <c r="I37" s="33">
        <v>0</v>
      </c>
      <c r="J37" s="33">
        <v>0</v>
      </c>
      <c r="K37" s="33">
        <v>0</v>
      </c>
      <c r="L37" s="33">
        <v>0</v>
      </c>
      <c r="M37" s="33">
        <v>0</v>
      </c>
      <c r="N37" s="33">
        <v>0</v>
      </c>
      <c r="O37" s="33">
        <v>0</v>
      </c>
      <c r="P37" s="33">
        <v>0</v>
      </c>
      <c r="Q37" s="33">
        <v>0</v>
      </c>
      <c r="R37" s="33">
        <v>0</v>
      </c>
      <c r="S37" s="33">
        <v>0</v>
      </c>
      <c r="T37" s="33">
        <v>0</v>
      </c>
      <c r="U37" s="33">
        <v>0</v>
      </c>
      <c r="V37" s="33">
        <v>0</v>
      </c>
      <c r="W37" s="33">
        <v>0</v>
      </c>
      <c r="X37" s="33">
        <v>0</v>
      </c>
      <c r="Y37" s="33">
        <v>0</v>
      </c>
      <c r="Z37" s="33">
        <v>0</v>
      </c>
      <c r="AA37" s="33">
        <v>0</v>
      </c>
      <c r="AB37" s="33">
        <v>0</v>
      </c>
      <c r="AC37" s="33">
        <v>0</v>
      </c>
      <c r="AD37" s="33">
        <v>0</v>
      </c>
      <c r="AE37" s="33">
        <v>0</v>
      </c>
    </row>
    <row r="38" spans="1:31">
      <c r="A38" s="29" t="s">
        <v>131</v>
      </c>
      <c r="B38" s="29" t="s">
        <v>66</v>
      </c>
      <c r="C38" s="33">
        <v>0</v>
      </c>
      <c r="D38" s="33">
        <v>0</v>
      </c>
      <c r="E38" s="33">
        <v>0</v>
      </c>
      <c r="F38" s="33">
        <v>0</v>
      </c>
      <c r="G38" s="33">
        <v>0</v>
      </c>
      <c r="H38" s="33">
        <v>0</v>
      </c>
      <c r="I38" s="33">
        <v>0</v>
      </c>
      <c r="J38" s="33">
        <v>0</v>
      </c>
      <c r="K38" s="33">
        <v>0</v>
      </c>
      <c r="L38" s="33">
        <v>0</v>
      </c>
      <c r="M38" s="33">
        <v>0</v>
      </c>
      <c r="N38" s="33">
        <v>0</v>
      </c>
      <c r="O38" s="33">
        <v>0</v>
      </c>
      <c r="P38" s="33">
        <v>0</v>
      </c>
      <c r="Q38" s="33">
        <v>0</v>
      </c>
      <c r="R38" s="33">
        <v>0</v>
      </c>
      <c r="S38" s="33">
        <v>0</v>
      </c>
      <c r="T38" s="33">
        <v>0</v>
      </c>
      <c r="U38" s="33">
        <v>0</v>
      </c>
      <c r="V38" s="33">
        <v>0</v>
      </c>
      <c r="W38" s="33">
        <v>0</v>
      </c>
      <c r="X38" s="33">
        <v>0</v>
      </c>
      <c r="Y38" s="33">
        <v>0</v>
      </c>
      <c r="Z38" s="33">
        <v>0</v>
      </c>
      <c r="AA38" s="33">
        <v>0</v>
      </c>
      <c r="AB38" s="33">
        <v>0</v>
      </c>
      <c r="AC38" s="33">
        <v>0</v>
      </c>
      <c r="AD38" s="33">
        <v>0</v>
      </c>
      <c r="AE38" s="33">
        <v>0</v>
      </c>
    </row>
    <row r="39" spans="1:31">
      <c r="A39" s="29" t="s">
        <v>131</v>
      </c>
      <c r="B39" s="29" t="s">
        <v>65</v>
      </c>
      <c r="C39" s="33">
        <v>0</v>
      </c>
      <c r="D39" s="33">
        <v>0</v>
      </c>
      <c r="E39" s="33">
        <v>0</v>
      </c>
      <c r="F39" s="33">
        <v>0</v>
      </c>
      <c r="G39" s="33">
        <v>0</v>
      </c>
      <c r="H39" s="33">
        <v>0</v>
      </c>
      <c r="I39" s="33">
        <v>0</v>
      </c>
      <c r="J39" s="33">
        <v>0</v>
      </c>
      <c r="K39" s="33">
        <v>0</v>
      </c>
      <c r="L39" s="33">
        <v>0</v>
      </c>
      <c r="M39" s="33">
        <v>0</v>
      </c>
      <c r="N39" s="33">
        <v>0</v>
      </c>
      <c r="O39" s="33">
        <v>0</v>
      </c>
      <c r="P39" s="33">
        <v>0</v>
      </c>
      <c r="Q39" s="33">
        <v>0</v>
      </c>
      <c r="R39" s="33">
        <v>0</v>
      </c>
      <c r="S39" s="33">
        <v>0</v>
      </c>
      <c r="T39" s="33">
        <v>0</v>
      </c>
      <c r="U39" s="33">
        <v>0</v>
      </c>
      <c r="V39" s="33">
        <v>0</v>
      </c>
      <c r="W39" s="33">
        <v>0</v>
      </c>
      <c r="X39" s="33">
        <v>0</v>
      </c>
      <c r="Y39" s="33">
        <v>0</v>
      </c>
      <c r="Z39" s="33">
        <v>0</v>
      </c>
      <c r="AA39" s="33">
        <v>0</v>
      </c>
      <c r="AB39" s="33">
        <v>0</v>
      </c>
      <c r="AC39" s="33">
        <v>0</v>
      </c>
      <c r="AD39" s="33">
        <v>0</v>
      </c>
      <c r="AE39" s="33">
        <v>0</v>
      </c>
    </row>
    <row r="40" spans="1:31">
      <c r="A40" s="29" t="s">
        <v>131</v>
      </c>
      <c r="B40" s="29" t="s">
        <v>69</v>
      </c>
      <c r="C40" s="33">
        <v>0</v>
      </c>
      <c r="D40" s="33">
        <v>0</v>
      </c>
      <c r="E40" s="33">
        <v>0</v>
      </c>
      <c r="F40" s="33">
        <v>0</v>
      </c>
      <c r="G40" s="33">
        <v>0</v>
      </c>
      <c r="H40" s="33">
        <v>0</v>
      </c>
      <c r="I40" s="33">
        <v>0</v>
      </c>
      <c r="J40" s="33">
        <v>0</v>
      </c>
      <c r="K40" s="33">
        <v>0</v>
      </c>
      <c r="L40" s="33">
        <v>0</v>
      </c>
      <c r="M40" s="33">
        <v>0</v>
      </c>
      <c r="N40" s="33">
        <v>0</v>
      </c>
      <c r="O40" s="33">
        <v>0</v>
      </c>
      <c r="P40" s="33">
        <v>0</v>
      </c>
      <c r="Q40" s="33">
        <v>0</v>
      </c>
      <c r="R40" s="33">
        <v>0</v>
      </c>
      <c r="S40" s="33">
        <v>0</v>
      </c>
      <c r="T40" s="33">
        <v>0</v>
      </c>
      <c r="U40" s="33">
        <v>0</v>
      </c>
      <c r="V40" s="33">
        <v>0</v>
      </c>
      <c r="W40" s="33">
        <v>0</v>
      </c>
      <c r="X40" s="33">
        <v>0</v>
      </c>
      <c r="Y40" s="33">
        <v>0</v>
      </c>
      <c r="Z40" s="33">
        <v>0</v>
      </c>
      <c r="AA40" s="33">
        <v>0</v>
      </c>
      <c r="AB40" s="33">
        <v>0</v>
      </c>
      <c r="AC40" s="33">
        <v>0</v>
      </c>
      <c r="AD40" s="33">
        <v>0</v>
      </c>
      <c r="AE40" s="33">
        <v>0</v>
      </c>
    </row>
    <row r="41" spans="1:31">
      <c r="A41" s="29" t="s">
        <v>131</v>
      </c>
      <c r="B41" s="29" t="s">
        <v>68</v>
      </c>
      <c r="C41" s="33">
        <v>0</v>
      </c>
      <c r="D41" s="33">
        <v>0</v>
      </c>
      <c r="E41" s="33">
        <v>0</v>
      </c>
      <c r="F41" s="33">
        <v>0</v>
      </c>
      <c r="G41" s="33">
        <v>0</v>
      </c>
      <c r="H41" s="33">
        <v>0</v>
      </c>
      <c r="I41" s="33">
        <v>0</v>
      </c>
      <c r="J41" s="33">
        <v>0</v>
      </c>
      <c r="K41" s="33">
        <v>0</v>
      </c>
      <c r="L41" s="33">
        <v>0</v>
      </c>
      <c r="M41" s="33">
        <v>0</v>
      </c>
      <c r="N41" s="33">
        <v>0</v>
      </c>
      <c r="O41" s="33">
        <v>0</v>
      </c>
      <c r="P41" s="33">
        <v>0</v>
      </c>
      <c r="Q41" s="33">
        <v>0</v>
      </c>
      <c r="R41" s="33">
        <v>0</v>
      </c>
      <c r="S41" s="33">
        <v>0</v>
      </c>
      <c r="T41" s="33">
        <v>0</v>
      </c>
      <c r="U41" s="33">
        <v>0</v>
      </c>
      <c r="V41" s="33">
        <v>0</v>
      </c>
      <c r="W41" s="33">
        <v>0</v>
      </c>
      <c r="X41" s="33">
        <v>0</v>
      </c>
      <c r="Y41" s="33">
        <v>0</v>
      </c>
      <c r="Z41" s="33">
        <v>0</v>
      </c>
      <c r="AA41" s="33">
        <v>0</v>
      </c>
      <c r="AB41" s="33">
        <v>0</v>
      </c>
      <c r="AC41" s="33">
        <v>0</v>
      </c>
      <c r="AD41" s="33">
        <v>0</v>
      </c>
      <c r="AE41" s="33">
        <v>0</v>
      </c>
    </row>
    <row r="42" spans="1:31">
      <c r="A42" s="29" t="s">
        <v>131</v>
      </c>
      <c r="B42" s="29" t="s">
        <v>36</v>
      </c>
      <c r="C42" s="33">
        <v>0</v>
      </c>
      <c r="D42" s="33">
        <v>0</v>
      </c>
      <c r="E42" s="33">
        <v>0</v>
      </c>
      <c r="F42" s="33">
        <v>0</v>
      </c>
      <c r="G42" s="33">
        <v>0</v>
      </c>
      <c r="H42" s="33">
        <v>0</v>
      </c>
      <c r="I42" s="33">
        <v>0</v>
      </c>
      <c r="J42" s="33">
        <v>0</v>
      </c>
      <c r="K42" s="33">
        <v>0</v>
      </c>
      <c r="L42" s="33">
        <v>0</v>
      </c>
      <c r="M42" s="33">
        <v>0</v>
      </c>
      <c r="N42" s="33">
        <v>0</v>
      </c>
      <c r="O42" s="33">
        <v>0</v>
      </c>
      <c r="P42" s="33">
        <v>0</v>
      </c>
      <c r="Q42" s="33">
        <v>0</v>
      </c>
      <c r="R42" s="33">
        <v>0</v>
      </c>
      <c r="S42" s="33">
        <v>0</v>
      </c>
      <c r="T42" s="33">
        <v>0</v>
      </c>
      <c r="U42" s="33">
        <v>0</v>
      </c>
      <c r="V42" s="33">
        <v>0</v>
      </c>
      <c r="W42" s="33">
        <v>0</v>
      </c>
      <c r="X42" s="33">
        <v>0</v>
      </c>
      <c r="Y42" s="33">
        <v>0</v>
      </c>
      <c r="Z42" s="33">
        <v>0</v>
      </c>
      <c r="AA42" s="33">
        <v>0</v>
      </c>
      <c r="AB42" s="33">
        <v>0</v>
      </c>
      <c r="AC42" s="33">
        <v>0</v>
      </c>
      <c r="AD42" s="33">
        <v>0</v>
      </c>
      <c r="AE42" s="33">
        <v>0</v>
      </c>
    </row>
    <row r="43" spans="1:31">
      <c r="A43" s="29" t="s">
        <v>131</v>
      </c>
      <c r="B43" s="29" t="s">
        <v>73</v>
      </c>
      <c r="C43" s="33">
        <v>0</v>
      </c>
      <c r="D43" s="33">
        <v>0</v>
      </c>
      <c r="E43" s="33">
        <v>0</v>
      </c>
      <c r="F43" s="33">
        <v>0</v>
      </c>
      <c r="G43" s="33">
        <v>0</v>
      </c>
      <c r="H43" s="33">
        <v>0</v>
      </c>
      <c r="I43" s="33">
        <v>0</v>
      </c>
      <c r="J43" s="33">
        <v>0</v>
      </c>
      <c r="K43" s="33">
        <v>0</v>
      </c>
      <c r="L43" s="33">
        <v>0</v>
      </c>
      <c r="M43" s="33">
        <v>0</v>
      </c>
      <c r="N43" s="33">
        <v>0</v>
      </c>
      <c r="O43" s="33">
        <v>0</v>
      </c>
      <c r="P43" s="33">
        <v>0</v>
      </c>
      <c r="Q43" s="33">
        <v>0</v>
      </c>
      <c r="R43" s="33">
        <v>0</v>
      </c>
      <c r="S43" s="33">
        <v>0</v>
      </c>
      <c r="T43" s="33">
        <v>0</v>
      </c>
      <c r="U43" s="33">
        <v>0</v>
      </c>
      <c r="V43" s="33">
        <v>0</v>
      </c>
      <c r="W43" s="33">
        <v>0</v>
      </c>
      <c r="X43" s="33">
        <v>0</v>
      </c>
      <c r="Y43" s="33">
        <v>0</v>
      </c>
      <c r="Z43" s="33">
        <v>0</v>
      </c>
      <c r="AA43" s="33">
        <v>0</v>
      </c>
      <c r="AB43" s="33">
        <v>0</v>
      </c>
      <c r="AC43" s="33">
        <v>0</v>
      </c>
      <c r="AD43" s="33">
        <v>0</v>
      </c>
      <c r="AE43" s="33">
        <v>0</v>
      </c>
    </row>
    <row r="44" spans="1:31">
      <c r="A44" s="29" t="s">
        <v>131</v>
      </c>
      <c r="B44" s="29" t="s">
        <v>56</v>
      </c>
      <c r="C44" s="33">
        <v>0</v>
      </c>
      <c r="D44" s="33">
        <v>0</v>
      </c>
      <c r="E44" s="33">
        <v>0</v>
      </c>
      <c r="F44" s="33">
        <v>0</v>
      </c>
      <c r="G44" s="33">
        <v>0</v>
      </c>
      <c r="H44" s="33">
        <v>0</v>
      </c>
      <c r="I44" s="33">
        <v>0</v>
      </c>
      <c r="J44" s="33">
        <v>0</v>
      </c>
      <c r="K44" s="33">
        <v>0</v>
      </c>
      <c r="L44" s="33">
        <v>0</v>
      </c>
      <c r="M44" s="33">
        <v>0</v>
      </c>
      <c r="N44" s="33">
        <v>0</v>
      </c>
      <c r="O44" s="33">
        <v>0</v>
      </c>
      <c r="P44" s="33">
        <v>0</v>
      </c>
      <c r="Q44" s="33">
        <v>0</v>
      </c>
      <c r="R44" s="33">
        <v>0</v>
      </c>
      <c r="S44" s="33">
        <v>0</v>
      </c>
      <c r="T44" s="33">
        <v>0</v>
      </c>
      <c r="U44" s="33">
        <v>0</v>
      </c>
      <c r="V44" s="33">
        <v>0</v>
      </c>
      <c r="W44" s="33">
        <v>0</v>
      </c>
      <c r="X44" s="33">
        <v>0</v>
      </c>
      <c r="Y44" s="33">
        <v>0</v>
      </c>
      <c r="Z44" s="33">
        <v>0</v>
      </c>
      <c r="AA44" s="33">
        <v>0</v>
      </c>
      <c r="AB44" s="33">
        <v>0</v>
      </c>
      <c r="AC44" s="33">
        <v>0</v>
      </c>
      <c r="AD44" s="33">
        <v>0</v>
      </c>
      <c r="AE44" s="33">
        <v>0</v>
      </c>
    </row>
    <row r="45" spans="1:31">
      <c r="A45" s="34" t="s">
        <v>138</v>
      </c>
      <c r="B45" s="34"/>
      <c r="C45" s="35">
        <v>0</v>
      </c>
      <c r="D45" s="35">
        <v>0</v>
      </c>
      <c r="E45" s="35">
        <v>0</v>
      </c>
      <c r="F45" s="35">
        <v>197720.90030266615</v>
      </c>
      <c r="G45" s="35">
        <v>2417.6371543698251</v>
      </c>
      <c r="H45" s="35">
        <v>2286.9085950932295</v>
      </c>
      <c r="I45" s="35">
        <v>6019.5977993322076</v>
      </c>
      <c r="J45" s="35">
        <v>0</v>
      </c>
      <c r="K45" s="35">
        <v>11706.679350366392</v>
      </c>
      <c r="L45" s="35">
        <v>1.5139922871862401E-5</v>
      </c>
      <c r="M45" s="35">
        <v>7.4871800162180005E-6</v>
      </c>
      <c r="N45" s="35">
        <v>4.57826482359128E-5</v>
      </c>
      <c r="O45" s="35">
        <v>30511.004219146394</v>
      </c>
      <c r="P45" s="35">
        <v>0</v>
      </c>
      <c r="Q45" s="35">
        <v>0</v>
      </c>
      <c r="R45" s="35">
        <v>1089.3144389234244</v>
      </c>
      <c r="S45" s="35">
        <v>0</v>
      </c>
      <c r="T45" s="35">
        <v>0</v>
      </c>
      <c r="U45" s="35">
        <v>0</v>
      </c>
      <c r="V45" s="35">
        <v>4.1342343372269899E-5</v>
      </c>
      <c r="W45" s="35">
        <v>84.473020056516006</v>
      </c>
      <c r="X45" s="35">
        <v>0</v>
      </c>
      <c r="Y45" s="35">
        <v>785.22409524383477</v>
      </c>
      <c r="Z45" s="35">
        <v>1.58743644085732E-4</v>
      </c>
      <c r="AA45" s="35">
        <v>0</v>
      </c>
      <c r="AB45" s="35">
        <v>0</v>
      </c>
      <c r="AC45" s="35">
        <v>0</v>
      </c>
      <c r="AD45" s="35">
        <v>0</v>
      </c>
      <c r="AE45" s="35">
        <v>0</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0</v>
      </c>
      <c r="D49" s="33">
        <v>0</v>
      </c>
      <c r="E49" s="33">
        <v>0</v>
      </c>
      <c r="F49" s="33">
        <v>180099.81723424009</v>
      </c>
      <c r="G49" s="33">
        <v>8726.900877438271</v>
      </c>
      <c r="H49" s="33">
        <v>28159.410079132278</v>
      </c>
      <c r="I49" s="33">
        <v>81555.596488470968</v>
      </c>
      <c r="J49" s="33">
        <v>2.6646917938432088E-2</v>
      </c>
      <c r="K49" s="33">
        <v>0</v>
      </c>
      <c r="L49" s="33">
        <v>1.6655237156693999E-6</v>
      </c>
      <c r="M49" s="33">
        <v>3.1006748015803999E-6</v>
      </c>
      <c r="N49" s="33">
        <v>0</v>
      </c>
      <c r="O49" s="33">
        <v>0</v>
      </c>
      <c r="P49" s="33">
        <v>0</v>
      </c>
      <c r="Q49" s="33">
        <v>0</v>
      </c>
      <c r="R49" s="33">
        <v>0</v>
      </c>
      <c r="S49" s="33">
        <v>0</v>
      </c>
      <c r="T49" s="33">
        <v>0</v>
      </c>
      <c r="U49" s="33">
        <v>0</v>
      </c>
      <c r="V49" s="33">
        <v>0</v>
      </c>
      <c r="W49" s="33">
        <v>0</v>
      </c>
      <c r="X49" s="33">
        <v>0</v>
      </c>
      <c r="Y49" s="33">
        <v>0</v>
      </c>
      <c r="Z49" s="33">
        <v>0</v>
      </c>
      <c r="AA49" s="33">
        <v>0</v>
      </c>
      <c r="AB49" s="33">
        <v>417.81613966406604</v>
      </c>
      <c r="AC49" s="33">
        <v>8.61312078688083E-6</v>
      </c>
      <c r="AD49" s="33">
        <v>0</v>
      </c>
      <c r="AE49" s="33">
        <v>0</v>
      </c>
    </row>
    <row r="50" spans="1:31">
      <c r="A50" s="29" t="s">
        <v>132</v>
      </c>
      <c r="B50" s="29" t="s">
        <v>20</v>
      </c>
      <c r="C50" s="33">
        <v>0</v>
      </c>
      <c r="D50" s="33">
        <v>0</v>
      </c>
      <c r="E50" s="33">
        <v>0</v>
      </c>
      <c r="F50" s="33">
        <v>0</v>
      </c>
      <c r="G50" s="33">
        <v>0</v>
      </c>
      <c r="H50" s="33">
        <v>0</v>
      </c>
      <c r="I50" s="33">
        <v>0</v>
      </c>
      <c r="J50" s="33">
        <v>0</v>
      </c>
      <c r="K50" s="33">
        <v>0</v>
      </c>
      <c r="L50" s="33">
        <v>0</v>
      </c>
      <c r="M50" s="33">
        <v>0</v>
      </c>
      <c r="N50" s="33">
        <v>0</v>
      </c>
      <c r="O50" s="33">
        <v>0</v>
      </c>
      <c r="P50" s="33">
        <v>0</v>
      </c>
      <c r="Q50" s="33">
        <v>0</v>
      </c>
      <c r="R50" s="33">
        <v>0</v>
      </c>
      <c r="S50" s="33">
        <v>0</v>
      </c>
      <c r="T50" s="33">
        <v>0</v>
      </c>
      <c r="U50" s="33">
        <v>0</v>
      </c>
      <c r="V50" s="33">
        <v>0</v>
      </c>
      <c r="W50" s="33">
        <v>0</v>
      </c>
      <c r="X50" s="33">
        <v>0</v>
      </c>
      <c r="Y50" s="33">
        <v>0</v>
      </c>
      <c r="Z50" s="33">
        <v>0</v>
      </c>
      <c r="AA50" s="33">
        <v>0</v>
      </c>
      <c r="AB50" s="33">
        <v>0</v>
      </c>
      <c r="AC50" s="33">
        <v>0</v>
      </c>
      <c r="AD50" s="33">
        <v>0</v>
      </c>
      <c r="AE50" s="33">
        <v>0</v>
      </c>
    </row>
    <row r="51" spans="1:31">
      <c r="A51" s="29" t="s">
        <v>132</v>
      </c>
      <c r="B51" s="29" t="s">
        <v>32</v>
      </c>
      <c r="C51" s="33">
        <v>0</v>
      </c>
      <c r="D51" s="33">
        <v>0</v>
      </c>
      <c r="E51" s="33">
        <v>0</v>
      </c>
      <c r="F51" s="33">
        <v>0</v>
      </c>
      <c r="G51" s="33">
        <v>0</v>
      </c>
      <c r="H51" s="33">
        <v>0</v>
      </c>
      <c r="I51" s="33">
        <v>0</v>
      </c>
      <c r="J51" s="33">
        <v>0</v>
      </c>
      <c r="K51" s="33">
        <v>0</v>
      </c>
      <c r="L51" s="33">
        <v>0</v>
      </c>
      <c r="M51" s="33">
        <v>0</v>
      </c>
      <c r="N51" s="33">
        <v>0</v>
      </c>
      <c r="O51" s="33">
        <v>0</v>
      </c>
      <c r="P51" s="33">
        <v>0</v>
      </c>
      <c r="Q51" s="33">
        <v>0</v>
      </c>
      <c r="R51" s="33">
        <v>0</v>
      </c>
      <c r="S51" s="33">
        <v>0</v>
      </c>
      <c r="T51" s="33">
        <v>0</v>
      </c>
      <c r="U51" s="33">
        <v>0</v>
      </c>
      <c r="V51" s="33">
        <v>0</v>
      </c>
      <c r="W51" s="33">
        <v>0</v>
      </c>
      <c r="X51" s="33">
        <v>0</v>
      </c>
      <c r="Y51" s="33">
        <v>0</v>
      </c>
      <c r="Z51" s="33">
        <v>0</v>
      </c>
      <c r="AA51" s="33">
        <v>0</v>
      </c>
      <c r="AB51" s="33">
        <v>0</v>
      </c>
      <c r="AC51" s="33">
        <v>0</v>
      </c>
      <c r="AD51" s="33">
        <v>0</v>
      </c>
      <c r="AE51" s="33">
        <v>0</v>
      </c>
    </row>
    <row r="52" spans="1:31">
      <c r="A52" s="29" t="s">
        <v>132</v>
      </c>
      <c r="B52" s="29" t="s">
        <v>66</v>
      </c>
      <c r="C52" s="33">
        <v>0</v>
      </c>
      <c r="D52" s="33">
        <v>0</v>
      </c>
      <c r="E52" s="33">
        <v>0</v>
      </c>
      <c r="F52" s="33">
        <v>0</v>
      </c>
      <c r="G52" s="33">
        <v>0</v>
      </c>
      <c r="H52" s="33">
        <v>0</v>
      </c>
      <c r="I52" s="33">
        <v>0</v>
      </c>
      <c r="J52" s="33">
        <v>0</v>
      </c>
      <c r="K52" s="33">
        <v>0</v>
      </c>
      <c r="L52" s="33">
        <v>0</v>
      </c>
      <c r="M52" s="33">
        <v>0</v>
      </c>
      <c r="N52" s="33">
        <v>0</v>
      </c>
      <c r="O52" s="33">
        <v>0</v>
      </c>
      <c r="P52" s="33">
        <v>0</v>
      </c>
      <c r="Q52" s="33">
        <v>0</v>
      </c>
      <c r="R52" s="33">
        <v>0</v>
      </c>
      <c r="S52" s="33">
        <v>0</v>
      </c>
      <c r="T52" s="33">
        <v>0</v>
      </c>
      <c r="U52" s="33">
        <v>0</v>
      </c>
      <c r="V52" s="33">
        <v>0</v>
      </c>
      <c r="W52" s="33">
        <v>0</v>
      </c>
      <c r="X52" s="33">
        <v>0</v>
      </c>
      <c r="Y52" s="33">
        <v>0</v>
      </c>
      <c r="Z52" s="33">
        <v>0</v>
      </c>
      <c r="AA52" s="33">
        <v>0</v>
      </c>
      <c r="AB52" s="33">
        <v>0</v>
      </c>
      <c r="AC52" s="33">
        <v>0</v>
      </c>
      <c r="AD52" s="33">
        <v>0</v>
      </c>
      <c r="AE52" s="33">
        <v>0</v>
      </c>
    </row>
    <row r="53" spans="1:31">
      <c r="A53" s="29" t="s">
        <v>132</v>
      </c>
      <c r="B53" s="29" t="s">
        <v>65</v>
      </c>
      <c r="C53" s="33">
        <v>0</v>
      </c>
      <c r="D53" s="33">
        <v>0</v>
      </c>
      <c r="E53" s="33">
        <v>0</v>
      </c>
      <c r="F53" s="33">
        <v>0</v>
      </c>
      <c r="G53" s="33">
        <v>0</v>
      </c>
      <c r="H53" s="33">
        <v>0</v>
      </c>
      <c r="I53" s="33">
        <v>0</v>
      </c>
      <c r="J53" s="33">
        <v>0</v>
      </c>
      <c r="K53" s="33">
        <v>0</v>
      </c>
      <c r="L53" s="33">
        <v>0</v>
      </c>
      <c r="M53" s="33">
        <v>0</v>
      </c>
      <c r="N53" s="33">
        <v>0</v>
      </c>
      <c r="O53" s="33">
        <v>0</v>
      </c>
      <c r="P53" s="33">
        <v>0</v>
      </c>
      <c r="Q53" s="33">
        <v>0</v>
      </c>
      <c r="R53" s="33">
        <v>0</v>
      </c>
      <c r="S53" s="33">
        <v>0</v>
      </c>
      <c r="T53" s="33">
        <v>0</v>
      </c>
      <c r="U53" s="33">
        <v>0</v>
      </c>
      <c r="V53" s="33">
        <v>0</v>
      </c>
      <c r="W53" s="33">
        <v>0</v>
      </c>
      <c r="X53" s="33">
        <v>0</v>
      </c>
      <c r="Y53" s="33">
        <v>0</v>
      </c>
      <c r="Z53" s="33">
        <v>0</v>
      </c>
      <c r="AA53" s="33">
        <v>0</v>
      </c>
      <c r="AB53" s="33">
        <v>0</v>
      </c>
      <c r="AC53" s="33">
        <v>0</v>
      </c>
      <c r="AD53" s="33">
        <v>0</v>
      </c>
      <c r="AE53" s="33">
        <v>0</v>
      </c>
    </row>
    <row r="54" spans="1:31">
      <c r="A54" s="29" t="s">
        <v>132</v>
      </c>
      <c r="B54" s="29" t="s">
        <v>69</v>
      </c>
      <c r="C54" s="33">
        <v>0</v>
      </c>
      <c r="D54" s="33">
        <v>0</v>
      </c>
      <c r="E54" s="33">
        <v>0</v>
      </c>
      <c r="F54" s="33">
        <v>0</v>
      </c>
      <c r="G54" s="33">
        <v>0</v>
      </c>
      <c r="H54" s="33">
        <v>0</v>
      </c>
      <c r="I54" s="33">
        <v>0</v>
      </c>
      <c r="J54" s="33">
        <v>0</v>
      </c>
      <c r="K54" s="33">
        <v>0</v>
      </c>
      <c r="L54" s="33">
        <v>0</v>
      </c>
      <c r="M54" s="33">
        <v>0</v>
      </c>
      <c r="N54" s="33">
        <v>0</v>
      </c>
      <c r="O54" s="33">
        <v>0</v>
      </c>
      <c r="P54" s="33">
        <v>0</v>
      </c>
      <c r="Q54" s="33">
        <v>0</v>
      </c>
      <c r="R54" s="33">
        <v>0</v>
      </c>
      <c r="S54" s="33">
        <v>0</v>
      </c>
      <c r="T54" s="33">
        <v>0</v>
      </c>
      <c r="U54" s="33">
        <v>0</v>
      </c>
      <c r="V54" s="33">
        <v>0</v>
      </c>
      <c r="W54" s="33">
        <v>0</v>
      </c>
      <c r="X54" s="33">
        <v>0</v>
      </c>
      <c r="Y54" s="33">
        <v>0</v>
      </c>
      <c r="Z54" s="33">
        <v>0</v>
      </c>
      <c r="AA54" s="33">
        <v>0</v>
      </c>
      <c r="AB54" s="33">
        <v>0</v>
      </c>
      <c r="AC54" s="33">
        <v>0</v>
      </c>
      <c r="AD54" s="33">
        <v>0</v>
      </c>
      <c r="AE54" s="33">
        <v>0</v>
      </c>
    </row>
    <row r="55" spans="1:31">
      <c r="A55" s="29" t="s">
        <v>132</v>
      </c>
      <c r="B55" s="29" t="s">
        <v>68</v>
      </c>
      <c r="C55" s="33">
        <v>0</v>
      </c>
      <c r="D55" s="33">
        <v>0</v>
      </c>
      <c r="E55" s="33">
        <v>0</v>
      </c>
      <c r="F55" s="33">
        <v>0</v>
      </c>
      <c r="G55" s="33">
        <v>0</v>
      </c>
      <c r="H55" s="33">
        <v>0</v>
      </c>
      <c r="I55" s="33">
        <v>0</v>
      </c>
      <c r="J55" s="33">
        <v>0</v>
      </c>
      <c r="K55" s="33">
        <v>0</v>
      </c>
      <c r="L55" s="33">
        <v>0</v>
      </c>
      <c r="M55" s="33">
        <v>0</v>
      </c>
      <c r="N55" s="33">
        <v>0</v>
      </c>
      <c r="O55" s="33">
        <v>0</v>
      </c>
      <c r="P55" s="33">
        <v>0</v>
      </c>
      <c r="Q55" s="33">
        <v>0</v>
      </c>
      <c r="R55" s="33">
        <v>0</v>
      </c>
      <c r="S55" s="33">
        <v>0</v>
      </c>
      <c r="T55" s="33">
        <v>0</v>
      </c>
      <c r="U55" s="33">
        <v>0</v>
      </c>
      <c r="V55" s="33">
        <v>0</v>
      </c>
      <c r="W55" s="33">
        <v>0</v>
      </c>
      <c r="X55" s="33">
        <v>0</v>
      </c>
      <c r="Y55" s="33">
        <v>0</v>
      </c>
      <c r="Z55" s="33">
        <v>0</v>
      </c>
      <c r="AA55" s="33">
        <v>0</v>
      </c>
      <c r="AB55" s="33">
        <v>0</v>
      </c>
      <c r="AC55" s="33">
        <v>0</v>
      </c>
      <c r="AD55" s="33">
        <v>0</v>
      </c>
      <c r="AE55" s="33">
        <v>0</v>
      </c>
    </row>
    <row r="56" spans="1:31">
      <c r="A56" s="29" t="s">
        <v>132</v>
      </c>
      <c r="B56" s="29" t="s">
        <v>36</v>
      </c>
      <c r="C56" s="33">
        <v>0</v>
      </c>
      <c r="D56" s="33">
        <v>0</v>
      </c>
      <c r="E56" s="33">
        <v>0</v>
      </c>
      <c r="F56" s="33">
        <v>0</v>
      </c>
      <c r="G56" s="33">
        <v>0</v>
      </c>
      <c r="H56" s="33">
        <v>0</v>
      </c>
      <c r="I56" s="33">
        <v>0</v>
      </c>
      <c r="J56" s="33">
        <v>0</v>
      </c>
      <c r="K56" s="33">
        <v>0</v>
      </c>
      <c r="L56" s="33">
        <v>0</v>
      </c>
      <c r="M56" s="33">
        <v>0</v>
      </c>
      <c r="N56" s="33">
        <v>0</v>
      </c>
      <c r="O56" s="33">
        <v>0</v>
      </c>
      <c r="P56" s="33">
        <v>0</v>
      </c>
      <c r="Q56" s="33">
        <v>0</v>
      </c>
      <c r="R56" s="33">
        <v>0</v>
      </c>
      <c r="S56" s="33">
        <v>0</v>
      </c>
      <c r="T56" s="33">
        <v>0</v>
      </c>
      <c r="U56" s="33">
        <v>0</v>
      </c>
      <c r="V56" s="33">
        <v>0</v>
      </c>
      <c r="W56" s="33">
        <v>0</v>
      </c>
      <c r="X56" s="33">
        <v>0</v>
      </c>
      <c r="Y56" s="33">
        <v>0</v>
      </c>
      <c r="Z56" s="33">
        <v>0</v>
      </c>
      <c r="AA56" s="33">
        <v>0</v>
      </c>
      <c r="AB56" s="33">
        <v>0</v>
      </c>
      <c r="AC56" s="33">
        <v>0</v>
      </c>
      <c r="AD56" s="33">
        <v>0</v>
      </c>
      <c r="AE56" s="33">
        <v>0</v>
      </c>
    </row>
    <row r="57" spans="1:31">
      <c r="A57" s="29" t="s">
        <v>132</v>
      </c>
      <c r="B57" s="29" t="s">
        <v>73</v>
      </c>
      <c r="C57" s="33">
        <v>0</v>
      </c>
      <c r="D57" s="33">
        <v>0</v>
      </c>
      <c r="E57" s="33">
        <v>0</v>
      </c>
      <c r="F57" s="33">
        <v>0</v>
      </c>
      <c r="G57" s="33">
        <v>0</v>
      </c>
      <c r="H57" s="33">
        <v>0</v>
      </c>
      <c r="I57" s="33">
        <v>0</v>
      </c>
      <c r="J57" s="33">
        <v>0</v>
      </c>
      <c r="K57" s="33">
        <v>0</v>
      </c>
      <c r="L57" s="33">
        <v>0</v>
      </c>
      <c r="M57" s="33">
        <v>0</v>
      </c>
      <c r="N57" s="33">
        <v>0</v>
      </c>
      <c r="O57" s="33">
        <v>0</v>
      </c>
      <c r="P57" s="33">
        <v>0</v>
      </c>
      <c r="Q57" s="33">
        <v>0</v>
      </c>
      <c r="R57" s="33">
        <v>0</v>
      </c>
      <c r="S57" s="33">
        <v>0</v>
      </c>
      <c r="T57" s="33">
        <v>0</v>
      </c>
      <c r="U57" s="33">
        <v>0</v>
      </c>
      <c r="V57" s="33">
        <v>0</v>
      </c>
      <c r="W57" s="33">
        <v>0</v>
      </c>
      <c r="X57" s="33">
        <v>0</v>
      </c>
      <c r="Y57" s="33">
        <v>0</v>
      </c>
      <c r="Z57" s="33">
        <v>0</v>
      </c>
      <c r="AA57" s="33">
        <v>0</v>
      </c>
      <c r="AB57" s="33">
        <v>0</v>
      </c>
      <c r="AC57" s="33">
        <v>0</v>
      </c>
      <c r="AD57" s="33">
        <v>0</v>
      </c>
      <c r="AE57" s="33">
        <v>0</v>
      </c>
    </row>
    <row r="58" spans="1:31">
      <c r="A58" s="29" t="s">
        <v>132</v>
      </c>
      <c r="B58" s="29" t="s">
        <v>56</v>
      </c>
      <c r="C58" s="33">
        <v>0</v>
      </c>
      <c r="D58" s="33">
        <v>0</v>
      </c>
      <c r="E58" s="33">
        <v>0</v>
      </c>
      <c r="F58" s="33">
        <v>0</v>
      </c>
      <c r="G58" s="33">
        <v>0</v>
      </c>
      <c r="H58" s="33">
        <v>0</v>
      </c>
      <c r="I58" s="33">
        <v>0</v>
      </c>
      <c r="J58" s="33">
        <v>0</v>
      </c>
      <c r="K58" s="33">
        <v>0</v>
      </c>
      <c r="L58" s="33">
        <v>0</v>
      </c>
      <c r="M58" s="33">
        <v>0</v>
      </c>
      <c r="N58" s="33">
        <v>0</v>
      </c>
      <c r="O58" s="33">
        <v>0</v>
      </c>
      <c r="P58" s="33">
        <v>0</v>
      </c>
      <c r="Q58" s="33">
        <v>0</v>
      </c>
      <c r="R58" s="33">
        <v>0</v>
      </c>
      <c r="S58" s="33">
        <v>0</v>
      </c>
      <c r="T58" s="33">
        <v>0</v>
      </c>
      <c r="U58" s="33">
        <v>0</v>
      </c>
      <c r="V58" s="33">
        <v>0</v>
      </c>
      <c r="W58" s="33">
        <v>0</v>
      </c>
      <c r="X58" s="33">
        <v>0</v>
      </c>
      <c r="Y58" s="33">
        <v>0</v>
      </c>
      <c r="Z58" s="33">
        <v>0</v>
      </c>
      <c r="AA58" s="33">
        <v>0</v>
      </c>
      <c r="AB58" s="33">
        <v>0</v>
      </c>
      <c r="AC58" s="33">
        <v>0</v>
      </c>
      <c r="AD58" s="33">
        <v>0</v>
      </c>
      <c r="AE58" s="33">
        <v>0</v>
      </c>
    </row>
    <row r="59" spans="1:31">
      <c r="A59" s="34" t="s">
        <v>138</v>
      </c>
      <c r="B59" s="34"/>
      <c r="C59" s="35">
        <v>0</v>
      </c>
      <c r="D59" s="35">
        <v>0</v>
      </c>
      <c r="E59" s="35">
        <v>0</v>
      </c>
      <c r="F59" s="35">
        <v>180099.81723424009</v>
      </c>
      <c r="G59" s="35">
        <v>8726.900877438271</v>
      </c>
      <c r="H59" s="35">
        <v>28159.410079132278</v>
      </c>
      <c r="I59" s="35">
        <v>81555.596488470968</v>
      </c>
      <c r="J59" s="35">
        <v>2.6646917938432088E-2</v>
      </c>
      <c r="K59" s="35">
        <v>0</v>
      </c>
      <c r="L59" s="35">
        <v>1.6655237156693999E-6</v>
      </c>
      <c r="M59" s="35">
        <v>3.1006748015803999E-6</v>
      </c>
      <c r="N59" s="35">
        <v>0</v>
      </c>
      <c r="O59" s="35">
        <v>0</v>
      </c>
      <c r="P59" s="35">
        <v>0</v>
      </c>
      <c r="Q59" s="35">
        <v>0</v>
      </c>
      <c r="R59" s="35">
        <v>0</v>
      </c>
      <c r="S59" s="35">
        <v>0</v>
      </c>
      <c r="T59" s="35">
        <v>0</v>
      </c>
      <c r="U59" s="35">
        <v>0</v>
      </c>
      <c r="V59" s="35">
        <v>0</v>
      </c>
      <c r="W59" s="35">
        <v>0</v>
      </c>
      <c r="X59" s="35">
        <v>0</v>
      </c>
      <c r="Y59" s="35">
        <v>0</v>
      </c>
      <c r="Z59" s="35">
        <v>0</v>
      </c>
      <c r="AA59" s="35">
        <v>0</v>
      </c>
      <c r="AB59" s="35">
        <v>417.81613966406604</v>
      </c>
      <c r="AC59" s="35">
        <v>8.61312078688083E-6</v>
      </c>
      <c r="AD59" s="35">
        <v>0</v>
      </c>
      <c r="AE59" s="35">
        <v>0</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0</v>
      </c>
      <c r="D64" s="33">
        <v>0</v>
      </c>
      <c r="E64" s="33">
        <v>0</v>
      </c>
      <c r="F64" s="33">
        <v>0</v>
      </c>
      <c r="G64" s="33">
        <v>0</v>
      </c>
      <c r="H64" s="33">
        <v>0</v>
      </c>
      <c r="I64" s="33">
        <v>0</v>
      </c>
      <c r="J64" s="33">
        <v>0</v>
      </c>
      <c r="K64" s="33">
        <v>0</v>
      </c>
      <c r="L64" s="33">
        <v>0</v>
      </c>
      <c r="M64" s="33">
        <v>0</v>
      </c>
      <c r="N64" s="33">
        <v>0</v>
      </c>
      <c r="O64" s="33">
        <v>0</v>
      </c>
      <c r="P64" s="33">
        <v>0</v>
      </c>
      <c r="Q64" s="33">
        <v>0</v>
      </c>
      <c r="R64" s="33">
        <v>0</v>
      </c>
      <c r="S64" s="33">
        <v>0</v>
      </c>
      <c r="T64" s="33">
        <v>0</v>
      </c>
      <c r="U64" s="33">
        <v>0</v>
      </c>
      <c r="V64" s="33">
        <v>0</v>
      </c>
      <c r="W64" s="33">
        <v>0</v>
      </c>
      <c r="X64" s="33">
        <v>0</v>
      </c>
      <c r="Y64" s="33">
        <v>0</v>
      </c>
      <c r="Z64" s="33">
        <v>0</v>
      </c>
      <c r="AA64" s="33">
        <v>0</v>
      </c>
      <c r="AB64" s="33">
        <v>0</v>
      </c>
      <c r="AC64" s="33">
        <v>0</v>
      </c>
      <c r="AD64" s="33">
        <v>0</v>
      </c>
      <c r="AE64" s="33">
        <v>0</v>
      </c>
    </row>
    <row r="65" spans="1:31">
      <c r="A65" s="29" t="s">
        <v>133</v>
      </c>
      <c r="B65" s="29" t="s">
        <v>32</v>
      </c>
      <c r="C65" s="33">
        <v>0</v>
      </c>
      <c r="D65" s="33">
        <v>0</v>
      </c>
      <c r="E65" s="33">
        <v>0</v>
      </c>
      <c r="F65" s="33">
        <v>0</v>
      </c>
      <c r="G65" s="33">
        <v>0</v>
      </c>
      <c r="H65" s="33">
        <v>0</v>
      </c>
      <c r="I65" s="33">
        <v>0</v>
      </c>
      <c r="J65" s="33">
        <v>0</v>
      </c>
      <c r="K65" s="33">
        <v>0</v>
      </c>
      <c r="L65" s="33">
        <v>0</v>
      </c>
      <c r="M65" s="33">
        <v>0</v>
      </c>
      <c r="N65" s="33">
        <v>0</v>
      </c>
      <c r="O65" s="33">
        <v>0</v>
      </c>
      <c r="P65" s="33">
        <v>0</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0</v>
      </c>
      <c r="D66" s="33">
        <v>0</v>
      </c>
      <c r="E66" s="33">
        <v>0</v>
      </c>
      <c r="F66" s="33">
        <v>0</v>
      </c>
      <c r="G66" s="33">
        <v>0</v>
      </c>
      <c r="H66" s="33">
        <v>0</v>
      </c>
      <c r="I66" s="33">
        <v>0</v>
      </c>
      <c r="J66" s="33">
        <v>0</v>
      </c>
      <c r="K66" s="33">
        <v>0</v>
      </c>
      <c r="L66" s="33">
        <v>0</v>
      </c>
      <c r="M66" s="33">
        <v>0</v>
      </c>
      <c r="N66" s="33">
        <v>0</v>
      </c>
      <c r="O66" s="33">
        <v>0</v>
      </c>
      <c r="P66" s="33">
        <v>0</v>
      </c>
      <c r="Q66" s="33">
        <v>0</v>
      </c>
      <c r="R66" s="33">
        <v>0</v>
      </c>
      <c r="S66" s="33">
        <v>0</v>
      </c>
      <c r="T66" s="33">
        <v>0</v>
      </c>
      <c r="U66" s="33">
        <v>0</v>
      </c>
      <c r="V66" s="33">
        <v>0</v>
      </c>
      <c r="W66" s="33">
        <v>0</v>
      </c>
      <c r="X66" s="33">
        <v>0</v>
      </c>
      <c r="Y66" s="33">
        <v>0</v>
      </c>
      <c r="Z66" s="33">
        <v>0</v>
      </c>
      <c r="AA66" s="33">
        <v>0</v>
      </c>
      <c r="AB66" s="33">
        <v>0</v>
      </c>
      <c r="AC66" s="33">
        <v>0</v>
      </c>
      <c r="AD66" s="33">
        <v>0</v>
      </c>
      <c r="AE66" s="33">
        <v>0</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0</v>
      </c>
      <c r="D68" s="33">
        <v>0</v>
      </c>
      <c r="E68" s="33">
        <v>0</v>
      </c>
      <c r="F68" s="33">
        <v>0</v>
      </c>
      <c r="G68" s="33">
        <v>0</v>
      </c>
      <c r="H68" s="33">
        <v>0</v>
      </c>
      <c r="I68" s="33">
        <v>0</v>
      </c>
      <c r="J68" s="33">
        <v>0</v>
      </c>
      <c r="K68" s="33">
        <v>0</v>
      </c>
      <c r="L68" s="33">
        <v>0</v>
      </c>
      <c r="M68" s="33">
        <v>0</v>
      </c>
      <c r="N68" s="33">
        <v>0</v>
      </c>
      <c r="O68" s="33">
        <v>0</v>
      </c>
      <c r="P68" s="33">
        <v>0</v>
      </c>
      <c r="Q68" s="33">
        <v>0</v>
      </c>
      <c r="R68" s="33">
        <v>0</v>
      </c>
      <c r="S68" s="33">
        <v>0</v>
      </c>
      <c r="T68" s="33">
        <v>0</v>
      </c>
      <c r="U68" s="33">
        <v>0</v>
      </c>
      <c r="V68" s="33">
        <v>0</v>
      </c>
      <c r="W68" s="33">
        <v>0</v>
      </c>
      <c r="X68" s="33">
        <v>0</v>
      </c>
      <c r="Y68" s="33">
        <v>0</v>
      </c>
      <c r="Z68" s="33">
        <v>0</v>
      </c>
      <c r="AA68" s="33">
        <v>0</v>
      </c>
      <c r="AB68" s="33">
        <v>0</v>
      </c>
      <c r="AC68" s="33">
        <v>0</v>
      </c>
      <c r="AD68" s="33">
        <v>0</v>
      </c>
      <c r="AE68" s="33">
        <v>0</v>
      </c>
    </row>
    <row r="69" spans="1:31">
      <c r="A69" s="29" t="s">
        <v>133</v>
      </c>
      <c r="B69" s="29" t="s">
        <v>68</v>
      </c>
      <c r="C69" s="33">
        <v>0</v>
      </c>
      <c r="D69" s="33">
        <v>0</v>
      </c>
      <c r="E69" s="33">
        <v>0</v>
      </c>
      <c r="F69" s="33">
        <v>0</v>
      </c>
      <c r="G69" s="33">
        <v>0</v>
      </c>
      <c r="H69" s="33">
        <v>0</v>
      </c>
      <c r="I69" s="33">
        <v>0</v>
      </c>
      <c r="J69" s="33">
        <v>0</v>
      </c>
      <c r="K69" s="33">
        <v>0</v>
      </c>
      <c r="L69" s="33">
        <v>0</v>
      </c>
      <c r="M69" s="33">
        <v>0</v>
      </c>
      <c r="N69" s="33">
        <v>0</v>
      </c>
      <c r="O69" s="33">
        <v>0</v>
      </c>
      <c r="P69" s="33">
        <v>0</v>
      </c>
      <c r="Q69" s="33">
        <v>0</v>
      </c>
      <c r="R69" s="33">
        <v>0</v>
      </c>
      <c r="S69" s="33">
        <v>0</v>
      </c>
      <c r="T69" s="33">
        <v>0</v>
      </c>
      <c r="U69" s="33">
        <v>0</v>
      </c>
      <c r="V69" s="33">
        <v>0</v>
      </c>
      <c r="W69" s="33">
        <v>0</v>
      </c>
      <c r="X69" s="33">
        <v>0</v>
      </c>
      <c r="Y69" s="33">
        <v>0</v>
      </c>
      <c r="Z69" s="33">
        <v>0</v>
      </c>
      <c r="AA69" s="33">
        <v>0</v>
      </c>
      <c r="AB69" s="33">
        <v>0</v>
      </c>
      <c r="AC69" s="33">
        <v>0</v>
      </c>
      <c r="AD69" s="33">
        <v>0</v>
      </c>
      <c r="AE69" s="33">
        <v>0</v>
      </c>
    </row>
    <row r="70" spans="1:31">
      <c r="A70" s="29" t="s">
        <v>133</v>
      </c>
      <c r="B70" s="29" t="s">
        <v>36</v>
      </c>
      <c r="C70" s="33">
        <v>0</v>
      </c>
      <c r="D70" s="33">
        <v>0</v>
      </c>
      <c r="E70" s="33">
        <v>0</v>
      </c>
      <c r="F70" s="33">
        <v>0</v>
      </c>
      <c r="G70" s="33">
        <v>0</v>
      </c>
      <c r="H70" s="33">
        <v>0</v>
      </c>
      <c r="I70" s="33">
        <v>0</v>
      </c>
      <c r="J70" s="33">
        <v>0</v>
      </c>
      <c r="K70" s="33">
        <v>0</v>
      </c>
      <c r="L70" s="33">
        <v>0</v>
      </c>
      <c r="M70" s="33">
        <v>0</v>
      </c>
      <c r="N70" s="33">
        <v>0</v>
      </c>
      <c r="O70" s="33">
        <v>0</v>
      </c>
      <c r="P70" s="33">
        <v>0</v>
      </c>
      <c r="Q70" s="33">
        <v>0</v>
      </c>
      <c r="R70" s="33">
        <v>0</v>
      </c>
      <c r="S70" s="33">
        <v>0</v>
      </c>
      <c r="T70" s="33">
        <v>0</v>
      </c>
      <c r="U70" s="33">
        <v>0</v>
      </c>
      <c r="V70" s="33">
        <v>0</v>
      </c>
      <c r="W70" s="33">
        <v>0</v>
      </c>
      <c r="X70" s="33">
        <v>0</v>
      </c>
      <c r="Y70" s="33">
        <v>0</v>
      </c>
      <c r="Z70" s="33">
        <v>0</v>
      </c>
      <c r="AA70" s="33">
        <v>0</v>
      </c>
      <c r="AB70" s="33">
        <v>0</v>
      </c>
      <c r="AC70" s="33">
        <v>0</v>
      </c>
      <c r="AD70" s="33">
        <v>0</v>
      </c>
      <c r="AE70" s="33">
        <v>0</v>
      </c>
    </row>
    <row r="71" spans="1:31">
      <c r="A71" s="29" t="s">
        <v>133</v>
      </c>
      <c r="B71" s="29" t="s">
        <v>73</v>
      </c>
      <c r="C71" s="33">
        <v>0</v>
      </c>
      <c r="D71" s="33">
        <v>0</v>
      </c>
      <c r="E71" s="33">
        <v>0</v>
      </c>
      <c r="F71" s="33">
        <v>0</v>
      </c>
      <c r="G71" s="33">
        <v>0</v>
      </c>
      <c r="H71" s="33">
        <v>0</v>
      </c>
      <c r="I71" s="33">
        <v>0</v>
      </c>
      <c r="J71" s="33">
        <v>0</v>
      </c>
      <c r="K71" s="33">
        <v>0</v>
      </c>
      <c r="L71" s="33">
        <v>0</v>
      </c>
      <c r="M71" s="33">
        <v>0</v>
      </c>
      <c r="N71" s="33">
        <v>0</v>
      </c>
      <c r="O71" s="33">
        <v>0</v>
      </c>
      <c r="P71" s="33">
        <v>0</v>
      </c>
      <c r="Q71" s="33">
        <v>0</v>
      </c>
      <c r="R71" s="33">
        <v>0</v>
      </c>
      <c r="S71" s="33">
        <v>0</v>
      </c>
      <c r="T71" s="33">
        <v>0</v>
      </c>
      <c r="U71" s="33">
        <v>0</v>
      </c>
      <c r="V71" s="33">
        <v>0</v>
      </c>
      <c r="W71" s="33">
        <v>0</v>
      </c>
      <c r="X71" s="33">
        <v>0</v>
      </c>
      <c r="Y71" s="33">
        <v>0</v>
      </c>
      <c r="Z71" s="33">
        <v>0</v>
      </c>
      <c r="AA71" s="33">
        <v>0</v>
      </c>
      <c r="AB71" s="33">
        <v>0</v>
      </c>
      <c r="AC71" s="33">
        <v>0</v>
      </c>
      <c r="AD71" s="33">
        <v>0</v>
      </c>
      <c r="AE71" s="33">
        <v>0</v>
      </c>
    </row>
    <row r="72" spans="1:31">
      <c r="A72" s="29" t="s">
        <v>133</v>
      </c>
      <c r="B72" s="29" t="s">
        <v>56</v>
      </c>
      <c r="C72" s="33">
        <v>0</v>
      </c>
      <c r="D72" s="33">
        <v>0</v>
      </c>
      <c r="E72" s="33">
        <v>0</v>
      </c>
      <c r="F72" s="33">
        <v>0</v>
      </c>
      <c r="G72" s="33">
        <v>0</v>
      </c>
      <c r="H72" s="33">
        <v>0</v>
      </c>
      <c r="I72" s="33">
        <v>0</v>
      </c>
      <c r="J72" s="33">
        <v>0</v>
      </c>
      <c r="K72" s="33">
        <v>0</v>
      </c>
      <c r="L72" s="33">
        <v>0</v>
      </c>
      <c r="M72" s="33">
        <v>0</v>
      </c>
      <c r="N72" s="33">
        <v>0</v>
      </c>
      <c r="O72" s="33">
        <v>0</v>
      </c>
      <c r="P72" s="33">
        <v>0</v>
      </c>
      <c r="Q72" s="33">
        <v>0</v>
      </c>
      <c r="R72" s="33">
        <v>0</v>
      </c>
      <c r="S72" s="33">
        <v>0</v>
      </c>
      <c r="T72" s="33">
        <v>0</v>
      </c>
      <c r="U72" s="33">
        <v>0</v>
      </c>
      <c r="V72" s="33">
        <v>0</v>
      </c>
      <c r="W72" s="33">
        <v>0</v>
      </c>
      <c r="X72" s="33">
        <v>0</v>
      </c>
      <c r="Y72" s="33">
        <v>0</v>
      </c>
      <c r="Z72" s="33">
        <v>0</v>
      </c>
      <c r="AA72" s="33">
        <v>0</v>
      </c>
      <c r="AB72" s="33">
        <v>0</v>
      </c>
      <c r="AC72" s="33">
        <v>0</v>
      </c>
      <c r="AD72" s="33">
        <v>0</v>
      </c>
      <c r="AE72" s="33">
        <v>0</v>
      </c>
    </row>
    <row r="73" spans="1:31">
      <c r="A73" s="34" t="s">
        <v>138</v>
      </c>
      <c r="B73" s="34"/>
      <c r="C73" s="35">
        <v>0</v>
      </c>
      <c r="D73" s="35">
        <v>0</v>
      </c>
      <c r="E73" s="35">
        <v>0</v>
      </c>
      <c r="F73" s="35">
        <v>0</v>
      </c>
      <c r="G73" s="35">
        <v>0</v>
      </c>
      <c r="H73" s="35">
        <v>0</v>
      </c>
      <c r="I73" s="35">
        <v>0</v>
      </c>
      <c r="J73" s="35">
        <v>0</v>
      </c>
      <c r="K73" s="35">
        <v>0</v>
      </c>
      <c r="L73" s="35">
        <v>0</v>
      </c>
      <c r="M73" s="35">
        <v>0</v>
      </c>
      <c r="N73" s="35">
        <v>0</v>
      </c>
      <c r="O73" s="35">
        <v>0</v>
      </c>
      <c r="P73" s="35">
        <v>0</v>
      </c>
      <c r="Q73" s="35">
        <v>0</v>
      </c>
      <c r="R73" s="35">
        <v>0</v>
      </c>
      <c r="S73" s="35">
        <v>0</v>
      </c>
      <c r="T73" s="35">
        <v>0</v>
      </c>
      <c r="U73" s="35">
        <v>0</v>
      </c>
      <c r="V73" s="35">
        <v>0</v>
      </c>
      <c r="W73" s="35">
        <v>0</v>
      </c>
      <c r="X73" s="35">
        <v>0</v>
      </c>
      <c r="Y73" s="35">
        <v>0</v>
      </c>
      <c r="Z73" s="35">
        <v>0</v>
      </c>
      <c r="AA73" s="35">
        <v>0</v>
      </c>
      <c r="AB73" s="35">
        <v>0</v>
      </c>
      <c r="AC73" s="35">
        <v>0</v>
      </c>
      <c r="AD73" s="35">
        <v>0</v>
      </c>
      <c r="AE73" s="35">
        <v>0</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0</v>
      </c>
      <c r="D78" s="33">
        <v>0</v>
      </c>
      <c r="E78" s="33">
        <v>0</v>
      </c>
      <c r="F78" s="33">
        <v>0</v>
      </c>
      <c r="G78" s="33">
        <v>0</v>
      </c>
      <c r="H78" s="33">
        <v>0</v>
      </c>
      <c r="I78" s="33">
        <v>0</v>
      </c>
      <c r="J78" s="33">
        <v>0</v>
      </c>
      <c r="K78" s="33">
        <v>0</v>
      </c>
      <c r="L78" s="33">
        <v>0</v>
      </c>
      <c r="M78" s="33">
        <v>0</v>
      </c>
      <c r="N78" s="33">
        <v>0</v>
      </c>
      <c r="O78" s="33">
        <v>0</v>
      </c>
      <c r="P78" s="33">
        <v>0</v>
      </c>
      <c r="Q78" s="33">
        <v>0</v>
      </c>
      <c r="R78" s="33">
        <v>0</v>
      </c>
      <c r="S78" s="33">
        <v>0</v>
      </c>
      <c r="T78" s="33">
        <v>0</v>
      </c>
      <c r="U78" s="33">
        <v>0</v>
      </c>
      <c r="V78" s="33">
        <v>0</v>
      </c>
      <c r="W78" s="33">
        <v>0</v>
      </c>
      <c r="X78" s="33">
        <v>0</v>
      </c>
      <c r="Y78" s="33">
        <v>0</v>
      </c>
      <c r="Z78" s="33">
        <v>0</v>
      </c>
      <c r="AA78" s="33">
        <v>0</v>
      </c>
      <c r="AB78" s="33">
        <v>0</v>
      </c>
      <c r="AC78" s="33">
        <v>0</v>
      </c>
      <c r="AD78" s="33">
        <v>0</v>
      </c>
      <c r="AE78" s="33">
        <v>0</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0</v>
      </c>
      <c r="D80" s="33">
        <v>0</v>
      </c>
      <c r="E80" s="33">
        <v>0</v>
      </c>
      <c r="F80" s="33">
        <v>0</v>
      </c>
      <c r="G80" s="33">
        <v>0</v>
      </c>
      <c r="H80" s="33">
        <v>0</v>
      </c>
      <c r="I80" s="33">
        <v>0</v>
      </c>
      <c r="J80" s="33">
        <v>0</v>
      </c>
      <c r="K80" s="33">
        <v>0</v>
      </c>
      <c r="L80" s="33">
        <v>0</v>
      </c>
      <c r="M80" s="33">
        <v>0</v>
      </c>
      <c r="N80" s="33">
        <v>0</v>
      </c>
      <c r="O80" s="33">
        <v>0</v>
      </c>
      <c r="P80" s="33">
        <v>0</v>
      </c>
      <c r="Q80" s="33">
        <v>0</v>
      </c>
      <c r="R80" s="33">
        <v>0</v>
      </c>
      <c r="S80" s="33">
        <v>0</v>
      </c>
      <c r="T80" s="33">
        <v>0</v>
      </c>
      <c r="U80" s="33">
        <v>0</v>
      </c>
      <c r="V80" s="33">
        <v>0</v>
      </c>
      <c r="W80" s="33">
        <v>0</v>
      </c>
      <c r="X80" s="33">
        <v>0</v>
      </c>
      <c r="Y80" s="33">
        <v>0</v>
      </c>
      <c r="Z80" s="33">
        <v>0</v>
      </c>
      <c r="AA80" s="33">
        <v>0</v>
      </c>
      <c r="AB80" s="33">
        <v>0</v>
      </c>
      <c r="AC80" s="33">
        <v>0</v>
      </c>
      <c r="AD80" s="33">
        <v>0</v>
      </c>
      <c r="AE80" s="33">
        <v>0</v>
      </c>
    </row>
    <row r="81" spans="1:31">
      <c r="A81" s="29" t="s">
        <v>134</v>
      </c>
      <c r="B81" s="29" t="s">
        <v>65</v>
      </c>
      <c r="C81" s="33">
        <v>0</v>
      </c>
      <c r="D81" s="33">
        <v>0</v>
      </c>
      <c r="E81" s="33">
        <v>0</v>
      </c>
      <c r="F81" s="33">
        <v>0</v>
      </c>
      <c r="G81" s="33">
        <v>0</v>
      </c>
      <c r="H81" s="33">
        <v>0</v>
      </c>
      <c r="I81" s="33">
        <v>0</v>
      </c>
      <c r="J81" s="33">
        <v>0</v>
      </c>
      <c r="K81" s="33">
        <v>0</v>
      </c>
      <c r="L81" s="33">
        <v>0</v>
      </c>
      <c r="M81" s="33">
        <v>0</v>
      </c>
      <c r="N81" s="33">
        <v>0</v>
      </c>
      <c r="O81" s="33">
        <v>0</v>
      </c>
      <c r="P81" s="33">
        <v>0</v>
      </c>
      <c r="Q81" s="33">
        <v>0</v>
      </c>
      <c r="R81" s="33">
        <v>0</v>
      </c>
      <c r="S81" s="33">
        <v>0</v>
      </c>
      <c r="T81" s="33">
        <v>0</v>
      </c>
      <c r="U81" s="33">
        <v>0</v>
      </c>
      <c r="V81" s="33">
        <v>0</v>
      </c>
      <c r="W81" s="33">
        <v>0</v>
      </c>
      <c r="X81" s="33">
        <v>0</v>
      </c>
      <c r="Y81" s="33">
        <v>0</v>
      </c>
      <c r="Z81" s="33">
        <v>0</v>
      </c>
      <c r="AA81" s="33">
        <v>0</v>
      </c>
      <c r="AB81" s="33">
        <v>0</v>
      </c>
      <c r="AC81" s="33">
        <v>0</v>
      </c>
      <c r="AD81" s="33">
        <v>0</v>
      </c>
      <c r="AE81" s="33">
        <v>0</v>
      </c>
    </row>
    <row r="82" spans="1:31">
      <c r="A82" s="29" t="s">
        <v>134</v>
      </c>
      <c r="B82" s="29" t="s">
        <v>69</v>
      </c>
      <c r="C82" s="33">
        <v>0</v>
      </c>
      <c r="D82" s="33">
        <v>0</v>
      </c>
      <c r="E82" s="33">
        <v>0</v>
      </c>
      <c r="F82" s="33">
        <v>0</v>
      </c>
      <c r="G82" s="33">
        <v>0</v>
      </c>
      <c r="H82" s="33">
        <v>0</v>
      </c>
      <c r="I82" s="33">
        <v>0</v>
      </c>
      <c r="J82" s="33">
        <v>0</v>
      </c>
      <c r="K82" s="33">
        <v>0</v>
      </c>
      <c r="L82" s="33">
        <v>0</v>
      </c>
      <c r="M82" s="33">
        <v>0</v>
      </c>
      <c r="N82" s="33">
        <v>0</v>
      </c>
      <c r="O82" s="33">
        <v>0</v>
      </c>
      <c r="P82" s="33">
        <v>0</v>
      </c>
      <c r="Q82" s="33">
        <v>0</v>
      </c>
      <c r="R82" s="33">
        <v>0</v>
      </c>
      <c r="S82" s="33">
        <v>0</v>
      </c>
      <c r="T82" s="33">
        <v>0</v>
      </c>
      <c r="U82" s="33">
        <v>0</v>
      </c>
      <c r="V82" s="33">
        <v>0</v>
      </c>
      <c r="W82" s="33">
        <v>0</v>
      </c>
      <c r="X82" s="33">
        <v>0</v>
      </c>
      <c r="Y82" s="33">
        <v>0</v>
      </c>
      <c r="Z82" s="33">
        <v>0</v>
      </c>
      <c r="AA82" s="33">
        <v>0</v>
      </c>
      <c r="AB82" s="33">
        <v>0</v>
      </c>
      <c r="AC82" s="33">
        <v>0</v>
      </c>
      <c r="AD82" s="33">
        <v>0</v>
      </c>
      <c r="AE82" s="33">
        <v>0</v>
      </c>
    </row>
    <row r="83" spans="1:31">
      <c r="A83" s="29" t="s">
        <v>134</v>
      </c>
      <c r="B83" s="29" t="s">
        <v>68</v>
      </c>
      <c r="C83" s="33">
        <v>0</v>
      </c>
      <c r="D83" s="33">
        <v>0</v>
      </c>
      <c r="E83" s="33">
        <v>0</v>
      </c>
      <c r="F83" s="33">
        <v>0</v>
      </c>
      <c r="G83" s="33">
        <v>0</v>
      </c>
      <c r="H83" s="33">
        <v>0</v>
      </c>
      <c r="I83" s="33">
        <v>0</v>
      </c>
      <c r="J83" s="33">
        <v>0</v>
      </c>
      <c r="K83" s="33">
        <v>0</v>
      </c>
      <c r="L83" s="33">
        <v>0</v>
      </c>
      <c r="M83" s="33">
        <v>0</v>
      </c>
      <c r="N83" s="33">
        <v>0</v>
      </c>
      <c r="O83" s="33">
        <v>0</v>
      </c>
      <c r="P83" s="33">
        <v>0</v>
      </c>
      <c r="Q83" s="33">
        <v>0</v>
      </c>
      <c r="R83" s="33">
        <v>0</v>
      </c>
      <c r="S83" s="33">
        <v>0</v>
      </c>
      <c r="T83" s="33">
        <v>0</v>
      </c>
      <c r="U83" s="33">
        <v>0</v>
      </c>
      <c r="V83" s="33">
        <v>0</v>
      </c>
      <c r="W83" s="33">
        <v>0</v>
      </c>
      <c r="X83" s="33">
        <v>0</v>
      </c>
      <c r="Y83" s="33">
        <v>0</v>
      </c>
      <c r="Z83" s="33">
        <v>0</v>
      </c>
      <c r="AA83" s="33">
        <v>0</v>
      </c>
      <c r="AB83" s="33">
        <v>0</v>
      </c>
      <c r="AC83" s="33">
        <v>0</v>
      </c>
      <c r="AD83" s="33">
        <v>0</v>
      </c>
      <c r="AE83" s="33">
        <v>0</v>
      </c>
    </row>
    <row r="84" spans="1:31">
      <c r="A84" s="29" t="s">
        <v>134</v>
      </c>
      <c r="B84" s="29" t="s">
        <v>36</v>
      </c>
      <c r="C84" s="33">
        <v>0</v>
      </c>
      <c r="D84" s="33">
        <v>0</v>
      </c>
      <c r="E84" s="33">
        <v>0</v>
      </c>
      <c r="F84" s="33">
        <v>0</v>
      </c>
      <c r="G84" s="33">
        <v>0</v>
      </c>
      <c r="H84" s="33">
        <v>0</v>
      </c>
      <c r="I84" s="33">
        <v>0</v>
      </c>
      <c r="J84" s="33">
        <v>0</v>
      </c>
      <c r="K84" s="33">
        <v>0</v>
      </c>
      <c r="L84" s="33">
        <v>0</v>
      </c>
      <c r="M84" s="33">
        <v>0</v>
      </c>
      <c r="N84" s="33">
        <v>0</v>
      </c>
      <c r="O84" s="33">
        <v>0</v>
      </c>
      <c r="P84" s="33">
        <v>0</v>
      </c>
      <c r="Q84" s="33">
        <v>0</v>
      </c>
      <c r="R84" s="33">
        <v>0</v>
      </c>
      <c r="S84" s="33">
        <v>0</v>
      </c>
      <c r="T84" s="33">
        <v>0</v>
      </c>
      <c r="U84" s="33">
        <v>0</v>
      </c>
      <c r="V84" s="33">
        <v>0</v>
      </c>
      <c r="W84" s="33">
        <v>0</v>
      </c>
      <c r="X84" s="33">
        <v>0</v>
      </c>
      <c r="Y84" s="33">
        <v>0</v>
      </c>
      <c r="Z84" s="33">
        <v>0</v>
      </c>
      <c r="AA84" s="33">
        <v>0</v>
      </c>
      <c r="AB84" s="33">
        <v>0</v>
      </c>
      <c r="AC84" s="33">
        <v>0</v>
      </c>
      <c r="AD84" s="33">
        <v>0</v>
      </c>
      <c r="AE84" s="33">
        <v>0</v>
      </c>
    </row>
    <row r="85" spans="1:31">
      <c r="A85" s="29" t="s">
        <v>134</v>
      </c>
      <c r="B85" s="29" t="s">
        <v>73</v>
      </c>
      <c r="C85" s="33">
        <v>0</v>
      </c>
      <c r="D85" s="33">
        <v>0</v>
      </c>
      <c r="E85" s="33">
        <v>0</v>
      </c>
      <c r="F85" s="33">
        <v>0</v>
      </c>
      <c r="G85" s="33">
        <v>0</v>
      </c>
      <c r="H85" s="33">
        <v>0</v>
      </c>
      <c r="I85" s="33">
        <v>0</v>
      </c>
      <c r="J85" s="33">
        <v>0</v>
      </c>
      <c r="K85" s="33">
        <v>0</v>
      </c>
      <c r="L85" s="33">
        <v>0</v>
      </c>
      <c r="M85" s="33">
        <v>0</v>
      </c>
      <c r="N85" s="33">
        <v>0</v>
      </c>
      <c r="O85" s="33">
        <v>0</v>
      </c>
      <c r="P85" s="33">
        <v>0</v>
      </c>
      <c r="Q85" s="33">
        <v>0</v>
      </c>
      <c r="R85" s="33">
        <v>0</v>
      </c>
      <c r="S85" s="33">
        <v>0</v>
      </c>
      <c r="T85" s="33">
        <v>0</v>
      </c>
      <c r="U85" s="33">
        <v>0</v>
      </c>
      <c r="V85" s="33">
        <v>0</v>
      </c>
      <c r="W85" s="33">
        <v>0</v>
      </c>
      <c r="X85" s="33">
        <v>0</v>
      </c>
      <c r="Y85" s="33">
        <v>0</v>
      </c>
      <c r="Z85" s="33">
        <v>0</v>
      </c>
      <c r="AA85" s="33">
        <v>0</v>
      </c>
      <c r="AB85" s="33">
        <v>0</v>
      </c>
      <c r="AC85" s="33">
        <v>0</v>
      </c>
      <c r="AD85" s="33">
        <v>0</v>
      </c>
      <c r="AE85" s="33">
        <v>0</v>
      </c>
    </row>
    <row r="86" spans="1:31">
      <c r="A86" s="29" t="s">
        <v>134</v>
      </c>
      <c r="B86" s="29" t="s">
        <v>56</v>
      </c>
      <c r="C86" s="33">
        <v>0</v>
      </c>
      <c r="D86" s="33">
        <v>0</v>
      </c>
      <c r="E86" s="33">
        <v>0</v>
      </c>
      <c r="F86" s="33">
        <v>0</v>
      </c>
      <c r="G86" s="33">
        <v>0</v>
      </c>
      <c r="H86" s="33">
        <v>0</v>
      </c>
      <c r="I86" s="33">
        <v>0</v>
      </c>
      <c r="J86" s="33">
        <v>0</v>
      </c>
      <c r="K86" s="33">
        <v>0</v>
      </c>
      <c r="L86" s="33">
        <v>0</v>
      </c>
      <c r="M86" s="33">
        <v>0</v>
      </c>
      <c r="N86" s="33">
        <v>0</v>
      </c>
      <c r="O86" s="33">
        <v>0</v>
      </c>
      <c r="P86" s="33">
        <v>0</v>
      </c>
      <c r="Q86" s="33">
        <v>0</v>
      </c>
      <c r="R86" s="33">
        <v>0</v>
      </c>
      <c r="S86" s="33">
        <v>0</v>
      </c>
      <c r="T86" s="33">
        <v>0</v>
      </c>
      <c r="U86" s="33">
        <v>0</v>
      </c>
      <c r="V86" s="33">
        <v>0</v>
      </c>
      <c r="W86" s="33">
        <v>0</v>
      </c>
      <c r="X86" s="33">
        <v>0</v>
      </c>
      <c r="Y86" s="33">
        <v>0</v>
      </c>
      <c r="Z86" s="33">
        <v>0</v>
      </c>
      <c r="AA86" s="33">
        <v>0</v>
      </c>
      <c r="AB86" s="33">
        <v>0</v>
      </c>
      <c r="AC86" s="33">
        <v>0</v>
      </c>
      <c r="AD86" s="33">
        <v>0</v>
      </c>
      <c r="AE86" s="33">
        <v>0</v>
      </c>
    </row>
    <row r="87" spans="1:31">
      <c r="A87" s="34" t="s">
        <v>138</v>
      </c>
      <c r="B87" s="34"/>
      <c r="C87" s="35">
        <v>0</v>
      </c>
      <c r="D87" s="35">
        <v>0</v>
      </c>
      <c r="E87" s="35">
        <v>0</v>
      </c>
      <c r="F87" s="35">
        <v>0</v>
      </c>
      <c r="G87" s="35">
        <v>0</v>
      </c>
      <c r="H87" s="35">
        <v>0</v>
      </c>
      <c r="I87" s="35">
        <v>0</v>
      </c>
      <c r="J87" s="35">
        <v>0</v>
      </c>
      <c r="K87" s="35">
        <v>0</v>
      </c>
      <c r="L87" s="35">
        <v>0</v>
      </c>
      <c r="M87" s="35">
        <v>0</v>
      </c>
      <c r="N87" s="35">
        <v>0</v>
      </c>
      <c r="O87" s="35">
        <v>0</v>
      </c>
      <c r="P87" s="35">
        <v>0</v>
      </c>
      <c r="Q87" s="35">
        <v>0</v>
      </c>
      <c r="R87" s="35">
        <v>0</v>
      </c>
      <c r="S87" s="35">
        <v>0</v>
      </c>
      <c r="T87" s="35">
        <v>0</v>
      </c>
      <c r="U87" s="35">
        <v>0</v>
      </c>
      <c r="V87" s="35">
        <v>0</v>
      </c>
      <c r="W87" s="35">
        <v>0</v>
      </c>
      <c r="X87" s="35">
        <v>0</v>
      </c>
      <c r="Y87" s="35">
        <v>0</v>
      </c>
      <c r="Z87" s="35">
        <v>0</v>
      </c>
      <c r="AA87" s="35">
        <v>0</v>
      </c>
      <c r="AB87" s="35">
        <v>0</v>
      </c>
      <c r="AC87" s="35">
        <v>0</v>
      </c>
      <c r="AD87" s="35">
        <v>0</v>
      </c>
      <c r="AE87" s="35">
        <v>0</v>
      </c>
    </row>
    <row r="89" spans="1:31" collapsed="1"/>
  </sheetData>
  <sheetProtection algorithmName="SHA-512" hashValue="E8ahvIXA0TQmlN26K5Xz3vGcYoPH2S8HwA6AeBKLZuu/yZ5IAXgClKQVkS6mmyWDLUEQZu2FDBRQOVhkq6Xh2g==" saltValue="jKHOOukoPryEqYHSI6AKBw=="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57E188"/>
  </sheetPr>
  <dimension ref="A1:AE11"/>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150</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151</v>
      </c>
      <c r="B2" s="18" t="s">
        <v>152</v>
      </c>
    </row>
    <row r="3" spans="1:31">
      <c r="B3" s="18"/>
    </row>
    <row r="4" spans="1:31">
      <c r="A4" s="18" t="s">
        <v>127</v>
      </c>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130</v>
      </c>
      <c r="B6" s="29" t="s">
        <v>74</v>
      </c>
      <c r="C6" s="33">
        <v>1.0316507247470285E-3</v>
      </c>
      <c r="D6" s="33">
        <v>1.1225804272327643E-3</v>
      </c>
      <c r="E6" s="33">
        <v>4406.5856683282291</v>
      </c>
      <c r="F6" s="33">
        <v>46803.437257738871</v>
      </c>
      <c r="G6" s="33">
        <v>47359.030034409661</v>
      </c>
      <c r="H6" s="33">
        <v>48187.903213755715</v>
      </c>
      <c r="I6" s="33">
        <v>46103.837483765805</v>
      </c>
      <c r="J6" s="33">
        <v>44807.11395318414</v>
      </c>
      <c r="K6" s="33">
        <v>42754.879826935066</v>
      </c>
      <c r="L6" s="33">
        <v>68593.171791951958</v>
      </c>
      <c r="M6" s="33">
        <v>67832.388453290405</v>
      </c>
      <c r="N6" s="33">
        <v>154691.30422270871</v>
      </c>
      <c r="O6" s="33">
        <v>157288.83324143759</v>
      </c>
      <c r="P6" s="33">
        <v>150749.07367193443</v>
      </c>
      <c r="Q6" s="33">
        <v>147877.00771722087</v>
      </c>
      <c r="R6" s="33">
        <v>140709.44782828266</v>
      </c>
      <c r="S6" s="33">
        <v>172791.42979913839</v>
      </c>
      <c r="T6" s="33">
        <v>169698.51985553687</v>
      </c>
      <c r="U6" s="33">
        <v>163972.98873574109</v>
      </c>
      <c r="V6" s="33">
        <v>177409.23797172194</v>
      </c>
      <c r="W6" s="33">
        <v>187010.7492288608</v>
      </c>
      <c r="X6" s="33">
        <v>219904.85169509001</v>
      </c>
      <c r="Y6" s="33">
        <v>210394.24574827045</v>
      </c>
      <c r="Z6" s="33">
        <v>200196.49139421107</v>
      </c>
      <c r="AA6" s="33">
        <v>218579.95413808085</v>
      </c>
      <c r="AB6" s="33">
        <v>274692.19086044945</v>
      </c>
      <c r="AC6" s="33">
        <v>262812.10168190883</v>
      </c>
      <c r="AD6" s="33">
        <v>250073.66747647192</v>
      </c>
      <c r="AE6" s="33">
        <v>242658.70140929293</v>
      </c>
    </row>
    <row r="7" spans="1:31">
      <c r="A7" s="29" t="s">
        <v>131</v>
      </c>
      <c r="B7" s="29" t="s">
        <v>74</v>
      </c>
      <c r="C7" s="33">
        <v>2886.3659882810857</v>
      </c>
      <c r="D7" s="33">
        <v>2754.1660827910619</v>
      </c>
      <c r="E7" s="33">
        <v>2635.0519494807986</v>
      </c>
      <c r="F7" s="33">
        <v>2507.3365435380902</v>
      </c>
      <c r="G7" s="33">
        <v>25598.608917489644</v>
      </c>
      <c r="H7" s="33">
        <v>24426.153600575992</v>
      </c>
      <c r="I7" s="33">
        <v>28087.76553258999</v>
      </c>
      <c r="J7" s="33">
        <v>78702.427545017403</v>
      </c>
      <c r="K7" s="33">
        <v>75097.736280638361</v>
      </c>
      <c r="L7" s="33">
        <v>71658.145338252769</v>
      </c>
      <c r="M7" s="33">
        <v>73537.354236058483</v>
      </c>
      <c r="N7" s="33">
        <v>81155.657190706741</v>
      </c>
      <c r="O7" s="33">
        <v>93324.656727171649</v>
      </c>
      <c r="P7" s="33">
        <v>90423.250721080665</v>
      </c>
      <c r="Q7" s="33">
        <v>101414.47682541139</v>
      </c>
      <c r="R7" s="33">
        <v>117548.95897061194</v>
      </c>
      <c r="S7" s="33">
        <v>166432.49746821457</v>
      </c>
      <c r="T7" s="33">
        <v>158809.63493864451</v>
      </c>
      <c r="U7" s="33">
        <v>155584.37204094825</v>
      </c>
      <c r="V7" s="33">
        <v>151690.08455049916</v>
      </c>
      <c r="W7" s="33">
        <v>158552.7502227363</v>
      </c>
      <c r="X7" s="33">
        <v>232098.9906565322</v>
      </c>
      <c r="Y7" s="33">
        <v>222061.0033916127</v>
      </c>
      <c r="Z7" s="33">
        <v>217037.19191093656</v>
      </c>
      <c r="AA7" s="33">
        <v>237622.06357018984</v>
      </c>
      <c r="AB7" s="33">
        <v>320461.85223290621</v>
      </c>
      <c r="AC7" s="33">
        <v>306602.28309979656</v>
      </c>
      <c r="AD7" s="33">
        <v>332825.93902052904</v>
      </c>
      <c r="AE7" s="33">
        <v>385223.18785513227</v>
      </c>
    </row>
    <row r="8" spans="1:31">
      <c r="A8" s="29" t="s">
        <v>132</v>
      </c>
      <c r="B8" s="29" t="s">
        <v>74</v>
      </c>
      <c r="C8" s="33">
        <v>5.2148820992054315E-4</v>
      </c>
      <c r="D8" s="33">
        <v>5.1039959266985149E-4</v>
      </c>
      <c r="E8" s="33">
        <v>4.9421487886879456E-4</v>
      </c>
      <c r="F8" s="33">
        <v>4939.4678547582307</v>
      </c>
      <c r="G8" s="33">
        <v>4713.2326867335869</v>
      </c>
      <c r="H8" s="33">
        <v>6824.6682454787478</v>
      </c>
      <c r="I8" s="33">
        <v>16209.881506775395</v>
      </c>
      <c r="J8" s="33">
        <v>15424.192800223114</v>
      </c>
      <c r="K8" s="33">
        <v>14717.741217220697</v>
      </c>
      <c r="L8" s="33">
        <v>14043.646194046947</v>
      </c>
      <c r="M8" s="33">
        <v>13436.27628916998</v>
      </c>
      <c r="N8" s="33">
        <v>12785.023474091156</v>
      </c>
      <c r="O8" s="33">
        <v>14245.197708522364</v>
      </c>
      <c r="P8" s="33">
        <v>14343.578443257962</v>
      </c>
      <c r="Q8" s="33">
        <v>13723.236846614656</v>
      </c>
      <c r="R8" s="33">
        <v>13058.075128313289</v>
      </c>
      <c r="S8" s="33">
        <v>21288.114306760617</v>
      </c>
      <c r="T8" s="33">
        <v>20313.086173227719</v>
      </c>
      <c r="U8" s="33">
        <v>23169.21661549584</v>
      </c>
      <c r="V8" s="33">
        <v>29767.386325553922</v>
      </c>
      <c r="W8" s="33">
        <v>59799.388987416743</v>
      </c>
      <c r="X8" s="33">
        <v>64238.630337045652</v>
      </c>
      <c r="Y8" s="33">
        <v>62174.464529383484</v>
      </c>
      <c r="Z8" s="33">
        <v>59160.884406560821</v>
      </c>
      <c r="AA8" s="33">
        <v>56451.225556304962</v>
      </c>
      <c r="AB8" s="33">
        <v>53865.673219303913</v>
      </c>
      <c r="AC8" s="33">
        <v>51536.051091790905</v>
      </c>
      <c r="AD8" s="33">
        <v>49038.112101008119</v>
      </c>
      <c r="AE8" s="33">
        <v>46792.091680806145</v>
      </c>
    </row>
    <row r="9" spans="1:31">
      <c r="A9" s="29" t="s">
        <v>133</v>
      </c>
      <c r="B9" s="29" t="s">
        <v>74</v>
      </c>
      <c r="C9" s="33">
        <v>2.3493675247551419E-3</v>
      </c>
      <c r="D9" s="33">
        <v>2.2868596572482199E-3</v>
      </c>
      <c r="E9" s="33">
        <v>2.4074813494079071E-3</v>
      </c>
      <c r="F9" s="33">
        <v>116.67688407359358</v>
      </c>
      <c r="G9" s="33">
        <v>111.33298016558793</v>
      </c>
      <c r="H9" s="33">
        <v>106.23379258915155</v>
      </c>
      <c r="I9" s="33">
        <v>101.63943563716447</v>
      </c>
      <c r="J9" s="33">
        <v>10183.955894338353</v>
      </c>
      <c r="K9" s="33">
        <v>9717.5158309628259</v>
      </c>
      <c r="L9" s="33">
        <v>9272.4426690062737</v>
      </c>
      <c r="M9" s="33">
        <v>9284.0757061038894</v>
      </c>
      <c r="N9" s="33">
        <v>15520.71768692606</v>
      </c>
      <c r="O9" s="33">
        <v>14809.845153667527</v>
      </c>
      <c r="P9" s="33">
        <v>14131.531714644037</v>
      </c>
      <c r="Q9" s="33">
        <v>14153.64253442862</v>
      </c>
      <c r="R9" s="33">
        <v>13467.619182998591</v>
      </c>
      <c r="S9" s="33">
        <v>16428.986019219887</v>
      </c>
      <c r="T9" s="33">
        <v>20938.103891452436</v>
      </c>
      <c r="U9" s="33">
        <v>28080.533804822138</v>
      </c>
      <c r="V9" s="33">
        <v>27631.043552052983</v>
      </c>
      <c r="W9" s="33">
        <v>27357.895738725743</v>
      </c>
      <c r="X9" s="33">
        <v>28328.152192811856</v>
      </c>
      <c r="Y9" s="33">
        <v>40424.701581029549</v>
      </c>
      <c r="Z9" s="33">
        <v>38465.32683854684</v>
      </c>
      <c r="AA9" s="33">
        <v>39081.003633582302</v>
      </c>
      <c r="AB9" s="33">
        <v>62231.624397943058</v>
      </c>
      <c r="AC9" s="33">
        <v>59540.185490810887</v>
      </c>
      <c r="AD9" s="33">
        <v>56654.288206728117</v>
      </c>
      <c r="AE9" s="33">
        <v>56031.50850396444</v>
      </c>
    </row>
    <row r="10" spans="1:31">
      <c r="A10" s="29" t="s">
        <v>134</v>
      </c>
      <c r="B10" s="29" t="s">
        <v>74</v>
      </c>
      <c r="C10" s="33">
        <v>3.3088836016026799E-6</v>
      </c>
      <c r="D10" s="33">
        <v>3.1573316796615798E-6</v>
      </c>
      <c r="E10" s="33">
        <v>3.0207810843521797E-6</v>
      </c>
      <c r="F10" s="33">
        <v>2.8743646109638296E-6</v>
      </c>
      <c r="G10" s="33">
        <v>2.74271432234683E-6</v>
      </c>
      <c r="H10" s="33">
        <v>2.61709381799131E-6</v>
      </c>
      <c r="I10" s="33">
        <v>2.5039078258038921E-6</v>
      </c>
      <c r="J10" s="33">
        <v>2.3825440648075132E-6</v>
      </c>
      <c r="K10" s="33">
        <v>2.2734199082623743E-6</v>
      </c>
      <c r="L10" s="33">
        <v>2.1692938047302217E-6</v>
      </c>
      <c r="M10" s="33">
        <v>2.0754745958251072E-6</v>
      </c>
      <c r="N10" s="33">
        <v>2.84496796089868E-6</v>
      </c>
      <c r="O10" s="33">
        <v>2.7146640837462202E-6</v>
      </c>
      <c r="P10" s="33">
        <v>2.5903283231540498E-6</v>
      </c>
      <c r="Q10" s="33">
        <v>2.4782999047107298E-6</v>
      </c>
      <c r="R10" s="33">
        <v>2.3581773529885596E-6</v>
      </c>
      <c r="S10" s="33">
        <v>4.2929518476096907E-6</v>
      </c>
      <c r="T10" s="33">
        <v>6.1564585916194306E-6</v>
      </c>
      <c r="U10" s="33">
        <v>6.5757580835638879E-6</v>
      </c>
      <c r="V10" s="33">
        <v>6.9477779340250599E-6</v>
      </c>
      <c r="W10" s="33">
        <v>1.4453307145206298E-4</v>
      </c>
      <c r="X10" s="33">
        <v>1.3942642254223685E-4</v>
      </c>
      <c r="Y10" s="33">
        <v>1.3378212890867577E-4</v>
      </c>
      <c r="Z10" s="33">
        <v>1.2790847305791474E-4</v>
      </c>
      <c r="AA10" s="33">
        <v>1.2811730295793084E-4</v>
      </c>
      <c r="AB10" s="33">
        <v>201.22005482490928</v>
      </c>
      <c r="AC10" s="33">
        <v>247.2034005264733</v>
      </c>
      <c r="AD10" s="33">
        <v>235.22151825750603</v>
      </c>
      <c r="AE10" s="33">
        <v>224.4480135151332</v>
      </c>
    </row>
    <row r="11" spans="1:31">
      <c r="A11" s="23" t="s">
        <v>40</v>
      </c>
      <c r="B11" s="23" t="s">
        <v>153</v>
      </c>
      <c r="C11" s="35">
        <v>2886.3698940964287</v>
      </c>
      <c r="D11" s="35">
        <v>2754.1700057880707</v>
      </c>
      <c r="E11" s="35">
        <v>7041.6405225260369</v>
      </c>
      <c r="F11" s="35">
        <v>54366.918542983156</v>
      </c>
      <c r="G11" s="35">
        <v>77782.204621541212</v>
      </c>
      <c r="H11" s="35">
        <v>79544.958855016695</v>
      </c>
      <c r="I11" s="35">
        <v>90503.123961272257</v>
      </c>
      <c r="J11" s="35">
        <v>149117.69019514558</v>
      </c>
      <c r="K11" s="35">
        <v>142287.87315803036</v>
      </c>
      <c r="L11" s="35">
        <v>163567.40599542722</v>
      </c>
      <c r="M11" s="35">
        <v>164090.0946866982</v>
      </c>
      <c r="N11" s="35">
        <v>264152.70257727761</v>
      </c>
      <c r="O11" s="35">
        <v>279668.5328335138</v>
      </c>
      <c r="P11" s="35">
        <v>269647.43455350742</v>
      </c>
      <c r="Q11" s="35">
        <v>277168.3639261538</v>
      </c>
      <c r="R11" s="35">
        <v>284784.10111256468</v>
      </c>
      <c r="S11" s="35">
        <v>376941.02759762638</v>
      </c>
      <c r="T11" s="35">
        <v>369759.34486501792</v>
      </c>
      <c r="U11" s="35">
        <v>370807.11120358313</v>
      </c>
      <c r="V11" s="35">
        <v>386497.75240677583</v>
      </c>
      <c r="W11" s="35">
        <v>432720.78432227264</v>
      </c>
      <c r="X11" s="35">
        <v>544570.6250209061</v>
      </c>
      <c r="Y11" s="35">
        <v>535054.41538407828</v>
      </c>
      <c r="Z11" s="35">
        <v>514859.89467816375</v>
      </c>
      <c r="AA11" s="35">
        <v>551734.24702627526</v>
      </c>
      <c r="AB11" s="35">
        <v>711452.56076542754</v>
      </c>
      <c r="AC11" s="35">
        <v>680737.82476483367</v>
      </c>
      <c r="AD11" s="35">
        <v>688827.22832299455</v>
      </c>
      <c r="AE11" s="35">
        <v>730929.93746271089</v>
      </c>
    </row>
  </sheetData>
  <sheetProtection algorithmName="SHA-512" hashValue="nFcMo9tzViYHxliu9snbSEVc/W5YfbC9lNY9zRAGiSnIGFgrfzd7RPa8h0AvzHa7ku68iRgBtMcAtzkfCu4XWA==" saltValue="qI/Ub0xx4mHc9IlMq0DMPA==" spinCount="100000" sheet="1" objects="1" scenarios="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57E188"/>
  </sheetPr>
  <dimension ref="A1:AE11"/>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154</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67</v>
      </c>
      <c r="B2" s="18" t="s">
        <v>142</v>
      </c>
    </row>
    <row r="4" spans="1:31">
      <c r="A4" s="18" t="s">
        <v>127</v>
      </c>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130</v>
      </c>
      <c r="B6" s="29" t="s">
        <v>67</v>
      </c>
      <c r="C6" s="33">
        <v>1.6501883099999989E-3</v>
      </c>
      <c r="D6" s="33">
        <v>1.6467057400000001E-3</v>
      </c>
      <c r="E6" s="33">
        <v>1.6566982100000001E-3</v>
      </c>
      <c r="F6" s="33">
        <v>2076.3055008023298</v>
      </c>
      <c r="G6" s="33">
        <v>1.69998401E-3</v>
      </c>
      <c r="H6" s="33">
        <v>1.6924244700000002E-3</v>
      </c>
      <c r="I6" s="33">
        <v>42.419932558950002</v>
      </c>
      <c r="J6" s="33">
        <v>1.7096988799999992E-3</v>
      </c>
      <c r="K6" s="33">
        <v>1.7234574799999999E-3</v>
      </c>
      <c r="L6" s="33">
        <v>43.570765453379998</v>
      </c>
      <c r="M6" s="33">
        <v>1.7319595900000002E-3</v>
      </c>
      <c r="N6" s="33">
        <v>50604.103121572502</v>
      </c>
      <c r="O6" s="33">
        <v>55.608401777009995</v>
      </c>
      <c r="P6" s="33">
        <v>3584.6781916402501</v>
      </c>
      <c r="Q6" s="33">
        <v>11149.4435022946</v>
      </c>
      <c r="R6" s="33">
        <v>487.75701566472998</v>
      </c>
      <c r="S6" s="33">
        <v>4733.6828847752895</v>
      </c>
      <c r="T6" s="33">
        <v>1.8253594299999999E-3</v>
      </c>
      <c r="U6" s="33">
        <v>3500.8287760435501</v>
      </c>
      <c r="V6" s="33">
        <v>2356.58990607846</v>
      </c>
      <c r="W6" s="33">
        <v>2712.3859883066793</v>
      </c>
      <c r="X6" s="33">
        <v>1.9047338499999988E-3</v>
      </c>
      <c r="Y6" s="33">
        <v>4179.06149199623</v>
      </c>
      <c r="Z6" s="33">
        <v>4210.2812380097303</v>
      </c>
      <c r="AA6" s="33">
        <v>480.13884400158997</v>
      </c>
      <c r="AB6" s="33">
        <v>2647.7400494636599</v>
      </c>
      <c r="AC6" s="33">
        <v>1287.0331094207497</v>
      </c>
      <c r="AD6" s="33">
        <v>1968.3452923745599</v>
      </c>
      <c r="AE6" s="33">
        <v>4206.8465926954796</v>
      </c>
    </row>
    <row r="7" spans="1:31">
      <c r="A7" s="29" t="s">
        <v>131</v>
      </c>
      <c r="B7" s="29" t="s">
        <v>67</v>
      </c>
      <c r="C7" s="33">
        <v>1.632653089999999E-3</v>
      </c>
      <c r="D7" s="33">
        <v>1.6271882099999991E-3</v>
      </c>
      <c r="E7" s="33">
        <v>1.6335866699999997E-3</v>
      </c>
      <c r="F7" s="33">
        <v>2274.5307209474499</v>
      </c>
      <c r="G7" s="33">
        <v>1564.0996298636501</v>
      </c>
      <c r="H7" s="33">
        <v>1487.0826204081602</v>
      </c>
      <c r="I7" s="33">
        <v>131.24847389637</v>
      </c>
      <c r="J7" s="33">
        <v>26961.123391068137</v>
      </c>
      <c r="K7" s="33">
        <v>573.69500254777995</v>
      </c>
      <c r="L7" s="33">
        <v>556.92083837108999</v>
      </c>
      <c r="M7" s="33">
        <v>4538.1567886837802</v>
      </c>
      <c r="N7" s="33">
        <v>6510.7867215079496</v>
      </c>
      <c r="O7" s="33">
        <v>27873.491661163229</v>
      </c>
      <c r="P7" s="33">
        <v>18035.723210735898</v>
      </c>
      <c r="Q7" s="33">
        <v>3340.7666629082496</v>
      </c>
      <c r="R7" s="33">
        <v>2828.2210205688493</v>
      </c>
      <c r="S7" s="33">
        <v>39853.401761582019</v>
      </c>
      <c r="T7" s="33">
        <v>197.42819133545999</v>
      </c>
      <c r="U7" s="33">
        <v>60185.480924573101</v>
      </c>
      <c r="V7" s="33">
        <v>7486.0020220346705</v>
      </c>
      <c r="W7" s="33">
        <v>7346.7214842352596</v>
      </c>
      <c r="X7" s="33">
        <v>21892.95042441136</v>
      </c>
      <c r="Y7" s="33">
        <v>15554.442787862719</v>
      </c>
      <c r="Z7" s="33">
        <v>13499.955285529541</v>
      </c>
      <c r="AA7" s="33">
        <v>9070.760422687581</v>
      </c>
      <c r="AB7" s="33">
        <v>208955.50126519587</v>
      </c>
      <c r="AC7" s="33">
        <v>11967.53528615562</v>
      </c>
      <c r="AD7" s="33">
        <v>343219.83899999998</v>
      </c>
      <c r="AE7" s="33">
        <v>77881.875763713411</v>
      </c>
    </row>
    <row r="8" spans="1:31">
      <c r="A8" s="29" t="s">
        <v>132</v>
      </c>
      <c r="B8" s="29" t="s">
        <v>67</v>
      </c>
      <c r="C8" s="33">
        <v>1.6297569899999999E-3</v>
      </c>
      <c r="D8" s="33">
        <v>1.6149419500000001E-3</v>
      </c>
      <c r="E8" s="33">
        <v>1.63048389E-3</v>
      </c>
      <c r="F8" s="33">
        <v>1.7022411399999998E-3</v>
      </c>
      <c r="G8" s="33">
        <v>1.7126469800000002E-3</v>
      </c>
      <c r="H8" s="33">
        <v>1.7133181099999999E-3</v>
      </c>
      <c r="I8" s="33">
        <v>0.90967145589000009</v>
      </c>
      <c r="J8" s="33">
        <v>1.682498929999999E-3</v>
      </c>
      <c r="K8" s="33">
        <v>1.6936460399999979E-3</v>
      </c>
      <c r="L8" s="33">
        <v>0.9588270863599998</v>
      </c>
      <c r="M8" s="33">
        <v>1.7154043699999998E-3</v>
      </c>
      <c r="N8" s="33">
        <v>13597.35736711844</v>
      </c>
      <c r="O8" s="33">
        <v>1.7419660199999988E-3</v>
      </c>
      <c r="P8" s="33">
        <v>269.34285932101</v>
      </c>
      <c r="Q8" s="33">
        <v>4381.1658479900198</v>
      </c>
      <c r="R8" s="33">
        <v>10.03323279602</v>
      </c>
      <c r="S8" s="33">
        <v>4332.9359486992998</v>
      </c>
      <c r="T8" s="33">
        <v>1.8001244099999992E-3</v>
      </c>
      <c r="U8" s="33">
        <v>3361.2274785169898</v>
      </c>
      <c r="V8" s="33">
        <v>896.08808781928985</v>
      </c>
      <c r="W8" s="33">
        <v>1611.6749781259898</v>
      </c>
      <c r="X8" s="33">
        <v>1.894388389999999E-3</v>
      </c>
      <c r="Y8" s="33">
        <v>15382.406731524201</v>
      </c>
      <c r="Z8" s="33">
        <v>163023.25882365229</v>
      </c>
      <c r="AA8" s="33">
        <v>32200.162895463833</v>
      </c>
      <c r="AB8" s="33">
        <v>1107.3258334782099</v>
      </c>
      <c r="AC8" s="33">
        <v>136152.60493936099</v>
      </c>
      <c r="AD8" s="33">
        <v>8287.52504254019</v>
      </c>
      <c r="AE8" s="33">
        <v>14878.05795043296</v>
      </c>
    </row>
    <row r="9" spans="1:31">
      <c r="A9" s="29" t="s">
        <v>133</v>
      </c>
      <c r="B9" s="29" t="s">
        <v>67</v>
      </c>
      <c r="C9" s="33">
        <v>1.6498424099999989E-3</v>
      </c>
      <c r="D9" s="33">
        <v>1.6282777800000002E-3</v>
      </c>
      <c r="E9" s="33">
        <v>1.660148409999999E-3</v>
      </c>
      <c r="F9" s="33">
        <v>1.6827152299999999E-3</v>
      </c>
      <c r="G9" s="33">
        <v>1.6964254899999999E-3</v>
      </c>
      <c r="H9" s="33">
        <v>1.676737399999999E-3</v>
      </c>
      <c r="I9" s="33">
        <v>12.044011470080001</v>
      </c>
      <c r="J9" s="33">
        <v>1.6579460699999999E-3</v>
      </c>
      <c r="K9" s="33">
        <v>1.6602991299999989E-3</v>
      </c>
      <c r="L9" s="33">
        <v>16.401918650030002</v>
      </c>
      <c r="M9" s="33">
        <v>1.6852170700000001E-3</v>
      </c>
      <c r="N9" s="33">
        <v>5447.77967724072</v>
      </c>
      <c r="O9" s="33">
        <v>1.6968023399999987E-3</v>
      </c>
      <c r="P9" s="33">
        <v>347.73825394222996</v>
      </c>
      <c r="Q9" s="33">
        <v>5979.6093770154102</v>
      </c>
      <c r="R9" s="33">
        <v>232.23545725354003</v>
      </c>
      <c r="S9" s="33">
        <v>4547.3129167943198</v>
      </c>
      <c r="T9" s="33">
        <v>1.7727609299999999E-3</v>
      </c>
      <c r="U9" s="33">
        <v>3484.64676507184</v>
      </c>
      <c r="V9" s="33">
        <v>1289.8313524166799</v>
      </c>
      <c r="W9" s="33">
        <v>1479.9827099018501</v>
      </c>
      <c r="X9" s="33">
        <v>1.8682341500000001E-3</v>
      </c>
      <c r="Y9" s="33">
        <v>2725.1298369036999</v>
      </c>
      <c r="Z9" s="33">
        <v>3099.9528742256202</v>
      </c>
      <c r="AA9" s="33">
        <v>16136.84910418556</v>
      </c>
      <c r="AB9" s="33">
        <v>161.00909616307001</v>
      </c>
      <c r="AC9" s="33">
        <v>387.82102495381997</v>
      </c>
      <c r="AD9" s="33">
        <v>584.72275719354013</v>
      </c>
      <c r="AE9" s="33">
        <v>1753.78610509758</v>
      </c>
    </row>
    <row r="10" spans="1:31">
      <c r="A10" s="29" t="s">
        <v>134</v>
      </c>
      <c r="B10" s="29" t="s">
        <v>67</v>
      </c>
      <c r="C10" s="33">
        <v>1.3332667300000002E-3</v>
      </c>
      <c r="D10" s="33">
        <v>1.320697139999999E-3</v>
      </c>
      <c r="E10" s="33">
        <v>1.3329311599999988E-3</v>
      </c>
      <c r="F10" s="33">
        <v>1.3294343300000002E-3</v>
      </c>
      <c r="G10" s="33">
        <v>1.3233716099999998E-3</v>
      </c>
      <c r="H10" s="33">
        <v>1.3244335899999999E-3</v>
      </c>
      <c r="I10" s="33">
        <v>1.3318487999999999E-3</v>
      </c>
      <c r="J10" s="33">
        <v>1.3284033900000001E-3</v>
      </c>
      <c r="K10" s="33">
        <v>1.33404747E-3</v>
      </c>
      <c r="L10" s="33">
        <v>1.3343394499999999E-3</v>
      </c>
      <c r="M10" s="33">
        <v>1.33297656E-3</v>
      </c>
      <c r="N10" s="33">
        <v>245.98310163612001</v>
      </c>
      <c r="O10" s="33">
        <v>1.3388159900000001E-3</v>
      </c>
      <c r="P10" s="33">
        <v>1.3200513200000001E-3</v>
      </c>
      <c r="Q10" s="33">
        <v>1.3288470700000001E-3</v>
      </c>
      <c r="R10" s="33">
        <v>1.3285203500000003E-3</v>
      </c>
      <c r="S10" s="33">
        <v>1.32866434E-3</v>
      </c>
      <c r="T10" s="33">
        <v>1.3328265799999999E-3</v>
      </c>
      <c r="U10" s="33">
        <v>1132.2056516217901</v>
      </c>
      <c r="V10" s="33">
        <v>1.31993934E-3</v>
      </c>
      <c r="W10" s="33">
        <v>192.25987294489997</v>
      </c>
      <c r="X10" s="33">
        <v>1.33923071E-3</v>
      </c>
      <c r="Y10" s="33">
        <v>1.3315892000000001E-3</v>
      </c>
      <c r="Z10" s="33">
        <v>1.3241464500000002E-3</v>
      </c>
      <c r="AA10" s="33">
        <v>1.3251708700000001E-3</v>
      </c>
      <c r="AB10" s="33">
        <v>1.3280967299999999E-3</v>
      </c>
      <c r="AC10" s="33">
        <v>1.3368587400000001E-3</v>
      </c>
      <c r="AD10" s="33">
        <v>1.35769671E-3</v>
      </c>
      <c r="AE10" s="33">
        <v>1.2981786599999998E-3</v>
      </c>
    </row>
    <row r="11" spans="1:31">
      <c r="A11" s="23" t="s">
        <v>40</v>
      </c>
      <c r="B11" s="23" t="s">
        <v>153</v>
      </c>
      <c r="C11" s="35">
        <v>7.8957075299999971E-3</v>
      </c>
      <c r="D11" s="35">
        <v>7.8378108199999991E-3</v>
      </c>
      <c r="E11" s="35">
        <v>7.913848339999998E-3</v>
      </c>
      <c r="F11" s="35">
        <v>4350.8409361404802</v>
      </c>
      <c r="G11" s="35">
        <v>1564.10606229174</v>
      </c>
      <c r="H11" s="35">
        <v>1487.0890273217303</v>
      </c>
      <c r="I11" s="35">
        <v>186.62342123008997</v>
      </c>
      <c r="J11" s="35">
        <v>26961.129769615407</v>
      </c>
      <c r="K11" s="35">
        <v>573.70141399789998</v>
      </c>
      <c r="L11" s="35">
        <v>617.85368390030987</v>
      </c>
      <c r="M11" s="35">
        <v>4538.1632542413699</v>
      </c>
      <c r="N11" s="35">
        <v>76406.009989075726</v>
      </c>
      <c r="O11" s="35">
        <v>27929.104840524593</v>
      </c>
      <c r="P11" s="35">
        <v>22237.483835690706</v>
      </c>
      <c r="Q11" s="35">
        <v>24850.986719055352</v>
      </c>
      <c r="R11" s="35">
        <v>3558.2480548034891</v>
      </c>
      <c r="S11" s="35">
        <v>53467.334840515265</v>
      </c>
      <c r="T11" s="35">
        <v>197.43492240681002</v>
      </c>
      <c r="U11" s="35">
        <v>71664.389595827262</v>
      </c>
      <c r="V11" s="35">
        <v>12028.51268828844</v>
      </c>
      <c r="W11" s="35">
        <v>13343.025033514677</v>
      </c>
      <c r="X11" s="35">
        <v>21892.95743099846</v>
      </c>
      <c r="Y11" s="35">
        <v>37841.042179876051</v>
      </c>
      <c r="Z11" s="35">
        <v>183833.44954556364</v>
      </c>
      <c r="AA11" s="35">
        <v>57887.912591509434</v>
      </c>
      <c r="AB11" s="35">
        <v>212871.57757239754</v>
      </c>
      <c r="AC11" s="35">
        <v>149794.99569674995</v>
      </c>
      <c r="AD11" s="35">
        <v>354060.43344980496</v>
      </c>
      <c r="AE11" s="35">
        <v>98720.567710118092</v>
      </c>
    </row>
  </sheetData>
  <sheetProtection algorithmName="SHA-512" hashValue="ztXMXAoV0iDodEcYFqOPYg9cj94gUILzfU3kEDS+WpPv9pgm96CTNPvzSOQmqTmAS04yyAYfUmoCRJgJcNU7HQ==" saltValue="0AKqGQ1nlE30lQQr7BDvqg==" spinCount="100000" sheet="1" objects="1" scenarios="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57E188"/>
  </sheetPr>
  <dimension ref="A1:AE11"/>
  <sheetViews>
    <sheetView zoomScale="85" zoomScaleNormal="85" workbookViewId="0"/>
  </sheetViews>
  <sheetFormatPr defaultColWidth="9.140625" defaultRowHeight="15"/>
  <cols>
    <col min="1" max="1" width="16" style="28" customWidth="1"/>
    <col min="2" max="2" width="30.5703125" style="28" customWidth="1"/>
    <col min="3" max="31" width="9.42578125" style="28" customWidth="1"/>
    <col min="32" max="16384" width="9.140625" style="28"/>
  </cols>
  <sheetData>
    <row r="1" spans="1:31" ht="23.25" customHeight="1">
      <c r="A1" s="27" t="s">
        <v>155</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75</v>
      </c>
      <c r="B2" s="18" t="s">
        <v>142</v>
      </c>
    </row>
    <row r="4" spans="1:31">
      <c r="A4" s="18" t="s">
        <v>127</v>
      </c>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130</v>
      </c>
      <c r="B6" s="29" t="s">
        <v>75</v>
      </c>
      <c r="C6" s="33">
        <v>0</v>
      </c>
      <c r="D6" s="33">
        <v>0</v>
      </c>
      <c r="E6" s="33">
        <v>0</v>
      </c>
      <c r="F6" s="33">
        <v>0</v>
      </c>
      <c r="G6" s="33">
        <v>0</v>
      </c>
      <c r="H6" s="33">
        <v>0</v>
      </c>
      <c r="I6" s="33">
        <v>0</v>
      </c>
      <c r="J6" s="33">
        <v>0</v>
      </c>
      <c r="K6" s="33">
        <v>0</v>
      </c>
      <c r="L6" s="33">
        <v>0</v>
      </c>
      <c r="M6" s="33">
        <v>0</v>
      </c>
      <c r="N6" s="33">
        <v>0</v>
      </c>
      <c r="O6" s="33">
        <v>0</v>
      </c>
      <c r="P6" s="33">
        <v>0</v>
      </c>
      <c r="Q6" s="33">
        <v>0</v>
      </c>
      <c r="R6" s="33">
        <v>0</v>
      </c>
      <c r="S6" s="33">
        <v>0</v>
      </c>
      <c r="T6" s="33">
        <v>0</v>
      </c>
      <c r="U6" s="33">
        <v>0</v>
      </c>
      <c r="V6" s="33">
        <v>0</v>
      </c>
      <c r="W6" s="33">
        <v>0</v>
      </c>
      <c r="X6" s="33">
        <v>0</v>
      </c>
      <c r="Y6" s="33">
        <v>0</v>
      </c>
      <c r="Z6" s="33">
        <v>0</v>
      </c>
      <c r="AA6" s="33">
        <v>0</v>
      </c>
      <c r="AB6" s="33">
        <v>0</v>
      </c>
      <c r="AC6" s="33">
        <v>0</v>
      </c>
      <c r="AD6" s="33">
        <v>0</v>
      </c>
      <c r="AE6" s="33">
        <v>0</v>
      </c>
    </row>
    <row r="7" spans="1:31">
      <c r="A7" s="29" t="s">
        <v>131</v>
      </c>
      <c r="B7" s="29" t="s">
        <v>75</v>
      </c>
      <c r="C7" s="33">
        <v>0</v>
      </c>
      <c r="D7" s="33">
        <v>0</v>
      </c>
      <c r="E7" s="33">
        <v>0</v>
      </c>
      <c r="F7" s="33">
        <v>0</v>
      </c>
      <c r="G7" s="33">
        <v>0</v>
      </c>
      <c r="H7" s="33">
        <v>0</v>
      </c>
      <c r="I7" s="33">
        <v>0</v>
      </c>
      <c r="J7" s="33">
        <v>0</v>
      </c>
      <c r="K7" s="33">
        <v>0</v>
      </c>
      <c r="L7" s="33">
        <v>0</v>
      </c>
      <c r="M7" s="33">
        <v>0</v>
      </c>
      <c r="N7" s="33">
        <v>0</v>
      </c>
      <c r="O7" s="33">
        <v>0</v>
      </c>
      <c r="P7" s="33">
        <v>0</v>
      </c>
      <c r="Q7" s="33">
        <v>0</v>
      </c>
      <c r="R7" s="33">
        <v>0</v>
      </c>
      <c r="S7" s="33">
        <v>0</v>
      </c>
      <c r="T7" s="33">
        <v>0</v>
      </c>
      <c r="U7" s="33">
        <v>0</v>
      </c>
      <c r="V7" s="33">
        <v>0</v>
      </c>
      <c r="W7" s="33">
        <v>0</v>
      </c>
      <c r="X7" s="33">
        <v>0</v>
      </c>
      <c r="Y7" s="33">
        <v>0</v>
      </c>
      <c r="Z7" s="33">
        <v>0</v>
      </c>
      <c r="AA7" s="33">
        <v>0</v>
      </c>
      <c r="AB7" s="33">
        <v>0</v>
      </c>
      <c r="AC7" s="33">
        <v>0</v>
      </c>
      <c r="AD7" s="33">
        <v>0</v>
      </c>
      <c r="AE7" s="33">
        <v>5.1493934207168104E-7</v>
      </c>
    </row>
    <row r="8" spans="1:31">
      <c r="A8" s="29" t="s">
        <v>132</v>
      </c>
      <c r="B8" s="29" t="s">
        <v>75</v>
      </c>
      <c r="C8" s="33">
        <v>0</v>
      </c>
      <c r="D8" s="33">
        <v>0</v>
      </c>
      <c r="E8" s="33">
        <v>416.33947827668698</v>
      </c>
      <c r="F8" s="33">
        <v>14077.672142843499</v>
      </c>
      <c r="G8" s="33">
        <v>13432.8932621534</v>
      </c>
      <c r="H8" s="33">
        <v>15522.3777731512</v>
      </c>
      <c r="I8" s="33">
        <v>18626.745577789199</v>
      </c>
      <c r="J8" s="33">
        <v>17723.912064851298</v>
      </c>
      <c r="K8" s="33">
        <v>16912.129826140299</v>
      </c>
      <c r="L8" s="33">
        <v>16137.5284536328</v>
      </c>
      <c r="M8" s="33">
        <v>15439.6007916894</v>
      </c>
      <c r="N8" s="33">
        <v>14691.247357488799</v>
      </c>
      <c r="O8" s="33">
        <v>14018.365793549501</v>
      </c>
      <c r="P8" s="33">
        <v>13376.3032327943</v>
      </c>
      <c r="Q8" s="33">
        <v>12797.795063619998</v>
      </c>
      <c r="R8" s="33">
        <v>12177.4892658683</v>
      </c>
      <c r="S8" s="33">
        <v>11619.741661278798</v>
      </c>
      <c r="T8" s="33">
        <v>11087.5397487144</v>
      </c>
      <c r="U8" s="33">
        <v>10608.0177007281</v>
      </c>
      <c r="V8" s="33">
        <v>10093.8498421475</v>
      </c>
      <c r="W8" s="33">
        <v>9631.5361050849297</v>
      </c>
      <c r="X8" s="33">
        <v>9190.3970431778598</v>
      </c>
      <c r="Y8" s="33">
        <v>8792.9240138285404</v>
      </c>
      <c r="Z8" s="33">
        <v>8366.7332741070895</v>
      </c>
      <c r="AA8" s="33">
        <v>7983.5241133359805</v>
      </c>
      <c r="AB8" s="33">
        <v>7617.8665173259196</v>
      </c>
      <c r="AC8" s="33">
        <v>7288.4034410741806</v>
      </c>
      <c r="AD8" s="33">
        <v>6935.1364221559506</v>
      </c>
      <c r="AE8" s="33">
        <v>6617.4965838943199</v>
      </c>
    </row>
    <row r="9" spans="1:31">
      <c r="A9" s="29" t="s">
        <v>133</v>
      </c>
      <c r="B9" s="29" t="s">
        <v>75</v>
      </c>
      <c r="C9" s="33">
        <v>0</v>
      </c>
      <c r="D9" s="33">
        <v>0</v>
      </c>
      <c r="E9" s="33">
        <v>0</v>
      </c>
      <c r="F9" s="33">
        <v>0</v>
      </c>
      <c r="G9" s="33">
        <v>0</v>
      </c>
      <c r="H9" s="33">
        <v>0</v>
      </c>
      <c r="I9" s="33">
        <v>0</v>
      </c>
      <c r="J9" s="33">
        <v>0</v>
      </c>
      <c r="K9" s="33">
        <v>0</v>
      </c>
      <c r="L9" s="33">
        <v>0</v>
      </c>
      <c r="M9" s="33">
        <v>0</v>
      </c>
      <c r="N9" s="33">
        <v>0</v>
      </c>
      <c r="O9" s="33">
        <v>0</v>
      </c>
      <c r="P9" s="33">
        <v>0</v>
      </c>
      <c r="Q9" s="33">
        <v>0</v>
      </c>
      <c r="R9" s="33">
        <v>0</v>
      </c>
      <c r="S9" s="33">
        <v>0</v>
      </c>
      <c r="T9" s="33">
        <v>0</v>
      </c>
      <c r="U9" s="33">
        <v>0</v>
      </c>
      <c r="V9" s="33">
        <v>0</v>
      </c>
      <c r="W9" s="33">
        <v>0</v>
      </c>
      <c r="X9" s="33">
        <v>0</v>
      </c>
      <c r="Y9" s="33">
        <v>0</v>
      </c>
      <c r="Z9" s="33">
        <v>0</v>
      </c>
      <c r="AA9" s="33">
        <v>0</v>
      </c>
      <c r="AB9" s="33">
        <v>0</v>
      </c>
      <c r="AC9" s="33">
        <v>0</v>
      </c>
      <c r="AD9" s="33">
        <v>0</v>
      </c>
      <c r="AE9" s="33">
        <v>0</v>
      </c>
    </row>
    <row r="10" spans="1:31">
      <c r="A10" s="29" t="s">
        <v>134</v>
      </c>
      <c r="B10" s="29" t="s">
        <v>75</v>
      </c>
      <c r="C10" s="33">
        <v>1585.2467790000001</v>
      </c>
      <c r="D10" s="33">
        <v>1683.4039109999999</v>
      </c>
      <c r="E10" s="33">
        <v>1695.9232050000001</v>
      </c>
      <c r="F10" s="33">
        <v>1274.4179500000002</v>
      </c>
      <c r="G10" s="33">
        <v>1152.5400219999999</v>
      </c>
      <c r="H10" s="33">
        <v>1407.4558829999999</v>
      </c>
      <c r="I10" s="33">
        <v>1211.2324119999998</v>
      </c>
      <c r="J10" s="33">
        <v>1232.2739589999999</v>
      </c>
      <c r="K10" s="33">
        <v>1165.1510539999999</v>
      </c>
      <c r="L10" s="33">
        <v>1228.5434580000001</v>
      </c>
      <c r="M10" s="33">
        <v>1425.1544389999997</v>
      </c>
      <c r="N10" s="33">
        <v>1285.5325923</v>
      </c>
      <c r="O10" s="33">
        <v>1092.513997</v>
      </c>
      <c r="P10" s="33">
        <v>1100.7490876000002</v>
      </c>
      <c r="Q10" s="33">
        <v>1166.8183117999999</v>
      </c>
      <c r="R10" s="33">
        <v>1118.092138</v>
      </c>
      <c r="S10" s="33">
        <v>1069.4232342</v>
      </c>
      <c r="T10" s="33">
        <v>1028.6959262999999</v>
      </c>
      <c r="U10" s="33">
        <v>1075.5741152999999</v>
      </c>
      <c r="V10" s="33">
        <v>1196.8115213999999</v>
      </c>
      <c r="W10" s="33">
        <v>1099.6176417000001</v>
      </c>
      <c r="X10" s="33">
        <v>785.94568160000006</v>
      </c>
      <c r="Y10" s="33">
        <v>879.82128460000001</v>
      </c>
      <c r="Z10" s="33">
        <v>917.40794650000009</v>
      </c>
      <c r="AA10" s="33">
        <v>764.88431319999995</v>
      </c>
      <c r="AB10" s="33">
        <v>655.16201980000005</v>
      </c>
      <c r="AC10" s="33">
        <v>641.11804180000001</v>
      </c>
      <c r="AD10" s="33">
        <v>660.39723619999995</v>
      </c>
      <c r="AE10" s="33">
        <v>722.4506535700001</v>
      </c>
    </row>
    <row r="11" spans="1:31">
      <c r="A11" s="23" t="s">
        <v>40</v>
      </c>
      <c r="B11" s="23" t="s">
        <v>153</v>
      </c>
      <c r="C11" s="35">
        <v>1585.2467790000001</v>
      </c>
      <c r="D11" s="35">
        <v>1683.4039109999999</v>
      </c>
      <c r="E11" s="35">
        <v>2112.2626832766869</v>
      </c>
      <c r="F11" s="35">
        <v>15352.0900928435</v>
      </c>
      <c r="G11" s="35">
        <v>14585.4332841534</v>
      </c>
      <c r="H11" s="35">
        <v>16929.833656151201</v>
      </c>
      <c r="I11" s="35">
        <v>19837.9779897892</v>
      </c>
      <c r="J11" s="35">
        <v>18956.186023851296</v>
      </c>
      <c r="K11" s="35">
        <v>18077.280880140301</v>
      </c>
      <c r="L11" s="35">
        <v>17366.0719116328</v>
      </c>
      <c r="M11" s="35">
        <v>16864.755230689399</v>
      </c>
      <c r="N11" s="35">
        <v>15976.779949788799</v>
      </c>
      <c r="O11" s="35">
        <v>15110.879790549501</v>
      </c>
      <c r="P11" s="35">
        <v>14477.052320394301</v>
      </c>
      <c r="Q11" s="35">
        <v>13964.613375419998</v>
      </c>
      <c r="R11" s="35">
        <v>13295.5814038683</v>
      </c>
      <c r="S11" s="35">
        <v>12689.164895478798</v>
      </c>
      <c r="T11" s="35">
        <v>12116.235675014399</v>
      </c>
      <c r="U11" s="35">
        <v>11683.5918160281</v>
      </c>
      <c r="V11" s="35">
        <v>11290.661363547501</v>
      </c>
      <c r="W11" s="35">
        <v>10731.15374678493</v>
      </c>
      <c r="X11" s="35">
        <v>9976.34272477786</v>
      </c>
      <c r="Y11" s="35">
        <v>9672.745298428541</v>
      </c>
      <c r="Z11" s="35">
        <v>9284.1412206070891</v>
      </c>
      <c r="AA11" s="35">
        <v>8748.4084265359797</v>
      </c>
      <c r="AB11" s="35">
        <v>8273.0285371259197</v>
      </c>
      <c r="AC11" s="35">
        <v>7929.5214828741809</v>
      </c>
      <c r="AD11" s="35">
        <v>7595.533658355951</v>
      </c>
      <c r="AE11" s="35">
        <v>7339.9472379792596</v>
      </c>
    </row>
  </sheetData>
  <sheetProtection algorithmName="SHA-512" hashValue="4aSHUwA6KWLogIww2kX5gcoY3Nb/KzNFA0o/O6GhtdGfl9wRMPRa3GrtSVhJ1e1XIH+3IOpjm9LBnqdfOxDPMQ==" saltValue="QH7D2Wn0MyCi46mcAMoBbQ==" spinCount="100000" sheet="1" objects="1" scenarios="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rgb="FF57E188"/>
  </sheetPr>
  <dimension ref="A1:AE11"/>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156</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79</v>
      </c>
      <c r="B2" s="18" t="s">
        <v>142</v>
      </c>
    </row>
    <row r="4" spans="1:31">
      <c r="A4" s="18" t="s">
        <v>127</v>
      </c>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130</v>
      </c>
      <c r="B6" s="29" t="s">
        <v>79</v>
      </c>
      <c r="C6" s="33">
        <v>7.3241401977916203E-5</v>
      </c>
      <c r="D6" s="33">
        <v>7.8417206759202212E-5</v>
      </c>
      <c r="E6" s="33">
        <v>494.40919942249553</v>
      </c>
      <c r="F6" s="33">
        <v>5251.2430600956332</v>
      </c>
      <c r="G6" s="33">
        <v>5411.4238735266126</v>
      </c>
      <c r="H6" s="33">
        <v>5608.617139980207</v>
      </c>
      <c r="I6" s="33">
        <v>5366.051653505875</v>
      </c>
      <c r="J6" s="33">
        <v>6400.8083483757273</v>
      </c>
      <c r="K6" s="33">
        <v>6394.2325237843688</v>
      </c>
      <c r="L6" s="33">
        <v>9220.0767419163822</v>
      </c>
      <c r="M6" s="33">
        <v>9068.8043109830833</v>
      </c>
      <c r="N6" s="33">
        <v>18120.874746396075</v>
      </c>
      <c r="O6" s="33">
        <v>18728.261444602584</v>
      </c>
      <c r="P6" s="33">
        <v>17969.092728580807</v>
      </c>
      <c r="Q6" s="33">
        <v>17635.057572677688</v>
      </c>
      <c r="R6" s="33">
        <v>17544.552042673167</v>
      </c>
      <c r="S6" s="33">
        <v>21389.77407423253</v>
      </c>
      <c r="T6" s="33">
        <v>22095.463984026672</v>
      </c>
      <c r="U6" s="33">
        <v>21359.577410237147</v>
      </c>
      <c r="V6" s="33">
        <v>23203.366702429001</v>
      </c>
      <c r="W6" s="33">
        <v>24527.349885017513</v>
      </c>
      <c r="X6" s="33">
        <v>26864.322785855653</v>
      </c>
      <c r="Y6" s="33">
        <v>25702.474878645648</v>
      </c>
      <c r="Z6" s="33">
        <v>24456.682607864568</v>
      </c>
      <c r="AA6" s="33">
        <v>24929.081153463132</v>
      </c>
      <c r="AB6" s="33">
        <v>28036.21084368118</v>
      </c>
      <c r="AC6" s="33">
        <v>26823.680248359276</v>
      </c>
      <c r="AD6" s="33">
        <v>25523.543444435338</v>
      </c>
      <c r="AE6" s="33">
        <v>24587.968525008218</v>
      </c>
    </row>
    <row r="7" spans="1:31">
      <c r="A7" s="29" t="s">
        <v>131</v>
      </c>
      <c r="B7" s="29" t="s">
        <v>79</v>
      </c>
      <c r="C7" s="33">
        <v>3867.2712419490072</v>
      </c>
      <c r="D7" s="33">
        <v>3690.1443219067924</v>
      </c>
      <c r="E7" s="33">
        <v>3530.5502581020155</v>
      </c>
      <c r="F7" s="33">
        <v>3359.4256381472983</v>
      </c>
      <c r="G7" s="33">
        <v>4357.5057976203288</v>
      </c>
      <c r="H7" s="33">
        <v>4157.9253802417988</v>
      </c>
      <c r="I7" s="33">
        <v>4148.2011217402242</v>
      </c>
      <c r="J7" s="33">
        <v>5274.1599015527672</v>
      </c>
      <c r="K7" s="33">
        <v>5032.5953244466591</v>
      </c>
      <c r="L7" s="33">
        <v>4802.0947764507009</v>
      </c>
      <c r="M7" s="33">
        <v>4845.8412105865527</v>
      </c>
      <c r="N7" s="33">
        <v>6143.6442139545015</v>
      </c>
      <c r="O7" s="33">
        <v>8039.5798478258421</v>
      </c>
      <c r="P7" s="33">
        <v>7706.8466442655554</v>
      </c>
      <c r="Q7" s="33">
        <v>7758.7458439435841</v>
      </c>
      <c r="R7" s="33">
        <v>7926.8186948369803</v>
      </c>
      <c r="S7" s="33">
        <v>10254.949915093353</v>
      </c>
      <c r="T7" s="33">
        <v>9785.2575490740401</v>
      </c>
      <c r="U7" s="33">
        <v>9861.370166599665</v>
      </c>
      <c r="V7" s="33">
        <v>9883.2245550665848</v>
      </c>
      <c r="W7" s="33">
        <v>9710.7693910376347</v>
      </c>
      <c r="X7" s="33">
        <v>12685.04661086076</v>
      </c>
      <c r="Y7" s="33">
        <v>12136.434416382985</v>
      </c>
      <c r="Z7" s="33">
        <v>11696.547257906504</v>
      </c>
      <c r="AA7" s="33">
        <v>12190.239710021686</v>
      </c>
      <c r="AB7" s="33">
        <v>16108.906852070631</v>
      </c>
      <c r="AC7" s="33">
        <v>15412.217038185436</v>
      </c>
      <c r="AD7" s="33">
        <v>17613.026338814263</v>
      </c>
      <c r="AE7" s="33">
        <v>18683.964480568939</v>
      </c>
    </row>
    <row r="8" spans="1:31">
      <c r="A8" s="29" t="s">
        <v>132</v>
      </c>
      <c r="B8" s="29" t="s">
        <v>79</v>
      </c>
      <c r="C8" s="33">
        <v>2.4888570288629573E-4</v>
      </c>
      <c r="D8" s="33">
        <v>2.4296922038296749E-4</v>
      </c>
      <c r="E8" s="33">
        <v>2.6938703449580292E-4</v>
      </c>
      <c r="F8" s="33">
        <v>3808.04769170281</v>
      </c>
      <c r="G8" s="33">
        <v>4228.4813843861057</v>
      </c>
      <c r="H8" s="33">
        <v>4771.0803078164554</v>
      </c>
      <c r="I8" s="33">
        <v>8609.096610935092</v>
      </c>
      <c r="J8" s="33">
        <v>9626.2253680543981</v>
      </c>
      <c r="K8" s="33">
        <v>9185.3295698964139</v>
      </c>
      <c r="L8" s="33">
        <v>9216.4728767513479</v>
      </c>
      <c r="M8" s="33">
        <v>10117.631598986009</v>
      </c>
      <c r="N8" s="33">
        <v>10896.149379023553</v>
      </c>
      <c r="O8" s="33">
        <v>11044.283990063172</v>
      </c>
      <c r="P8" s="33">
        <v>10775.973074595984</v>
      </c>
      <c r="Q8" s="33">
        <v>10309.925890688892</v>
      </c>
      <c r="R8" s="33">
        <v>9810.2064654137175</v>
      </c>
      <c r="S8" s="33">
        <v>11044.761534378509</v>
      </c>
      <c r="T8" s="33">
        <v>10538.894591722097</v>
      </c>
      <c r="U8" s="33">
        <v>10522.559762595334</v>
      </c>
      <c r="V8" s="33">
        <v>10921.09148722506</v>
      </c>
      <c r="W8" s="33">
        <v>13191.654302057179</v>
      </c>
      <c r="X8" s="33">
        <v>13120.241006987622</v>
      </c>
      <c r="Y8" s="33">
        <v>12605.80800537235</v>
      </c>
      <c r="Z8" s="33">
        <v>11994.807770393982</v>
      </c>
      <c r="AA8" s="33">
        <v>11445.427271120767</v>
      </c>
      <c r="AB8" s="33">
        <v>10921.209224004449</v>
      </c>
      <c r="AC8" s="33">
        <v>10781.530041444643</v>
      </c>
      <c r="AD8" s="33">
        <v>10258.952084921135</v>
      </c>
      <c r="AE8" s="33">
        <v>11143.05496689499</v>
      </c>
    </row>
    <row r="9" spans="1:31">
      <c r="A9" s="29" t="s">
        <v>133</v>
      </c>
      <c r="B9" s="29" t="s">
        <v>79</v>
      </c>
      <c r="C9" s="33">
        <v>968.02517606770755</v>
      </c>
      <c r="D9" s="33">
        <v>923.6881620994883</v>
      </c>
      <c r="E9" s="33">
        <v>1028.9008458689148</v>
      </c>
      <c r="F9" s="33">
        <v>2117.4452644999446</v>
      </c>
      <c r="G9" s="33">
        <v>2020.4632157999017</v>
      </c>
      <c r="H9" s="33">
        <v>1927.9229658002482</v>
      </c>
      <c r="I9" s="33">
        <v>2225.6410256343343</v>
      </c>
      <c r="J9" s="33">
        <v>3230.3045844679727</v>
      </c>
      <c r="K9" s="33">
        <v>3204.0833515323097</v>
      </c>
      <c r="L9" s="33">
        <v>3164.1807002939295</v>
      </c>
      <c r="M9" s="33">
        <v>3096.0295192344588</v>
      </c>
      <c r="N9" s="33">
        <v>3959.9119546870434</v>
      </c>
      <c r="O9" s="33">
        <v>3778.5419465996906</v>
      </c>
      <c r="P9" s="33">
        <v>3856.3828055167633</v>
      </c>
      <c r="Q9" s="33">
        <v>3737.9995573407914</v>
      </c>
      <c r="R9" s="33">
        <v>3587.8975161388903</v>
      </c>
      <c r="S9" s="33">
        <v>4362.2209570556779</v>
      </c>
      <c r="T9" s="33">
        <v>4564.5565272430358</v>
      </c>
      <c r="U9" s="33">
        <v>4982.2344728732578</v>
      </c>
      <c r="V9" s="33">
        <v>4810.8673149651713</v>
      </c>
      <c r="W9" s="33">
        <v>4666.3689072939824</v>
      </c>
      <c r="X9" s="33">
        <v>4711.6581258681072</v>
      </c>
      <c r="Y9" s="33">
        <v>5842.7204224234574</v>
      </c>
      <c r="Z9" s="33">
        <v>5559.5252849363342</v>
      </c>
      <c r="AA9" s="33">
        <v>5462.9587018108532</v>
      </c>
      <c r="AB9" s="33">
        <v>6313.3907364629613</v>
      </c>
      <c r="AC9" s="33">
        <v>6040.3445862726167</v>
      </c>
      <c r="AD9" s="33">
        <v>5747.5706568263922</v>
      </c>
      <c r="AE9" s="33">
        <v>5636.021069547357</v>
      </c>
    </row>
    <row r="10" spans="1:31">
      <c r="A10" s="29" t="s">
        <v>134</v>
      </c>
      <c r="B10" s="29" t="s">
        <v>79</v>
      </c>
      <c r="C10" s="33">
        <v>665.4436087106792</v>
      </c>
      <c r="D10" s="33">
        <v>634.96527779797907</v>
      </c>
      <c r="E10" s="33">
        <v>847.93610559404101</v>
      </c>
      <c r="F10" s="33">
        <v>806.83686756057796</v>
      </c>
      <c r="G10" s="33">
        <v>769.88250690778443</v>
      </c>
      <c r="H10" s="33">
        <v>734.62071348031134</v>
      </c>
      <c r="I10" s="33">
        <v>702.84930088052454</v>
      </c>
      <c r="J10" s="33">
        <v>668.78237926093982</v>
      </c>
      <c r="K10" s="33">
        <v>638.15113624906883</v>
      </c>
      <c r="L10" s="33">
        <v>608.92284547657346</v>
      </c>
      <c r="M10" s="33">
        <v>582.58770399512548</v>
      </c>
      <c r="N10" s="33">
        <v>554.34985271511312</v>
      </c>
      <c r="O10" s="33">
        <v>528.95978291451638</v>
      </c>
      <c r="P10" s="33">
        <v>504.73261708389839</v>
      </c>
      <c r="Q10" s="33">
        <v>482.90357081079225</v>
      </c>
      <c r="R10" s="33">
        <v>479.29647147494228</v>
      </c>
      <c r="S10" s="33">
        <v>457.34396452877104</v>
      </c>
      <c r="T10" s="33">
        <v>545.35088621328953</v>
      </c>
      <c r="U10" s="33">
        <v>521.76515689499831</v>
      </c>
      <c r="V10" s="33">
        <v>496.47533580583115</v>
      </c>
      <c r="W10" s="33">
        <v>495.8653427927365</v>
      </c>
      <c r="X10" s="33">
        <v>473.1539534439865</v>
      </c>
      <c r="Y10" s="33">
        <v>452.69064447544366</v>
      </c>
      <c r="Z10" s="33">
        <v>430.74884680952425</v>
      </c>
      <c r="AA10" s="33">
        <v>462.52072556382279</v>
      </c>
      <c r="AB10" s="33">
        <v>470.64334411123428</v>
      </c>
      <c r="AC10" s="33">
        <v>458.25336219283218</v>
      </c>
      <c r="AD10" s="33">
        <v>436.04194147283118</v>
      </c>
      <c r="AE10" s="33">
        <v>416.07055474389472</v>
      </c>
    </row>
    <row r="11" spans="1:31">
      <c r="A11" s="23" t="s">
        <v>40</v>
      </c>
      <c r="B11" s="23" t="s">
        <v>153</v>
      </c>
      <c r="C11" s="35">
        <v>5500.7403488544987</v>
      </c>
      <c r="D11" s="35">
        <v>5248.7980831906871</v>
      </c>
      <c r="E11" s="35">
        <v>5901.7966783745014</v>
      </c>
      <c r="F11" s="35">
        <v>15342.998522006263</v>
      </c>
      <c r="G11" s="35">
        <v>16787.756778240735</v>
      </c>
      <c r="H11" s="35">
        <v>17200.166507319023</v>
      </c>
      <c r="I11" s="35">
        <v>21051.839712696048</v>
      </c>
      <c r="J11" s="35">
        <v>25200.280581711806</v>
      </c>
      <c r="K11" s="35">
        <v>24454.391905908818</v>
      </c>
      <c r="L11" s="35">
        <v>27011.74794088893</v>
      </c>
      <c r="M11" s="35">
        <v>27710.894343785232</v>
      </c>
      <c r="N11" s="35">
        <v>39674.930146776285</v>
      </c>
      <c r="O11" s="35">
        <v>42119.627012005803</v>
      </c>
      <c r="P11" s="35">
        <v>40813.027870043006</v>
      </c>
      <c r="Q11" s="35">
        <v>39924.632435461746</v>
      </c>
      <c r="R11" s="35">
        <v>39348.771190537693</v>
      </c>
      <c r="S11" s="35">
        <v>47509.050445288842</v>
      </c>
      <c r="T11" s="35">
        <v>47529.523538279129</v>
      </c>
      <c r="U11" s="35">
        <v>47247.506969200404</v>
      </c>
      <c r="V11" s="35">
        <v>49315.025395491648</v>
      </c>
      <c r="W11" s="35">
        <v>52592.007828199043</v>
      </c>
      <c r="X11" s="35">
        <v>57854.422483016133</v>
      </c>
      <c r="Y11" s="35">
        <v>56740.128367299883</v>
      </c>
      <c r="Z11" s="35">
        <v>54138.311767910913</v>
      </c>
      <c r="AA11" s="35">
        <v>54490.22756198026</v>
      </c>
      <c r="AB11" s="35">
        <v>61850.361000330457</v>
      </c>
      <c r="AC11" s="35">
        <v>59516.025276454799</v>
      </c>
      <c r="AD11" s="35">
        <v>59579.134466469957</v>
      </c>
      <c r="AE11" s="35">
        <v>60467.079596763397</v>
      </c>
    </row>
  </sheetData>
  <sheetProtection algorithmName="SHA-512" hashValue="ndm0XRSMQWZSwL1EAkczW5U2iBXIVllnhKaY1UcND7WJAqTK91c0Y6i/rGPwcCHyGDnrb82CIknYQ2ebg9E5xQ==" saltValue="RYPQKtDUN8AwN/QWaVCjuA==" spinCount="100000" sheet="1" objects="1" scenarios="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FFC000"/>
  </sheetPr>
  <dimension ref="A1:AE151"/>
  <sheetViews>
    <sheetView zoomScale="85" zoomScaleNormal="85" workbookViewId="0"/>
  </sheetViews>
  <sheetFormatPr defaultColWidth="9.140625" defaultRowHeight="15"/>
  <cols>
    <col min="1" max="1" width="16" style="13" customWidth="1"/>
    <col min="2" max="2" width="30.5703125" style="13" customWidth="1"/>
    <col min="3" max="32" width="9.42578125" style="13" customWidth="1"/>
    <col min="33" max="16384" width="9.140625" style="13"/>
  </cols>
  <sheetData>
    <row r="1" spans="1:31" s="28" customFormat="1" ht="23.25" customHeight="1">
      <c r="A1" s="27" t="s">
        <v>157</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s="28" customFormat="1"/>
    <row r="3" spans="1:31" s="28" customFormat="1"/>
    <row r="4" spans="1:31">
      <c r="A4" s="18" t="s">
        <v>127</v>
      </c>
      <c r="B4" s="1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0">
        <v>0.47848389016183879</v>
      </c>
      <c r="D6" s="30">
        <v>0.44453873826002144</v>
      </c>
      <c r="E6" s="30">
        <v>0.46293454945948709</v>
      </c>
      <c r="F6" s="30">
        <v>0.58756849124692856</v>
      </c>
      <c r="G6" s="30">
        <v>0.62782331743625419</v>
      </c>
      <c r="H6" s="30">
        <v>0.60829609331779511</v>
      </c>
      <c r="I6" s="30">
        <v>0.58310044003742589</v>
      </c>
      <c r="J6" s="30">
        <v>0.6205619604805368</v>
      </c>
      <c r="K6" s="30">
        <v>0.61982878226200067</v>
      </c>
      <c r="L6" s="30">
        <v>0.60522492658178839</v>
      </c>
      <c r="M6" s="30">
        <v>0.57876661091802939</v>
      </c>
      <c r="N6" s="30">
        <v>0.56164518980334088</v>
      </c>
      <c r="O6" s="30">
        <v>0.6460021554221157</v>
      </c>
      <c r="P6" s="30">
        <v>0.5680208848107694</v>
      </c>
      <c r="Q6" s="30">
        <v>0.53225780122735256</v>
      </c>
      <c r="R6" s="30">
        <v>0.55805820761393932</v>
      </c>
      <c r="S6" s="30">
        <v>0.57279489056505783</v>
      </c>
      <c r="T6" s="30">
        <v>0.57199122813920944</v>
      </c>
      <c r="U6" s="30">
        <v>0.52253463898970198</v>
      </c>
      <c r="V6" s="30">
        <v>0.52743444850696031</v>
      </c>
      <c r="W6" s="30">
        <v>0.52340037444834797</v>
      </c>
      <c r="X6" s="30">
        <v>0.56751840999527914</v>
      </c>
      <c r="Y6" s="30">
        <v>0.52389795718890464</v>
      </c>
      <c r="Z6" s="30">
        <v>0.49424990792845874</v>
      </c>
      <c r="AA6" s="30">
        <v>0.45071013922574943</v>
      </c>
      <c r="AB6" s="30">
        <v>0.4484621290629015</v>
      </c>
      <c r="AC6" s="30">
        <v>0.43247436904260717</v>
      </c>
      <c r="AD6" s="30">
        <v>0.38363309206904361</v>
      </c>
      <c r="AE6" s="30">
        <v>0.38593972305882107</v>
      </c>
    </row>
    <row r="7" spans="1:31">
      <c r="A7" s="29" t="s">
        <v>40</v>
      </c>
      <c r="B7" s="29" t="s">
        <v>71</v>
      </c>
      <c r="C7" s="30">
        <v>0.62456786636924344</v>
      </c>
      <c r="D7" s="30">
        <v>0.53727997349882262</v>
      </c>
      <c r="E7" s="30">
        <v>0.55915485553045252</v>
      </c>
      <c r="F7" s="30">
        <v>0.64282010811614931</v>
      </c>
      <c r="G7" s="30">
        <v>0.6694490384550047</v>
      </c>
      <c r="H7" s="30">
        <v>0.64016199162780907</v>
      </c>
      <c r="I7" s="30" t="s">
        <v>169</v>
      </c>
      <c r="J7" s="30" t="s">
        <v>169</v>
      </c>
      <c r="K7" s="30" t="s">
        <v>169</v>
      </c>
      <c r="L7" s="30" t="s">
        <v>169</v>
      </c>
      <c r="M7" s="30" t="s">
        <v>169</v>
      </c>
      <c r="N7" s="30" t="s">
        <v>169</v>
      </c>
      <c r="O7" s="30" t="s">
        <v>169</v>
      </c>
      <c r="P7" s="30" t="s">
        <v>169</v>
      </c>
      <c r="Q7" s="30" t="s">
        <v>169</v>
      </c>
      <c r="R7" s="30" t="s">
        <v>169</v>
      </c>
      <c r="S7" s="30" t="s">
        <v>169</v>
      </c>
      <c r="T7" s="30" t="s">
        <v>169</v>
      </c>
      <c r="U7" s="30" t="s">
        <v>169</v>
      </c>
      <c r="V7" s="30" t="s">
        <v>169</v>
      </c>
      <c r="W7" s="30" t="s">
        <v>169</v>
      </c>
      <c r="X7" s="30" t="s">
        <v>169</v>
      </c>
      <c r="Y7" s="30" t="s">
        <v>169</v>
      </c>
      <c r="Z7" s="30" t="s">
        <v>169</v>
      </c>
      <c r="AA7" s="30" t="s">
        <v>169</v>
      </c>
      <c r="AB7" s="30" t="s">
        <v>169</v>
      </c>
      <c r="AC7" s="30" t="s">
        <v>169</v>
      </c>
      <c r="AD7" s="30" t="s">
        <v>169</v>
      </c>
      <c r="AE7" s="30" t="s">
        <v>169</v>
      </c>
    </row>
    <row r="8" spans="1:31">
      <c r="A8" s="29" t="s">
        <v>40</v>
      </c>
      <c r="B8" s="29" t="s">
        <v>20</v>
      </c>
      <c r="C8" s="30">
        <v>8.4171480220519374E-2</v>
      </c>
      <c r="D8" s="30">
        <v>8.4171480228600382E-2</v>
      </c>
      <c r="E8" s="30">
        <v>7.2083170667502333E-2</v>
      </c>
      <c r="F8" s="30">
        <v>0.13491487838875524</v>
      </c>
      <c r="G8" s="30">
        <v>0.16732851977556817</v>
      </c>
      <c r="H8" s="30">
        <v>0.14427663231382737</v>
      </c>
      <c r="I8" s="30">
        <v>0.13255374846633122</v>
      </c>
      <c r="J8" s="30">
        <v>0.14293064222920865</v>
      </c>
      <c r="K8" s="30">
        <v>0.13548676065271562</v>
      </c>
      <c r="L8" s="30">
        <v>0.15643473299359417</v>
      </c>
      <c r="M8" s="30">
        <v>0.19304305705891306</v>
      </c>
      <c r="N8" s="30">
        <v>0.21293487038404632</v>
      </c>
      <c r="O8" s="30">
        <v>0.25296764722243287</v>
      </c>
      <c r="P8" s="30">
        <v>0.24884260359657454</v>
      </c>
      <c r="Q8" s="30">
        <v>0.21790363616212854</v>
      </c>
      <c r="R8" s="30">
        <v>0.2080363162235162</v>
      </c>
      <c r="S8" s="30">
        <v>0.25171236525478363</v>
      </c>
      <c r="T8" s="30">
        <v>0.25757126153309512</v>
      </c>
      <c r="U8" s="30">
        <v>0.2352313812209591</v>
      </c>
      <c r="V8" s="30">
        <v>0.24779500590004139</v>
      </c>
      <c r="W8" s="30">
        <v>0.26217083497114196</v>
      </c>
      <c r="X8" s="30">
        <v>0.28897596293539313</v>
      </c>
      <c r="Y8" s="30">
        <v>0.23060527701194958</v>
      </c>
      <c r="Z8" s="30">
        <v>0.25401335563586142</v>
      </c>
      <c r="AA8" s="30">
        <v>0.27181570807015798</v>
      </c>
      <c r="AB8" s="30">
        <v>0.28260006899523138</v>
      </c>
      <c r="AC8" s="30">
        <v>0.28337434074402335</v>
      </c>
      <c r="AD8" s="30">
        <v>0.28260008132716247</v>
      </c>
      <c r="AE8" s="30">
        <v>0.28260008038737788</v>
      </c>
    </row>
    <row r="9" spans="1:31">
      <c r="A9" s="29" t="s">
        <v>40</v>
      </c>
      <c r="B9" s="29" t="s">
        <v>32</v>
      </c>
      <c r="C9" s="30">
        <v>5.8401161760630295E-2</v>
      </c>
      <c r="D9" s="30">
        <v>5.935057536226146E-2</v>
      </c>
      <c r="E9" s="30">
        <v>5.9805629981919919E-2</v>
      </c>
      <c r="F9" s="30">
        <v>2.464493345342721E-2</v>
      </c>
      <c r="G9" s="30">
        <v>2.7280915947422591E-2</v>
      </c>
      <c r="H9" s="30">
        <v>2.7252782946657155E-2</v>
      </c>
      <c r="I9" s="30">
        <v>2.2515193206112914E-2</v>
      </c>
      <c r="J9" s="30">
        <v>2.9609744932298676E-2</v>
      </c>
      <c r="K9" s="30">
        <v>2.0472960712117606E-2</v>
      </c>
      <c r="L9" s="30">
        <v>2.2086562013355498E-2</v>
      </c>
      <c r="M9" s="30">
        <v>2.9298533302979917E-2</v>
      </c>
      <c r="N9" s="30">
        <v>5.6595061465674154E-2</v>
      </c>
      <c r="O9" s="30">
        <v>5.8754849948531147E-2</v>
      </c>
      <c r="P9" s="30">
        <v>0.11025610450154408</v>
      </c>
      <c r="Q9" s="30">
        <v>8.3562511728279221E-2</v>
      </c>
      <c r="R9" s="30">
        <v>8.6468837962094008E-2</v>
      </c>
      <c r="S9" s="30">
        <v>0.14831301995371238</v>
      </c>
      <c r="T9" s="30">
        <v>0.1524028839838619</v>
      </c>
      <c r="U9" s="30">
        <v>0.21566246738421396</v>
      </c>
      <c r="V9" s="30">
        <v>0.25200842574472709</v>
      </c>
      <c r="W9" s="30">
        <v>0.31531565285931723</v>
      </c>
      <c r="X9" s="30">
        <v>0.32713471678625788</v>
      </c>
      <c r="Y9" s="30">
        <v>0.27564072352685365</v>
      </c>
      <c r="Z9" s="30">
        <v>0.2756285061969993</v>
      </c>
      <c r="AA9" s="30">
        <v>0.22342827245053271</v>
      </c>
      <c r="AB9" s="30" t="s">
        <v>169</v>
      </c>
      <c r="AC9" s="30" t="s">
        <v>169</v>
      </c>
      <c r="AD9" s="30" t="s">
        <v>169</v>
      </c>
      <c r="AE9" s="30" t="s">
        <v>169</v>
      </c>
    </row>
    <row r="10" spans="1:31">
      <c r="A10" s="29" t="s">
        <v>40</v>
      </c>
      <c r="B10" s="29" t="s">
        <v>66</v>
      </c>
      <c r="C10" s="30">
        <v>9.6622976070870413E-4</v>
      </c>
      <c r="D10" s="30">
        <v>3.8860453835375656E-4</v>
      </c>
      <c r="E10" s="30">
        <v>1.7203466839950312E-3</v>
      </c>
      <c r="F10" s="30">
        <v>6.2444736307170519E-3</v>
      </c>
      <c r="G10" s="30">
        <v>5.4026599153922435E-3</v>
      </c>
      <c r="H10" s="30">
        <v>5.803286644301269E-3</v>
      </c>
      <c r="I10" s="30">
        <v>3.8479269015155842E-3</v>
      </c>
      <c r="J10" s="30">
        <v>6.4970676567026294E-3</v>
      </c>
      <c r="K10" s="30">
        <v>3.0585226568044747E-3</v>
      </c>
      <c r="L10" s="30">
        <v>6.8470439657248401E-3</v>
      </c>
      <c r="M10" s="30">
        <v>1.1365042634751247E-2</v>
      </c>
      <c r="N10" s="30">
        <v>2.2104317544482058E-2</v>
      </c>
      <c r="O10" s="30">
        <v>2.1465456735932129E-2</v>
      </c>
      <c r="P10" s="30">
        <v>3.2494551473188985E-2</v>
      </c>
      <c r="Q10" s="30">
        <v>3.2817457759990058E-2</v>
      </c>
      <c r="R10" s="30">
        <v>3.7727801418092802E-2</v>
      </c>
      <c r="S10" s="30">
        <v>6.3393904193985967E-2</v>
      </c>
      <c r="T10" s="30">
        <v>5.8798613661741703E-2</v>
      </c>
      <c r="U10" s="30">
        <v>9.5276510563596165E-2</v>
      </c>
      <c r="V10" s="30">
        <v>0.12505561142655053</v>
      </c>
      <c r="W10" s="30">
        <v>0.10400785284166233</v>
      </c>
      <c r="X10" s="30">
        <v>0.11621911007505702</v>
      </c>
      <c r="Y10" s="30">
        <v>0.13424449510785999</v>
      </c>
      <c r="Z10" s="30">
        <v>9.1342646428247964E-2</v>
      </c>
      <c r="AA10" s="30">
        <v>9.5960909324434546E-2</v>
      </c>
      <c r="AB10" s="30">
        <v>0.13400396484376911</v>
      </c>
      <c r="AC10" s="30">
        <v>0.14314210187918702</v>
      </c>
      <c r="AD10" s="30">
        <v>0.16549195702704822</v>
      </c>
      <c r="AE10" s="30">
        <v>0.14519934271158777</v>
      </c>
    </row>
    <row r="11" spans="1:31">
      <c r="A11" s="29" t="s">
        <v>40</v>
      </c>
      <c r="B11" s="29" t="s">
        <v>65</v>
      </c>
      <c r="C11" s="30">
        <v>0.20919009507231681</v>
      </c>
      <c r="D11" s="30">
        <v>0.22222477201825194</v>
      </c>
      <c r="E11" s="30">
        <v>0.20511197574534526</v>
      </c>
      <c r="F11" s="30">
        <v>0.23850043004575092</v>
      </c>
      <c r="G11" s="30">
        <v>0.23887981208841236</v>
      </c>
      <c r="H11" s="30">
        <v>0.22495057709864194</v>
      </c>
      <c r="I11" s="30">
        <v>0.25085294770164424</v>
      </c>
      <c r="J11" s="30">
        <v>0.27952800405373984</v>
      </c>
      <c r="K11" s="30">
        <v>0.24631796234409276</v>
      </c>
      <c r="L11" s="30">
        <v>0.22948505356949286</v>
      </c>
      <c r="M11" s="30">
        <v>0.2323436462253769</v>
      </c>
      <c r="N11" s="30">
        <v>0.22010793132670164</v>
      </c>
      <c r="O11" s="30">
        <v>0.24872009179749849</v>
      </c>
      <c r="P11" s="30">
        <v>0.25077744899246918</v>
      </c>
      <c r="Q11" s="30">
        <v>0.24426086830296165</v>
      </c>
      <c r="R11" s="30">
        <v>0.23568335017714165</v>
      </c>
      <c r="S11" s="30">
        <v>0.26879806306747872</v>
      </c>
      <c r="T11" s="30">
        <v>0.24895922086938921</v>
      </c>
      <c r="U11" s="30">
        <v>0.22524287359501061</v>
      </c>
      <c r="V11" s="30">
        <v>0.21596729760451042</v>
      </c>
      <c r="W11" s="30">
        <v>0.20954606978679227</v>
      </c>
      <c r="X11" s="30">
        <v>0.23844356032083477</v>
      </c>
      <c r="Y11" s="30">
        <v>0.23817656270788951</v>
      </c>
      <c r="Z11" s="30">
        <v>0.22472753965744255</v>
      </c>
      <c r="AA11" s="30">
        <v>0.23954909857914383</v>
      </c>
      <c r="AB11" s="30">
        <v>0.27592762010007627</v>
      </c>
      <c r="AC11" s="30">
        <v>0.24312267356800452</v>
      </c>
      <c r="AD11" s="30">
        <v>0.21733131065842851</v>
      </c>
      <c r="AE11" s="30">
        <v>0.21328200497553315</v>
      </c>
    </row>
    <row r="12" spans="1:31">
      <c r="A12" s="29" t="s">
        <v>40</v>
      </c>
      <c r="B12" s="29" t="s">
        <v>69</v>
      </c>
      <c r="C12" s="30">
        <v>0.37162590816546132</v>
      </c>
      <c r="D12" s="30">
        <v>0.3716525737890673</v>
      </c>
      <c r="E12" s="30">
        <v>0.33581588217245939</v>
      </c>
      <c r="F12" s="30">
        <v>0.32877571115888615</v>
      </c>
      <c r="G12" s="30">
        <v>0.35749046278160307</v>
      </c>
      <c r="H12" s="30">
        <v>0.36676403177906142</v>
      </c>
      <c r="I12" s="30">
        <v>0.37714000105477297</v>
      </c>
      <c r="J12" s="30">
        <v>0.35169334905529115</v>
      </c>
      <c r="K12" s="30">
        <v>0.35088960592066021</v>
      </c>
      <c r="L12" s="30">
        <v>0.34901016084829661</v>
      </c>
      <c r="M12" s="30">
        <v>0.35457874245505278</v>
      </c>
      <c r="N12" s="30">
        <v>0.32895036355990731</v>
      </c>
      <c r="O12" s="30">
        <v>0.3150526615147925</v>
      </c>
      <c r="P12" s="30">
        <v>0.33432720350123118</v>
      </c>
      <c r="Q12" s="30">
        <v>0.35182825249870392</v>
      </c>
      <c r="R12" s="30">
        <v>0.3618694621265377</v>
      </c>
      <c r="S12" s="30">
        <v>0.33869957648616678</v>
      </c>
      <c r="T12" s="30">
        <v>0.33777449262945197</v>
      </c>
      <c r="U12" s="30">
        <v>0.33551171700989613</v>
      </c>
      <c r="V12" s="30">
        <v>0.33047142987302591</v>
      </c>
      <c r="W12" s="30">
        <v>0.31397413110260758</v>
      </c>
      <c r="X12" s="30">
        <v>0.29964974880702994</v>
      </c>
      <c r="Y12" s="30">
        <v>0.32044846047653358</v>
      </c>
      <c r="Z12" s="30">
        <v>0.33637091051720114</v>
      </c>
      <c r="AA12" s="30">
        <v>0.34520659232548068</v>
      </c>
      <c r="AB12" s="30">
        <v>0.32478947221396809</v>
      </c>
      <c r="AC12" s="30">
        <v>0.3279963110481281</v>
      </c>
      <c r="AD12" s="30">
        <v>0.31418017301354495</v>
      </c>
      <c r="AE12" s="30">
        <v>0.31405449441940092</v>
      </c>
    </row>
    <row r="13" spans="1:31">
      <c r="A13" s="29" t="s">
        <v>40</v>
      </c>
      <c r="B13" s="29" t="s">
        <v>68</v>
      </c>
      <c r="C13" s="30">
        <v>0.29560342925258759</v>
      </c>
      <c r="D13" s="30">
        <v>0.29158891511445728</v>
      </c>
      <c r="E13" s="30">
        <v>0.29598889926122401</v>
      </c>
      <c r="F13" s="30">
        <v>0.28436546180494349</v>
      </c>
      <c r="G13" s="30">
        <v>0.27835740590923769</v>
      </c>
      <c r="H13" s="30">
        <v>0.2939458872761016</v>
      </c>
      <c r="I13" s="30">
        <v>0.29581328170630355</v>
      </c>
      <c r="J13" s="30">
        <v>0.26172089315831082</v>
      </c>
      <c r="K13" s="30">
        <v>0.27460305180254219</v>
      </c>
      <c r="L13" s="30">
        <v>0.28247039371804172</v>
      </c>
      <c r="M13" s="30">
        <v>0.28151880093317849</v>
      </c>
      <c r="N13" s="30">
        <v>0.2830224550008722</v>
      </c>
      <c r="O13" s="30">
        <v>0.27125504064839617</v>
      </c>
      <c r="P13" s="30">
        <v>0.26602477459554191</v>
      </c>
      <c r="Q13" s="30">
        <v>0.28267212916964302</v>
      </c>
      <c r="R13" s="30">
        <v>0.2843064273830968</v>
      </c>
      <c r="S13" s="30">
        <v>0.24850540436059523</v>
      </c>
      <c r="T13" s="30">
        <v>0.25453541800886864</v>
      </c>
      <c r="U13" s="30">
        <v>0.26496986726172761</v>
      </c>
      <c r="V13" s="30">
        <v>0.26503545074004975</v>
      </c>
      <c r="W13" s="30">
        <v>0.26340552820825996</v>
      </c>
      <c r="X13" s="30">
        <v>0.25084091845846496</v>
      </c>
      <c r="Y13" s="30">
        <v>0.24198925958058112</v>
      </c>
      <c r="Z13" s="30">
        <v>0.25431426044915556</v>
      </c>
      <c r="AA13" s="30">
        <v>0.25157352231280311</v>
      </c>
      <c r="AB13" s="30">
        <v>0.22406481875138851</v>
      </c>
      <c r="AC13" s="30">
        <v>0.23239362105774261</v>
      </c>
      <c r="AD13" s="30">
        <v>0.22587065416920021</v>
      </c>
      <c r="AE13" s="30">
        <v>0.22648955588444339</v>
      </c>
    </row>
    <row r="14" spans="1:31">
      <c r="A14" s="29" t="s">
        <v>40</v>
      </c>
      <c r="B14" s="29" t="s">
        <v>36</v>
      </c>
      <c r="C14" s="30">
        <v>6.0539581663751479E-2</v>
      </c>
      <c r="D14" s="30">
        <v>4.092285777379176E-2</v>
      </c>
      <c r="E14" s="30">
        <v>4.8135676051534203E-2</v>
      </c>
      <c r="F14" s="30">
        <v>5.4748894289285768E-2</v>
      </c>
      <c r="G14" s="30">
        <v>5.2613180079229688E-2</v>
      </c>
      <c r="H14" s="30">
        <v>5.4013843166412459E-2</v>
      </c>
      <c r="I14" s="30">
        <v>5.4566231327413665E-2</v>
      </c>
      <c r="J14" s="30">
        <v>5.1909912460422362E-2</v>
      </c>
      <c r="K14" s="30">
        <v>4.8892198016921636E-2</v>
      </c>
      <c r="L14" s="30">
        <v>5.226152819931025E-2</v>
      </c>
      <c r="M14" s="30">
        <v>5.0117150908195143E-2</v>
      </c>
      <c r="N14" s="30">
        <v>0.11495213641369773</v>
      </c>
      <c r="O14" s="30">
        <v>0.12020251249097143</v>
      </c>
      <c r="P14" s="30">
        <v>0.12099004119394298</v>
      </c>
      <c r="Q14" s="30">
        <v>0.12786435837502774</v>
      </c>
      <c r="R14" s="30">
        <v>0.12831994332542826</v>
      </c>
      <c r="S14" s="30">
        <v>0.12320268345501692</v>
      </c>
      <c r="T14" s="30">
        <v>0.12251948091677128</v>
      </c>
      <c r="U14" s="30">
        <v>0.12505957566932591</v>
      </c>
      <c r="V14" s="30">
        <v>0.12342498468428684</v>
      </c>
      <c r="W14" s="30">
        <v>0.18027521710962996</v>
      </c>
      <c r="X14" s="30">
        <v>0.17890173970518364</v>
      </c>
      <c r="Y14" s="30">
        <v>0.17205669778831406</v>
      </c>
      <c r="Z14" s="30">
        <v>0.16455853747504576</v>
      </c>
      <c r="AA14" s="30">
        <v>0.15777024983548554</v>
      </c>
      <c r="AB14" s="30">
        <v>0.13582733849636891</v>
      </c>
      <c r="AC14" s="30">
        <v>0.13686103698921831</v>
      </c>
      <c r="AD14" s="30">
        <v>0.11431572980659516</v>
      </c>
      <c r="AE14" s="30">
        <v>0.11927158728464148</v>
      </c>
    </row>
    <row r="15" spans="1:31">
      <c r="A15" s="29" t="s">
        <v>40</v>
      </c>
      <c r="B15" s="29" t="s">
        <v>73</v>
      </c>
      <c r="C15" s="30">
        <v>4.5102453069507858E-2</v>
      </c>
      <c r="D15" s="30">
        <v>6.3075636027960985E-2</v>
      </c>
      <c r="E15" s="30">
        <v>8.1680220881503882E-2</v>
      </c>
      <c r="F15" s="30">
        <v>0.17814616525198376</v>
      </c>
      <c r="G15" s="30">
        <v>0.1954248087374395</v>
      </c>
      <c r="H15" s="30">
        <v>0.19863096822144879</v>
      </c>
      <c r="I15" s="30">
        <v>0.21890315718250439</v>
      </c>
      <c r="J15" s="30">
        <v>0.22467358779223909</v>
      </c>
      <c r="K15" s="30">
        <v>0.20876955765665992</v>
      </c>
      <c r="L15" s="30">
        <v>0.22588193067493992</v>
      </c>
      <c r="M15" s="30">
        <v>0.22469183055474581</v>
      </c>
      <c r="N15" s="30">
        <v>0.24828109903900938</v>
      </c>
      <c r="O15" s="30">
        <v>0.24124165213126991</v>
      </c>
      <c r="P15" s="30">
        <v>0.24267104362699451</v>
      </c>
      <c r="Q15" s="30">
        <v>0.25476729990445246</v>
      </c>
      <c r="R15" s="30">
        <v>0.247709013240522</v>
      </c>
      <c r="S15" s="30">
        <v>0.24647112059712734</v>
      </c>
      <c r="T15" s="30">
        <v>0.24796915757967797</v>
      </c>
      <c r="U15" s="30">
        <v>0.26440191844128286</v>
      </c>
      <c r="V15" s="30">
        <v>0.26608256433878757</v>
      </c>
      <c r="W15" s="30">
        <v>0.26966698112436527</v>
      </c>
      <c r="X15" s="30">
        <v>0.26303191843784296</v>
      </c>
      <c r="Y15" s="30">
        <v>0.24492441692789127</v>
      </c>
      <c r="Z15" s="30">
        <v>0.25961298338007194</v>
      </c>
      <c r="AA15" s="30">
        <v>0.24527428192205208</v>
      </c>
      <c r="AB15" s="30">
        <v>0.21903132257706842</v>
      </c>
      <c r="AC15" s="30">
        <v>0.21223057380872073</v>
      </c>
      <c r="AD15" s="30">
        <v>0.1957791333418549</v>
      </c>
      <c r="AE15" s="30">
        <v>0.19548174092370338</v>
      </c>
    </row>
    <row r="16" spans="1:31">
      <c r="A16" s="29" t="s">
        <v>40</v>
      </c>
      <c r="B16" s="29" t="s">
        <v>56</v>
      </c>
      <c r="C16" s="30">
        <v>4.818296401863701E-2</v>
      </c>
      <c r="D16" s="30">
        <v>6.4919617503403512E-2</v>
      </c>
      <c r="E16" s="30">
        <v>7.2066924753717565E-2</v>
      </c>
      <c r="F16" s="30">
        <v>8.336287709284744E-2</v>
      </c>
      <c r="G16" s="30">
        <v>8.2789040126207997E-2</v>
      </c>
      <c r="H16" s="30">
        <v>8.3615971591004229E-2</v>
      </c>
      <c r="I16" s="30">
        <v>8.0142977650532937E-2</v>
      </c>
      <c r="J16" s="30">
        <v>7.4106044172881635E-2</v>
      </c>
      <c r="K16" s="30">
        <v>7.0546661763166776E-2</v>
      </c>
      <c r="L16" s="30">
        <v>7.0165358932235009E-2</v>
      </c>
      <c r="M16" s="30">
        <v>6.7862335539697421E-2</v>
      </c>
      <c r="N16" s="30">
        <v>6.5475617723128918E-2</v>
      </c>
      <c r="O16" s="30">
        <v>6.4442544506931709E-2</v>
      </c>
      <c r="P16" s="30">
        <v>6.2123146513992179E-2</v>
      </c>
      <c r="Q16" s="30">
        <v>6.5025316514687528E-2</v>
      </c>
      <c r="R16" s="30">
        <v>6.3904346372564882E-2</v>
      </c>
      <c r="S16" s="30">
        <v>5.9568923315877223E-2</v>
      </c>
      <c r="T16" s="30">
        <v>5.909416542287485E-2</v>
      </c>
      <c r="U16" s="30">
        <v>6.0145627466425197E-2</v>
      </c>
      <c r="V16" s="30">
        <v>5.9033136959052025E-2</v>
      </c>
      <c r="W16" s="30">
        <v>6.0167513936323656E-2</v>
      </c>
      <c r="X16" s="30">
        <v>5.6761136874171496E-2</v>
      </c>
      <c r="Y16" s="30">
        <v>5.0471366941138629E-2</v>
      </c>
      <c r="Z16" s="30">
        <v>5.1231655522997036E-2</v>
      </c>
      <c r="AA16" s="30">
        <v>4.7111203019086612E-2</v>
      </c>
      <c r="AB16" s="30">
        <v>3.9179001882770882E-2</v>
      </c>
      <c r="AC16" s="30">
        <v>3.4937452427804348E-2</v>
      </c>
      <c r="AD16" s="30">
        <v>3.2283980684958857E-2</v>
      </c>
      <c r="AE16" s="30">
        <v>2.820700889502863E-2</v>
      </c>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0">
        <v>0.48228552524793106</v>
      </c>
      <c r="D20" s="30">
        <v>0.44774811144077592</v>
      </c>
      <c r="E20" s="30">
        <v>0.46612380543208248</v>
      </c>
      <c r="F20" s="30">
        <v>0.55647569621848869</v>
      </c>
      <c r="G20" s="30">
        <v>0.6480366643495612</v>
      </c>
      <c r="H20" s="30">
        <v>0.58896056014021403</v>
      </c>
      <c r="I20" s="30">
        <v>0.57170244034475981</v>
      </c>
      <c r="J20" s="30">
        <v>0.61614765744725497</v>
      </c>
      <c r="K20" s="30">
        <v>0.60472065556407184</v>
      </c>
      <c r="L20" s="30">
        <v>0.59283405055462712</v>
      </c>
      <c r="M20" s="30">
        <v>0.56487961493357153</v>
      </c>
      <c r="N20" s="30">
        <v>0.50415222291258599</v>
      </c>
      <c r="O20" s="30">
        <v>0.62955940199440186</v>
      </c>
      <c r="P20" s="30">
        <v>0.5438808564975891</v>
      </c>
      <c r="Q20" s="30">
        <v>0.43754748012853034</v>
      </c>
      <c r="R20" s="30">
        <v>0.54744123118552346</v>
      </c>
      <c r="S20" s="30">
        <v>0.59770203788263143</v>
      </c>
      <c r="T20" s="30">
        <v>0.58367863182817525</v>
      </c>
      <c r="U20" s="30">
        <v>0.54127573143920171</v>
      </c>
      <c r="V20" s="30">
        <v>0.477833231861999</v>
      </c>
      <c r="W20" s="30">
        <v>0.54141552929465686</v>
      </c>
      <c r="X20" s="30" t="s">
        <v>169</v>
      </c>
      <c r="Y20" s="30" t="s">
        <v>169</v>
      </c>
      <c r="Z20" s="30" t="s">
        <v>169</v>
      </c>
      <c r="AA20" s="30" t="s">
        <v>169</v>
      </c>
      <c r="AB20" s="30" t="s">
        <v>169</v>
      </c>
      <c r="AC20" s="30" t="s">
        <v>169</v>
      </c>
      <c r="AD20" s="30" t="s">
        <v>169</v>
      </c>
      <c r="AE20" s="30" t="s">
        <v>169</v>
      </c>
    </row>
    <row r="21" spans="1:31" s="28" customFormat="1">
      <c r="A21" s="29" t="s">
        <v>130</v>
      </c>
      <c r="B21" s="29" t="s">
        <v>71</v>
      </c>
      <c r="C21" s="30" t="s">
        <v>169</v>
      </c>
      <c r="D21" s="30" t="s">
        <v>169</v>
      </c>
      <c r="E21" s="30" t="s">
        <v>169</v>
      </c>
      <c r="F21" s="30" t="s">
        <v>169</v>
      </c>
      <c r="G21" s="30" t="s">
        <v>169</v>
      </c>
      <c r="H21" s="30" t="s">
        <v>169</v>
      </c>
      <c r="I21" s="30" t="s">
        <v>169</v>
      </c>
      <c r="J21" s="30" t="s">
        <v>169</v>
      </c>
      <c r="K21" s="30" t="s">
        <v>169</v>
      </c>
      <c r="L21" s="30" t="s">
        <v>169</v>
      </c>
      <c r="M21" s="30" t="s">
        <v>169</v>
      </c>
      <c r="N21" s="30" t="s">
        <v>169</v>
      </c>
      <c r="O21" s="30" t="s">
        <v>169</v>
      </c>
      <c r="P21" s="30" t="s">
        <v>169</v>
      </c>
      <c r="Q21" s="30" t="s">
        <v>169</v>
      </c>
      <c r="R21" s="30" t="s">
        <v>169</v>
      </c>
      <c r="S21" s="30" t="s">
        <v>169</v>
      </c>
      <c r="T21" s="30" t="s">
        <v>169</v>
      </c>
      <c r="U21" s="30" t="s">
        <v>169</v>
      </c>
      <c r="V21" s="30" t="s">
        <v>169</v>
      </c>
      <c r="W21" s="30" t="s">
        <v>169</v>
      </c>
      <c r="X21" s="30" t="s">
        <v>169</v>
      </c>
      <c r="Y21" s="30" t="s">
        <v>169</v>
      </c>
      <c r="Z21" s="30" t="s">
        <v>169</v>
      </c>
      <c r="AA21" s="30" t="s">
        <v>169</v>
      </c>
      <c r="AB21" s="30" t="s">
        <v>169</v>
      </c>
      <c r="AC21" s="30" t="s">
        <v>169</v>
      </c>
      <c r="AD21" s="30" t="s">
        <v>169</v>
      </c>
      <c r="AE21" s="30" t="s">
        <v>169</v>
      </c>
    </row>
    <row r="22" spans="1:31" s="28" customFormat="1">
      <c r="A22" s="29" t="s">
        <v>130</v>
      </c>
      <c r="B22" s="29" t="s">
        <v>20</v>
      </c>
      <c r="C22" s="30">
        <v>6.1459222147801276E-3</v>
      </c>
      <c r="D22" s="30">
        <v>6.1459222945623544E-3</v>
      </c>
      <c r="E22" s="30">
        <v>1.8495215254751233E-2</v>
      </c>
      <c r="F22" s="30">
        <v>4.7392496573944107E-2</v>
      </c>
      <c r="G22" s="30">
        <v>6.8410370803941273E-2</v>
      </c>
      <c r="H22" s="30">
        <v>3.8447979755501731E-2</v>
      </c>
      <c r="I22" s="30">
        <v>4.6240089166387027E-2</v>
      </c>
      <c r="J22" s="30">
        <v>7.8798804402071224E-2</v>
      </c>
      <c r="K22" s="30">
        <v>6.8970439679862827E-2</v>
      </c>
      <c r="L22" s="30">
        <v>9.5987529771982008E-2</v>
      </c>
      <c r="M22" s="30">
        <v>0.12733836873723234</v>
      </c>
      <c r="N22" s="30">
        <v>0.1885722557555819</v>
      </c>
      <c r="O22" s="30">
        <v>0.2036418452201717</v>
      </c>
      <c r="P22" s="30">
        <v>0.24973386002656148</v>
      </c>
      <c r="Q22" s="30">
        <v>0.2157499820932024</v>
      </c>
      <c r="R22" s="30">
        <v>0.1721123804735894</v>
      </c>
      <c r="S22" s="30">
        <v>0.2484101120154506</v>
      </c>
      <c r="T22" s="30">
        <v>0.27916979889083021</v>
      </c>
      <c r="U22" s="30">
        <v>0.25455170200499083</v>
      </c>
      <c r="V22" s="30">
        <v>0.23038418205987288</v>
      </c>
      <c r="W22" s="30">
        <v>0.23964930805425352</v>
      </c>
      <c r="X22" s="30">
        <v>0.26858250776152875</v>
      </c>
      <c r="Y22" s="30">
        <v>2.3392763753770151E-2</v>
      </c>
      <c r="Z22" s="30" t="s">
        <v>169</v>
      </c>
      <c r="AA22" s="30" t="s">
        <v>169</v>
      </c>
      <c r="AB22" s="30" t="s">
        <v>169</v>
      </c>
      <c r="AC22" s="30" t="s">
        <v>169</v>
      </c>
      <c r="AD22" s="30" t="s">
        <v>169</v>
      </c>
      <c r="AE22" s="30" t="s">
        <v>169</v>
      </c>
    </row>
    <row r="23" spans="1:31" s="28" customFormat="1">
      <c r="A23" s="29" t="s">
        <v>130</v>
      </c>
      <c r="B23" s="29" t="s">
        <v>32</v>
      </c>
      <c r="C23" s="30" t="s">
        <v>169</v>
      </c>
      <c r="D23" s="30" t="s">
        <v>169</v>
      </c>
      <c r="E23" s="30" t="s">
        <v>169</v>
      </c>
      <c r="F23" s="30" t="s">
        <v>169</v>
      </c>
      <c r="G23" s="30" t="s">
        <v>169</v>
      </c>
      <c r="H23" s="30" t="s">
        <v>169</v>
      </c>
      <c r="I23" s="30" t="s">
        <v>169</v>
      </c>
      <c r="J23" s="30" t="s">
        <v>169</v>
      </c>
      <c r="K23" s="30" t="s">
        <v>169</v>
      </c>
      <c r="L23" s="30" t="s">
        <v>169</v>
      </c>
      <c r="M23" s="30" t="s">
        <v>169</v>
      </c>
      <c r="N23" s="30" t="s">
        <v>169</v>
      </c>
      <c r="O23" s="30" t="s">
        <v>169</v>
      </c>
      <c r="P23" s="30" t="s">
        <v>169</v>
      </c>
      <c r="Q23" s="30" t="s">
        <v>169</v>
      </c>
      <c r="R23" s="30" t="s">
        <v>169</v>
      </c>
      <c r="S23" s="30" t="s">
        <v>169</v>
      </c>
      <c r="T23" s="30" t="s">
        <v>169</v>
      </c>
      <c r="U23" s="30" t="s">
        <v>169</v>
      </c>
      <c r="V23" s="30" t="s">
        <v>169</v>
      </c>
      <c r="W23" s="30" t="s">
        <v>169</v>
      </c>
      <c r="X23" s="30" t="s">
        <v>169</v>
      </c>
      <c r="Y23" s="30" t="s">
        <v>169</v>
      </c>
      <c r="Z23" s="30" t="s">
        <v>169</v>
      </c>
      <c r="AA23" s="30" t="s">
        <v>169</v>
      </c>
      <c r="AB23" s="30" t="s">
        <v>169</v>
      </c>
      <c r="AC23" s="30" t="s">
        <v>169</v>
      </c>
      <c r="AD23" s="30" t="s">
        <v>169</v>
      </c>
      <c r="AE23" s="30" t="s">
        <v>169</v>
      </c>
    </row>
    <row r="24" spans="1:31" s="28" customFormat="1">
      <c r="A24" s="29" t="s">
        <v>130</v>
      </c>
      <c r="B24" s="29" t="s">
        <v>66</v>
      </c>
      <c r="C24" s="30">
        <v>6.1907549885368443E-10</v>
      </c>
      <c r="D24" s="30">
        <v>6.5001060897619095E-10</v>
      </c>
      <c r="E24" s="30">
        <v>9.7026740974349524E-4</v>
      </c>
      <c r="F24" s="30">
        <v>4.9629060893189424E-3</v>
      </c>
      <c r="G24" s="30">
        <v>9.1432406568989623E-4</v>
      </c>
      <c r="H24" s="30">
        <v>2.0341941843542164E-3</v>
      </c>
      <c r="I24" s="30">
        <v>1.3852078851996526E-3</v>
      </c>
      <c r="J24" s="30">
        <v>3.3297300453497677E-3</v>
      </c>
      <c r="K24" s="30">
        <v>1.7029332204185599E-3</v>
      </c>
      <c r="L24" s="30">
        <v>2.7560292056902974E-3</v>
      </c>
      <c r="M24" s="30">
        <v>2.3465583678339954E-3</v>
      </c>
      <c r="N24" s="30">
        <v>1.4954002010571624E-2</v>
      </c>
      <c r="O24" s="30">
        <v>8.9556149452143467E-3</v>
      </c>
      <c r="P24" s="30">
        <v>2.9559803561932635E-2</v>
      </c>
      <c r="Q24" s="30">
        <v>3.1053072461290195E-2</v>
      </c>
      <c r="R24" s="30">
        <v>4.0615707547703626E-2</v>
      </c>
      <c r="S24" s="30">
        <v>6.0266585213327416E-2</v>
      </c>
      <c r="T24" s="30">
        <v>7.0366710388593032E-2</v>
      </c>
      <c r="U24" s="30">
        <v>0.10708480334577665</v>
      </c>
      <c r="V24" s="30">
        <v>0.1516367998643911</v>
      </c>
      <c r="W24" s="30">
        <v>9.3167785497239697E-2</v>
      </c>
      <c r="X24" s="30">
        <v>0.12025000693726119</v>
      </c>
      <c r="Y24" s="30">
        <v>0.16415451243030216</v>
      </c>
      <c r="Z24" s="30">
        <v>9.8843733121413493E-2</v>
      </c>
      <c r="AA24" s="30">
        <v>9.1159971513929225E-2</v>
      </c>
      <c r="AB24" s="30">
        <v>0.1440960725538358</v>
      </c>
      <c r="AC24" s="30">
        <v>0.19313847654616895</v>
      </c>
      <c r="AD24" s="30">
        <v>0.20502953007016902</v>
      </c>
      <c r="AE24" s="30">
        <v>0.18391852547319623</v>
      </c>
    </row>
    <row r="25" spans="1:31" s="28" customFormat="1">
      <c r="A25" s="29" t="s">
        <v>130</v>
      </c>
      <c r="B25" s="29" t="s">
        <v>65</v>
      </c>
      <c r="C25" s="30">
        <v>9.6582905195940746E-2</v>
      </c>
      <c r="D25" s="30">
        <v>0.10248314626886762</v>
      </c>
      <c r="E25" s="30">
        <v>9.6812971746023269E-2</v>
      </c>
      <c r="F25" s="30">
        <v>0.13028473278397501</v>
      </c>
      <c r="G25" s="30">
        <v>0.12541680665589142</v>
      </c>
      <c r="H25" s="30">
        <v>0.12283574026478719</v>
      </c>
      <c r="I25" s="30">
        <v>0.12934378571491659</v>
      </c>
      <c r="J25" s="30">
        <v>0.16877137533893288</v>
      </c>
      <c r="K25" s="30">
        <v>0.1332134069491181</v>
      </c>
      <c r="L25" s="30">
        <v>0.12476273195375492</v>
      </c>
      <c r="M25" s="30">
        <v>0.13007929351810144</v>
      </c>
      <c r="N25" s="30">
        <v>0.12812247423226722</v>
      </c>
      <c r="O25" s="30">
        <v>0.15059218091730472</v>
      </c>
      <c r="P25" s="30">
        <v>0.16355677353541243</v>
      </c>
      <c r="Q25" s="30">
        <v>0.16211080743311873</v>
      </c>
      <c r="R25" s="30">
        <v>0.1532857866776185</v>
      </c>
      <c r="S25" s="30">
        <v>0.20187249852061859</v>
      </c>
      <c r="T25" s="30">
        <v>0.17392776688482017</v>
      </c>
      <c r="U25" s="30">
        <v>0.16116219716841984</v>
      </c>
      <c r="V25" s="30">
        <v>0.14726531296644677</v>
      </c>
      <c r="W25" s="30">
        <v>0.14065013491075135</v>
      </c>
      <c r="X25" s="30">
        <v>0.16857211940153505</v>
      </c>
      <c r="Y25" s="30">
        <v>0.16157580319369735</v>
      </c>
      <c r="Z25" s="30">
        <v>0.16642750708778253</v>
      </c>
      <c r="AA25" s="30">
        <v>0.16951307419870518</v>
      </c>
      <c r="AB25" s="30">
        <v>0.20636043515893418</v>
      </c>
      <c r="AC25" s="30">
        <v>0.16311283899914325</v>
      </c>
      <c r="AD25" s="30">
        <v>0.14653869598049862</v>
      </c>
      <c r="AE25" s="30">
        <v>0.13036803374756004</v>
      </c>
    </row>
    <row r="26" spans="1:31" s="28" customFormat="1">
      <c r="A26" s="29" t="s">
        <v>130</v>
      </c>
      <c r="B26" s="29" t="s">
        <v>69</v>
      </c>
      <c r="C26" s="30">
        <v>0.33394723039645147</v>
      </c>
      <c r="D26" s="30">
        <v>0.35936429411864601</v>
      </c>
      <c r="E26" s="30">
        <v>0.33449764639406243</v>
      </c>
      <c r="F26" s="30">
        <v>0.3267265829984059</v>
      </c>
      <c r="G26" s="30">
        <v>0.36346324713204559</v>
      </c>
      <c r="H26" s="30">
        <v>0.37753980216127309</v>
      </c>
      <c r="I26" s="30">
        <v>0.37546735499409112</v>
      </c>
      <c r="J26" s="30">
        <v>0.32783351036589758</v>
      </c>
      <c r="K26" s="30">
        <v>0.30448218217640149</v>
      </c>
      <c r="L26" s="30">
        <v>0.32138024456005809</v>
      </c>
      <c r="M26" s="30">
        <v>0.33345768756502719</v>
      </c>
      <c r="N26" s="30">
        <v>0.33060258518397678</v>
      </c>
      <c r="O26" s="30">
        <v>0.317511199712808</v>
      </c>
      <c r="P26" s="30">
        <v>0.33354699682131628</v>
      </c>
      <c r="Q26" s="30">
        <v>0.35312019280097112</v>
      </c>
      <c r="R26" s="30">
        <v>0.35309798137044845</v>
      </c>
      <c r="S26" s="30">
        <v>0.31311213881551381</v>
      </c>
      <c r="T26" s="30">
        <v>0.2902968706716077</v>
      </c>
      <c r="U26" s="30">
        <v>0.3068639758732109</v>
      </c>
      <c r="V26" s="30">
        <v>0.30981018866476184</v>
      </c>
      <c r="W26" s="30">
        <v>0.31265106443340523</v>
      </c>
      <c r="X26" s="30">
        <v>0.29888665834627359</v>
      </c>
      <c r="Y26" s="30">
        <v>0.31135605905729852</v>
      </c>
      <c r="Z26" s="30">
        <v>0.32677838378473123</v>
      </c>
      <c r="AA26" s="30">
        <v>0.32755155517650947</v>
      </c>
      <c r="AB26" s="30">
        <v>0.28901652862408778</v>
      </c>
      <c r="AC26" s="30">
        <v>0.28345705597051563</v>
      </c>
      <c r="AD26" s="30">
        <v>0.29128641127866517</v>
      </c>
      <c r="AE26" s="30">
        <v>0.29954516527599595</v>
      </c>
    </row>
    <row r="27" spans="1:31" s="28" customFormat="1">
      <c r="A27" s="29" t="s">
        <v>130</v>
      </c>
      <c r="B27" s="29" t="s">
        <v>68</v>
      </c>
      <c r="C27" s="30">
        <v>0.28629390554428819</v>
      </c>
      <c r="D27" s="30">
        <v>0.28533028365157742</v>
      </c>
      <c r="E27" s="30">
        <v>0.28723698732694419</v>
      </c>
      <c r="F27" s="30">
        <v>0.27653116696966806</v>
      </c>
      <c r="G27" s="30">
        <v>0.26401364853794551</v>
      </c>
      <c r="H27" s="30">
        <v>0.28454186524053837</v>
      </c>
      <c r="I27" s="30">
        <v>0.28554834886294889</v>
      </c>
      <c r="J27" s="30">
        <v>0.25884105445289313</v>
      </c>
      <c r="K27" s="30">
        <v>0.26795846010159224</v>
      </c>
      <c r="L27" s="30">
        <v>0.28011006556966156</v>
      </c>
      <c r="M27" s="30">
        <v>0.28130067604719788</v>
      </c>
      <c r="N27" s="30">
        <v>0.2852363761397258</v>
      </c>
      <c r="O27" s="30">
        <v>0.27519859157956483</v>
      </c>
      <c r="P27" s="30">
        <v>0.26619430952054673</v>
      </c>
      <c r="Q27" s="30">
        <v>0.28644110135734857</v>
      </c>
      <c r="R27" s="30">
        <v>0.28756848668643947</v>
      </c>
      <c r="S27" s="30">
        <v>0.25494870472353415</v>
      </c>
      <c r="T27" s="30">
        <v>0.25561695177399191</v>
      </c>
      <c r="U27" s="30">
        <v>0.27217125980396822</v>
      </c>
      <c r="V27" s="30">
        <v>0.26731097431762707</v>
      </c>
      <c r="W27" s="30">
        <v>0.26753904559874342</v>
      </c>
      <c r="X27" s="30">
        <v>0.25621108150982858</v>
      </c>
      <c r="Y27" s="30">
        <v>0.24791463575821623</v>
      </c>
      <c r="Z27" s="30">
        <v>0.26473635696449188</v>
      </c>
      <c r="AA27" s="30">
        <v>0.26325521561299453</v>
      </c>
      <c r="AB27" s="30">
        <v>0.23864982256722359</v>
      </c>
      <c r="AC27" s="30">
        <v>0.24185043007866994</v>
      </c>
      <c r="AD27" s="30">
        <v>0.24966251197378295</v>
      </c>
      <c r="AE27" s="30">
        <v>0.25083197898722409</v>
      </c>
    </row>
    <row r="28" spans="1:31" s="28" customFormat="1">
      <c r="A28" s="29" t="s">
        <v>130</v>
      </c>
      <c r="B28" s="29" t="s">
        <v>36</v>
      </c>
      <c r="C28" s="30" t="s">
        <v>169</v>
      </c>
      <c r="D28" s="30" t="s">
        <v>169</v>
      </c>
      <c r="E28" s="30" t="s">
        <v>169</v>
      </c>
      <c r="F28" s="30" t="s">
        <v>169</v>
      </c>
      <c r="G28" s="30" t="s">
        <v>169</v>
      </c>
      <c r="H28" s="30" t="s">
        <v>169</v>
      </c>
      <c r="I28" s="30" t="s">
        <v>169</v>
      </c>
      <c r="J28" s="30" t="s">
        <v>169</v>
      </c>
      <c r="K28" s="30" t="s">
        <v>169</v>
      </c>
      <c r="L28" s="30" t="s">
        <v>169</v>
      </c>
      <c r="M28" s="30" t="s">
        <v>169</v>
      </c>
      <c r="N28" s="30">
        <v>0.15018741144413492</v>
      </c>
      <c r="O28" s="30">
        <v>0.14965555035313707</v>
      </c>
      <c r="P28" s="30">
        <v>0.14916169767979939</v>
      </c>
      <c r="Q28" s="30">
        <v>0.15250998284079109</v>
      </c>
      <c r="R28" s="30">
        <v>0.15155416467097907</v>
      </c>
      <c r="S28" s="30">
        <v>0.14578639176694139</v>
      </c>
      <c r="T28" s="30">
        <v>0.14516750906818282</v>
      </c>
      <c r="U28" s="30">
        <v>0.1477731872435136</v>
      </c>
      <c r="V28" s="30">
        <v>0.14715183909426147</v>
      </c>
      <c r="W28" s="30">
        <v>0.24648761995269425</v>
      </c>
      <c r="X28" s="30">
        <v>0.24286539446805014</v>
      </c>
      <c r="Y28" s="30">
        <v>0.23060211903763631</v>
      </c>
      <c r="Z28" s="30">
        <v>0.24822015514288548</v>
      </c>
      <c r="AA28" s="30">
        <v>0.24759231703079373</v>
      </c>
      <c r="AB28" s="30">
        <v>0.23715342497566397</v>
      </c>
      <c r="AC28" s="30">
        <v>0.23160114091991033</v>
      </c>
      <c r="AD28" s="30">
        <v>0.23784593378970595</v>
      </c>
      <c r="AE28" s="30">
        <v>0.23172387460819288</v>
      </c>
    </row>
    <row r="29" spans="1:31" s="28" customFormat="1">
      <c r="A29" s="29" t="s">
        <v>130</v>
      </c>
      <c r="B29" s="29" t="s">
        <v>73</v>
      </c>
      <c r="C29" s="30">
        <v>3.7007808219178082E-2</v>
      </c>
      <c r="D29" s="30">
        <v>6.0532744958143071E-2</v>
      </c>
      <c r="E29" s="30">
        <v>8.3241251273823244E-2</v>
      </c>
      <c r="F29" s="30">
        <v>0.42601282467593371</v>
      </c>
      <c r="G29" s="30">
        <v>0.22409560263618028</v>
      </c>
      <c r="H29" s="30">
        <v>0.22324728414310421</v>
      </c>
      <c r="I29" s="30">
        <v>0.24624663326918858</v>
      </c>
      <c r="J29" s="30">
        <v>0.25495052615300373</v>
      </c>
      <c r="K29" s="30">
        <v>0.23274358902240397</v>
      </c>
      <c r="L29" s="30">
        <v>0.24988630443507015</v>
      </c>
      <c r="M29" s="30">
        <v>0.24831231972129642</v>
      </c>
      <c r="N29" s="30">
        <v>0.26587221203906586</v>
      </c>
      <c r="O29" s="30">
        <v>0.25883467615372574</v>
      </c>
      <c r="P29" s="30">
        <v>0.26378853256027451</v>
      </c>
      <c r="Q29" s="30">
        <v>0.2810271442696331</v>
      </c>
      <c r="R29" s="30">
        <v>0.26813753308230837</v>
      </c>
      <c r="S29" s="30">
        <v>0.27990026387857708</v>
      </c>
      <c r="T29" s="30">
        <v>0.27312909000279034</v>
      </c>
      <c r="U29" s="30">
        <v>0.28792930656467286</v>
      </c>
      <c r="V29" s="30">
        <v>0.28694860631921376</v>
      </c>
      <c r="W29" s="30">
        <v>0.28692724989803664</v>
      </c>
      <c r="X29" s="30">
        <v>0.28712442783307512</v>
      </c>
      <c r="Y29" s="30">
        <v>0.26754435644894309</v>
      </c>
      <c r="Z29" s="30">
        <v>0.29525081315538376</v>
      </c>
      <c r="AA29" s="30">
        <v>0.2890482958717232</v>
      </c>
      <c r="AB29" s="30">
        <v>0.27574593838618161</v>
      </c>
      <c r="AC29" s="30">
        <v>0.25794766736881503</v>
      </c>
      <c r="AD29" s="30">
        <v>0.2687211377364071</v>
      </c>
      <c r="AE29" s="30">
        <v>0.25850506265507101</v>
      </c>
    </row>
    <row r="30" spans="1:31" s="28" customFormat="1">
      <c r="A30" s="29" t="s">
        <v>130</v>
      </c>
      <c r="B30" s="29" t="s">
        <v>56</v>
      </c>
      <c r="C30" s="30">
        <v>2.5941850843838259E-2</v>
      </c>
      <c r="D30" s="30">
        <v>5.3007542999437357E-2</v>
      </c>
      <c r="E30" s="30">
        <v>6.0496506314527909E-2</v>
      </c>
      <c r="F30" s="30">
        <v>7.5378531080394481E-2</v>
      </c>
      <c r="G30" s="30">
        <v>7.7884041854580532E-2</v>
      </c>
      <c r="H30" s="30">
        <v>8.1830641123223566E-2</v>
      </c>
      <c r="I30" s="30">
        <v>7.6769104207752736E-2</v>
      </c>
      <c r="J30" s="30">
        <v>7.2614256672260791E-2</v>
      </c>
      <c r="K30" s="30">
        <v>6.7427252539441124E-2</v>
      </c>
      <c r="L30" s="30">
        <v>6.8815524587086452E-2</v>
      </c>
      <c r="M30" s="30">
        <v>6.6401953982987552E-2</v>
      </c>
      <c r="N30" s="30">
        <v>6.6555747544576563E-2</v>
      </c>
      <c r="O30" s="30">
        <v>6.6236387037089409E-2</v>
      </c>
      <c r="P30" s="30">
        <v>6.4084157703611949E-2</v>
      </c>
      <c r="Q30" s="30">
        <v>6.7207484439812379E-2</v>
      </c>
      <c r="R30" s="30">
        <v>6.6215638859015241E-2</v>
      </c>
      <c r="S30" s="30">
        <v>6.2797337962160388E-2</v>
      </c>
      <c r="T30" s="30">
        <v>6.155424770646209E-2</v>
      </c>
      <c r="U30" s="30">
        <v>6.2636615874551271E-2</v>
      </c>
      <c r="V30" s="30">
        <v>6.1114240186327475E-2</v>
      </c>
      <c r="W30" s="30">
        <v>6.2453088275086242E-2</v>
      </c>
      <c r="X30" s="30">
        <v>6.1672139454371049E-2</v>
      </c>
      <c r="Y30" s="30">
        <v>5.5463123444930873E-2</v>
      </c>
      <c r="Z30" s="30">
        <v>5.8938709866877471E-2</v>
      </c>
      <c r="AA30" s="30">
        <v>5.4529309670840069E-2</v>
      </c>
      <c r="AB30" s="30">
        <v>5.0921402932808411E-2</v>
      </c>
      <c r="AC30" s="30">
        <v>4.5637895698787193E-2</v>
      </c>
      <c r="AD30" s="30">
        <v>4.5921851360633467E-2</v>
      </c>
      <c r="AE30" s="30">
        <v>4.0232914997087511E-2</v>
      </c>
    </row>
    <row r="32" spans="1:31" s="28" customFormat="1"/>
    <row r="33" spans="1:31" s="28" customFormat="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s="28" customFormat="1">
      <c r="A34" s="29" t="s">
        <v>131</v>
      </c>
      <c r="B34" s="29" t="s">
        <v>64</v>
      </c>
      <c r="C34" s="30">
        <v>0.47369324983676059</v>
      </c>
      <c r="D34" s="30">
        <v>0.44068204011701551</v>
      </c>
      <c r="E34" s="30">
        <v>0.45968092750368905</v>
      </c>
      <c r="F34" s="30">
        <v>0.63723582217313579</v>
      </c>
      <c r="G34" s="30">
        <v>0.60568027399120361</v>
      </c>
      <c r="H34" s="30">
        <v>0.63002690865009159</v>
      </c>
      <c r="I34" s="30">
        <v>0.59636858351343924</v>
      </c>
      <c r="J34" s="30">
        <v>0.62570054686165033</v>
      </c>
      <c r="K34" s="30">
        <v>0.63789961674686935</v>
      </c>
      <c r="L34" s="30">
        <v>0.62004565688579527</v>
      </c>
      <c r="M34" s="30">
        <v>0.59537685062190693</v>
      </c>
      <c r="N34" s="30">
        <v>0.58980179859944215</v>
      </c>
      <c r="O34" s="30">
        <v>0.65563107912498808</v>
      </c>
      <c r="P34" s="30">
        <v>0.5821573550400031</v>
      </c>
      <c r="Q34" s="30">
        <v>0.56975530920798589</v>
      </c>
      <c r="R34" s="30">
        <v>0.56266705618700907</v>
      </c>
      <c r="S34" s="30">
        <v>0.56198265309342743</v>
      </c>
      <c r="T34" s="30">
        <v>0.56691770516603091</v>
      </c>
      <c r="U34" s="30">
        <v>0.51439909703226905</v>
      </c>
      <c r="V34" s="30">
        <v>0.54896642591136813</v>
      </c>
      <c r="W34" s="30">
        <v>0.51940327542249209</v>
      </c>
      <c r="X34" s="30">
        <v>0.56751840999527914</v>
      </c>
      <c r="Y34" s="30">
        <v>0.52389795718890464</v>
      </c>
      <c r="Z34" s="30">
        <v>0.49424990792845874</v>
      </c>
      <c r="AA34" s="30">
        <v>0.45071013922574943</v>
      </c>
      <c r="AB34" s="30">
        <v>0.4484621290629015</v>
      </c>
      <c r="AC34" s="30">
        <v>0.43247436904260717</v>
      </c>
      <c r="AD34" s="30">
        <v>0.38363309206904361</v>
      </c>
      <c r="AE34" s="30">
        <v>0.38593972305882107</v>
      </c>
    </row>
    <row r="35" spans="1:31" s="28" customFormat="1">
      <c r="A35" s="29" t="s">
        <v>131</v>
      </c>
      <c r="B35" s="29" t="s">
        <v>71</v>
      </c>
      <c r="C35" s="30" t="s">
        <v>169</v>
      </c>
      <c r="D35" s="30" t="s">
        <v>169</v>
      </c>
      <c r="E35" s="30" t="s">
        <v>169</v>
      </c>
      <c r="F35" s="30" t="s">
        <v>169</v>
      </c>
      <c r="G35" s="30" t="s">
        <v>169</v>
      </c>
      <c r="H35" s="30" t="s">
        <v>169</v>
      </c>
      <c r="I35" s="30" t="s">
        <v>169</v>
      </c>
      <c r="J35" s="30" t="s">
        <v>169</v>
      </c>
      <c r="K35" s="30" t="s">
        <v>169</v>
      </c>
      <c r="L35" s="30" t="s">
        <v>169</v>
      </c>
      <c r="M35" s="30" t="s">
        <v>169</v>
      </c>
      <c r="N35" s="30" t="s">
        <v>169</v>
      </c>
      <c r="O35" s="30" t="s">
        <v>169</v>
      </c>
      <c r="P35" s="30" t="s">
        <v>169</v>
      </c>
      <c r="Q35" s="30" t="s">
        <v>169</v>
      </c>
      <c r="R35" s="30" t="s">
        <v>169</v>
      </c>
      <c r="S35" s="30" t="s">
        <v>169</v>
      </c>
      <c r="T35" s="30" t="s">
        <v>169</v>
      </c>
      <c r="U35" s="30" t="s">
        <v>169</v>
      </c>
      <c r="V35" s="30" t="s">
        <v>169</v>
      </c>
      <c r="W35" s="30" t="s">
        <v>169</v>
      </c>
      <c r="X35" s="30" t="s">
        <v>169</v>
      </c>
      <c r="Y35" s="30" t="s">
        <v>169</v>
      </c>
      <c r="Z35" s="30" t="s">
        <v>169</v>
      </c>
      <c r="AA35" s="30" t="s">
        <v>169</v>
      </c>
      <c r="AB35" s="30" t="s">
        <v>169</v>
      </c>
      <c r="AC35" s="30" t="s">
        <v>169</v>
      </c>
      <c r="AD35" s="30" t="s">
        <v>169</v>
      </c>
      <c r="AE35" s="30" t="s">
        <v>169</v>
      </c>
    </row>
    <row r="36" spans="1:31" s="28" customFormat="1">
      <c r="A36" s="29" t="s">
        <v>131</v>
      </c>
      <c r="B36" s="29" t="s">
        <v>20</v>
      </c>
      <c r="C36" s="30">
        <v>8.3303757160240605E-2</v>
      </c>
      <c r="D36" s="30">
        <v>8.3303757177848534E-2</v>
      </c>
      <c r="E36" s="30">
        <v>9.2980895443947484E-2</v>
      </c>
      <c r="F36" s="30">
        <v>0.16976436239402942</v>
      </c>
      <c r="G36" s="30">
        <v>0.20858715323319843</v>
      </c>
      <c r="H36" s="30">
        <v>0.18597466467982524</v>
      </c>
      <c r="I36" s="30">
        <v>0.19877396218104101</v>
      </c>
      <c r="J36" s="30">
        <v>0.20513520313089606</v>
      </c>
      <c r="K36" s="30">
        <v>0.19505014317142552</v>
      </c>
      <c r="L36" s="30">
        <v>0.21985368756498083</v>
      </c>
      <c r="M36" s="30">
        <v>0.26249296976796255</v>
      </c>
      <c r="N36" s="30">
        <v>0.25800329285075668</v>
      </c>
      <c r="O36" s="30">
        <v>0.31513742363687691</v>
      </c>
      <c r="P36" s="30">
        <v>0.27609436645818747</v>
      </c>
      <c r="Q36" s="30">
        <v>0.25922484003082036</v>
      </c>
      <c r="R36" s="30">
        <v>0.27108055120474511</v>
      </c>
      <c r="S36" s="30">
        <v>0.29996138606591566</v>
      </c>
      <c r="T36" s="30">
        <v>0.29310253796594132</v>
      </c>
      <c r="U36" s="30">
        <v>0.27266451038946327</v>
      </c>
      <c r="V36" s="30">
        <v>0.31120091258656651</v>
      </c>
      <c r="W36" s="30">
        <v>0.33185846657738788</v>
      </c>
      <c r="X36" s="30">
        <v>0.36297585578115849</v>
      </c>
      <c r="Y36" s="30">
        <v>0.31826418668412154</v>
      </c>
      <c r="Z36" s="30">
        <v>0.30767994365148038</v>
      </c>
      <c r="AA36" s="30">
        <v>0.43810289856372686</v>
      </c>
      <c r="AB36" s="30">
        <v>0.60915999036016932</v>
      </c>
      <c r="AC36" s="30">
        <v>0.61082897814911463</v>
      </c>
      <c r="AD36" s="30">
        <v>0.60915998939780069</v>
      </c>
      <c r="AE36" s="30">
        <v>0.6091599894220574</v>
      </c>
    </row>
    <row r="37" spans="1:31" s="28" customFormat="1">
      <c r="A37" s="29" t="s">
        <v>131</v>
      </c>
      <c r="B37" s="29" t="s">
        <v>32</v>
      </c>
      <c r="C37" s="30">
        <v>5.044000054359643E-2</v>
      </c>
      <c r="D37" s="30">
        <v>5.044000054359643E-2</v>
      </c>
      <c r="E37" s="30">
        <v>0.10018372200478365</v>
      </c>
      <c r="F37" s="30">
        <v>9.8940000543596307E-2</v>
      </c>
      <c r="G37" s="30">
        <v>9.8940000543596307E-2</v>
      </c>
      <c r="H37" s="30">
        <v>9.8940000543596307E-2</v>
      </c>
      <c r="I37" s="30">
        <v>0.15197063220265275</v>
      </c>
      <c r="J37" s="30">
        <v>0.19932989508588825</v>
      </c>
      <c r="K37" s="30">
        <v>0.2002036176342683</v>
      </c>
      <c r="L37" s="30">
        <v>0.15941336431833006</v>
      </c>
      <c r="M37" s="30">
        <v>0.15111828658404</v>
      </c>
      <c r="N37" s="30">
        <v>0.15724043270276147</v>
      </c>
      <c r="O37" s="30">
        <v>0.26243741846053492</v>
      </c>
      <c r="P37" s="30">
        <v>0.22840048108284414</v>
      </c>
      <c r="Q37" s="30">
        <v>0.20373222439660796</v>
      </c>
      <c r="R37" s="30">
        <v>0.23754494183518018</v>
      </c>
      <c r="S37" s="30">
        <v>0.26575502826701458</v>
      </c>
      <c r="T37" s="30">
        <v>0.25337895466405741</v>
      </c>
      <c r="U37" s="30">
        <v>0.21566246738421396</v>
      </c>
      <c r="V37" s="30">
        <v>0.25200842574472709</v>
      </c>
      <c r="W37" s="30">
        <v>0.31531565285931723</v>
      </c>
      <c r="X37" s="30">
        <v>0.32713471678625788</v>
      </c>
      <c r="Y37" s="30">
        <v>0.27564072352685365</v>
      </c>
      <c r="Z37" s="30">
        <v>0.2756285061969993</v>
      </c>
      <c r="AA37" s="30">
        <v>0.22342827245053271</v>
      </c>
      <c r="AB37" s="30" t="s">
        <v>169</v>
      </c>
      <c r="AC37" s="30" t="s">
        <v>169</v>
      </c>
      <c r="AD37" s="30" t="s">
        <v>169</v>
      </c>
      <c r="AE37" s="30" t="s">
        <v>169</v>
      </c>
    </row>
    <row r="38" spans="1:31" s="28" customFormat="1">
      <c r="A38" s="29" t="s">
        <v>131</v>
      </c>
      <c r="B38" s="29" t="s">
        <v>66</v>
      </c>
      <c r="C38" s="30">
        <v>7.7755378923713195E-10</v>
      </c>
      <c r="D38" s="30">
        <v>8.0940021038035804E-10</v>
      </c>
      <c r="E38" s="30">
        <v>8.651348418561284E-10</v>
      </c>
      <c r="F38" s="30">
        <v>6.5907218449729127E-3</v>
      </c>
      <c r="G38" s="30">
        <v>3.5612536290624097E-3</v>
      </c>
      <c r="H38" s="30">
        <v>4.0133964337185322E-3</v>
      </c>
      <c r="I38" s="30">
        <v>6.9397215479016566E-3</v>
      </c>
      <c r="J38" s="30">
        <v>1.2487502551480708E-2</v>
      </c>
      <c r="K38" s="30">
        <v>7.7649693456751127E-3</v>
      </c>
      <c r="L38" s="30">
        <v>1.4778279579323053E-2</v>
      </c>
      <c r="M38" s="30">
        <v>2.6298305036667025E-2</v>
      </c>
      <c r="N38" s="30">
        <v>3.2920938764236476E-2</v>
      </c>
      <c r="O38" s="30">
        <v>4.3342981755053474E-2</v>
      </c>
      <c r="P38" s="30">
        <v>3.8982376044310714E-2</v>
      </c>
      <c r="Q38" s="30">
        <v>4.4513433626941441E-2</v>
      </c>
      <c r="R38" s="30">
        <v>5.5347007913546978E-2</v>
      </c>
      <c r="S38" s="30">
        <v>8.852707083097261E-2</v>
      </c>
      <c r="T38" s="30">
        <v>5.4127507723179147E-2</v>
      </c>
      <c r="U38" s="30">
        <v>6.9955895194371551E-2</v>
      </c>
      <c r="V38" s="30">
        <v>9.0225000526172355E-2</v>
      </c>
      <c r="W38" s="30">
        <v>9.2239105682380862E-2</v>
      </c>
      <c r="X38" s="30">
        <v>9.767111260216714E-2</v>
      </c>
      <c r="Y38" s="30">
        <v>7.284540696427988E-2</v>
      </c>
      <c r="Z38" s="30">
        <v>8.7161340477639168E-2</v>
      </c>
      <c r="AA38" s="30">
        <v>9.5161261991089777E-2</v>
      </c>
      <c r="AB38" s="30">
        <v>0.10078559873232477</v>
      </c>
      <c r="AC38" s="30">
        <v>6.3006404120640985E-2</v>
      </c>
      <c r="AD38" s="30">
        <v>5.70072789524316E-2</v>
      </c>
      <c r="AE38" s="30">
        <v>4.0440690809228366E-2</v>
      </c>
    </row>
    <row r="39" spans="1:31" s="28" customFormat="1">
      <c r="A39" s="29" t="s">
        <v>131</v>
      </c>
      <c r="B39" s="29" t="s">
        <v>65</v>
      </c>
      <c r="C39" s="30">
        <v>0.5234418504860664</v>
      </c>
      <c r="D39" s="30">
        <v>0.52234137589887442</v>
      </c>
      <c r="E39" s="30">
        <v>0.52425555120539691</v>
      </c>
      <c r="F39" s="30">
        <v>0.52194561522737415</v>
      </c>
      <c r="G39" s="30">
        <v>0.52101649336321165</v>
      </c>
      <c r="H39" s="30">
        <v>0.51994852755456411</v>
      </c>
      <c r="I39" s="30">
        <v>0.52101352712443283</v>
      </c>
      <c r="J39" s="30">
        <v>0.51797794876822023</v>
      </c>
      <c r="K39" s="30">
        <v>0.51823678306373877</v>
      </c>
      <c r="L39" s="30">
        <v>0.50214531970059972</v>
      </c>
      <c r="M39" s="30">
        <v>0.51992934437902238</v>
      </c>
      <c r="N39" s="30">
        <v>0.51276797506710337</v>
      </c>
      <c r="O39" s="30">
        <v>0.51300217310164775</v>
      </c>
      <c r="P39" s="30">
        <v>0.50373153835943851</v>
      </c>
      <c r="Q39" s="30">
        <v>0.49184728021790197</v>
      </c>
      <c r="R39" s="30">
        <v>0.49028266416674088</v>
      </c>
      <c r="S39" s="30">
        <v>0.38119081223190637</v>
      </c>
      <c r="T39" s="30">
        <v>0.39813222983257057</v>
      </c>
      <c r="U39" s="30">
        <v>0.35788392486508752</v>
      </c>
      <c r="V39" s="30">
        <v>0.35656226650062262</v>
      </c>
      <c r="W39" s="30">
        <v>0.36729735713297357</v>
      </c>
      <c r="X39" s="30" t="s">
        <v>169</v>
      </c>
      <c r="Y39" s="30" t="s">
        <v>169</v>
      </c>
      <c r="Z39" s="30" t="s">
        <v>169</v>
      </c>
      <c r="AA39" s="30" t="s">
        <v>169</v>
      </c>
      <c r="AB39" s="30" t="s">
        <v>169</v>
      </c>
      <c r="AC39" s="30" t="s">
        <v>169</v>
      </c>
      <c r="AD39" s="30" t="s">
        <v>169</v>
      </c>
      <c r="AE39" s="30" t="s">
        <v>169</v>
      </c>
    </row>
    <row r="40" spans="1:31" s="28" customFormat="1">
      <c r="A40" s="29" t="s">
        <v>131</v>
      </c>
      <c r="B40" s="29" t="s">
        <v>69</v>
      </c>
      <c r="C40" s="30">
        <v>0.42962999469555924</v>
      </c>
      <c r="D40" s="30">
        <v>0.40336957260222478</v>
      </c>
      <c r="E40" s="30">
        <v>0.37602206830895413</v>
      </c>
      <c r="F40" s="30">
        <v>0.34221094919448303</v>
      </c>
      <c r="G40" s="30">
        <v>0.39681196906678878</v>
      </c>
      <c r="H40" s="30">
        <v>0.38914819663167671</v>
      </c>
      <c r="I40" s="30">
        <v>0.41945909145268911</v>
      </c>
      <c r="J40" s="30">
        <v>0.40787855247427629</v>
      </c>
      <c r="K40" s="30">
        <v>0.4018808896000709</v>
      </c>
      <c r="L40" s="30">
        <v>0.41164192626616602</v>
      </c>
      <c r="M40" s="30">
        <v>0.38849331557187972</v>
      </c>
      <c r="N40" s="30">
        <v>0.36335963786809061</v>
      </c>
      <c r="O40" s="30">
        <v>0.32397829610660178</v>
      </c>
      <c r="P40" s="30">
        <v>0.3784952600874808</v>
      </c>
      <c r="Q40" s="30">
        <v>0.37271578451610643</v>
      </c>
      <c r="R40" s="30">
        <v>0.4013639187997089</v>
      </c>
      <c r="S40" s="30">
        <v>0.39791338272017901</v>
      </c>
      <c r="T40" s="30">
        <v>0.39881748134002704</v>
      </c>
      <c r="U40" s="30">
        <v>0.39684603047991501</v>
      </c>
      <c r="V40" s="30">
        <v>0.35849205302967851</v>
      </c>
      <c r="W40" s="30">
        <v>0.3467833857329225</v>
      </c>
      <c r="X40" s="30">
        <v>0.30894481952846431</v>
      </c>
      <c r="Y40" s="30">
        <v>0.36489175114724121</v>
      </c>
      <c r="Z40" s="30">
        <v>0.36938648919117945</v>
      </c>
      <c r="AA40" s="30">
        <v>0.37856235442580849</v>
      </c>
      <c r="AB40" s="30">
        <v>0.37005090878037949</v>
      </c>
      <c r="AC40" s="30">
        <v>0.37248761822926668</v>
      </c>
      <c r="AD40" s="30">
        <v>0.3279518634499084</v>
      </c>
      <c r="AE40" s="30">
        <v>0.3035328761756404</v>
      </c>
    </row>
    <row r="41" spans="1:31" s="28" customFormat="1">
      <c r="A41" s="29" t="s">
        <v>131</v>
      </c>
      <c r="B41" s="29" t="s">
        <v>68</v>
      </c>
      <c r="C41" s="30">
        <v>0.31430039699979379</v>
      </c>
      <c r="D41" s="30">
        <v>0.30433467964663929</v>
      </c>
      <c r="E41" s="30">
        <v>0.30991896069543001</v>
      </c>
      <c r="F41" s="30">
        <v>0.2964876261425422</v>
      </c>
      <c r="G41" s="30">
        <v>0.30069353174183266</v>
      </c>
      <c r="H41" s="30">
        <v>0.31492071380172748</v>
      </c>
      <c r="I41" s="30">
        <v>0.31866074455715676</v>
      </c>
      <c r="J41" s="30">
        <v>0.26617724498196582</v>
      </c>
      <c r="K41" s="30">
        <v>0.28833355645675318</v>
      </c>
      <c r="L41" s="30">
        <v>0.29984933139168207</v>
      </c>
      <c r="M41" s="30">
        <v>0.30007759189325939</v>
      </c>
      <c r="N41" s="30">
        <v>0.29640277166541196</v>
      </c>
      <c r="O41" s="30">
        <v>0.28399731207812146</v>
      </c>
      <c r="P41" s="30">
        <v>0.2846192828224075</v>
      </c>
      <c r="Q41" s="30">
        <v>0.29623297360266743</v>
      </c>
      <c r="R41" s="30">
        <v>0.29650743237328375</v>
      </c>
      <c r="S41" s="30">
        <v>0.24960487431847159</v>
      </c>
      <c r="T41" s="30">
        <v>0.26720825425496392</v>
      </c>
      <c r="U41" s="30">
        <v>0.27111700093494689</v>
      </c>
      <c r="V41" s="30">
        <v>0.27701676280267645</v>
      </c>
      <c r="W41" s="30">
        <v>0.26936790432884422</v>
      </c>
      <c r="X41" s="30">
        <v>0.25333072057432388</v>
      </c>
      <c r="Y41" s="30">
        <v>0.24720265017718449</v>
      </c>
      <c r="Z41" s="30">
        <v>0.24992221389526278</v>
      </c>
      <c r="AA41" s="30">
        <v>0.23820465733798166</v>
      </c>
      <c r="AB41" s="30">
        <v>0.20733864794857274</v>
      </c>
      <c r="AC41" s="30">
        <v>0.22047215843515555</v>
      </c>
      <c r="AD41" s="30">
        <v>0.19138575813279352</v>
      </c>
      <c r="AE41" s="30">
        <v>0.19413827850984233</v>
      </c>
    </row>
    <row r="42" spans="1:31" s="28" customFormat="1">
      <c r="A42" s="29" t="s">
        <v>131</v>
      </c>
      <c r="B42" s="29" t="s">
        <v>36</v>
      </c>
      <c r="C42" s="30" t="s">
        <v>169</v>
      </c>
      <c r="D42" s="30">
        <v>0.1325471902312152</v>
      </c>
      <c r="E42" s="30">
        <v>0.14800727690693435</v>
      </c>
      <c r="F42" s="30">
        <v>0.16649844018883506</v>
      </c>
      <c r="G42" s="30">
        <v>0.16494430035683788</v>
      </c>
      <c r="H42" s="30">
        <v>0.17195986995409818</v>
      </c>
      <c r="I42" s="30">
        <v>0.17111181825033103</v>
      </c>
      <c r="J42" s="30">
        <v>0.16215225572573769</v>
      </c>
      <c r="K42" s="30">
        <v>0.15827037157969964</v>
      </c>
      <c r="L42" s="30">
        <v>0.15968575987253827</v>
      </c>
      <c r="M42" s="30">
        <v>0.15931336691449774</v>
      </c>
      <c r="N42" s="30">
        <v>0.1539940215432587</v>
      </c>
      <c r="O42" s="30">
        <v>0.15294913659107734</v>
      </c>
      <c r="P42" s="30">
        <v>0.15515574944961116</v>
      </c>
      <c r="Q42" s="30">
        <v>0.15584297144913134</v>
      </c>
      <c r="R42" s="30">
        <v>0.15733935022351928</v>
      </c>
      <c r="S42" s="30">
        <v>0.14829411981201263</v>
      </c>
      <c r="T42" s="30">
        <v>0.14920661961979223</v>
      </c>
      <c r="U42" s="30">
        <v>0.15051781920352067</v>
      </c>
      <c r="V42" s="30">
        <v>0.15038062320143142</v>
      </c>
      <c r="W42" s="30">
        <v>0.15223210899102552</v>
      </c>
      <c r="X42" s="30">
        <v>0.14606001137550642</v>
      </c>
      <c r="Y42" s="30">
        <v>0.14441760293348874</v>
      </c>
      <c r="Z42" s="30">
        <v>0.13918267262126119</v>
      </c>
      <c r="AA42" s="30">
        <v>0.12818310225679722</v>
      </c>
      <c r="AB42" s="30">
        <v>0.1183650221645325</v>
      </c>
      <c r="AC42" s="30">
        <v>0.12425080320848644</v>
      </c>
      <c r="AD42" s="30">
        <v>8.8552226027397263E-2</v>
      </c>
      <c r="AE42" s="30">
        <v>0.10177350456621005</v>
      </c>
    </row>
    <row r="43" spans="1:31" s="28" customFormat="1">
      <c r="A43" s="29" t="s">
        <v>131</v>
      </c>
      <c r="B43" s="29" t="s">
        <v>73</v>
      </c>
      <c r="C43" s="30">
        <v>4.8510724585436191E-2</v>
      </c>
      <c r="D43" s="30">
        <v>6.4146327004726431E-2</v>
      </c>
      <c r="E43" s="30">
        <v>8.1022927321994509E-2</v>
      </c>
      <c r="F43" s="30">
        <v>7.3781232187839468E-2</v>
      </c>
      <c r="G43" s="30">
        <v>8.0741608400472453E-2</v>
      </c>
      <c r="H43" s="30">
        <v>0.10016567270360971</v>
      </c>
      <c r="I43" s="30">
        <v>0.10952921783052472</v>
      </c>
      <c r="J43" s="30">
        <v>0.1035657966071297</v>
      </c>
      <c r="K43" s="30">
        <v>0.10099790206699912</v>
      </c>
      <c r="L43" s="30">
        <v>0.10886962974860413</v>
      </c>
      <c r="M43" s="30">
        <v>0.10878731901629818</v>
      </c>
      <c r="N43" s="30">
        <v>0.18443663002036911</v>
      </c>
      <c r="O43" s="30">
        <v>0.19154898413827856</v>
      </c>
      <c r="P43" s="30">
        <v>0.18677624796254183</v>
      </c>
      <c r="Q43" s="30">
        <v>0.1968273806062491</v>
      </c>
      <c r="R43" s="30">
        <v>0.19502368967492886</v>
      </c>
      <c r="S43" s="30">
        <v>0.20143097706133267</v>
      </c>
      <c r="T43" s="30">
        <v>0.21242193313416038</v>
      </c>
      <c r="U43" s="30">
        <v>0.23013575738389661</v>
      </c>
      <c r="V43" s="30">
        <v>0.24249443199410459</v>
      </c>
      <c r="W43" s="30">
        <v>0.25608252084523275</v>
      </c>
      <c r="X43" s="30">
        <v>0.2442650361439784</v>
      </c>
      <c r="Y43" s="30">
        <v>0.22166016417204781</v>
      </c>
      <c r="Z43" s="30">
        <v>0.21436010040685277</v>
      </c>
      <c r="AA43" s="30">
        <v>0.18058115629626864</v>
      </c>
      <c r="AB43" s="30">
        <v>0.13556462929093099</v>
      </c>
      <c r="AC43" s="30">
        <v>0.14943364002836776</v>
      </c>
      <c r="AD43" s="30">
        <v>8.3756327186990651E-2</v>
      </c>
      <c r="AE43" s="30">
        <v>0.11351664831473254</v>
      </c>
    </row>
    <row r="44" spans="1:31" s="28" customFormat="1">
      <c r="A44" s="29" t="s">
        <v>131</v>
      </c>
      <c r="B44" s="29" t="s">
        <v>56</v>
      </c>
      <c r="C44" s="30">
        <v>6.2787790894462833E-2</v>
      </c>
      <c r="D44" s="30">
        <v>7.9843520855442829E-2</v>
      </c>
      <c r="E44" s="30">
        <v>8.2147440604224006E-2</v>
      </c>
      <c r="F44" s="30">
        <v>9.2368159095751537E-2</v>
      </c>
      <c r="G44" s="30">
        <v>8.9385541249759323E-2</v>
      </c>
      <c r="H44" s="30">
        <v>8.8175460882173845E-2</v>
      </c>
      <c r="I44" s="30">
        <v>8.5039965101113668E-2</v>
      </c>
      <c r="J44" s="30">
        <v>7.5939854500381154E-2</v>
      </c>
      <c r="K44" s="30">
        <v>7.3032098044010937E-2</v>
      </c>
      <c r="L44" s="30">
        <v>7.2890629454477315E-2</v>
      </c>
      <c r="M44" s="30">
        <v>7.0910639474804998E-2</v>
      </c>
      <c r="N44" s="30">
        <v>6.5509945075992962E-2</v>
      </c>
      <c r="O44" s="30">
        <v>6.4411226943944244E-2</v>
      </c>
      <c r="P44" s="30">
        <v>6.3494112307115533E-2</v>
      </c>
      <c r="Q44" s="30">
        <v>6.4388777073552284E-2</v>
      </c>
      <c r="R44" s="30">
        <v>6.1568603017279573E-2</v>
      </c>
      <c r="S44" s="30">
        <v>5.6845756694623599E-2</v>
      </c>
      <c r="T44" s="30">
        <v>5.8868929388517413E-2</v>
      </c>
      <c r="U44" s="30">
        <v>5.8366438544440777E-2</v>
      </c>
      <c r="V44" s="30">
        <v>6.0054554823562992E-2</v>
      </c>
      <c r="W44" s="30">
        <v>6.124628033166464E-2</v>
      </c>
      <c r="X44" s="30">
        <v>5.2781962774533682E-2</v>
      </c>
      <c r="Y44" s="30">
        <v>4.7566159155848699E-2</v>
      </c>
      <c r="Z44" s="30">
        <v>4.1999230295729849E-2</v>
      </c>
      <c r="AA44" s="30">
        <v>3.2997870441167323E-2</v>
      </c>
      <c r="AB44" s="30">
        <v>2.1070373258889562E-2</v>
      </c>
      <c r="AC44" s="30">
        <v>2.1715126024573584E-2</v>
      </c>
      <c r="AD44" s="30">
        <v>1.068951344460305E-2</v>
      </c>
      <c r="AE44" s="30">
        <v>1.4134996396712526E-2</v>
      </c>
    </row>
    <row r="46" spans="1:31" s="28" customFormat="1"/>
    <row r="47" spans="1:31" s="28" customFormat="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s="28" customFormat="1">
      <c r="A48" s="29" t="s">
        <v>132</v>
      </c>
      <c r="B48" s="29" t="s">
        <v>64</v>
      </c>
      <c r="C48" s="30" t="s">
        <v>169</v>
      </c>
      <c r="D48" s="30" t="s">
        <v>169</v>
      </c>
      <c r="E48" s="30" t="s">
        <v>169</v>
      </c>
      <c r="F48" s="30" t="s">
        <v>169</v>
      </c>
      <c r="G48" s="30" t="s">
        <v>169</v>
      </c>
      <c r="H48" s="30" t="s">
        <v>169</v>
      </c>
      <c r="I48" s="30" t="s">
        <v>169</v>
      </c>
      <c r="J48" s="30" t="s">
        <v>169</v>
      </c>
      <c r="K48" s="30" t="s">
        <v>169</v>
      </c>
      <c r="L48" s="30" t="s">
        <v>169</v>
      </c>
      <c r="M48" s="30" t="s">
        <v>169</v>
      </c>
      <c r="N48" s="30" t="s">
        <v>169</v>
      </c>
      <c r="O48" s="30" t="s">
        <v>169</v>
      </c>
      <c r="P48" s="30" t="s">
        <v>169</v>
      </c>
      <c r="Q48" s="30" t="s">
        <v>169</v>
      </c>
      <c r="R48" s="30" t="s">
        <v>169</v>
      </c>
      <c r="S48" s="30" t="s">
        <v>169</v>
      </c>
      <c r="T48" s="30" t="s">
        <v>169</v>
      </c>
      <c r="U48" s="30" t="s">
        <v>169</v>
      </c>
      <c r="V48" s="30" t="s">
        <v>169</v>
      </c>
      <c r="W48" s="30" t="s">
        <v>169</v>
      </c>
      <c r="X48" s="30" t="s">
        <v>169</v>
      </c>
      <c r="Y48" s="30" t="s">
        <v>169</v>
      </c>
      <c r="Z48" s="30" t="s">
        <v>169</v>
      </c>
      <c r="AA48" s="30" t="s">
        <v>169</v>
      </c>
      <c r="AB48" s="30" t="s">
        <v>169</v>
      </c>
      <c r="AC48" s="30" t="s">
        <v>169</v>
      </c>
      <c r="AD48" s="30" t="s">
        <v>169</v>
      </c>
      <c r="AE48" s="30" t="s">
        <v>169</v>
      </c>
    </row>
    <row r="49" spans="1:31" s="28" customFormat="1">
      <c r="A49" s="29" t="s">
        <v>132</v>
      </c>
      <c r="B49" s="29" t="s">
        <v>71</v>
      </c>
      <c r="C49" s="30">
        <v>0.62456786636924344</v>
      </c>
      <c r="D49" s="30">
        <v>0.53727997349882262</v>
      </c>
      <c r="E49" s="30">
        <v>0.55915485553045252</v>
      </c>
      <c r="F49" s="30">
        <v>0.64282010811614931</v>
      </c>
      <c r="G49" s="30">
        <v>0.6694490384550047</v>
      </c>
      <c r="H49" s="30">
        <v>0.64016199162780907</v>
      </c>
      <c r="I49" s="30" t="s">
        <v>169</v>
      </c>
      <c r="J49" s="30" t="s">
        <v>169</v>
      </c>
      <c r="K49" s="30" t="s">
        <v>169</v>
      </c>
      <c r="L49" s="30" t="s">
        <v>169</v>
      </c>
      <c r="M49" s="30" t="s">
        <v>169</v>
      </c>
      <c r="N49" s="30" t="s">
        <v>169</v>
      </c>
      <c r="O49" s="30" t="s">
        <v>169</v>
      </c>
      <c r="P49" s="30" t="s">
        <v>169</v>
      </c>
      <c r="Q49" s="30" t="s">
        <v>169</v>
      </c>
      <c r="R49" s="30" t="s">
        <v>169</v>
      </c>
      <c r="S49" s="30" t="s">
        <v>169</v>
      </c>
      <c r="T49" s="30" t="s">
        <v>169</v>
      </c>
      <c r="U49" s="30" t="s">
        <v>169</v>
      </c>
      <c r="V49" s="30" t="s">
        <v>169</v>
      </c>
      <c r="W49" s="30" t="s">
        <v>169</v>
      </c>
      <c r="X49" s="30" t="s">
        <v>169</v>
      </c>
      <c r="Y49" s="30" t="s">
        <v>169</v>
      </c>
      <c r="Z49" s="30" t="s">
        <v>169</v>
      </c>
      <c r="AA49" s="30" t="s">
        <v>169</v>
      </c>
      <c r="AB49" s="30" t="s">
        <v>169</v>
      </c>
      <c r="AC49" s="30" t="s">
        <v>169</v>
      </c>
      <c r="AD49" s="30" t="s">
        <v>169</v>
      </c>
      <c r="AE49" s="30" t="s">
        <v>169</v>
      </c>
    </row>
    <row r="50" spans="1:31" s="28" customFormat="1">
      <c r="A50" s="29" t="s">
        <v>132</v>
      </c>
      <c r="B50" s="29" t="s">
        <v>20</v>
      </c>
      <c r="C50" s="30" t="s">
        <v>169</v>
      </c>
      <c r="D50" s="30" t="s">
        <v>169</v>
      </c>
      <c r="E50" s="30" t="s">
        <v>169</v>
      </c>
      <c r="F50" s="30" t="s">
        <v>169</v>
      </c>
      <c r="G50" s="30" t="s">
        <v>169</v>
      </c>
      <c r="H50" s="30" t="s">
        <v>169</v>
      </c>
      <c r="I50" s="30" t="s">
        <v>169</v>
      </c>
      <c r="J50" s="30" t="s">
        <v>169</v>
      </c>
      <c r="K50" s="30" t="s">
        <v>169</v>
      </c>
      <c r="L50" s="30" t="s">
        <v>169</v>
      </c>
      <c r="M50" s="30" t="s">
        <v>169</v>
      </c>
      <c r="N50" s="30" t="s">
        <v>169</v>
      </c>
      <c r="O50" s="30" t="s">
        <v>169</v>
      </c>
      <c r="P50" s="30" t="s">
        <v>169</v>
      </c>
      <c r="Q50" s="30" t="s">
        <v>169</v>
      </c>
      <c r="R50" s="30" t="s">
        <v>169</v>
      </c>
      <c r="S50" s="30" t="s">
        <v>169</v>
      </c>
      <c r="T50" s="30" t="s">
        <v>169</v>
      </c>
      <c r="U50" s="30" t="s">
        <v>169</v>
      </c>
      <c r="V50" s="30" t="s">
        <v>169</v>
      </c>
      <c r="W50" s="30" t="s">
        <v>169</v>
      </c>
      <c r="X50" s="30" t="s">
        <v>169</v>
      </c>
      <c r="Y50" s="30" t="s">
        <v>169</v>
      </c>
      <c r="Z50" s="30" t="s">
        <v>169</v>
      </c>
      <c r="AA50" s="30" t="s">
        <v>169</v>
      </c>
      <c r="AB50" s="30" t="s">
        <v>169</v>
      </c>
      <c r="AC50" s="30" t="s">
        <v>169</v>
      </c>
      <c r="AD50" s="30" t="s">
        <v>169</v>
      </c>
      <c r="AE50" s="30" t="s">
        <v>169</v>
      </c>
    </row>
    <row r="51" spans="1:31" s="28" customFormat="1">
      <c r="A51" s="29" t="s">
        <v>132</v>
      </c>
      <c r="B51" s="29" t="s">
        <v>32</v>
      </c>
      <c r="C51" s="30">
        <v>2.4843541095890408E-3</v>
      </c>
      <c r="D51" s="30">
        <v>1.3064633789954337E-3</v>
      </c>
      <c r="E51" s="30">
        <v>2.1349084474885844E-3</v>
      </c>
      <c r="F51" s="30">
        <v>1.9090376712328765E-2</v>
      </c>
      <c r="G51" s="30">
        <v>1.6986091324200914E-2</v>
      </c>
      <c r="H51" s="30">
        <v>1.6780214611872145E-2</v>
      </c>
      <c r="I51" s="30">
        <v>1.4717497716894975E-2</v>
      </c>
      <c r="J51" s="30">
        <v>2.2446876712328766E-2</v>
      </c>
      <c r="K51" s="30">
        <v>4.4109474885844742E-3</v>
      </c>
      <c r="L51" s="30">
        <v>1.3746619634703174E-2</v>
      </c>
      <c r="M51" s="30">
        <v>2.3627020547945205E-2</v>
      </c>
      <c r="N51" s="30">
        <v>5.5473180365296575E-2</v>
      </c>
      <c r="O51" s="30">
        <v>4.2217431506849319E-2</v>
      </c>
      <c r="P51" s="30">
        <v>9.6611301369863012E-2</v>
      </c>
      <c r="Q51" s="30">
        <v>6.3374E-2</v>
      </c>
      <c r="R51" s="30">
        <v>6.1088052511415525E-2</v>
      </c>
      <c r="S51" s="30">
        <v>0.12858276255707762</v>
      </c>
      <c r="T51" s="30">
        <v>0.13543890410958906</v>
      </c>
      <c r="U51" s="30" t="s">
        <v>169</v>
      </c>
      <c r="V51" s="30" t="s">
        <v>169</v>
      </c>
      <c r="W51" s="30" t="s">
        <v>169</v>
      </c>
      <c r="X51" s="30" t="s">
        <v>169</v>
      </c>
      <c r="Y51" s="30" t="s">
        <v>169</v>
      </c>
      <c r="Z51" s="30" t="s">
        <v>169</v>
      </c>
      <c r="AA51" s="30" t="s">
        <v>169</v>
      </c>
      <c r="AB51" s="30" t="s">
        <v>169</v>
      </c>
      <c r="AC51" s="30" t="s">
        <v>169</v>
      </c>
      <c r="AD51" s="30" t="s">
        <v>169</v>
      </c>
      <c r="AE51" s="30" t="s">
        <v>169</v>
      </c>
    </row>
    <row r="52" spans="1:31" s="28" customFormat="1">
      <c r="A52" s="29" t="s">
        <v>132</v>
      </c>
      <c r="B52" s="29" t="s">
        <v>66</v>
      </c>
      <c r="C52" s="30">
        <v>6.4702368476618585E-4</v>
      </c>
      <c r="D52" s="30">
        <v>1.8532277168577269E-5</v>
      </c>
      <c r="E52" s="30">
        <v>5.6174352451274863E-4</v>
      </c>
      <c r="F52" s="30">
        <v>3.0820085907590907E-3</v>
      </c>
      <c r="G52" s="30">
        <v>2.2228904443948455E-3</v>
      </c>
      <c r="H52" s="30">
        <v>5.4493338246285319E-3</v>
      </c>
      <c r="I52" s="30">
        <v>2.0512578905080734E-3</v>
      </c>
      <c r="J52" s="30">
        <v>3.7928099938515491E-3</v>
      </c>
      <c r="K52" s="30">
        <v>1.1647083858904405E-3</v>
      </c>
      <c r="L52" s="30">
        <v>2.6958997565590904E-3</v>
      </c>
      <c r="M52" s="30">
        <v>3.3567601530179758E-3</v>
      </c>
      <c r="N52" s="30">
        <v>1.3594183941361908E-2</v>
      </c>
      <c r="O52" s="30">
        <v>7.2330678837825508E-3</v>
      </c>
      <c r="P52" s="30">
        <v>2.0271433789404485E-2</v>
      </c>
      <c r="Q52" s="30">
        <v>2.1788513079624865E-2</v>
      </c>
      <c r="R52" s="30">
        <v>2.1774117213889849E-2</v>
      </c>
      <c r="S52" s="30">
        <v>3.4904963508329945E-2</v>
      </c>
      <c r="T52" s="30">
        <v>2.9609630427204141E-2</v>
      </c>
      <c r="U52" s="30">
        <v>0.11054077349383949</v>
      </c>
      <c r="V52" s="30">
        <v>0.13946095846907436</v>
      </c>
      <c r="W52" s="30">
        <v>0.11770482683797737</v>
      </c>
      <c r="X52" s="30">
        <v>0.12529546442081427</v>
      </c>
      <c r="Y52" s="30">
        <v>0.14714793678491855</v>
      </c>
      <c r="Z52" s="30">
        <v>8.7945104157019047E-2</v>
      </c>
      <c r="AA52" s="30">
        <v>0.10386508194922159</v>
      </c>
      <c r="AB52" s="30">
        <v>0.16806563418148057</v>
      </c>
      <c r="AC52" s="30">
        <v>0.19181017940764322</v>
      </c>
      <c r="AD52" s="30">
        <v>0.24765073172367294</v>
      </c>
      <c r="AE52" s="30">
        <v>0.22553765844631224</v>
      </c>
    </row>
    <row r="53" spans="1:31" s="28" customFormat="1">
      <c r="A53" s="29" t="s">
        <v>132</v>
      </c>
      <c r="B53" s="29" t="s">
        <v>65</v>
      </c>
      <c r="C53" s="30">
        <v>0.14312043342984315</v>
      </c>
      <c r="D53" s="30">
        <v>0.14451162027405484</v>
      </c>
      <c r="E53" s="30">
        <v>0.13133050851817274</v>
      </c>
      <c r="F53" s="30">
        <v>0.16208599789900838</v>
      </c>
      <c r="G53" s="30">
        <v>0.16635411200693054</v>
      </c>
      <c r="H53" s="30">
        <v>0.15759045015958065</v>
      </c>
      <c r="I53" s="30">
        <v>0.15923840261872857</v>
      </c>
      <c r="J53" s="30">
        <v>0.20059885052504212</v>
      </c>
      <c r="K53" s="30">
        <v>0.16632809217200556</v>
      </c>
      <c r="L53" s="30">
        <v>0.14262675759988969</v>
      </c>
      <c r="M53" s="30">
        <v>0.14398940686598302</v>
      </c>
      <c r="N53" s="30">
        <v>0.12997159149602536</v>
      </c>
      <c r="O53" s="30">
        <v>0.16015352662044896</v>
      </c>
      <c r="P53" s="30">
        <v>0.16535529497223028</v>
      </c>
      <c r="Q53" s="30">
        <v>0.15671371488658556</v>
      </c>
      <c r="R53" s="30">
        <v>0.15772881800185604</v>
      </c>
      <c r="S53" s="30">
        <v>0.19929274736038488</v>
      </c>
      <c r="T53" s="30">
        <v>0.16565113970051079</v>
      </c>
      <c r="U53" s="30">
        <v>0.14253084661114776</v>
      </c>
      <c r="V53" s="30">
        <v>0.14246569169130854</v>
      </c>
      <c r="W53" s="30">
        <v>0.12928500538109022</v>
      </c>
      <c r="X53" s="30">
        <v>0.15901499770557712</v>
      </c>
      <c r="Y53" s="30">
        <v>0.16468387710124832</v>
      </c>
      <c r="Z53" s="30">
        <v>0.15560799760680386</v>
      </c>
      <c r="AA53" s="30">
        <v>0.1568563380086056</v>
      </c>
      <c r="AB53" s="30">
        <v>0.19766754600677827</v>
      </c>
      <c r="AC53" s="30">
        <v>0.16436536110922484</v>
      </c>
      <c r="AD53" s="30">
        <v>0.14086905260915994</v>
      </c>
      <c r="AE53" s="30">
        <v>0.14132046707451834</v>
      </c>
    </row>
    <row r="54" spans="1:31" s="28" customFormat="1">
      <c r="A54" s="29" t="s">
        <v>132</v>
      </c>
      <c r="B54" s="29" t="s">
        <v>69</v>
      </c>
      <c r="C54" s="30">
        <v>0.35577623005890663</v>
      </c>
      <c r="D54" s="30">
        <v>0.35909810407508314</v>
      </c>
      <c r="E54" s="30">
        <v>0.30133577272163808</v>
      </c>
      <c r="F54" s="30">
        <v>0.30933317708515989</v>
      </c>
      <c r="G54" s="30">
        <v>0.32262178668964947</v>
      </c>
      <c r="H54" s="30">
        <v>0.33504788871566271</v>
      </c>
      <c r="I54" s="30">
        <v>0.3485873322982781</v>
      </c>
      <c r="J54" s="30">
        <v>0.32385179771406891</v>
      </c>
      <c r="K54" s="30">
        <v>0.33559604302502932</v>
      </c>
      <c r="L54" s="30">
        <v>0.31506987603431424</v>
      </c>
      <c r="M54" s="30">
        <v>0.32818950833536475</v>
      </c>
      <c r="N54" s="30">
        <v>0.28276866795383532</v>
      </c>
      <c r="O54" s="30">
        <v>0.28413517807382765</v>
      </c>
      <c r="P54" s="30">
        <v>0.29534714244098725</v>
      </c>
      <c r="Q54" s="30">
        <v>0.32046329898787279</v>
      </c>
      <c r="R54" s="30">
        <v>0.32538550056566706</v>
      </c>
      <c r="S54" s="30">
        <v>0.30197062778196987</v>
      </c>
      <c r="T54" s="30">
        <v>0.32347721447978078</v>
      </c>
      <c r="U54" s="30">
        <v>0.30490589129268997</v>
      </c>
      <c r="V54" s="30">
        <v>0.30532706136427468</v>
      </c>
      <c r="W54" s="30">
        <v>0.27177561538705958</v>
      </c>
      <c r="X54" s="30">
        <v>0.27035070462773431</v>
      </c>
      <c r="Y54" s="30">
        <v>0.28357449694558534</v>
      </c>
      <c r="Z54" s="30">
        <v>0.30117376852187017</v>
      </c>
      <c r="AA54" s="30">
        <v>0.31582502636847981</v>
      </c>
      <c r="AB54" s="30">
        <v>0.31563800805076436</v>
      </c>
      <c r="AC54" s="30">
        <v>0.33446750305434297</v>
      </c>
      <c r="AD54" s="30">
        <v>0.32022746220578024</v>
      </c>
      <c r="AE54" s="30">
        <v>0.33763338335986798</v>
      </c>
    </row>
    <row r="55" spans="1:31" s="28" customFormat="1">
      <c r="A55" s="29" t="s">
        <v>132</v>
      </c>
      <c r="B55" s="29" t="s">
        <v>68</v>
      </c>
      <c r="C55" s="30">
        <v>0.27589072549886884</v>
      </c>
      <c r="D55" s="30">
        <v>0.27388954541171484</v>
      </c>
      <c r="E55" s="30">
        <v>0.28329632621450557</v>
      </c>
      <c r="F55" s="30">
        <v>0.27266519368490677</v>
      </c>
      <c r="G55" s="30">
        <v>0.26007331609536982</v>
      </c>
      <c r="H55" s="30">
        <v>0.27305470185457165</v>
      </c>
      <c r="I55" s="30">
        <v>0.27859926750717318</v>
      </c>
      <c r="J55" s="30">
        <v>0.25726626417818238</v>
      </c>
      <c r="K55" s="30">
        <v>0.26373002898756442</v>
      </c>
      <c r="L55" s="30">
        <v>0.26315869197467079</v>
      </c>
      <c r="M55" s="30">
        <v>0.25867051950797004</v>
      </c>
      <c r="N55" s="30">
        <v>0.26330886521713376</v>
      </c>
      <c r="O55" s="30">
        <v>0.2454686202075419</v>
      </c>
      <c r="P55" s="30">
        <v>0.24457561112039536</v>
      </c>
      <c r="Q55" s="30">
        <v>0.26053373861979473</v>
      </c>
      <c r="R55" s="30">
        <v>0.26766405498449769</v>
      </c>
      <c r="S55" s="30">
        <v>0.23884758476105922</v>
      </c>
      <c r="T55" s="30">
        <v>0.2444949689441076</v>
      </c>
      <c r="U55" s="30">
        <v>0.24956915848372749</v>
      </c>
      <c r="V55" s="30">
        <v>0.24889807791975732</v>
      </c>
      <c r="W55" s="30">
        <v>0.25561954054804148</v>
      </c>
      <c r="X55" s="30">
        <v>0.24168934140656284</v>
      </c>
      <c r="Y55" s="30">
        <v>0.23234027972115576</v>
      </c>
      <c r="Z55" s="30">
        <v>0.24994173110689619</v>
      </c>
      <c r="AA55" s="30">
        <v>0.25569515701210738</v>
      </c>
      <c r="AB55" s="30">
        <v>0.23406288168945927</v>
      </c>
      <c r="AC55" s="30">
        <v>0.24683270245247874</v>
      </c>
      <c r="AD55" s="30">
        <v>0.25065274047022518</v>
      </c>
      <c r="AE55" s="30">
        <v>0.2567055392921393</v>
      </c>
    </row>
    <row r="56" spans="1:31" s="28" customFormat="1">
      <c r="A56" s="29" t="s">
        <v>132</v>
      </c>
      <c r="B56" s="29" t="s">
        <v>36</v>
      </c>
      <c r="C56" s="30">
        <v>0.10748519268945722</v>
      </c>
      <c r="D56" s="30">
        <v>3.3054201318970564E-2</v>
      </c>
      <c r="E56" s="30">
        <v>3.8136368551032106E-2</v>
      </c>
      <c r="F56" s="30">
        <v>4.8779590285953876E-2</v>
      </c>
      <c r="G56" s="30">
        <v>4.7193225054391073E-2</v>
      </c>
      <c r="H56" s="30">
        <v>4.8662848821956033E-2</v>
      </c>
      <c r="I56" s="30">
        <v>4.9501100815891548E-2</v>
      </c>
      <c r="J56" s="30">
        <v>4.7221256807349142E-2</v>
      </c>
      <c r="K56" s="30">
        <v>4.3609627058066786E-2</v>
      </c>
      <c r="L56" s="30">
        <v>4.5032557841840994E-2</v>
      </c>
      <c r="M56" s="30">
        <v>4.3592513453649187E-2</v>
      </c>
      <c r="N56" s="30">
        <v>4.3479110156000096E-2</v>
      </c>
      <c r="O56" s="30">
        <v>3.9613774616769723E-2</v>
      </c>
      <c r="P56" s="30">
        <v>3.666058467032024E-2</v>
      </c>
      <c r="Q56" s="30">
        <v>4.0337365989316983E-2</v>
      </c>
      <c r="R56" s="30">
        <v>4.0887832679071687E-2</v>
      </c>
      <c r="S56" s="30">
        <v>3.7717180385680275E-2</v>
      </c>
      <c r="T56" s="30">
        <v>3.6477961116921975E-2</v>
      </c>
      <c r="U56" s="30">
        <v>4.070501968496245E-2</v>
      </c>
      <c r="V56" s="30">
        <v>3.8830997653760517E-2</v>
      </c>
      <c r="W56" s="30">
        <v>1.5428344853945017E-2</v>
      </c>
      <c r="X56" s="30" t="s">
        <v>169</v>
      </c>
      <c r="Y56" s="30" t="s">
        <v>169</v>
      </c>
      <c r="Z56" s="30">
        <v>0.1374257065679319</v>
      </c>
      <c r="AA56" s="30">
        <v>0.13936979156926499</v>
      </c>
      <c r="AB56" s="30">
        <v>0.1335332350661379</v>
      </c>
      <c r="AC56" s="30">
        <v>0.12750590478990209</v>
      </c>
      <c r="AD56" s="30">
        <v>0.12896751266665832</v>
      </c>
      <c r="AE56" s="30">
        <v>0.11786720330627516</v>
      </c>
    </row>
    <row r="57" spans="1:31" s="28" customFormat="1">
      <c r="A57" s="29" t="s">
        <v>132</v>
      </c>
      <c r="B57" s="29" t="s">
        <v>73</v>
      </c>
      <c r="C57" s="30" t="s">
        <v>169</v>
      </c>
      <c r="D57" s="30" t="s">
        <v>169</v>
      </c>
      <c r="E57" s="30" t="s">
        <v>169</v>
      </c>
      <c r="F57" s="30" t="s">
        <v>169</v>
      </c>
      <c r="G57" s="30" t="s">
        <v>169</v>
      </c>
      <c r="H57" s="30" t="s">
        <v>169</v>
      </c>
      <c r="I57" s="30" t="s">
        <v>169</v>
      </c>
      <c r="J57" s="30" t="s">
        <v>169</v>
      </c>
      <c r="K57" s="30" t="s">
        <v>169</v>
      </c>
      <c r="L57" s="30" t="s">
        <v>169</v>
      </c>
      <c r="M57" s="30" t="s">
        <v>169</v>
      </c>
      <c r="N57" s="30">
        <v>0.28123833733917653</v>
      </c>
      <c r="O57" s="30">
        <v>0.2679425040546195</v>
      </c>
      <c r="P57" s="30">
        <v>0.25398235841462957</v>
      </c>
      <c r="Q57" s="30">
        <v>0.25892376651003729</v>
      </c>
      <c r="R57" s="30">
        <v>0.26094932809325527</v>
      </c>
      <c r="S57" s="30">
        <v>0.24993633343817034</v>
      </c>
      <c r="T57" s="30">
        <v>0.25587240021115409</v>
      </c>
      <c r="U57" s="30">
        <v>0.26893146203183316</v>
      </c>
      <c r="V57" s="30">
        <v>0.26386160866267944</v>
      </c>
      <c r="W57" s="30">
        <v>0.26507211771674477</v>
      </c>
      <c r="X57" s="30">
        <v>0.25696885818927651</v>
      </c>
      <c r="Y57" s="30">
        <v>0.24308098293772404</v>
      </c>
      <c r="Z57" s="30">
        <v>0.26494186168188738</v>
      </c>
      <c r="AA57" s="30">
        <v>0.26223183028919284</v>
      </c>
      <c r="AB57" s="30">
        <v>0.2361021451674277</v>
      </c>
      <c r="AC57" s="30">
        <v>0.22156899733637744</v>
      </c>
      <c r="AD57" s="30">
        <v>0.21902230783866058</v>
      </c>
      <c r="AE57" s="30">
        <v>0.1993826246194825</v>
      </c>
    </row>
    <row r="58" spans="1:31" s="28" customFormat="1">
      <c r="A58" s="29" t="s">
        <v>132</v>
      </c>
      <c r="B58" s="29" t="s">
        <v>56</v>
      </c>
      <c r="C58" s="30">
        <v>4.1142316234092514E-2</v>
      </c>
      <c r="D58" s="30">
        <v>5.6905736443216358E-2</v>
      </c>
      <c r="E58" s="30">
        <v>6.7745288263167308E-2</v>
      </c>
      <c r="F58" s="30">
        <v>8.6431643376041492E-2</v>
      </c>
      <c r="G58" s="30">
        <v>8.5442397937340875E-2</v>
      </c>
      <c r="H58" s="30">
        <v>8.5306660135827161E-2</v>
      </c>
      <c r="I58" s="30">
        <v>8.1275972137121386E-2</v>
      </c>
      <c r="J58" s="30">
        <v>7.507591024103312E-2</v>
      </c>
      <c r="K58" s="30">
        <v>7.1439869972541287E-2</v>
      </c>
      <c r="L58" s="30">
        <v>6.8914260310728531E-2</v>
      </c>
      <c r="M58" s="30">
        <v>6.6864117842996937E-2</v>
      </c>
      <c r="N58" s="30">
        <v>6.4466595692496631E-2</v>
      </c>
      <c r="O58" s="30">
        <v>6.3001449967403159E-2</v>
      </c>
      <c r="P58" s="30">
        <v>5.9500581257663998E-2</v>
      </c>
      <c r="Q58" s="30">
        <v>6.5467612021815683E-2</v>
      </c>
      <c r="R58" s="30">
        <v>6.4974099499074775E-2</v>
      </c>
      <c r="S58" s="30">
        <v>5.9587480576249623E-2</v>
      </c>
      <c r="T58" s="30">
        <v>5.8136686854808745E-2</v>
      </c>
      <c r="U58" s="30">
        <v>6.0167454718211305E-2</v>
      </c>
      <c r="V58" s="30">
        <v>5.7719326852112424E-2</v>
      </c>
      <c r="W58" s="30">
        <v>5.8818933988887517E-2</v>
      </c>
      <c r="X58" s="30">
        <v>5.6744469464746143E-2</v>
      </c>
      <c r="Y58" s="30">
        <v>4.9325894428178189E-2</v>
      </c>
      <c r="Z58" s="30">
        <v>5.2135462534749606E-2</v>
      </c>
      <c r="AA58" s="30">
        <v>5.1054738107842682E-2</v>
      </c>
      <c r="AB58" s="30">
        <v>4.2864890303190233E-2</v>
      </c>
      <c r="AC58" s="30">
        <v>3.5207098010182222E-2</v>
      </c>
      <c r="AD58" s="30">
        <v>3.5661728198721591E-2</v>
      </c>
      <c r="AE58" s="30">
        <v>2.7379194716672859E-2</v>
      </c>
    </row>
    <row r="60" spans="1:31" s="28" customFormat="1"/>
    <row r="61" spans="1:31" s="28" customFormat="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s="28" customFormat="1">
      <c r="A62" s="29" t="s">
        <v>133</v>
      </c>
      <c r="B62" s="29" t="s">
        <v>64</v>
      </c>
      <c r="C62" s="30" t="s">
        <v>169</v>
      </c>
      <c r="D62" s="30" t="s">
        <v>169</v>
      </c>
      <c r="E62" s="30" t="s">
        <v>169</v>
      </c>
      <c r="F62" s="30" t="s">
        <v>169</v>
      </c>
      <c r="G62" s="30" t="s">
        <v>169</v>
      </c>
      <c r="H62" s="30" t="s">
        <v>169</v>
      </c>
      <c r="I62" s="30" t="s">
        <v>169</v>
      </c>
      <c r="J62" s="30" t="s">
        <v>169</v>
      </c>
      <c r="K62" s="30" t="s">
        <v>169</v>
      </c>
      <c r="L62" s="30" t="s">
        <v>169</v>
      </c>
      <c r="M62" s="30" t="s">
        <v>169</v>
      </c>
      <c r="N62" s="30" t="s">
        <v>169</v>
      </c>
      <c r="O62" s="30" t="s">
        <v>169</v>
      </c>
      <c r="P62" s="30" t="s">
        <v>169</v>
      </c>
      <c r="Q62" s="30" t="s">
        <v>169</v>
      </c>
      <c r="R62" s="30" t="s">
        <v>169</v>
      </c>
      <c r="S62" s="30" t="s">
        <v>169</v>
      </c>
      <c r="T62" s="30" t="s">
        <v>169</v>
      </c>
      <c r="U62" s="30" t="s">
        <v>169</v>
      </c>
      <c r="V62" s="30" t="s">
        <v>169</v>
      </c>
      <c r="W62" s="30" t="s">
        <v>169</v>
      </c>
      <c r="X62" s="30" t="s">
        <v>169</v>
      </c>
      <c r="Y62" s="30" t="s">
        <v>169</v>
      </c>
      <c r="Z62" s="30" t="s">
        <v>169</v>
      </c>
      <c r="AA62" s="30" t="s">
        <v>169</v>
      </c>
      <c r="AB62" s="30" t="s">
        <v>169</v>
      </c>
      <c r="AC62" s="30" t="s">
        <v>169</v>
      </c>
      <c r="AD62" s="30" t="s">
        <v>169</v>
      </c>
      <c r="AE62" s="30" t="s">
        <v>169</v>
      </c>
    </row>
    <row r="63" spans="1:31" s="28" customFormat="1">
      <c r="A63" s="29" t="s">
        <v>133</v>
      </c>
      <c r="B63" s="29" t="s">
        <v>71</v>
      </c>
      <c r="C63" s="30" t="s">
        <v>169</v>
      </c>
      <c r="D63" s="30" t="s">
        <v>169</v>
      </c>
      <c r="E63" s="30" t="s">
        <v>169</v>
      </c>
      <c r="F63" s="30" t="s">
        <v>169</v>
      </c>
      <c r="G63" s="30" t="s">
        <v>169</v>
      </c>
      <c r="H63" s="30" t="s">
        <v>169</v>
      </c>
      <c r="I63" s="30" t="s">
        <v>169</v>
      </c>
      <c r="J63" s="30" t="s">
        <v>169</v>
      </c>
      <c r="K63" s="30" t="s">
        <v>169</v>
      </c>
      <c r="L63" s="30" t="s">
        <v>169</v>
      </c>
      <c r="M63" s="30" t="s">
        <v>169</v>
      </c>
      <c r="N63" s="30" t="s">
        <v>169</v>
      </c>
      <c r="O63" s="30" t="s">
        <v>169</v>
      </c>
      <c r="P63" s="30" t="s">
        <v>169</v>
      </c>
      <c r="Q63" s="30" t="s">
        <v>169</v>
      </c>
      <c r="R63" s="30" t="s">
        <v>169</v>
      </c>
      <c r="S63" s="30" t="s">
        <v>169</v>
      </c>
      <c r="T63" s="30" t="s">
        <v>169</v>
      </c>
      <c r="U63" s="30" t="s">
        <v>169</v>
      </c>
      <c r="V63" s="30" t="s">
        <v>169</v>
      </c>
      <c r="W63" s="30" t="s">
        <v>169</v>
      </c>
      <c r="X63" s="30" t="s">
        <v>169</v>
      </c>
      <c r="Y63" s="30" t="s">
        <v>169</v>
      </c>
      <c r="Z63" s="30" t="s">
        <v>169</v>
      </c>
      <c r="AA63" s="30" t="s">
        <v>169</v>
      </c>
      <c r="AB63" s="30" t="s">
        <v>169</v>
      </c>
      <c r="AC63" s="30" t="s">
        <v>169</v>
      </c>
      <c r="AD63" s="30" t="s">
        <v>169</v>
      </c>
      <c r="AE63" s="30" t="s">
        <v>169</v>
      </c>
    </row>
    <row r="64" spans="1:31" s="28" customFormat="1">
      <c r="A64" s="29" t="s">
        <v>133</v>
      </c>
      <c r="B64" s="29" t="s">
        <v>20</v>
      </c>
      <c r="C64" s="30">
        <v>0.17949788088019766</v>
      </c>
      <c r="D64" s="30">
        <v>0.17949788086129911</v>
      </c>
      <c r="E64" s="30">
        <v>0.10397277768478801</v>
      </c>
      <c r="F64" s="30">
        <v>0.19170126126868306</v>
      </c>
      <c r="G64" s="30">
        <v>0.23199390014920307</v>
      </c>
      <c r="H64" s="30">
        <v>0.20678606849708031</v>
      </c>
      <c r="I64" s="30">
        <v>9.7265757917952819E-2</v>
      </c>
      <c r="J64" s="30">
        <v>9.6999998442500929E-2</v>
      </c>
      <c r="K64" s="30">
        <v>9.6999998426677919E-2</v>
      </c>
      <c r="L64" s="30">
        <v>0.10798745012277496</v>
      </c>
      <c r="M64" s="30">
        <v>0.14795347340700102</v>
      </c>
      <c r="N64" s="30">
        <v>0.19655125341169954</v>
      </c>
      <c r="O64" s="30">
        <v>0.23290949596803673</v>
      </c>
      <c r="P64" s="30">
        <v>0.267695212122735</v>
      </c>
      <c r="Q64" s="30">
        <v>0.18795115344643981</v>
      </c>
      <c r="R64" s="30">
        <v>0.19785941064387511</v>
      </c>
      <c r="S64" s="30" t="s">
        <v>169</v>
      </c>
      <c r="T64" s="30" t="s">
        <v>169</v>
      </c>
      <c r="U64" s="30" t="s">
        <v>169</v>
      </c>
      <c r="V64" s="30" t="s">
        <v>169</v>
      </c>
      <c r="W64" s="30" t="s">
        <v>169</v>
      </c>
      <c r="X64" s="30" t="s">
        <v>169</v>
      </c>
      <c r="Y64" s="30" t="s">
        <v>169</v>
      </c>
      <c r="Z64" s="30" t="s">
        <v>169</v>
      </c>
      <c r="AA64" s="30" t="s">
        <v>169</v>
      </c>
      <c r="AB64" s="30" t="s">
        <v>169</v>
      </c>
      <c r="AC64" s="30" t="s">
        <v>169</v>
      </c>
      <c r="AD64" s="30" t="s">
        <v>169</v>
      </c>
      <c r="AE64" s="30" t="s">
        <v>169</v>
      </c>
    </row>
    <row r="65" spans="1:31" s="28" customFormat="1">
      <c r="A65" s="29" t="s">
        <v>133</v>
      </c>
      <c r="B65" s="29" t="s">
        <v>32</v>
      </c>
      <c r="C65" s="30">
        <v>9.4185088470319631E-2</v>
      </c>
      <c r="D65" s="30">
        <v>9.6563755707762544E-2</v>
      </c>
      <c r="E65" s="30">
        <v>9.1610131278538801E-2</v>
      </c>
      <c r="F65" s="30">
        <v>2.0315549372145972E-2</v>
      </c>
      <c r="G65" s="30">
        <v>2.6190977454337898E-2</v>
      </c>
      <c r="H65" s="30">
        <v>2.6270980308219179E-2</v>
      </c>
      <c r="I65" s="30">
        <v>1.3795931792237443E-2</v>
      </c>
      <c r="J65" s="30">
        <v>1.626592180365297E-2</v>
      </c>
      <c r="K65" s="30">
        <v>1.1639999999999987E-2</v>
      </c>
      <c r="L65" s="30">
        <v>1.2879711757990868E-2</v>
      </c>
      <c r="M65" s="30">
        <v>2.0052154680365298E-2</v>
      </c>
      <c r="N65" s="30">
        <v>4.6728473173515986E-2</v>
      </c>
      <c r="O65" s="30">
        <v>4.7704066780821917E-2</v>
      </c>
      <c r="P65" s="30">
        <v>0.10637894691780821</v>
      </c>
      <c r="Q65" s="30" t="s">
        <v>169</v>
      </c>
      <c r="R65" s="30" t="s">
        <v>169</v>
      </c>
      <c r="S65" s="30" t="s">
        <v>169</v>
      </c>
      <c r="T65" s="30" t="s">
        <v>169</v>
      </c>
      <c r="U65" s="30" t="s">
        <v>169</v>
      </c>
      <c r="V65" s="30" t="s">
        <v>169</v>
      </c>
      <c r="W65" s="30" t="s">
        <v>169</v>
      </c>
      <c r="X65" s="30" t="s">
        <v>169</v>
      </c>
      <c r="Y65" s="30" t="s">
        <v>169</v>
      </c>
      <c r="Z65" s="30" t="s">
        <v>169</v>
      </c>
      <c r="AA65" s="30" t="s">
        <v>169</v>
      </c>
      <c r="AB65" s="30" t="s">
        <v>169</v>
      </c>
      <c r="AC65" s="30" t="s">
        <v>169</v>
      </c>
      <c r="AD65" s="30" t="s">
        <v>169</v>
      </c>
      <c r="AE65" s="30" t="s">
        <v>169</v>
      </c>
    </row>
    <row r="66" spans="1:31" s="28" customFormat="1">
      <c r="A66" s="29" t="s">
        <v>133</v>
      </c>
      <c r="B66" s="29" t="s">
        <v>66</v>
      </c>
      <c r="C66" s="30">
        <v>3.7588698220267633E-3</v>
      </c>
      <c r="D66" s="30">
        <v>1.8312989746771256E-3</v>
      </c>
      <c r="E66" s="30">
        <v>6.5020949285820142E-3</v>
      </c>
      <c r="F66" s="30">
        <v>1.2021057233929138E-2</v>
      </c>
      <c r="G66" s="30">
        <v>1.7213999035669714E-2</v>
      </c>
      <c r="H66" s="30">
        <v>1.3140178002005051E-2</v>
      </c>
      <c r="I66" s="30">
        <v>5.0549516522778674E-3</v>
      </c>
      <c r="J66" s="30">
        <v>6.0679783769219267E-3</v>
      </c>
      <c r="K66" s="30">
        <v>1.0424961385115765E-3</v>
      </c>
      <c r="L66" s="30">
        <v>6.6065064711616512E-3</v>
      </c>
      <c r="M66" s="30">
        <v>1.2300528327742869E-2</v>
      </c>
      <c r="N66" s="30">
        <v>3.4144243727176428E-2</v>
      </c>
      <c r="O66" s="30">
        <v>3.5442963750024377E-2</v>
      </c>
      <c r="P66" s="30">
        <v>5.9548948706813883E-2</v>
      </c>
      <c r="Q66" s="30">
        <v>4.5534732302599523E-2</v>
      </c>
      <c r="R66" s="30">
        <v>4.2304508279273567E-2</v>
      </c>
      <c r="S66" s="30">
        <v>8.9986296061777007E-2</v>
      </c>
      <c r="T66" s="30">
        <v>8.9954519965048926E-2</v>
      </c>
      <c r="U66" s="30">
        <v>0.11429480942592511</v>
      </c>
      <c r="V66" s="30">
        <v>0.12393603209218033</v>
      </c>
      <c r="W66" s="30">
        <v>0.12648420374393562</v>
      </c>
      <c r="X66" s="30">
        <v>0.1389775519248258</v>
      </c>
      <c r="Y66" s="30">
        <v>0.14935274085713435</v>
      </c>
      <c r="Z66" s="30">
        <v>9.0009591342610412E-2</v>
      </c>
      <c r="AA66" s="30">
        <v>9.3782275742387719E-2</v>
      </c>
      <c r="AB66" s="30">
        <v>9.8750814018635905E-2</v>
      </c>
      <c r="AC66" s="30">
        <v>8.9923015433874251E-2</v>
      </c>
      <c r="AD66" s="30">
        <v>0.11465792071284266</v>
      </c>
      <c r="AE66" s="30">
        <v>9.9447387957189645E-2</v>
      </c>
    </row>
    <row r="67" spans="1:31" s="28" customFormat="1">
      <c r="A67" s="29" t="s">
        <v>133</v>
      </c>
      <c r="B67" s="29" t="s">
        <v>65</v>
      </c>
      <c r="C67" s="30" t="s">
        <v>169</v>
      </c>
      <c r="D67" s="30" t="s">
        <v>169</v>
      </c>
      <c r="E67" s="30" t="s">
        <v>169</v>
      </c>
      <c r="F67" s="30" t="s">
        <v>169</v>
      </c>
      <c r="G67" s="30" t="s">
        <v>169</v>
      </c>
      <c r="H67" s="30" t="s">
        <v>169</v>
      </c>
      <c r="I67" s="30" t="s">
        <v>169</v>
      </c>
      <c r="J67" s="30" t="s">
        <v>169</v>
      </c>
      <c r="K67" s="30" t="s">
        <v>169</v>
      </c>
      <c r="L67" s="30" t="s">
        <v>169</v>
      </c>
      <c r="M67" s="30" t="s">
        <v>169</v>
      </c>
      <c r="N67" s="30" t="s">
        <v>169</v>
      </c>
      <c r="O67" s="30" t="s">
        <v>169</v>
      </c>
      <c r="P67" s="30" t="s">
        <v>169</v>
      </c>
      <c r="Q67" s="30" t="s">
        <v>169</v>
      </c>
      <c r="R67" s="30" t="s">
        <v>169</v>
      </c>
      <c r="S67" s="30" t="s">
        <v>169</v>
      </c>
      <c r="T67" s="30" t="s">
        <v>169</v>
      </c>
      <c r="U67" s="30" t="s">
        <v>169</v>
      </c>
      <c r="V67" s="30" t="s">
        <v>169</v>
      </c>
      <c r="W67" s="30" t="s">
        <v>169</v>
      </c>
      <c r="X67" s="30" t="s">
        <v>169</v>
      </c>
      <c r="Y67" s="30" t="s">
        <v>169</v>
      </c>
      <c r="Z67" s="30" t="s">
        <v>169</v>
      </c>
      <c r="AA67" s="30" t="s">
        <v>169</v>
      </c>
      <c r="AB67" s="30" t="s">
        <v>169</v>
      </c>
      <c r="AC67" s="30" t="s">
        <v>169</v>
      </c>
      <c r="AD67" s="30" t="s">
        <v>169</v>
      </c>
      <c r="AE67" s="30" t="s">
        <v>169</v>
      </c>
    </row>
    <row r="68" spans="1:31" s="28" customFormat="1">
      <c r="A68" s="29" t="s">
        <v>133</v>
      </c>
      <c r="B68" s="29" t="s">
        <v>69</v>
      </c>
      <c r="C68" s="30">
        <v>0.34274024761244304</v>
      </c>
      <c r="D68" s="30">
        <v>0.3373295216424364</v>
      </c>
      <c r="E68" s="30">
        <v>0.29505756412097234</v>
      </c>
      <c r="F68" s="30">
        <v>0.32032929234386798</v>
      </c>
      <c r="G68" s="30">
        <v>0.31076689643428412</v>
      </c>
      <c r="H68" s="30">
        <v>0.34292282122603551</v>
      </c>
      <c r="I68" s="30">
        <v>0.34383940353895553</v>
      </c>
      <c r="J68" s="30">
        <v>0.33203418462756756</v>
      </c>
      <c r="K68" s="30">
        <v>0.33687926111162353</v>
      </c>
      <c r="L68" s="30">
        <v>0.33169691250896594</v>
      </c>
      <c r="M68" s="30">
        <v>0.34868370770043849</v>
      </c>
      <c r="N68" s="30">
        <v>0.29729507856005921</v>
      </c>
      <c r="O68" s="30">
        <v>0.29713503993019319</v>
      </c>
      <c r="P68" s="30">
        <v>0.27548880764730405</v>
      </c>
      <c r="Q68" s="30">
        <v>0.32349165488577419</v>
      </c>
      <c r="R68" s="30">
        <v>0.32820297437246171</v>
      </c>
      <c r="S68" s="30">
        <v>0.31169444811618707</v>
      </c>
      <c r="T68" s="30">
        <v>0.32336185475841928</v>
      </c>
      <c r="U68" s="30">
        <v>0.30925160218854203</v>
      </c>
      <c r="V68" s="30">
        <v>0.32842031128323756</v>
      </c>
      <c r="W68" s="30">
        <v>0.2928579706051137</v>
      </c>
      <c r="X68" s="30">
        <v>0.29101932544149051</v>
      </c>
      <c r="Y68" s="30">
        <v>0.26840835266757795</v>
      </c>
      <c r="Z68" s="30">
        <v>0.3049984400926139</v>
      </c>
      <c r="AA68" s="30">
        <v>0.31235760905350651</v>
      </c>
      <c r="AB68" s="30">
        <v>0.29058210416203362</v>
      </c>
      <c r="AC68" s="30">
        <v>0.29999018573493519</v>
      </c>
      <c r="AD68" s="30">
        <v>0.28954250908062112</v>
      </c>
      <c r="AE68" s="30">
        <v>0.29773233478495503</v>
      </c>
    </row>
    <row r="69" spans="1:31" s="28" customFormat="1">
      <c r="A69" s="29" t="s">
        <v>133</v>
      </c>
      <c r="B69" s="29" t="s">
        <v>68</v>
      </c>
      <c r="C69" s="30">
        <v>0.30629107024594682</v>
      </c>
      <c r="D69" s="30">
        <v>0.29086162229508544</v>
      </c>
      <c r="E69" s="30">
        <v>0.28978349048004343</v>
      </c>
      <c r="F69" s="30">
        <v>0.28194393061372786</v>
      </c>
      <c r="G69" s="30">
        <v>0.27508562814352955</v>
      </c>
      <c r="H69" s="30">
        <v>0.28163253150232964</v>
      </c>
      <c r="I69" s="30">
        <v>0.29034633105959651</v>
      </c>
      <c r="J69" s="30">
        <v>0.27606663197922554</v>
      </c>
      <c r="K69" s="30">
        <v>0.28770133031507222</v>
      </c>
      <c r="L69" s="30">
        <v>0.29025704301417687</v>
      </c>
      <c r="M69" s="30">
        <v>0.28461595386345923</v>
      </c>
      <c r="N69" s="30">
        <v>0.28555798286694273</v>
      </c>
      <c r="O69" s="30">
        <v>0.27012531058898659</v>
      </c>
      <c r="P69" s="30">
        <v>0.25060064936427739</v>
      </c>
      <c r="Q69" s="30">
        <v>0.25973721379331555</v>
      </c>
      <c r="R69" s="30">
        <v>0.25857078979626846</v>
      </c>
      <c r="S69" s="30">
        <v>0.2183876992066574</v>
      </c>
      <c r="T69" s="30">
        <v>0.21549362963767044</v>
      </c>
      <c r="U69" s="30">
        <v>0.2083157682102306</v>
      </c>
      <c r="V69" s="30">
        <v>0.2185412417041328</v>
      </c>
      <c r="W69" s="30">
        <v>0.21078332215919796</v>
      </c>
      <c r="X69" s="30">
        <v>0.20254095255139268</v>
      </c>
      <c r="Y69" s="30">
        <v>0.19334592765477338</v>
      </c>
      <c r="Z69" s="30">
        <v>0.19698508076444604</v>
      </c>
      <c r="AA69" s="30">
        <v>0.20282980449677296</v>
      </c>
      <c r="AB69" s="30">
        <v>0.18154259627560498</v>
      </c>
      <c r="AC69" s="30">
        <v>0.18443506930339928</v>
      </c>
      <c r="AD69" s="30">
        <v>0.17797337525004128</v>
      </c>
      <c r="AE69" s="30">
        <v>0.18487483876057853</v>
      </c>
    </row>
    <row r="70" spans="1:31" s="28" customFormat="1">
      <c r="A70" s="29" t="s">
        <v>133</v>
      </c>
      <c r="B70" s="29" t="s">
        <v>36</v>
      </c>
      <c r="C70" s="30">
        <v>4.7868826138030958E-2</v>
      </c>
      <c r="D70" s="30">
        <v>4.6390427855228865E-2</v>
      </c>
      <c r="E70" s="30">
        <v>5.6699596822527565E-2</v>
      </c>
      <c r="F70" s="30">
        <v>5.477553812061365E-2</v>
      </c>
      <c r="G70" s="30">
        <v>5.157728934087203E-2</v>
      </c>
      <c r="H70" s="30">
        <v>5.2303896036181644E-2</v>
      </c>
      <c r="I70" s="30">
        <v>5.2469518660953333E-2</v>
      </c>
      <c r="J70" s="30">
        <v>4.973867073642943E-2</v>
      </c>
      <c r="K70" s="30">
        <v>4.7892640459338449E-2</v>
      </c>
      <c r="L70" s="30">
        <v>5.5488442040606656E-2</v>
      </c>
      <c r="M70" s="30">
        <v>5.1630924063662091E-2</v>
      </c>
      <c r="N70" s="30">
        <v>8.5639692266201245E-2</v>
      </c>
      <c r="O70" s="30">
        <v>8.3392221058679147E-2</v>
      </c>
      <c r="P70" s="30">
        <v>8.3146870011526722E-2</v>
      </c>
      <c r="Q70" s="30">
        <v>0.12504814320606145</v>
      </c>
      <c r="R70" s="30">
        <v>0.12521480825129316</v>
      </c>
      <c r="S70" s="30">
        <v>0.12325014848306194</v>
      </c>
      <c r="T70" s="30">
        <v>0.12129174600052571</v>
      </c>
      <c r="U70" s="30">
        <v>0.12424963991766907</v>
      </c>
      <c r="V70" s="30">
        <v>0.12150624438141637</v>
      </c>
      <c r="W70" s="30">
        <v>0.1242841813235676</v>
      </c>
      <c r="X70" s="30">
        <v>0.1214531032739211</v>
      </c>
      <c r="Y70" s="30">
        <v>0.11416081874956814</v>
      </c>
      <c r="Z70" s="30">
        <v>0.12381628812169074</v>
      </c>
      <c r="AA70" s="30">
        <v>0.12195441705203618</v>
      </c>
      <c r="AB70" s="30">
        <v>0.10631275951578192</v>
      </c>
      <c r="AC70" s="30">
        <v>0.10343641997131543</v>
      </c>
      <c r="AD70" s="30">
        <v>0.10654822335323201</v>
      </c>
      <c r="AE70" s="30">
        <v>0.10253484634726427</v>
      </c>
    </row>
    <row r="71" spans="1:31" s="28" customFormat="1">
      <c r="A71" s="29" t="s">
        <v>133</v>
      </c>
      <c r="B71" s="29" t="s">
        <v>73</v>
      </c>
      <c r="C71" s="30" t="s">
        <v>169</v>
      </c>
      <c r="D71" s="30" t="s">
        <v>169</v>
      </c>
      <c r="E71" s="30" t="s">
        <v>169</v>
      </c>
      <c r="F71" s="30" t="s">
        <v>169</v>
      </c>
      <c r="G71" s="30" t="s">
        <v>169</v>
      </c>
      <c r="H71" s="30" t="s">
        <v>169</v>
      </c>
      <c r="I71" s="30" t="s">
        <v>169</v>
      </c>
      <c r="J71" s="30" t="s">
        <v>169</v>
      </c>
      <c r="K71" s="30" t="s">
        <v>169</v>
      </c>
      <c r="L71" s="30" t="s">
        <v>169</v>
      </c>
      <c r="M71" s="30" t="s">
        <v>169</v>
      </c>
      <c r="N71" s="30" t="s">
        <v>169</v>
      </c>
      <c r="O71" s="30" t="s">
        <v>169</v>
      </c>
      <c r="P71" s="30" t="s">
        <v>169</v>
      </c>
      <c r="Q71" s="30" t="s">
        <v>169</v>
      </c>
      <c r="R71" s="30" t="s">
        <v>169</v>
      </c>
      <c r="S71" s="30" t="s">
        <v>169</v>
      </c>
      <c r="T71" s="30" t="s">
        <v>169</v>
      </c>
      <c r="U71" s="30" t="s">
        <v>169</v>
      </c>
      <c r="V71" s="30" t="s">
        <v>169</v>
      </c>
      <c r="W71" s="30" t="s">
        <v>169</v>
      </c>
      <c r="X71" s="30" t="s">
        <v>169</v>
      </c>
      <c r="Y71" s="30" t="s">
        <v>169</v>
      </c>
      <c r="Z71" s="30" t="s">
        <v>169</v>
      </c>
      <c r="AA71" s="30" t="s">
        <v>169</v>
      </c>
      <c r="AB71" s="30" t="s">
        <v>169</v>
      </c>
      <c r="AC71" s="30" t="s">
        <v>169</v>
      </c>
      <c r="AD71" s="30" t="s">
        <v>169</v>
      </c>
      <c r="AE71" s="30" t="s">
        <v>169</v>
      </c>
    </row>
    <row r="72" spans="1:31" s="28" customFormat="1">
      <c r="A72" s="29" t="s">
        <v>133</v>
      </c>
      <c r="B72" s="29" t="s">
        <v>56</v>
      </c>
      <c r="C72" s="30">
        <v>8.467513258326867E-2</v>
      </c>
      <c r="D72" s="30">
        <v>8.0974345278601131E-2</v>
      </c>
      <c r="E72" s="30">
        <v>9.5781367852719873E-2</v>
      </c>
      <c r="F72" s="30">
        <v>8.8145729532350128E-2</v>
      </c>
      <c r="G72" s="30">
        <v>8.3048811791179414E-2</v>
      </c>
      <c r="H72" s="30">
        <v>8.2171991515812726E-2</v>
      </c>
      <c r="I72" s="30">
        <v>8.0476861206308495E-2</v>
      </c>
      <c r="J72" s="30">
        <v>7.4995827188492598E-2</v>
      </c>
      <c r="K72" s="30">
        <v>7.2242973594553409E-2</v>
      </c>
      <c r="L72" s="30">
        <v>7.2189410948922922E-2</v>
      </c>
      <c r="M72" s="30">
        <v>6.8108330301990386E-2</v>
      </c>
      <c r="N72" s="30">
        <v>6.6063190836368121E-2</v>
      </c>
      <c r="O72" s="30">
        <v>6.479347810203967E-2</v>
      </c>
      <c r="P72" s="30">
        <v>6.2893830349717517E-2</v>
      </c>
      <c r="Q72" s="30">
        <v>5.8893967596759716E-2</v>
      </c>
      <c r="R72" s="30">
        <v>5.9382800263420028E-2</v>
      </c>
      <c r="S72" s="30">
        <v>5.7420473218835297E-2</v>
      </c>
      <c r="T72" s="30">
        <v>5.5836998274923888E-2</v>
      </c>
      <c r="U72" s="30">
        <v>5.7144425697127292E-2</v>
      </c>
      <c r="V72" s="30">
        <v>5.4543847254632877E-2</v>
      </c>
      <c r="W72" s="30">
        <v>5.4828170730968143E-2</v>
      </c>
      <c r="X72" s="30">
        <v>5.1413590417476597E-2</v>
      </c>
      <c r="Y72" s="30">
        <v>4.5438674947466465E-2</v>
      </c>
      <c r="Z72" s="30">
        <v>4.6105230511882055E-2</v>
      </c>
      <c r="AA72" s="30">
        <v>4.4689974513948502E-2</v>
      </c>
      <c r="AB72" s="30">
        <v>3.4064243219109447E-2</v>
      </c>
      <c r="AC72" s="30">
        <v>3.1911996814808503E-2</v>
      </c>
      <c r="AD72" s="30">
        <v>3.1515324364723381E-2</v>
      </c>
      <c r="AE72" s="30">
        <v>2.7282679017381559E-2</v>
      </c>
    </row>
    <row r="74" spans="1:31" s="28" customFormat="1"/>
    <row r="75" spans="1:31" s="28" customFormat="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s="28" customFormat="1">
      <c r="A76" s="29" t="s">
        <v>134</v>
      </c>
      <c r="B76" s="29" t="s">
        <v>64</v>
      </c>
      <c r="C76" s="30" t="s">
        <v>169</v>
      </c>
      <c r="D76" s="30" t="s">
        <v>169</v>
      </c>
      <c r="E76" s="30" t="s">
        <v>169</v>
      </c>
      <c r="F76" s="30" t="s">
        <v>169</v>
      </c>
      <c r="G76" s="30" t="s">
        <v>169</v>
      </c>
      <c r="H76" s="30" t="s">
        <v>169</v>
      </c>
      <c r="I76" s="30" t="s">
        <v>169</v>
      </c>
      <c r="J76" s="30" t="s">
        <v>169</v>
      </c>
      <c r="K76" s="30" t="s">
        <v>169</v>
      </c>
      <c r="L76" s="30" t="s">
        <v>169</v>
      </c>
      <c r="M76" s="30" t="s">
        <v>169</v>
      </c>
      <c r="N76" s="30" t="s">
        <v>169</v>
      </c>
      <c r="O76" s="30" t="s">
        <v>169</v>
      </c>
      <c r="P76" s="30" t="s">
        <v>169</v>
      </c>
      <c r="Q76" s="30" t="s">
        <v>169</v>
      </c>
      <c r="R76" s="30" t="s">
        <v>169</v>
      </c>
      <c r="S76" s="30" t="s">
        <v>169</v>
      </c>
      <c r="T76" s="30" t="s">
        <v>169</v>
      </c>
      <c r="U76" s="30" t="s">
        <v>169</v>
      </c>
      <c r="V76" s="30" t="s">
        <v>169</v>
      </c>
      <c r="W76" s="30" t="s">
        <v>169</v>
      </c>
      <c r="X76" s="30" t="s">
        <v>169</v>
      </c>
      <c r="Y76" s="30" t="s">
        <v>169</v>
      </c>
      <c r="Z76" s="30" t="s">
        <v>169</v>
      </c>
      <c r="AA76" s="30" t="s">
        <v>169</v>
      </c>
      <c r="AB76" s="30" t="s">
        <v>169</v>
      </c>
      <c r="AC76" s="30" t="s">
        <v>169</v>
      </c>
      <c r="AD76" s="30" t="s">
        <v>169</v>
      </c>
      <c r="AE76" s="30" t="s">
        <v>169</v>
      </c>
    </row>
    <row r="77" spans="1:31" s="28" customFormat="1">
      <c r="A77" s="29" t="s">
        <v>134</v>
      </c>
      <c r="B77" s="29" t="s">
        <v>71</v>
      </c>
      <c r="C77" s="30" t="s">
        <v>169</v>
      </c>
      <c r="D77" s="30" t="s">
        <v>169</v>
      </c>
      <c r="E77" s="30" t="s">
        <v>169</v>
      </c>
      <c r="F77" s="30" t="s">
        <v>169</v>
      </c>
      <c r="G77" s="30" t="s">
        <v>169</v>
      </c>
      <c r="H77" s="30" t="s">
        <v>169</v>
      </c>
      <c r="I77" s="30" t="s">
        <v>169</v>
      </c>
      <c r="J77" s="30" t="s">
        <v>169</v>
      </c>
      <c r="K77" s="30" t="s">
        <v>169</v>
      </c>
      <c r="L77" s="30" t="s">
        <v>169</v>
      </c>
      <c r="M77" s="30" t="s">
        <v>169</v>
      </c>
      <c r="N77" s="30" t="s">
        <v>169</v>
      </c>
      <c r="O77" s="30" t="s">
        <v>169</v>
      </c>
      <c r="P77" s="30" t="s">
        <v>169</v>
      </c>
      <c r="Q77" s="30" t="s">
        <v>169</v>
      </c>
      <c r="R77" s="30" t="s">
        <v>169</v>
      </c>
      <c r="S77" s="30" t="s">
        <v>169</v>
      </c>
      <c r="T77" s="30" t="s">
        <v>169</v>
      </c>
      <c r="U77" s="30" t="s">
        <v>169</v>
      </c>
      <c r="V77" s="30" t="s">
        <v>169</v>
      </c>
      <c r="W77" s="30" t="s">
        <v>169</v>
      </c>
      <c r="X77" s="30" t="s">
        <v>169</v>
      </c>
      <c r="Y77" s="30" t="s">
        <v>169</v>
      </c>
      <c r="Z77" s="30" t="s">
        <v>169</v>
      </c>
      <c r="AA77" s="30" t="s">
        <v>169</v>
      </c>
      <c r="AB77" s="30" t="s">
        <v>169</v>
      </c>
      <c r="AC77" s="30" t="s">
        <v>169</v>
      </c>
      <c r="AD77" s="30" t="s">
        <v>169</v>
      </c>
      <c r="AE77" s="30" t="s">
        <v>169</v>
      </c>
    </row>
    <row r="78" spans="1:31" s="28" customFormat="1">
      <c r="A78" s="29" t="s">
        <v>134</v>
      </c>
      <c r="B78" s="29" t="s">
        <v>20</v>
      </c>
      <c r="C78" s="30">
        <v>3.7841422989111342E-9</v>
      </c>
      <c r="D78" s="30">
        <v>3.6885987442922373E-9</v>
      </c>
      <c r="E78" s="30">
        <v>3.8578399411661395E-9</v>
      </c>
      <c r="F78" s="30">
        <v>3.8852152485071951E-9</v>
      </c>
      <c r="G78" s="30">
        <v>3.8838263413242008E-9</v>
      </c>
      <c r="H78" s="30">
        <v>4.0273579645240601E-9</v>
      </c>
      <c r="I78" s="30">
        <v>4.6847273445732346E-9</v>
      </c>
      <c r="J78" s="30">
        <v>5.0599869380049177E-9</v>
      </c>
      <c r="K78" s="30">
        <v>5.195655514576748E-9</v>
      </c>
      <c r="L78" s="30">
        <v>5.6721878292939932E-9</v>
      </c>
      <c r="M78" s="30">
        <v>5.7984786617492101E-9</v>
      </c>
      <c r="N78" s="30">
        <v>7.0797237223393045E-9</v>
      </c>
      <c r="O78" s="30">
        <v>7.1125428082191234E-9</v>
      </c>
      <c r="P78" s="30">
        <v>7.1101916491043201E-9</v>
      </c>
      <c r="Q78" s="30">
        <v>7.01218003600281E-9</v>
      </c>
      <c r="R78" s="30">
        <v>7.0749925908851419E-9</v>
      </c>
      <c r="S78" s="30">
        <v>8.049797484193888E-9</v>
      </c>
      <c r="T78" s="30">
        <v>8.0567916886195453E-9</v>
      </c>
      <c r="U78" s="30">
        <v>9.960401299613629E-9</v>
      </c>
      <c r="V78" s="30">
        <v>9.8382392650158042E-9</v>
      </c>
      <c r="W78" s="30">
        <v>1.0511955567263787E-8</v>
      </c>
      <c r="X78" s="30">
        <v>1.0659736125746345E-8</v>
      </c>
      <c r="Y78" s="30">
        <v>1.0583766354935019E-8</v>
      </c>
      <c r="Z78" s="30">
        <v>1.0130212175096538E-8</v>
      </c>
      <c r="AA78" s="30">
        <v>1.0330198454513523E-8</v>
      </c>
      <c r="AB78" s="30">
        <v>1.1676590489989463E-8</v>
      </c>
      <c r="AC78" s="30">
        <v>1.1461932516684228E-8</v>
      </c>
      <c r="AD78" s="30">
        <v>1.3428880180892168E-8</v>
      </c>
      <c r="AE78" s="30">
        <v>1.323626350105374E-8</v>
      </c>
    </row>
    <row r="79" spans="1:31" s="28" customFormat="1">
      <c r="A79" s="29" t="s">
        <v>134</v>
      </c>
      <c r="B79" s="29" t="s">
        <v>32</v>
      </c>
      <c r="C79" s="30" t="s">
        <v>169</v>
      </c>
      <c r="D79" s="30" t="s">
        <v>169</v>
      </c>
      <c r="E79" s="30" t="s">
        <v>169</v>
      </c>
      <c r="F79" s="30" t="s">
        <v>169</v>
      </c>
      <c r="G79" s="30" t="s">
        <v>169</v>
      </c>
      <c r="H79" s="30" t="s">
        <v>169</v>
      </c>
      <c r="I79" s="30" t="s">
        <v>169</v>
      </c>
      <c r="J79" s="30" t="s">
        <v>169</v>
      </c>
      <c r="K79" s="30" t="s">
        <v>169</v>
      </c>
      <c r="L79" s="30" t="s">
        <v>169</v>
      </c>
      <c r="M79" s="30" t="s">
        <v>169</v>
      </c>
      <c r="N79" s="30" t="s">
        <v>169</v>
      </c>
      <c r="O79" s="30" t="s">
        <v>169</v>
      </c>
      <c r="P79" s="30" t="s">
        <v>169</v>
      </c>
      <c r="Q79" s="30" t="s">
        <v>169</v>
      </c>
      <c r="R79" s="30" t="s">
        <v>169</v>
      </c>
      <c r="S79" s="30" t="s">
        <v>169</v>
      </c>
      <c r="T79" s="30" t="s">
        <v>169</v>
      </c>
      <c r="U79" s="30" t="s">
        <v>169</v>
      </c>
      <c r="V79" s="30" t="s">
        <v>169</v>
      </c>
      <c r="W79" s="30" t="s">
        <v>169</v>
      </c>
      <c r="X79" s="30" t="s">
        <v>169</v>
      </c>
      <c r="Y79" s="30" t="s">
        <v>169</v>
      </c>
      <c r="Z79" s="30" t="s">
        <v>169</v>
      </c>
      <c r="AA79" s="30" t="s">
        <v>169</v>
      </c>
      <c r="AB79" s="30" t="s">
        <v>169</v>
      </c>
      <c r="AC79" s="30" t="s">
        <v>169</v>
      </c>
      <c r="AD79" s="30" t="s">
        <v>169</v>
      </c>
      <c r="AE79" s="30" t="s">
        <v>169</v>
      </c>
    </row>
    <row r="80" spans="1:31" s="28" customFormat="1">
      <c r="A80" s="29" t="s">
        <v>134</v>
      </c>
      <c r="B80" s="29" t="s">
        <v>66</v>
      </c>
      <c r="C80" s="30">
        <v>3.3172999076496845E-9</v>
      </c>
      <c r="D80" s="30">
        <v>3.0757707852342105E-9</v>
      </c>
      <c r="E80" s="30">
        <v>3.3165100174439476E-9</v>
      </c>
      <c r="F80" s="30">
        <v>3.4020613360012318E-9</v>
      </c>
      <c r="G80" s="30">
        <v>3.4415939151403218E-9</v>
      </c>
      <c r="H80" s="30">
        <v>3.6759800035914015E-9</v>
      </c>
      <c r="I80" s="30">
        <v>4.1566518521368841E-9</v>
      </c>
      <c r="J80" s="30">
        <v>1.3556068774075216E-4</v>
      </c>
      <c r="K80" s="30">
        <v>5.1422235903750455E-9</v>
      </c>
      <c r="L80" s="30">
        <v>5.2723307615271087E-4</v>
      </c>
      <c r="M80" s="30">
        <v>3.922263308417411E-3</v>
      </c>
      <c r="N80" s="30">
        <v>1.5240202287802702E-3</v>
      </c>
      <c r="O80" s="30">
        <v>3.2395973677434457E-4</v>
      </c>
      <c r="P80" s="30">
        <v>9.334188010522163E-4</v>
      </c>
      <c r="Q80" s="30">
        <v>5.0555146164944645E-3</v>
      </c>
      <c r="R80" s="30">
        <v>3.053018382849969E-3</v>
      </c>
      <c r="S80" s="30">
        <v>2.5041858493303317E-3</v>
      </c>
      <c r="T80" s="30">
        <v>8.2918965804730393E-9</v>
      </c>
      <c r="U80" s="30">
        <v>1.3474707724459871E-2</v>
      </c>
      <c r="V80" s="30">
        <v>1.6826340714698077E-2</v>
      </c>
      <c r="W80" s="30">
        <v>4.662539520603054E-3</v>
      </c>
      <c r="X80" s="30">
        <v>4.9551807392536615E-8</v>
      </c>
      <c r="Y80" s="30">
        <v>4.4997265729339866E-3</v>
      </c>
      <c r="Z80" s="30">
        <v>9.4085884543341613E-3</v>
      </c>
      <c r="AA80" s="30">
        <v>4.1942089101952452E-3</v>
      </c>
      <c r="AB80" s="30">
        <v>6.8057435992078009E-3</v>
      </c>
      <c r="AC80" s="30">
        <v>8.4042321275253889E-3</v>
      </c>
      <c r="AD80" s="30">
        <v>2.6693374790918753E-2</v>
      </c>
      <c r="AE80" s="30">
        <v>7.4818495022811165E-3</v>
      </c>
    </row>
    <row r="81" spans="1:31" s="28" customFormat="1">
      <c r="A81" s="29" t="s">
        <v>134</v>
      </c>
      <c r="B81" s="29" t="s">
        <v>65</v>
      </c>
      <c r="C81" s="30">
        <v>0.37100926481708896</v>
      </c>
      <c r="D81" s="30">
        <v>0.40331980149166297</v>
      </c>
      <c r="E81" s="30">
        <v>0.36910239491142732</v>
      </c>
      <c r="F81" s="30">
        <v>0.40708532635945871</v>
      </c>
      <c r="G81" s="30">
        <v>0.409596225351337</v>
      </c>
      <c r="H81" s="30">
        <v>0.37791719577410049</v>
      </c>
      <c r="I81" s="30">
        <v>0.42995761040110031</v>
      </c>
      <c r="J81" s="30">
        <v>0.43940987473163873</v>
      </c>
      <c r="K81" s="30">
        <v>0.40744939635768851</v>
      </c>
      <c r="L81" s="30">
        <v>0.38815681111105538</v>
      </c>
      <c r="M81" s="30">
        <v>0.38901871824976092</v>
      </c>
      <c r="N81" s="30">
        <v>0.36798620973632984</v>
      </c>
      <c r="O81" s="30">
        <v>0.40288657759994201</v>
      </c>
      <c r="P81" s="30">
        <v>0.39236494874277195</v>
      </c>
      <c r="Q81" s="30">
        <v>0.38299977238835564</v>
      </c>
      <c r="R81" s="30">
        <v>0.36625534367056822</v>
      </c>
      <c r="S81" s="30">
        <v>0.38907974315960847</v>
      </c>
      <c r="T81" s="30">
        <v>0.38772770517464994</v>
      </c>
      <c r="U81" s="30">
        <v>0.35327786093472519</v>
      </c>
      <c r="V81" s="30">
        <v>0.34061110768552572</v>
      </c>
      <c r="W81" s="30">
        <v>0.33959372460634873</v>
      </c>
      <c r="X81" s="30">
        <v>0.37266058842976796</v>
      </c>
      <c r="Y81" s="30">
        <v>0.37398205879056079</v>
      </c>
      <c r="Z81" s="30">
        <v>0.33909131742304471</v>
      </c>
      <c r="AA81" s="30">
        <v>0.37665029063836292</v>
      </c>
      <c r="AB81" s="30">
        <v>0.40887367986062351</v>
      </c>
      <c r="AC81" s="30">
        <v>0.38663611882073134</v>
      </c>
      <c r="AD81" s="30">
        <v>0.34996836371169415</v>
      </c>
      <c r="AE81" s="30">
        <v>0.35394741890054576</v>
      </c>
    </row>
    <row r="82" spans="1:31" s="28" customFormat="1">
      <c r="A82" s="29" t="s">
        <v>134</v>
      </c>
      <c r="B82" s="29" t="s">
        <v>69</v>
      </c>
      <c r="C82" s="30">
        <v>0.36290264371045339</v>
      </c>
      <c r="D82" s="30">
        <v>0.40041615650922563</v>
      </c>
      <c r="E82" s="30">
        <v>0.3837885721181758</v>
      </c>
      <c r="F82" s="30">
        <v>0.38077405017777383</v>
      </c>
      <c r="G82" s="30">
        <v>0.39923427258717775</v>
      </c>
      <c r="H82" s="30">
        <v>0.40338916663342561</v>
      </c>
      <c r="I82" s="30">
        <v>0.41579357938606959</v>
      </c>
      <c r="J82" s="30">
        <v>0.39728738339501868</v>
      </c>
      <c r="K82" s="30">
        <v>0.41264154247787288</v>
      </c>
      <c r="L82" s="30">
        <v>0.39990171514257028</v>
      </c>
      <c r="M82" s="30">
        <v>0.42264572360090169</v>
      </c>
      <c r="N82" s="30">
        <v>0.40358210536246686</v>
      </c>
      <c r="O82" s="30">
        <v>0.3953422822899243</v>
      </c>
      <c r="P82" s="30">
        <v>0.41266284051160934</v>
      </c>
      <c r="Q82" s="30">
        <v>0.42112446551950128</v>
      </c>
      <c r="R82" s="30">
        <v>0.43009718781129047</v>
      </c>
      <c r="S82" s="30">
        <v>0.42228896060611598</v>
      </c>
      <c r="T82" s="30">
        <v>0.41600056731643653</v>
      </c>
      <c r="U82" s="30">
        <v>0.39960532539312144</v>
      </c>
      <c r="V82" s="30">
        <v>0.41908504409324843</v>
      </c>
      <c r="W82" s="30">
        <v>0.39322335735579911</v>
      </c>
      <c r="X82" s="30">
        <v>0.38814613322984742</v>
      </c>
      <c r="Y82" s="30">
        <v>0.40395570979965745</v>
      </c>
      <c r="Z82" s="30">
        <v>0.42537999414604027</v>
      </c>
      <c r="AA82" s="30">
        <v>0.43695569315689314</v>
      </c>
      <c r="AB82" s="30">
        <v>0.41812411519236903</v>
      </c>
      <c r="AC82" s="30">
        <v>0.41064734126269342</v>
      </c>
      <c r="AD82" s="30">
        <v>0.38269607528162691</v>
      </c>
      <c r="AE82" s="30">
        <v>0.39798110356010358</v>
      </c>
    </row>
    <row r="83" spans="1:31" s="28" customFormat="1">
      <c r="A83" s="29" t="s">
        <v>134</v>
      </c>
      <c r="B83" s="29" t="s">
        <v>68</v>
      </c>
      <c r="C83" s="30" t="s">
        <v>169</v>
      </c>
      <c r="D83" s="30" t="s">
        <v>169</v>
      </c>
      <c r="E83" s="30" t="s">
        <v>169</v>
      </c>
      <c r="F83" s="30" t="s">
        <v>169</v>
      </c>
      <c r="G83" s="30" t="s">
        <v>169</v>
      </c>
      <c r="H83" s="30" t="s">
        <v>169</v>
      </c>
      <c r="I83" s="30" t="s">
        <v>169</v>
      </c>
      <c r="J83" s="30" t="s">
        <v>169</v>
      </c>
      <c r="K83" s="30" t="s">
        <v>169</v>
      </c>
      <c r="L83" s="30" t="s">
        <v>169</v>
      </c>
      <c r="M83" s="30" t="s">
        <v>169</v>
      </c>
      <c r="N83" s="30" t="s">
        <v>169</v>
      </c>
      <c r="O83" s="30" t="s">
        <v>169</v>
      </c>
      <c r="P83" s="30" t="s">
        <v>169</v>
      </c>
      <c r="Q83" s="30" t="s">
        <v>169</v>
      </c>
      <c r="R83" s="30" t="s">
        <v>169</v>
      </c>
      <c r="S83" s="30" t="s">
        <v>169</v>
      </c>
      <c r="T83" s="30" t="s">
        <v>169</v>
      </c>
      <c r="U83" s="30" t="s">
        <v>169</v>
      </c>
      <c r="V83" s="30" t="s">
        <v>169</v>
      </c>
      <c r="W83" s="30" t="s">
        <v>169</v>
      </c>
      <c r="X83" s="30" t="s">
        <v>169</v>
      </c>
      <c r="Y83" s="30" t="s">
        <v>169</v>
      </c>
      <c r="Z83" s="30" t="s">
        <v>169</v>
      </c>
      <c r="AA83" s="30" t="s">
        <v>169</v>
      </c>
      <c r="AB83" s="30" t="s">
        <v>169</v>
      </c>
      <c r="AC83" s="30" t="s">
        <v>169</v>
      </c>
      <c r="AD83" s="30" t="s">
        <v>169</v>
      </c>
      <c r="AE83" s="30" t="s">
        <v>169</v>
      </c>
    </row>
    <row r="84" spans="1:31" s="28" customFormat="1">
      <c r="A84" s="29" t="s">
        <v>134</v>
      </c>
      <c r="B84" s="29" t="s">
        <v>36</v>
      </c>
      <c r="C84" s="30" t="s">
        <v>169</v>
      </c>
      <c r="D84" s="30" t="s">
        <v>169</v>
      </c>
      <c r="E84" s="30" t="s">
        <v>169</v>
      </c>
      <c r="F84" s="30" t="s">
        <v>169</v>
      </c>
      <c r="G84" s="30" t="s">
        <v>169</v>
      </c>
      <c r="H84" s="30" t="s">
        <v>169</v>
      </c>
      <c r="I84" s="30" t="s">
        <v>169</v>
      </c>
      <c r="J84" s="30" t="s">
        <v>169</v>
      </c>
      <c r="K84" s="30" t="s">
        <v>169</v>
      </c>
      <c r="L84" s="30" t="s">
        <v>169</v>
      </c>
      <c r="M84" s="30" t="s">
        <v>169</v>
      </c>
      <c r="N84" s="30" t="s">
        <v>169</v>
      </c>
      <c r="O84" s="30" t="s">
        <v>169</v>
      </c>
      <c r="P84" s="30" t="s">
        <v>169</v>
      </c>
      <c r="Q84" s="30" t="s">
        <v>169</v>
      </c>
      <c r="R84" s="30" t="s">
        <v>169</v>
      </c>
      <c r="S84" s="30" t="s">
        <v>169</v>
      </c>
      <c r="T84" s="30" t="s">
        <v>169</v>
      </c>
      <c r="U84" s="30" t="s">
        <v>169</v>
      </c>
      <c r="V84" s="30" t="s">
        <v>169</v>
      </c>
      <c r="W84" s="30" t="s">
        <v>169</v>
      </c>
      <c r="X84" s="30" t="s">
        <v>169</v>
      </c>
      <c r="Y84" s="30" t="s">
        <v>169</v>
      </c>
      <c r="Z84" s="30" t="s">
        <v>169</v>
      </c>
      <c r="AA84" s="30" t="s">
        <v>169</v>
      </c>
      <c r="AB84" s="30" t="s">
        <v>169</v>
      </c>
      <c r="AC84" s="30" t="s">
        <v>169</v>
      </c>
      <c r="AD84" s="30" t="s">
        <v>169</v>
      </c>
      <c r="AE84" s="30" t="s">
        <v>169</v>
      </c>
    </row>
    <row r="85" spans="1:31" s="28" customFormat="1">
      <c r="A85" s="29" t="s">
        <v>134</v>
      </c>
      <c r="B85" s="29" t="s">
        <v>73</v>
      </c>
      <c r="C85" s="30" t="s">
        <v>169</v>
      </c>
      <c r="D85" s="30" t="s">
        <v>169</v>
      </c>
      <c r="E85" s="30" t="s">
        <v>169</v>
      </c>
      <c r="F85" s="30" t="s">
        <v>169</v>
      </c>
      <c r="G85" s="30" t="s">
        <v>169</v>
      </c>
      <c r="H85" s="30" t="s">
        <v>169</v>
      </c>
      <c r="I85" s="30" t="s">
        <v>169</v>
      </c>
      <c r="J85" s="30" t="s">
        <v>169</v>
      </c>
      <c r="K85" s="30">
        <v>0.2365278904970905</v>
      </c>
      <c r="L85" s="30">
        <v>0.26556631814291376</v>
      </c>
      <c r="M85" s="30">
        <v>0.26141934572346681</v>
      </c>
      <c r="N85" s="30">
        <v>0.23059232196688337</v>
      </c>
      <c r="O85" s="30">
        <v>0.23146306997245308</v>
      </c>
      <c r="P85" s="30">
        <v>0.23614861094825843</v>
      </c>
      <c r="Q85" s="30">
        <v>0.22769738736065367</v>
      </c>
      <c r="R85" s="30">
        <v>0.2287890760777504</v>
      </c>
      <c r="S85" s="30">
        <v>0.22386685358601846</v>
      </c>
      <c r="T85" s="30">
        <v>0.22851479774561018</v>
      </c>
      <c r="U85" s="30">
        <v>0.24431165420911177</v>
      </c>
      <c r="V85" s="30">
        <v>0.23529382226382617</v>
      </c>
      <c r="W85" s="30">
        <v>0.23581524064541198</v>
      </c>
      <c r="X85" s="30">
        <v>0.22716593776566646</v>
      </c>
      <c r="Y85" s="30">
        <v>0.22337382454996274</v>
      </c>
      <c r="Z85" s="30">
        <v>0.23808674306716601</v>
      </c>
      <c r="AA85" s="30">
        <v>0.22764364861391589</v>
      </c>
      <c r="AB85" s="30">
        <v>0.20711732980287986</v>
      </c>
      <c r="AC85" s="30">
        <v>0.19652529925234741</v>
      </c>
      <c r="AD85" s="30">
        <v>0.19513521377540149</v>
      </c>
      <c r="AE85" s="30">
        <v>0.17867305582371029</v>
      </c>
    </row>
    <row r="86" spans="1:31" s="28" customFormat="1">
      <c r="A86" s="29" t="s">
        <v>134</v>
      </c>
      <c r="B86" s="29" t="s">
        <v>56</v>
      </c>
      <c r="C86" s="30">
        <v>2.0662353002043572E-2</v>
      </c>
      <c r="D86" s="30">
        <v>3.9466363291304145E-2</v>
      </c>
      <c r="E86" s="30">
        <v>4.1151445421412094E-2</v>
      </c>
      <c r="F86" s="30">
        <v>3.1546220248605171E-2</v>
      </c>
      <c r="G86" s="30">
        <v>4.0020813945788276E-2</v>
      </c>
      <c r="H86" s="30">
        <v>3.848443437526973E-2</v>
      </c>
      <c r="I86" s="30">
        <v>5.436496763124439E-2</v>
      </c>
      <c r="J86" s="30">
        <v>5.5823334734816182E-2</v>
      </c>
      <c r="K86" s="30">
        <v>6.729658949341065E-2</v>
      </c>
      <c r="L86" s="30">
        <v>6.8732973275300424E-2</v>
      </c>
      <c r="M86" s="30">
        <v>6.782545448537608E-2</v>
      </c>
      <c r="N86" s="30">
        <v>6.1232352452063661E-2</v>
      </c>
      <c r="O86" s="30">
        <v>5.7364840174442398E-2</v>
      </c>
      <c r="P86" s="30">
        <v>5.1726634687112014E-2</v>
      </c>
      <c r="Q86" s="30">
        <v>5.592480566141951E-2</v>
      </c>
      <c r="R86" s="30">
        <v>5.7379378932465731E-2</v>
      </c>
      <c r="S86" s="30">
        <v>4.9991214909999741E-2</v>
      </c>
      <c r="T86" s="30">
        <v>5.0370423159258236E-2</v>
      </c>
      <c r="U86" s="30">
        <v>5.3637123164010238E-2</v>
      </c>
      <c r="V86" s="30">
        <v>5.1148699755184837E-2</v>
      </c>
      <c r="W86" s="30">
        <v>5.2038344247538421E-2</v>
      </c>
      <c r="X86" s="30">
        <v>4.7607771078245396E-2</v>
      </c>
      <c r="Y86" s="30">
        <v>4.2980563404557921E-2</v>
      </c>
      <c r="Z86" s="30">
        <v>4.5789147161331679E-2</v>
      </c>
      <c r="AA86" s="30">
        <v>4.8252802064732828E-2</v>
      </c>
      <c r="AB86" s="30">
        <v>3.4338716395202133E-2</v>
      </c>
      <c r="AC86" s="30">
        <v>3.2544006325126384E-2</v>
      </c>
      <c r="AD86" s="30">
        <v>2.8992351033483833E-2</v>
      </c>
      <c r="AE86" s="30">
        <v>2.4989019090093892E-2</v>
      </c>
    </row>
    <row r="88" spans="1:31" s="28" customFormat="1" collapsed="1">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row>
    <row r="89" spans="1:31" s="28" customFormat="1">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row>
    <row r="90" spans="1:31" s="28" customFormat="1">
      <c r="A90" s="18" t="s">
        <v>135</v>
      </c>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row>
    <row r="91" spans="1:31" s="28" customFormat="1">
      <c r="A91" s="19" t="s">
        <v>128</v>
      </c>
      <c r="B91" s="19" t="s">
        <v>129</v>
      </c>
      <c r="C91" s="19" t="s">
        <v>80</v>
      </c>
      <c r="D91" s="19" t="s">
        <v>89</v>
      </c>
      <c r="E91" s="19" t="s">
        <v>90</v>
      </c>
      <c r="F91" s="19" t="s">
        <v>91</v>
      </c>
      <c r="G91" s="19" t="s">
        <v>92</v>
      </c>
      <c r="H91" s="19" t="s">
        <v>93</v>
      </c>
      <c r="I91" s="19" t="s">
        <v>94</v>
      </c>
      <c r="J91" s="19" t="s">
        <v>95</v>
      </c>
      <c r="K91" s="19" t="s">
        <v>96</v>
      </c>
      <c r="L91" s="19" t="s">
        <v>97</v>
      </c>
      <c r="M91" s="19" t="s">
        <v>98</v>
      </c>
      <c r="N91" s="19" t="s">
        <v>99</v>
      </c>
      <c r="O91" s="19" t="s">
        <v>100</v>
      </c>
      <c r="P91" s="19" t="s">
        <v>101</v>
      </c>
      <c r="Q91" s="19" t="s">
        <v>102</v>
      </c>
      <c r="R91" s="19" t="s">
        <v>103</v>
      </c>
      <c r="S91" s="19" t="s">
        <v>104</v>
      </c>
      <c r="T91" s="19" t="s">
        <v>105</v>
      </c>
      <c r="U91" s="19" t="s">
        <v>106</v>
      </c>
      <c r="V91" s="19" t="s">
        <v>107</v>
      </c>
      <c r="W91" s="19" t="s">
        <v>108</v>
      </c>
      <c r="X91" s="19" t="s">
        <v>109</v>
      </c>
      <c r="Y91" s="19" t="s">
        <v>110</v>
      </c>
      <c r="Z91" s="19" t="s">
        <v>111</v>
      </c>
      <c r="AA91" s="19" t="s">
        <v>112</v>
      </c>
      <c r="AB91" s="19" t="s">
        <v>113</v>
      </c>
      <c r="AC91" s="19" t="s">
        <v>114</v>
      </c>
      <c r="AD91" s="19" t="s">
        <v>115</v>
      </c>
      <c r="AE91" s="19" t="s">
        <v>116</v>
      </c>
    </row>
    <row r="92" spans="1:31" s="28" customFormat="1">
      <c r="A92" s="29" t="s">
        <v>40</v>
      </c>
      <c r="B92" s="29" t="s">
        <v>70</v>
      </c>
      <c r="C92" s="31">
        <v>7.4404930589230381E-2</v>
      </c>
      <c r="D92" s="31">
        <v>5.0673253021177811E-2</v>
      </c>
      <c r="E92" s="31">
        <v>5.9256771146109818E-2</v>
      </c>
      <c r="F92" s="31">
        <v>6.7765908450239193E-2</v>
      </c>
      <c r="G92" s="31">
        <v>6.4908444719760025E-2</v>
      </c>
      <c r="H92" s="31">
        <v>6.6555173005726442E-2</v>
      </c>
      <c r="I92" s="31">
        <v>6.7535760610689125E-2</v>
      </c>
      <c r="J92" s="31">
        <v>6.3916256300408952E-2</v>
      </c>
      <c r="K92" s="31">
        <v>6.0411369983596933E-2</v>
      </c>
      <c r="L92" s="31">
        <v>6.4467088319376115E-2</v>
      </c>
      <c r="M92" s="31">
        <v>6.2010678928007566E-2</v>
      </c>
      <c r="N92" s="31">
        <v>0.13628604683032006</v>
      </c>
      <c r="O92" s="31">
        <v>0.14218851022570006</v>
      </c>
      <c r="P92" s="31">
        <v>0.14321197770489508</v>
      </c>
      <c r="Q92" s="31">
        <v>0.15092919590563075</v>
      </c>
      <c r="R92" s="31">
        <v>0.15151979427694764</v>
      </c>
      <c r="S92" s="31">
        <v>0.1457386790074833</v>
      </c>
      <c r="T92" s="31">
        <v>0.14470834905659505</v>
      </c>
      <c r="U92" s="31">
        <v>0.14746196944147119</v>
      </c>
      <c r="V92" s="31">
        <v>0.14602017201460643</v>
      </c>
      <c r="W92" s="31">
        <v>0.2151328863941217</v>
      </c>
      <c r="X92" s="31">
        <v>0.21295884842727589</v>
      </c>
      <c r="Y92" s="31">
        <v>0.2045324457041155</v>
      </c>
      <c r="Z92" s="31">
        <v>0.19526725463496108</v>
      </c>
      <c r="AA92" s="31">
        <v>0.18745588159474325</v>
      </c>
      <c r="AB92" s="31">
        <v>0.16072418974227914</v>
      </c>
      <c r="AC92" s="31">
        <v>0.1617917149770276</v>
      </c>
      <c r="AD92" s="31">
        <v>0.13511542556076975</v>
      </c>
      <c r="AE92" s="31">
        <v>0.14076678085423491</v>
      </c>
    </row>
    <row r="93" spans="1:31" collapsed="1">
      <c r="A93" s="29" t="s">
        <v>40</v>
      </c>
      <c r="B93" s="29" t="s">
        <v>72</v>
      </c>
      <c r="C93" s="31">
        <v>6.2250926803309646E-2</v>
      </c>
      <c r="D93" s="31">
        <v>9.8832267312115821E-2</v>
      </c>
      <c r="E93" s="31">
        <v>0.12646659164395879</v>
      </c>
      <c r="F93" s="31">
        <v>0.26361828879878474</v>
      </c>
      <c r="G93" s="31">
        <v>0.22610960482594916</v>
      </c>
      <c r="H93" s="31">
        <v>0.24907646040049569</v>
      </c>
      <c r="I93" s="31">
        <v>0.28663356837029902</v>
      </c>
      <c r="J93" s="31">
        <v>0.28410448573162922</v>
      </c>
      <c r="K93" s="31">
        <v>0.27054107138947164</v>
      </c>
      <c r="L93" s="31">
        <v>0.28655956526445109</v>
      </c>
      <c r="M93" s="31">
        <v>0.30921298562405447</v>
      </c>
      <c r="N93" s="31">
        <v>0.31888190192223825</v>
      </c>
      <c r="O93" s="31">
        <v>0.31818230409727527</v>
      </c>
      <c r="P93" s="31">
        <v>0.3136459304907831</v>
      </c>
      <c r="Q93" s="31">
        <v>0.3339485887036443</v>
      </c>
      <c r="R93" s="31">
        <v>0.326594565132033</v>
      </c>
      <c r="S93" s="31">
        <v>0.32189130256463205</v>
      </c>
      <c r="T93" s="31">
        <v>0.32651017341716776</v>
      </c>
      <c r="U93" s="31">
        <v>0.34402192331139025</v>
      </c>
      <c r="V93" s="31">
        <v>0.34915380079960817</v>
      </c>
      <c r="W93" s="31">
        <v>0.34539786797839628</v>
      </c>
      <c r="X93" s="31">
        <v>0.3415472485420803</v>
      </c>
      <c r="Y93" s="31">
        <v>0.31304198308712411</v>
      </c>
      <c r="Z93" s="31">
        <v>0.33706135008502447</v>
      </c>
      <c r="AA93" s="31">
        <v>0.32417268105589303</v>
      </c>
      <c r="AB93" s="31">
        <v>0.28661571714258255</v>
      </c>
      <c r="AC93" s="31">
        <v>0.27611118842783239</v>
      </c>
      <c r="AD93" s="31">
        <v>0.25596802455792617</v>
      </c>
      <c r="AE93" s="31">
        <v>0.25125542072499174</v>
      </c>
    </row>
    <row r="94" spans="1:31">
      <c r="A94" s="29" t="s">
        <v>40</v>
      </c>
      <c r="B94" s="29" t="s">
        <v>76</v>
      </c>
      <c r="C94" s="31">
        <v>5.783100856118626E-2</v>
      </c>
      <c r="D94" s="31">
        <v>7.8103963065482479E-2</v>
      </c>
      <c r="E94" s="31">
        <v>8.6411311285803399E-2</v>
      </c>
      <c r="F94" s="31">
        <v>0.10026569557534232</v>
      </c>
      <c r="G94" s="31">
        <v>9.9360762668697242E-2</v>
      </c>
      <c r="H94" s="31">
        <v>0.10026595207478906</v>
      </c>
      <c r="I94" s="31">
        <v>9.6368886874200935E-2</v>
      </c>
      <c r="J94" s="31">
        <v>8.8808358676724194E-2</v>
      </c>
      <c r="K94" s="31">
        <v>8.4695226021246309E-2</v>
      </c>
      <c r="L94" s="31">
        <v>8.4195854084814156E-2</v>
      </c>
      <c r="M94" s="31">
        <v>8.1651390584302888E-2</v>
      </c>
      <c r="N94" s="31">
        <v>7.8470774786063388E-2</v>
      </c>
      <c r="O94" s="31">
        <v>7.7296377466448019E-2</v>
      </c>
      <c r="P94" s="31">
        <v>7.4630878468018219E-2</v>
      </c>
      <c r="Q94" s="31">
        <v>7.7999314695570046E-2</v>
      </c>
      <c r="R94" s="31">
        <v>7.6683938474599769E-2</v>
      </c>
      <c r="S94" s="31">
        <v>7.1621590502978463E-2</v>
      </c>
      <c r="T94" s="31">
        <v>7.0969164676059363E-2</v>
      </c>
      <c r="U94" s="31">
        <v>7.203534102385066E-2</v>
      </c>
      <c r="V94" s="31">
        <v>7.1044275579929844E-2</v>
      </c>
      <c r="W94" s="31">
        <v>7.2065793056150268E-2</v>
      </c>
      <c r="X94" s="31">
        <v>6.8206971978826608E-2</v>
      </c>
      <c r="Y94" s="31">
        <v>6.0494184356742857E-2</v>
      </c>
      <c r="Z94" s="31">
        <v>6.1483980473126344E-2</v>
      </c>
      <c r="AA94" s="31">
        <v>5.6681358590647594E-2</v>
      </c>
      <c r="AB94" s="31">
        <v>4.6884900162693435E-2</v>
      </c>
      <c r="AC94" s="31">
        <v>4.2070423192625571E-2</v>
      </c>
      <c r="AD94" s="31">
        <v>3.8631847081646596E-2</v>
      </c>
      <c r="AE94" s="31">
        <v>3.3834825057996308E-2</v>
      </c>
    </row>
    <row r="95" spans="1:31" collapsed="1"/>
    <row r="96" spans="1:31">
      <c r="A96" s="19" t="s">
        <v>128</v>
      </c>
      <c r="B96" s="19" t="s">
        <v>129</v>
      </c>
      <c r="C96" s="19" t="s">
        <v>80</v>
      </c>
      <c r="D96" s="19" t="s">
        <v>89</v>
      </c>
      <c r="E96" s="19" t="s">
        <v>90</v>
      </c>
      <c r="F96" s="19" t="s">
        <v>91</v>
      </c>
      <c r="G96" s="19" t="s">
        <v>92</v>
      </c>
      <c r="H96" s="19" t="s">
        <v>93</v>
      </c>
      <c r="I96" s="19" t="s">
        <v>94</v>
      </c>
      <c r="J96" s="19" t="s">
        <v>95</v>
      </c>
      <c r="K96" s="19" t="s">
        <v>96</v>
      </c>
      <c r="L96" s="19" t="s">
        <v>97</v>
      </c>
      <c r="M96" s="19" t="s">
        <v>98</v>
      </c>
      <c r="N96" s="19" t="s">
        <v>99</v>
      </c>
      <c r="O96" s="19" t="s">
        <v>100</v>
      </c>
      <c r="P96" s="19" t="s">
        <v>101</v>
      </c>
      <c r="Q96" s="19" t="s">
        <v>102</v>
      </c>
      <c r="R96" s="19" t="s">
        <v>103</v>
      </c>
      <c r="S96" s="19" t="s">
        <v>104</v>
      </c>
      <c r="T96" s="19" t="s">
        <v>105</v>
      </c>
      <c r="U96" s="19" t="s">
        <v>106</v>
      </c>
      <c r="V96" s="19" t="s">
        <v>107</v>
      </c>
      <c r="W96" s="19" t="s">
        <v>108</v>
      </c>
      <c r="X96" s="19" t="s">
        <v>109</v>
      </c>
      <c r="Y96" s="19" t="s">
        <v>110</v>
      </c>
      <c r="Z96" s="19" t="s">
        <v>111</v>
      </c>
      <c r="AA96" s="19" t="s">
        <v>112</v>
      </c>
      <c r="AB96" s="19" t="s">
        <v>113</v>
      </c>
      <c r="AC96" s="19" t="s">
        <v>114</v>
      </c>
      <c r="AD96" s="19" t="s">
        <v>115</v>
      </c>
      <c r="AE96" s="19" t="s">
        <v>116</v>
      </c>
    </row>
    <row r="97" spans="1:31">
      <c r="A97" s="29" t="s">
        <v>130</v>
      </c>
      <c r="B97" s="29" t="s">
        <v>70</v>
      </c>
      <c r="C97" s="31" t="s">
        <v>169</v>
      </c>
      <c r="D97" s="31" t="s">
        <v>169</v>
      </c>
      <c r="E97" s="31" t="s">
        <v>169</v>
      </c>
      <c r="F97" s="31" t="s">
        <v>169</v>
      </c>
      <c r="G97" s="31" t="s">
        <v>169</v>
      </c>
      <c r="H97" s="31" t="s">
        <v>169</v>
      </c>
      <c r="I97" s="31" t="s">
        <v>169</v>
      </c>
      <c r="J97" s="31" t="s">
        <v>169</v>
      </c>
      <c r="K97" s="31" t="s">
        <v>169</v>
      </c>
      <c r="L97" s="31" t="s">
        <v>169</v>
      </c>
      <c r="M97" s="31" t="s">
        <v>169</v>
      </c>
      <c r="N97" s="31">
        <v>0.17669109445129336</v>
      </c>
      <c r="O97" s="31">
        <v>0.17606534804364651</v>
      </c>
      <c r="P97" s="31">
        <v>0.17586759567633628</v>
      </c>
      <c r="Q97" s="31">
        <v>0.1790402334868133</v>
      </c>
      <c r="R97" s="31">
        <v>0.17829901919139551</v>
      </c>
      <c r="S97" s="31">
        <v>0.17196630347852959</v>
      </c>
      <c r="T97" s="31">
        <v>0.17080513713568612</v>
      </c>
      <c r="U97" s="31">
        <v>0.17337807290187227</v>
      </c>
      <c r="V97" s="31">
        <v>0.17359254017601067</v>
      </c>
      <c r="W97" s="31">
        <v>0.29617833383983189</v>
      </c>
      <c r="X97" s="31">
        <v>0.29155215159838993</v>
      </c>
      <c r="Y97" s="31">
        <v>0.27685027681149083</v>
      </c>
      <c r="Z97" s="31">
        <v>0.29819517692353198</v>
      </c>
      <c r="AA97" s="31">
        <v>0.29819021153944536</v>
      </c>
      <c r="AB97" s="31">
        <v>0.28396658521397317</v>
      </c>
      <c r="AC97" s="31">
        <v>0.27900657088143666</v>
      </c>
      <c r="AD97" s="31">
        <v>0.28479475461130754</v>
      </c>
      <c r="AE97" s="31">
        <v>0.27828750635560134</v>
      </c>
    </row>
    <row r="98" spans="1:31">
      <c r="A98" s="29" t="s">
        <v>130</v>
      </c>
      <c r="B98" s="29" t="s">
        <v>72</v>
      </c>
      <c r="C98" s="31">
        <v>5.144472140682757E-2</v>
      </c>
      <c r="D98" s="31">
        <v>9.3927544031311025E-2</v>
      </c>
      <c r="E98" s="31">
        <v>0.12122344937473419</v>
      </c>
      <c r="F98" s="31">
        <v>0.3451466506753188</v>
      </c>
      <c r="G98" s="31">
        <v>0.24157424353790374</v>
      </c>
      <c r="H98" s="31">
        <v>0.26308854635790485</v>
      </c>
      <c r="I98" s="31">
        <v>0.30424656853957405</v>
      </c>
      <c r="J98" s="31">
        <v>0.30298354560128343</v>
      </c>
      <c r="K98" s="31">
        <v>0.28544858762091907</v>
      </c>
      <c r="L98" s="31">
        <v>0.2998615105563564</v>
      </c>
      <c r="M98" s="31">
        <v>0.32843282635081122</v>
      </c>
      <c r="N98" s="31">
        <v>0.33452269243947269</v>
      </c>
      <c r="O98" s="31">
        <v>0.34016831215941251</v>
      </c>
      <c r="P98" s="31">
        <v>0.33542495492093666</v>
      </c>
      <c r="Q98" s="31">
        <v>0.36622623919530767</v>
      </c>
      <c r="R98" s="31">
        <v>0.35307888617824135</v>
      </c>
      <c r="S98" s="31">
        <v>0.36524687106796083</v>
      </c>
      <c r="T98" s="31">
        <v>0.36421616410819629</v>
      </c>
      <c r="U98" s="31">
        <v>0.37691118249809535</v>
      </c>
      <c r="V98" s="31">
        <v>0.3797297967634814</v>
      </c>
      <c r="W98" s="31">
        <v>0.36826628509403064</v>
      </c>
      <c r="X98" s="31">
        <v>0.37777891751277365</v>
      </c>
      <c r="Y98" s="31">
        <v>0.34206100396033651</v>
      </c>
      <c r="Z98" s="31">
        <v>0.38727413635311758</v>
      </c>
      <c r="AA98" s="31">
        <v>0.3884518912761733</v>
      </c>
      <c r="AB98" s="31">
        <v>0.36242488052088168</v>
      </c>
      <c r="AC98" s="31">
        <v>0.33568745779249848</v>
      </c>
      <c r="AD98" s="31">
        <v>0.34831400970309095</v>
      </c>
      <c r="AE98" s="31">
        <v>0.32693186695494947</v>
      </c>
    </row>
    <row r="99" spans="1:31">
      <c r="A99" s="29" t="s">
        <v>130</v>
      </c>
      <c r="B99" s="29" t="s">
        <v>76</v>
      </c>
      <c r="C99" s="31">
        <v>3.1136386051114021E-2</v>
      </c>
      <c r="D99" s="31">
        <v>6.3871436131121659E-2</v>
      </c>
      <c r="E99" s="31">
        <v>7.2478393141573338E-2</v>
      </c>
      <c r="F99" s="31">
        <v>9.0718333855905969E-2</v>
      </c>
      <c r="G99" s="31">
        <v>9.3319134115363855E-2</v>
      </c>
      <c r="H99" s="31">
        <v>9.821609762589413E-2</v>
      </c>
      <c r="I99" s="31">
        <v>9.2377135445624328E-2</v>
      </c>
      <c r="J99" s="31">
        <v>8.6974573740377814E-2</v>
      </c>
      <c r="K99" s="31">
        <v>8.0928730836039159E-2</v>
      </c>
      <c r="L99" s="31">
        <v>8.2594979261232229E-2</v>
      </c>
      <c r="M99" s="31">
        <v>7.9919351881346135E-2</v>
      </c>
      <c r="N99" s="31">
        <v>7.9690437642796819E-2</v>
      </c>
      <c r="O99" s="31">
        <v>7.9499402238990879E-2</v>
      </c>
      <c r="P99" s="31">
        <v>7.7118496186101615E-2</v>
      </c>
      <c r="Q99" s="31">
        <v>8.0482259764457997E-2</v>
      </c>
      <c r="R99" s="31">
        <v>7.9474498882435282E-2</v>
      </c>
      <c r="S99" s="31">
        <v>7.5585218624679942E-2</v>
      </c>
      <c r="T99" s="31">
        <v>7.3891517352260114E-2</v>
      </c>
      <c r="U99" s="31">
        <v>7.4973969689124939E-2</v>
      </c>
      <c r="V99" s="31">
        <v>7.3563411086770433E-2</v>
      </c>
      <c r="W99" s="31">
        <v>7.4855166675613399E-2</v>
      </c>
      <c r="X99" s="31">
        <v>7.3928778087532176E-2</v>
      </c>
      <c r="Y99" s="31">
        <v>6.6567048556149255E-2</v>
      </c>
      <c r="Z99" s="31">
        <v>7.0740459350164972E-2</v>
      </c>
      <c r="AA99" s="31">
        <v>6.5651970806439197E-2</v>
      </c>
      <c r="AB99" s="31">
        <v>6.0922234610069355E-2</v>
      </c>
      <c r="AC99" s="31">
        <v>5.4968823587674735E-2</v>
      </c>
      <c r="AD99" s="31">
        <v>5.4932004804793176E-2</v>
      </c>
      <c r="AE99" s="31">
        <v>4.8289059410364793E-2</v>
      </c>
    </row>
    <row r="101" spans="1:31">
      <c r="A101" s="19" t="s">
        <v>128</v>
      </c>
      <c r="B101" s="19" t="s">
        <v>129</v>
      </c>
      <c r="C101" s="19" t="s">
        <v>80</v>
      </c>
      <c r="D101" s="19" t="s">
        <v>89</v>
      </c>
      <c r="E101" s="19" t="s">
        <v>90</v>
      </c>
      <c r="F101" s="19" t="s">
        <v>91</v>
      </c>
      <c r="G101" s="19" t="s">
        <v>92</v>
      </c>
      <c r="H101" s="19" t="s">
        <v>93</v>
      </c>
      <c r="I101" s="19" t="s">
        <v>94</v>
      </c>
      <c r="J101" s="19" t="s">
        <v>95</v>
      </c>
      <c r="K101" s="19" t="s">
        <v>96</v>
      </c>
      <c r="L101" s="19" t="s">
        <v>97</v>
      </c>
      <c r="M101" s="19" t="s">
        <v>98</v>
      </c>
      <c r="N101" s="19" t="s">
        <v>99</v>
      </c>
      <c r="O101" s="19" t="s">
        <v>100</v>
      </c>
      <c r="P101" s="19" t="s">
        <v>101</v>
      </c>
      <c r="Q101" s="19" t="s">
        <v>102</v>
      </c>
      <c r="R101" s="19" t="s">
        <v>103</v>
      </c>
      <c r="S101" s="19" t="s">
        <v>104</v>
      </c>
      <c r="T101" s="19" t="s">
        <v>105</v>
      </c>
      <c r="U101" s="19" t="s">
        <v>106</v>
      </c>
      <c r="V101" s="19" t="s">
        <v>107</v>
      </c>
      <c r="W101" s="19" t="s">
        <v>108</v>
      </c>
      <c r="X101" s="19" t="s">
        <v>109</v>
      </c>
      <c r="Y101" s="19" t="s">
        <v>110</v>
      </c>
      <c r="Z101" s="19" t="s">
        <v>111</v>
      </c>
      <c r="AA101" s="19" t="s">
        <v>112</v>
      </c>
      <c r="AB101" s="19" t="s">
        <v>113</v>
      </c>
      <c r="AC101" s="19" t="s">
        <v>114</v>
      </c>
      <c r="AD101" s="19" t="s">
        <v>115</v>
      </c>
      <c r="AE101" s="19" t="s">
        <v>116</v>
      </c>
    </row>
    <row r="102" spans="1:31">
      <c r="A102" s="29" t="s">
        <v>131</v>
      </c>
      <c r="B102" s="29" t="s">
        <v>70</v>
      </c>
      <c r="C102" s="31" t="s">
        <v>169</v>
      </c>
      <c r="D102" s="31">
        <v>0.16307478029277966</v>
      </c>
      <c r="E102" s="31">
        <v>0.18272502122690068</v>
      </c>
      <c r="F102" s="31">
        <v>0.20569455905344691</v>
      </c>
      <c r="G102" s="31">
        <v>0.20405772820060508</v>
      </c>
      <c r="H102" s="31">
        <v>0.21173239654902964</v>
      </c>
      <c r="I102" s="31">
        <v>0.21125085068797947</v>
      </c>
      <c r="J102" s="31">
        <v>0.20018603989064523</v>
      </c>
      <c r="K102" s="31">
        <v>0.19539531005249663</v>
      </c>
      <c r="L102" s="31">
        <v>0.19714269058304232</v>
      </c>
      <c r="M102" s="31">
        <v>0.19724667908226035</v>
      </c>
      <c r="N102" s="31">
        <v>0.18148761012479595</v>
      </c>
      <c r="O102" s="31">
        <v>0.18017759487193868</v>
      </c>
      <c r="P102" s="31">
        <v>0.18289004902194791</v>
      </c>
      <c r="Q102" s="31">
        <v>0.18356713147691042</v>
      </c>
      <c r="R102" s="31">
        <v>0.185249957529381</v>
      </c>
      <c r="S102" s="31">
        <v>0.17517375470395688</v>
      </c>
      <c r="T102" s="31">
        <v>0.17530236169982541</v>
      </c>
      <c r="U102" s="31">
        <v>0.17732575185882729</v>
      </c>
      <c r="V102" s="31">
        <v>0.17712701565177838</v>
      </c>
      <c r="W102" s="31">
        <v>0.17888797001120052</v>
      </c>
      <c r="X102" s="31">
        <v>0.17210316990782501</v>
      </c>
      <c r="Y102" s="31">
        <v>0.16972862979193518</v>
      </c>
      <c r="Z102" s="31">
        <v>0.16370650111063967</v>
      </c>
      <c r="AA102" s="31">
        <v>0.1507824577216707</v>
      </c>
      <c r="AB102" s="31">
        <v>0.13962428195389243</v>
      </c>
      <c r="AC102" s="31">
        <v>0.14580609179236928</v>
      </c>
      <c r="AD102" s="31">
        <v>0.10444990867579909</v>
      </c>
      <c r="AE102" s="31">
        <v>0.11946271689497717</v>
      </c>
    </row>
    <row r="103" spans="1:31">
      <c r="A103" s="29" t="s">
        <v>131</v>
      </c>
      <c r="B103" s="29" t="s">
        <v>72</v>
      </c>
      <c r="C103" s="31">
        <v>8.0775850340136054E-2</v>
      </c>
      <c r="D103" s="31">
        <v>0.10724036436492404</v>
      </c>
      <c r="E103" s="31">
        <v>0.135454809872842</v>
      </c>
      <c r="F103" s="31">
        <v>0.12385534799725001</v>
      </c>
      <c r="G103" s="31">
        <v>0.13521536585223792</v>
      </c>
      <c r="H103" s="31">
        <v>0.16671966407984273</v>
      </c>
      <c r="I103" s="31">
        <v>0.18311221011052325</v>
      </c>
      <c r="J103" s="31">
        <v>0.17314179349746062</v>
      </c>
      <c r="K103" s="31">
        <v>0.16884912423637125</v>
      </c>
      <c r="L103" s="31">
        <v>0.18200915430966824</v>
      </c>
      <c r="M103" s="31">
        <v>0.18260966893928338</v>
      </c>
      <c r="N103" s="31">
        <v>0.25865635727387609</v>
      </c>
      <c r="O103" s="31">
        <v>0.25906384623307244</v>
      </c>
      <c r="P103" s="31">
        <v>0.25250433252460008</v>
      </c>
      <c r="Q103" s="31">
        <v>0.26542610249766707</v>
      </c>
      <c r="R103" s="31">
        <v>0.26332412120144083</v>
      </c>
      <c r="S103" s="31">
        <v>0.26324062949889493</v>
      </c>
      <c r="T103" s="31">
        <v>0.27464936732535844</v>
      </c>
      <c r="U103" s="31">
        <v>0.29842168443005068</v>
      </c>
      <c r="V103" s="31">
        <v>0.31566068116215829</v>
      </c>
      <c r="W103" s="31">
        <v>0.33162375930360061</v>
      </c>
      <c r="X103" s="31">
        <v>0.31450777782017525</v>
      </c>
      <c r="Y103" s="31">
        <v>0.28456551557471921</v>
      </c>
      <c r="Z103" s="31">
        <v>0.27498181529107996</v>
      </c>
      <c r="AA103" s="31">
        <v>0.23228415372483177</v>
      </c>
      <c r="AB103" s="31">
        <v>0.17466162634665039</v>
      </c>
      <c r="AC103" s="31">
        <v>0.19067083412828634</v>
      </c>
      <c r="AD103" s="31">
        <v>0.1083732897699088</v>
      </c>
      <c r="AE103" s="31">
        <v>0.14454292889304379</v>
      </c>
    </row>
    <row r="104" spans="1:31">
      <c r="A104" s="29" t="s">
        <v>131</v>
      </c>
      <c r="B104" s="29" t="s">
        <v>76</v>
      </c>
      <c r="C104" s="31">
        <v>7.5360275516124314E-2</v>
      </c>
      <c r="D104" s="31">
        <v>9.5831195291122315E-2</v>
      </c>
      <c r="E104" s="31">
        <v>9.8596451871226315E-2</v>
      </c>
      <c r="F104" s="31">
        <v>0.1110745611407665</v>
      </c>
      <c r="G104" s="31">
        <v>0.10739315544154993</v>
      </c>
      <c r="H104" s="31">
        <v>0.10565584547797283</v>
      </c>
      <c r="I104" s="31">
        <v>0.10206828446133651</v>
      </c>
      <c r="J104" s="31">
        <v>9.1145778898280114E-2</v>
      </c>
      <c r="K104" s="31">
        <v>8.7655873581745994E-2</v>
      </c>
      <c r="L104" s="31">
        <v>8.7486071795697951E-2</v>
      </c>
      <c r="M104" s="31">
        <v>8.5329966533313636E-2</v>
      </c>
      <c r="N104" s="31">
        <v>7.8435801456855719E-2</v>
      </c>
      <c r="O104" s="31">
        <v>7.7308773603379136E-2</v>
      </c>
      <c r="P104" s="31">
        <v>7.6208207812352755E-2</v>
      </c>
      <c r="Q104" s="31">
        <v>7.7349735764107752E-2</v>
      </c>
      <c r="R104" s="31">
        <v>7.3831950537351171E-2</v>
      </c>
      <c r="S104" s="31">
        <v>6.8445253606679177E-2</v>
      </c>
      <c r="T104" s="31">
        <v>7.0449445456159887E-2</v>
      </c>
      <c r="U104" s="31">
        <v>7.0053598849037987E-2</v>
      </c>
      <c r="V104" s="31">
        <v>7.2207024160572328E-2</v>
      </c>
      <c r="W104" s="31">
        <v>7.3388262298871604E-2</v>
      </c>
      <c r="X104" s="31">
        <v>6.3491654168555164E-2</v>
      </c>
      <c r="Y104" s="31">
        <v>5.7040611766444808E-2</v>
      </c>
      <c r="Z104" s="31">
        <v>5.0361492068475865E-2</v>
      </c>
      <c r="AA104" s="31">
        <v>3.9573217722463076E-2</v>
      </c>
      <c r="AB104" s="31">
        <v>2.5315003425920669E-2</v>
      </c>
      <c r="AC104" s="31">
        <v>2.6038830422332803E-2</v>
      </c>
      <c r="AD104" s="31">
        <v>1.2913634601207778E-2</v>
      </c>
      <c r="AE104" s="31">
        <v>1.6884987903869251E-2</v>
      </c>
    </row>
    <row r="106" spans="1:31">
      <c r="A106" s="19" t="s">
        <v>128</v>
      </c>
      <c r="B106" s="19" t="s">
        <v>129</v>
      </c>
      <c r="C106" s="19" t="s">
        <v>80</v>
      </c>
      <c r="D106" s="19" t="s">
        <v>89</v>
      </c>
      <c r="E106" s="19" t="s">
        <v>90</v>
      </c>
      <c r="F106" s="19" t="s">
        <v>91</v>
      </c>
      <c r="G106" s="19" t="s">
        <v>92</v>
      </c>
      <c r="H106" s="19" t="s">
        <v>93</v>
      </c>
      <c r="I106" s="19" t="s">
        <v>94</v>
      </c>
      <c r="J106" s="19" t="s">
        <v>95</v>
      </c>
      <c r="K106" s="19" t="s">
        <v>96</v>
      </c>
      <c r="L106" s="19" t="s">
        <v>97</v>
      </c>
      <c r="M106" s="19" t="s">
        <v>98</v>
      </c>
      <c r="N106" s="19" t="s">
        <v>99</v>
      </c>
      <c r="O106" s="19" t="s">
        <v>100</v>
      </c>
      <c r="P106" s="19" t="s">
        <v>101</v>
      </c>
      <c r="Q106" s="19" t="s">
        <v>102</v>
      </c>
      <c r="R106" s="19" t="s">
        <v>103</v>
      </c>
      <c r="S106" s="19" t="s">
        <v>104</v>
      </c>
      <c r="T106" s="19" t="s">
        <v>105</v>
      </c>
      <c r="U106" s="19" t="s">
        <v>106</v>
      </c>
      <c r="V106" s="19" t="s">
        <v>107</v>
      </c>
      <c r="W106" s="19" t="s">
        <v>108</v>
      </c>
      <c r="X106" s="19" t="s">
        <v>109</v>
      </c>
      <c r="Y106" s="19" t="s">
        <v>110</v>
      </c>
      <c r="Z106" s="19" t="s">
        <v>111</v>
      </c>
      <c r="AA106" s="19" t="s">
        <v>112</v>
      </c>
      <c r="AB106" s="19" t="s">
        <v>113</v>
      </c>
      <c r="AC106" s="19" t="s">
        <v>114</v>
      </c>
      <c r="AD106" s="19" t="s">
        <v>115</v>
      </c>
      <c r="AE106" s="19" t="s">
        <v>116</v>
      </c>
    </row>
    <row r="107" spans="1:31">
      <c r="A107" s="29" t="s">
        <v>132</v>
      </c>
      <c r="B107" s="29" t="s">
        <v>70</v>
      </c>
      <c r="C107" s="31">
        <v>0.13174934927990536</v>
      </c>
      <c r="D107" s="31">
        <v>4.0986799869745655E-2</v>
      </c>
      <c r="E107" s="31">
        <v>4.6902790285674567E-2</v>
      </c>
      <c r="F107" s="31">
        <v>6.0400857555778599E-2</v>
      </c>
      <c r="G107" s="31">
        <v>5.8259725117777342E-2</v>
      </c>
      <c r="H107" s="31">
        <v>5.9901965910834257E-2</v>
      </c>
      <c r="I107" s="31">
        <v>6.1291613337013877E-2</v>
      </c>
      <c r="J107" s="31">
        <v>5.811869983597167E-2</v>
      </c>
      <c r="K107" s="31">
        <v>5.3839047393633481E-2</v>
      </c>
      <c r="L107" s="31">
        <v>5.5595746625908798E-2</v>
      </c>
      <c r="M107" s="31">
        <v>5.3997065553066471E-2</v>
      </c>
      <c r="N107" s="31">
        <v>5.3570537850821137E-2</v>
      </c>
      <c r="O107" s="31">
        <v>4.8821688671810512E-2</v>
      </c>
      <c r="P107" s="31">
        <v>4.5259967047159178E-2</v>
      </c>
      <c r="Q107" s="31">
        <v>4.9799201608383324E-2</v>
      </c>
      <c r="R107" s="31">
        <v>5.0478793569630129E-2</v>
      </c>
      <c r="S107" s="31">
        <v>4.6564401347850649E-2</v>
      </c>
      <c r="T107" s="31">
        <v>4.5209391680756765E-2</v>
      </c>
      <c r="U107" s="31">
        <v>5.0078207132024731E-2</v>
      </c>
      <c r="V107" s="31">
        <v>4.8105564396062124E-2</v>
      </c>
      <c r="W107" s="31">
        <v>1.8870169115023264E-2</v>
      </c>
      <c r="X107" s="31" t="s">
        <v>169</v>
      </c>
      <c r="Y107" s="31" t="s">
        <v>169</v>
      </c>
      <c r="Z107" s="31">
        <v>0.16167731468492169</v>
      </c>
      <c r="AA107" s="31">
        <v>0.16443719504621446</v>
      </c>
      <c r="AB107" s="31">
        <v>0.15662517185856509</v>
      </c>
      <c r="AC107" s="31">
        <v>0.15047968423393954</v>
      </c>
      <c r="AD107" s="31">
        <v>0.15132073383117001</v>
      </c>
      <c r="AE107" s="31">
        <v>0.13866730904161562</v>
      </c>
    </row>
    <row r="108" spans="1:31">
      <c r="A108" s="29" t="s">
        <v>132</v>
      </c>
      <c r="B108" s="29" t="s">
        <v>72</v>
      </c>
      <c r="C108" s="31" t="s">
        <v>169</v>
      </c>
      <c r="D108" s="31" t="s">
        <v>169</v>
      </c>
      <c r="E108" s="31" t="s">
        <v>169</v>
      </c>
      <c r="F108" s="31" t="s">
        <v>169</v>
      </c>
      <c r="G108" s="31" t="s">
        <v>169</v>
      </c>
      <c r="H108" s="31" t="s">
        <v>169</v>
      </c>
      <c r="I108" s="31" t="s">
        <v>169</v>
      </c>
      <c r="J108" s="31" t="s">
        <v>169</v>
      </c>
      <c r="K108" s="31" t="s">
        <v>169</v>
      </c>
      <c r="L108" s="31" t="s">
        <v>169</v>
      </c>
      <c r="M108" s="31" t="s">
        <v>169</v>
      </c>
      <c r="N108" s="31">
        <v>0.35168581929599096</v>
      </c>
      <c r="O108" s="31">
        <v>0.33567599028212103</v>
      </c>
      <c r="P108" s="31">
        <v>0.31685095671701241</v>
      </c>
      <c r="Q108" s="31">
        <v>0.32352459158323288</v>
      </c>
      <c r="R108" s="31">
        <v>0.3262683350099696</v>
      </c>
      <c r="S108" s="31">
        <v>0.31235879568405983</v>
      </c>
      <c r="T108" s="31">
        <v>0.3213604763125833</v>
      </c>
      <c r="U108" s="31">
        <v>0.33464433093250523</v>
      </c>
      <c r="V108" s="31">
        <v>0.33153931757487892</v>
      </c>
      <c r="W108" s="31">
        <v>0.33043527791848537</v>
      </c>
      <c r="X108" s="31">
        <v>0.32201389340011782</v>
      </c>
      <c r="Y108" s="31">
        <v>0.30304840800863286</v>
      </c>
      <c r="Z108" s="31">
        <v>0.33137925703957383</v>
      </c>
      <c r="AA108" s="31">
        <v>0.32930015696347031</v>
      </c>
      <c r="AB108" s="31">
        <v>0.29341536339421614</v>
      </c>
      <c r="AC108" s="31">
        <v>0.27867356354642314</v>
      </c>
      <c r="AD108" s="31">
        <v>0.27206555365296803</v>
      </c>
      <c r="AE108" s="31">
        <v>0.24922826293759512</v>
      </c>
    </row>
    <row r="109" spans="1:31">
      <c r="A109" s="29" t="s">
        <v>132</v>
      </c>
      <c r="B109" s="29" t="s">
        <v>76</v>
      </c>
      <c r="C109" s="31">
        <v>4.93805568448017E-2</v>
      </c>
      <c r="D109" s="31">
        <v>6.8547186616238001E-2</v>
      </c>
      <c r="E109" s="31">
        <v>8.1232579017984627E-2</v>
      </c>
      <c r="F109" s="31">
        <v>0.10389467726832824</v>
      </c>
      <c r="G109" s="31">
        <v>0.10268492787801728</v>
      </c>
      <c r="H109" s="31">
        <v>0.10223103172387442</v>
      </c>
      <c r="I109" s="31">
        <v>9.7789001781309545E-2</v>
      </c>
      <c r="J109" s="31">
        <v>8.9925775046163364E-2</v>
      </c>
      <c r="K109" s="31">
        <v>8.5744817639219706E-2</v>
      </c>
      <c r="L109" s="31">
        <v>8.2713489415873115E-2</v>
      </c>
      <c r="M109" s="31">
        <v>8.0473098130795659E-2</v>
      </c>
      <c r="N109" s="31">
        <v>7.7295129624109671E-2</v>
      </c>
      <c r="O109" s="31">
        <v>7.5520886846330584E-2</v>
      </c>
      <c r="P109" s="31">
        <v>7.1411603627782511E-2</v>
      </c>
      <c r="Q109" s="31">
        <v>7.8576693073991927E-2</v>
      </c>
      <c r="R109" s="31">
        <v>7.7984364230864064E-2</v>
      </c>
      <c r="S109" s="31">
        <v>7.1519138551268319E-2</v>
      </c>
      <c r="T109" s="31">
        <v>6.9994477719734258E-2</v>
      </c>
      <c r="U109" s="31">
        <v>7.2008706751279392E-2</v>
      </c>
      <c r="V109" s="31">
        <v>6.9489370237325515E-2</v>
      </c>
      <c r="W109" s="31">
        <v>7.0393706097536132E-2</v>
      </c>
      <c r="X109" s="31">
        <v>6.8315925211513778E-2</v>
      </c>
      <c r="Y109" s="31">
        <v>5.900274405136427E-2</v>
      </c>
      <c r="Z109" s="31">
        <v>6.2574943246251818E-2</v>
      </c>
      <c r="AA109" s="31">
        <v>6.1481086318681218E-2</v>
      </c>
      <c r="AB109" s="31">
        <v>5.1253359431249979E-2</v>
      </c>
      <c r="AC109" s="31">
        <v>4.2448855158373051E-2</v>
      </c>
      <c r="AD109" s="31">
        <v>4.2618295961637249E-2</v>
      </c>
      <c r="AE109" s="31">
        <v>3.2861542620586971E-2</v>
      </c>
    </row>
    <row r="111" spans="1:31">
      <c r="A111" s="19" t="s">
        <v>128</v>
      </c>
      <c r="B111" s="19" t="s">
        <v>129</v>
      </c>
      <c r="C111" s="19" t="s">
        <v>80</v>
      </c>
      <c r="D111" s="19" t="s">
        <v>89</v>
      </c>
      <c r="E111" s="19" t="s">
        <v>90</v>
      </c>
      <c r="F111" s="19" t="s">
        <v>91</v>
      </c>
      <c r="G111" s="19" t="s">
        <v>92</v>
      </c>
      <c r="H111" s="19" t="s">
        <v>93</v>
      </c>
      <c r="I111" s="19" t="s">
        <v>94</v>
      </c>
      <c r="J111" s="19" t="s">
        <v>95</v>
      </c>
      <c r="K111" s="19" t="s">
        <v>96</v>
      </c>
      <c r="L111" s="19" t="s">
        <v>97</v>
      </c>
      <c r="M111" s="19" t="s">
        <v>98</v>
      </c>
      <c r="N111" s="19" t="s">
        <v>99</v>
      </c>
      <c r="O111" s="19" t="s">
        <v>100</v>
      </c>
      <c r="P111" s="19" t="s">
        <v>101</v>
      </c>
      <c r="Q111" s="19" t="s">
        <v>102</v>
      </c>
      <c r="R111" s="19" t="s">
        <v>103</v>
      </c>
      <c r="S111" s="19" t="s">
        <v>104</v>
      </c>
      <c r="T111" s="19" t="s">
        <v>105</v>
      </c>
      <c r="U111" s="19" t="s">
        <v>106</v>
      </c>
      <c r="V111" s="19" t="s">
        <v>107</v>
      </c>
      <c r="W111" s="19" t="s">
        <v>108</v>
      </c>
      <c r="X111" s="19" t="s">
        <v>109</v>
      </c>
      <c r="Y111" s="19" t="s">
        <v>110</v>
      </c>
      <c r="Z111" s="19" t="s">
        <v>111</v>
      </c>
      <c r="AA111" s="19" t="s">
        <v>112</v>
      </c>
      <c r="AB111" s="19" t="s">
        <v>113</v>
      </c>
      <c r="AC111" s="19" t="s">
        <v>114</v>
      </c>
      <c r="AD111" s="19" t="s">
        <v>115</v>
      </c>
      <c r="AE111" s="19" t="s">
        <v>116</v>
      </c>
    </row>
    <row r="112" spans="1:31">
      <c r="A112" s="29" t="s">
        <v>133</v>
      </c>
      <c r="B112" s="29" t="s">
        <v>70</v>
      </c>
      <c r="C112" s="31">
        <v>5.8927507778798315E-2</v>
      </c>
      <c r="D112" s="31">
        <v>5.7441939929022703E-2</v>
      </c>
      <c r="E112" s="31">
        <v>6.982969573778372E-2</v>
      </c>
      <c r="F112" s="31">
        <v>6.7793930289750531E-2</v>
      </c>
      <c r="G112" s="31">
        <v>6.3505859764922026E-2</v>
      </c>
      <c r="H112" s="31">
        <v>6.4572709974102901E-2</v>
      </c>
      <c r="I112" s="31">
        <v>6.4946991821448377E-2</v>
      </c>
      <c r="J112" s="31">
        <v>6.1235958808558859E-2</v>
      </c>
      <c r="K112" s="31">
        <v>5.9275009616800309E-2</v>
      </c>
      <c r="L112" s="31">
        <v>6.8330526655483365E-2</v>
      </c>
      <c r="M112" s="31">
        <v>6.3741874530140241E-2</v>
      </c>
      <c r="N112" s="31">
        <v>0.10287972719934399</v>
      </c>
      <c r="O112" s="31">
        <v>9.9770393947276159E-2</v>
      </c>
      <c r="P112" s="31">
        <v>9.9385537416648184E-2</v>
      </c>
      <c r="Q112" s="31">
        <v>0.14757191155538485</v>
      </c>
      <c r="R112" s="31">
        <v>0.14778886750436582</v>
      </c>
      <c r="S112" s="31">
        <v>0.14548049727437018</v>
      </c>
      <c r="T112" s="31">
        <v>0.14358096313232713</v>
      </c>
      <c r="U112" s="31">
        <v>0.14624480611974092</v>
      </c>
      <c r="V112" s="31">
        <v>0.14382807759874905</v>
      </c>
      <c r="W112" s="31">
        <v>0.14627257812624714</v>
      </c>
      <c r="X112" s="31">
        <v>0.14347359072583837</v>
      </c>
      <c r="Y112" s="31">
        <v>0.13447189056672137</v>
      </c>
      <c r="Z112" s="31">
        <v>0.14607150693411569</v>
      </c>
      <c r="AA112" s="31">
        <v>0.14405570434992596</v>
      </c>
      <c r="AB112" s="31">
        <v>0.12484536515260966</v>
      </c>
      <c r="AC112" s="31">
        <v>0.12234877392362201</v>
      </c>
      <c r="AD112" s="31">
        <v>0.12513066527441963</v>
      </c>
      <c r="AE112" s="31">
        <v>0.12083140931014162</v>
      </c>
    </row>
    <row r="113" spans="1:31">
      <c r="A113" s="29" t="s">
        <v>133</v>
      </c>
      <c r="B113" s="29" t="s">
        <v>72</v>
      </c>
      <c r="C113" s="31" t="s">
        <v>169</v>
      </c>
      <c r="D113" s="31" t="s">
        <v>169</v>
      </c>
      <c r="E113" s="31" t="s">
        <v>169</v>
      </c>
      <c r="F113" s="31" t="s">
        <v>169</v>
      </c>
      <c r="G113" s="31" t="s">
        <v>169</v>
      </c>
      <c r="H113" s="31" t="s">
        <v>169</v>
      </c>
      <c r="I113" s="31" t="s">
        <v>169</v>
      </c>
      <c r="J113" s="31" t="s">
        <v>169</v>
      </c>
      <c r="K113" s="31" t="s">
        <v>169</v>
      </c>
      <c r="L113" s="31" t="s">
        <v>169</v>
      </c>
      <c r="M113" s="31" t="s">
        <v>169</v>
      </c>
      <c r="N113" s="31" t="s">
        <v>169</v>
      </c>
      <c r="O113" s="31" t="s">
        <v>169</v>
      </c>
      <c r="P113" s="31" t="s">
        <v>169</v>
      </c>
      <c r="Q113" s="31" t="s">
        <v>169</v>
      </c>
      <c r="R113" s="31" t="s">
        <v>169</v>
      </c>
      <c r="S113" s="31" t="s">
        <v>169</v>
      </c>
      <c r="T113" s="31" t="s">
        <v>169</v>
      </c>
      <c r="U113" s="31" t="s">
        <v>169</v>
      </c>
      <c r="V113" s="31" t="s">
        <v>169</v>
      </c>
      <c r="W113" s="31" t="s">
        <v>169</v>
      </c>
      <c r="X113" s="31" t="s">
        <v>169</v>
      </c>
      <c r="Y113" s="31" t="s">
        <v>169</v>
      </c>
      <c r="Z113" s="31" t="s">
        <v>169</v>
      </c>
      <c r="AA113" s="31" t="s">
        <v>169</v>
      </c>
      <c r="AB113" s="31" t="s">
        <v>169</v>
      </c>
      <c r="AC113" s="31" t="s">
        <v>169</v>
      </c>
      <c r="AD113" s="31" t="s">
        <v>169</v>
      </c>
      <c r="AE113" s="31" t="s">
        <v>169</v>
      </c>
    </row>
    <row r="114" spans="1:31">
      <c r="A114" s="29" t="s">
        <v>133</v>
      </c>
      <c r="B114" s="29" t="s">
        <v>76</v>
      </c>
      <c r="C114" s="31">
        <v>0.10163028275601663</v>
      </c>
      <c r="D114" s="31">
        <v>9.7436707041717238E-2</v>
      </c>
      <c r="E114" s="31">
        <v>0.11481529911975696</v>
      </c>
      <c r="F114" s="31">
        <v>0.1060389953599746</v>
      </c>
      <c r="G114" s="31">
        <v>9.9501729636325351E-2</v>
      </c>
      <c r="H114" s="31">
        <v>9.8625916795475485E-2</v>
      </c>
      <c r="I114" s="31">
        <v>9.6820630170854197E-2</v>
      </c>
      <c r="J114" s="31">
        <v>8.9832026769093257E-2</v>
      </c>
      <c r="K114" s="31">
        <v>8.6929995635822863E-2</v>
      </c>
      <c r="L114" s="31">
        <v>8.6450155986402905E-2</v>
      </c>
      <c r="M114" s="31">
        <v>8.1746181954994418E-2</v>
      </c>
      <c r="N114" s="31">
        <v>7.951327990249793E-2</v>
      </c>
      <c r="O114" s="31">
        <v>7.7569618694242878E-2</v>
      </c>
      <c r="P114" s="31">
        <v>7.5487547865733473E-2</v>
      </c>
      <c r="Q114" s="31">
        <v>7.0686757915797149E-2</v>
      </c>
      <c r="R114" s="31">
        <v>7.1273472134539273E-2</v>
      </c>
      <c r="S114" s="31">
        <v>6.891821394386051E-2</v>
      </c>
      <c r="T114" s="31">
        <v>6.7230684601584031E-2</v>
      </c>
      <c r="U114" s="31">
        <v>6.8382615815072212E-2</v>
      </c>
      <c r="V114" s="31">
        <v>6.567429355683399E-2</v>
      </c>
      <c r="W114" s="31">
        <v>6.5606376948628239E-2</v>
      </c>
      <c r="X114" s="31">
        <v>6.181435061291024E-2</v>
      </c>
      <c r="Y114" s="31">
        <v>5.4435497691436845E-2</v>
      </c>
      <c r="Z114" s="31">
        <v>5.543290496673331E-2</v>
      </c>
      <c r="AA114" s="31">
        <v>5.374419238143352E-2</v>
      </c>
      <c r="AB114" s="31">
        <v>4.0695315533167589E-2</v>
      </c>
      <c r="AC114" s="31">
        <v>3.848817180905989E-2</v>
      </c>
      <c r="AD114" s="31">
        <v>3.7646739173998647E-2</v>
      </c>
      <c r="AE114" s="31">
        <v>3.2745702295847327E-2</v>
      </c>
    </row>
    <row r="116" spans="1:31">
      <c r="A116" s="19" t="s">
        <v>128</v>
      </c>
      <c r="B116" s="19" t="s">
        <v>129</v>
      </c>
      <c r="C116" s="19" t="s">
        <v>80</v>
      </c>
      <c r="D116" s="19" t="s">
        <v>89</v>
      </c>
      <c r="E116" s="19" t="s">
        <v>90</v>
      </c>
      <c r="F116" s="19" t="s">
        <v>91</v>
      </c>
      <c r="G116" s="19" t="s">
        <v>92</v>
      </c>
      <c r="H116" s="19" t="s">
        <v>93</v>
      </c>
      <c r="I116" s="19" t="s">
        <v>94</v>
      </c>
      <c r="J116" s="19" t="s">
        <v>95</v>
      </c>
      <c r="K116" s="19" t="s">
        <v>96</v>
      </c>
      <c r="L116" s="19" t="s">
        <v>97</v>
      </c>
      <c r="M116" s="19" t="s">
        <v>98</v>
      </c>
      <c r="N116" s="19" t="s">
        <v>99</v>
      </c>
      <c r="O116" s="19" t="s">
        <v>100</v>
      </c>
      <c r="P116" s="19" t="s">
        <v>101</v>
      </c>
      <c r="Q116" s="19" t="s">
        <v>102</v>
      </c>
      <c r="R116" s="19" t="s">
        <v>103</v>
      </c>
      <c r="S116" s="19" t="s">
        <v>104</v>
      </c>
      <c r="T116" s="19" t="s">
        <v>105</v>
      </c>
      <c r="U116" s="19" t="s">
        <v>106</v>
      </c>
      <c r="V116" s="19" t="s">
        <v>107</v>
      </c>
      <c r="W116" s="19" t="s">
        <v>108</v>
      </c>
      <c r="X116" s="19" t="s">
        <v>109</v>
      </c>
      <c r="Y116" s="19" t="s">
        <v>110</v>
      </c>
      <c r="Z116" s="19" t="s">
        <v>111</v>
      </c>
      <c r="AA116" s="19" t="s">
        <v>112</v>
      </c>
      <c r="AB116" s="19" t="s">
        <v>113</v>
      </c>
      <c r="AC116" s="19" t="s">
        <v>114</v>
      </c>
      <c r="AD116" s="19" t="s">
        <v>115</v>
      </c>
      <c r="AE116" s="19" t="s">
        <v>116</v>
      </c>
    </row>
    <row r="117" spans="1:31">
      <c r="A117" s="29" t="s">
        <v>134</v>
      </c>
      <c r="B117" s="29" t="s">
        <v>70</v>
      </c>
      <c r="C117" s="31" t="s">
        <v>169</v>
      </c>
      <c r="D117" s="31" t="s">
        <v>169</v>
      </c>
      <c r="E117" s="31" t="s">
        <v>169</v>
      </c>
      <c r="F117" s="31" t="s">
        <v>169</v>
      </c>
      <c r="G117" s="31" t="s">
        <v>169</v>
      </c>
      <c r="H117" s="31" t="s">
        <v>169</v>
      </c>
      <c r="I117" s="31" t="s">
        <v>169</v>
      </c>
      <c r="J117" s="31" t="s">
        <v>169</v>
      </c>
      <c r="K117" s="31" t="s">
        <v>169</v>
      </c>
      <c r="L117" s="31" t="s">
        <v>169</v>
      </c>
      <c r="M117" s="31" t="s">
        <v>169</v>
      </c>
      <c r="N117" s="31" t="s">
        <v>169</v>
      </c>
      <c r="O117" s="31" t="s">
        <v>169</v>
      </c>
      <c r="P117" s="31" t="s">
        <v>169</v>
      </c>
      <c r="Q117" s="31" t="s">
        <v>169</v>
      </c>
      <c r="R117" s="31" t="s">
        <v>169</v>
      </c>
      <c r="S117" s="31" t="s">
        <v>169</v>
      </c>
      <c r="T117" s="31" t="s">
        <v>169</v>
      </c>
      <c r="U117" s="31" t="s">
        <v>169</v>
      </c>
      <c r="V117" s="31" t="s">
        <v>169</v>
      </c>
      <c r="W117" s="31" t="s">
        <v>169</v>
      </c>
      <c r="X117" s="31" t="s">
        <v>169</v>
      </c>
      <c r="Y117" s="31" t="s">
        <v>169</v>
      </c>
      <c r="Z117" s="31" t="s">
        <v>169</v>
      </c>
      <c r="AA117" s="31" t="s">
        <v>169</v>
      </c>
      <c r="AB117" s="31" t="s">
        <v>169</v>
      </c>
      <c r="AC117" s="31" t="s">
        <v>169</v>
      </c>
      <c r="AD117" s="31" t="s">
        <v>169</v>
      </c>
      <c r="AE117" s="31" t="s">
        <v>169</v>
      </c>
    </row>
    <row r="118" spans="1:31">
      <c r="A118" s="29" t="s">
        <v>134</v>
      </c>
      <c r="B118" s="29" t="s">
        <v>72</v>
      </c>
      <c r="C118" s="31" t="s">
        <v>169</v>
      </c>
      <c r="D118" s="31" t="s">
        <v>169</v>
      </c>
      <c r="E118" s="31" t="s">
        <v>169</v>
      </c>
      <c r="F118" s="31" t="s">
        <v>169</v>
      </c>
      <c r="G118" s="31" t="s">
        <v>169</v>
      </c>
      <c r="H118" s="31" t="s">
        <v>169</v>
      </c>
      <c r="I118" s="31" t="s">
        <v>169</v>
      </c>
      <c r="J118" s="31" t="s">
        <v>169</v>
      </c>
      <c r="K118" s="31">
        <v>0.29881754535507782</v>
      </c>
      <c r="L118" s="31">
        <v>0.32940442388966079</v>
      </c>
      <c r="M118" s="31">
        <v>0.32931235894072203</v>
      </c>
      <c r="N118" s="31">
        <v>0.28851415712679451</v>
      </c>
      <c r="O118" s="31">
        <v>0.28806525648594988</v>
      </c>
      <c r="P118" s="31">
        <v>0.29625929448260818</v>
      </c>
      <c r="Q118" s="31">
        <v>0.28351653176007313</v>
      </c>
      <c r="R118" s="31">
        <v>0.28769506561593089</v>
      </c>
      <c r="S118" s="31">
        <v>0.27821714893635047</v>
      </c>
      <c r="T118" s="31">
        <v>0.28661176309847675</v>
      </c>
      <c r="U118" s="31">
        <v>0.30445030343187218</v>
      </c>
      <c r="V118" s="31">
        <v>0.29720382599256834</v>
      </c>
      <c r="W118" s="31">
        <v>0.2936901026923307</v>
      </c>
      <c r="X118" s="31">
        <v>0.28383145088895839</v>
      </c>
      <c r="Y118" s="31">
        <v>0.27842427179056389</v>
      </c>
      <c r="Z118" s="31">
        <v>0.29670611464942759</v>
      </c>
      <c r="AA118" s="31">
        <v>0.28797922120331126</v>
      </c>
      <c r="AB118" s="31">
        <v>0.25547196309357245</v>
      </c>
      <c r="AC118" s="31">
        <v>0.24908128152254327</v>
      </c>
      <c r="AD118" s="31">
        <v>0.24049436869835081</v>
      </c>
      <c r="AE118" s="31">
        <v>0.22334133170559767</v>
      </c>
    </row>
    <row r="119" spans="1:31">
      <c r="A119" s="29" t="s">
        <v>134</v>
      </c>
      <c r="B119" s="29" t="s">
        <v>76</v>
      </c>
      <c r="C119" s="31">
        <v>2.4799734235621016E-2</v>
      </c>
      <c r="D119" s="31">
        <v>4.7617567606856384E-2</v>
      </c>
      <c r="E119" s="31">
        <v>4.9295251692623158E-2</v>
      </c>
      <c r="F119" s="31">
        <v>3.8086172386346762E-2</v>
      </c>
      <c r="G119" s="31">
        <v>4.787591689524149E-2</v>
      </c>
      <c r="H119" s="31">
        <v>4.6185863943115468E-2</v>
      </c>
      <c r="I119" s="31">
        <v>6.5485277261211949E-2</v>
      </c>
      <c r="J119" s="31">
        <v>6.682031541207753E-2</v>
      </c>
      <c r="K119" s="31">
        <v>8.0886436849955889E-2</v>
      </c>
      <c r="L119" s="31">
        <v>8.2398097793445951E-2</v>
      </c>
      <c r="M119" s="31">
        <v>8.1581875864538453E-2</v>
      </c>
      <c r="N119" s="31">
        <v>7.3562430039776708E-2</v>
      </c>
      <c r="O119" s="31">
        <v>6.8715471088287808E-2</v>
      </c>
      <c r="P119" s="31">
        <v>6.2255353612164707E-2</v>
      </c>
      <c r="Q119" s="31">
        <v>6.6921651291723033E-2</v>
      </c>
      <c r="R119" s="31">
        <v>6.8868887879642154E-2</v>
      </c>
      <c r="S119" s="31">
        <v>6.0001334820396067E-2</v>
      </c>
      <c r="T119" s="31">
        <v>6.0670948319252502E-2</v>
      </c>
      <c r="U119" s="31">
        <v>6.4173223667479656E-2</v>
      </c>
      <c r="V119" s="31">
        <v>6.1601977379424563E-2</v>
      </c>
      <c r="W119" s="31">
        <v>6.2256729578366504E-2</v>
      </c>
      <c r="X119" s="31">
        <v>5.715489020912079E-2</v>
      </c>
      <c r="Y119" s="31">
        <v>5.165753993414661E-2</v>
      </c>
      <c r="Z119" s="31">
        <v>5.4877144764840263E-2</v>
      </c>
      <c r="AA119" s="31">
        <v>5.8118206745471593E-2</v>
      </c>
      <c r="AB119" s="31">
        <v>4.1019225208374741E-2</v>
      </c>
      <c r="AC119" s="31">
        <v>3.9252634908380837E-2</v>
      </c>
      <c r="AD119" s="31">
        <v>3.4612705220403099E-2</v>
      </c>
      <c r="AE119" s="31">
        <v>2.9992763559948381E-2</v>
      </c>
    </row>
    <row r="122" spans="1:31">
      <c r="A122" s="26" t="s">
        <v>136</v>
      </c>
    </row>
    <row r="123" spans="1:31">
      <c r="A123" s="19" t="s">
        <v>128</v>
      </c>
      <c r="B123" s="19" t="s">
        <v>129</v>
      </c>
      <c r="C123" s="19" t="s">
        <v>80</v>
      </c>
      <c r="D123" s="19" t="s">
        <v>89</v>
      </c>
      <c r="E123" s="19" t="s">
        <v>90</v>
      </c>
      <c r="F123" s="19" t="s">
        <v>91</v>
      </c>
      <c r="G123" s="19" t="s">
        <v>92</v>
      </c>
      <c r="H123" s="19" t="s">
        <v>93</v>
      </c>
      <c r="I123" s="19" t="s">
        <v>94</v>
      </c>
      <c r="J123" s="19" t="s">
        <v>95</v>
      </c>
      <c r="K123" s="19" t="s">
        <v>96</v>
      </c>
      <c r="L123" s="19" t="s">
        <v>97</v>
      </c>
      <c r="M123" s="19" t="s">
        <v>98</v>
      </c>
      <c r="N123" s="19" t="s">
        <v>99</v>
      </c>
      <c r="O123" s="19" t="s">
        <v>100</v>
      </c>
      <c r="P123" s="19" t="s">
        <v>101</v>
      </c>
      <c r="Q123" s="19" t="s">
        <v>102</v>
      </c>
      <c r="R123" s="19" t="s">
        <v>103</v>
      </c>
      <c r="S123" s="19" t="s">
        <v>104</v>
      </c>
      <c r="T123" s="19" t="s">
        <v>105</v>
      </c>
      <c r="U123" s="19" t="s">
        <v>106</v>
      </c>
      <c r="V123" s="19" t="s">
        <v>107</v>
      </c>
      <c r="W123" s="19" t="s">
        <v>108</v>
      </c>
      <c r="X123" s="19" t="s">
        <v>109</v>
      </c>
      <c r="Y123" s="19" t="s">
        <v>110</v>
      </c>
      <c r="Z123" s="19" t="s">
        <v>111</v>
      </c>
      <c r="AA123" s="19" t="s">
        <v>112</v>
      </c>
      <c r="AB123" s="19" t="s">
        <v>113</v>
      </c>
      <c r="AC123" s="19" t="s">
        <v>114</v>
      </c>
      <c r="AD123" s="19" t="s">
        <v>115</v>
      </c>
      <c r="AE123" s="19" t="s">
        <v>116</v>
      </c>
    </row>
    <row r="124" spans="1:31">
      <c r="A124" s="29" t="s">
        <v>40</v>
      </c>
      <c r="B124" s="29" t="s">
        <v>24</v>
      </c>
      <c r="C124" s="31">
        <v>0.15634902421691538</v>
      </c>
      <c r="D124" s="31">
        <v>0.16081228532845912</v>
      </c>
      <c r="E124" s="31">
        <v>0.16231615993618731</v>
      </c>
      <c r="F124" s="31">
        <v>0.15904553954301739</v>
      </c>
      <c r="G124" s="31">
        <v>0.15508308769043133</v>
      </c>
      <c r="H124" s="31">
        <v>0.16663924356280727</v>
      </c>
      <c r="I124" s="31">
        <v>0.16663887833890928</v>
      </c>
      <c r="J124" s="31">
        <v>0.15034303336436905</v>
      </c>
      <c r="K124" s="31">
        <v>0.15745307380189694</v>
      </c>
      <c r="L124" s="31">
        <v>0.16388582164534374</v>
      </c>
      <c r="M124" s="31">
        <v>0.16641407328880709</v>
      </c>
      <c r="N124" s="31">
        <v>0.16726071289278671</v>
      </c>
      <c r="O124" s="31">
        <v>0.16338449545234771</v>
      </c>
      <c r="P124" s="31">
        <v>0.15939640185578144</v>
      </c>
      <c r="Q124" s="31">
        <v>0.17104390232401392</v>
      </c>
      <c r="R124" s="31">
        <v>0.17142608947612412</v>
      </c>
      <c r="S124" s="31">
        <v>0.15417923401049591</v>
      </c>
      <c r="T124" s="31">
        <v>0.1625278750792741</v>
      </c>
      <c r="U124" s="31">
        <v>0.16936916436982971</v>
      </c>
      <c r="V124" s="31">
        <v>0.17235058373025813</v>
      </c>
      <c r="W124" s="31">
        <v>0.17282412718277712</v>
      </c>
      <c r="X124" s="31">
        <v>0.16835041307097615</v>
      </c>
      <c r="Y124" s="31">
        <v>0.16315811804830868</v>
      </c>
      <c r="Z124" s="31">
        <v>0.17473896705725755</v>
      </c>
      <c r="AA124" s="31">
        <v>0.17427914414561901</v>
      </c>
      <c r="AB124" s="31">
        <v>0.15663164688751624</v>
      </c>
      <c r="AC124" s="31">
        <v>0.16464211355779007</v>
      </c>
      <c r="AD124" s="31">
        <v>0.17171842032550017</v>
      </c>
      <c r="AE124" s="31">
        <v>0.17431937408081816</v>
      </c>
    </row>
    <row r="125" spans="1:31" collapsed="1">
      <c r="A125" s="29" t="s">
        <v>40</v>
      </c>
      <c r="B125" s="29" t="s">
        <v>77</v>
      </c>
      <c r="C125" s="31">
        <v>5.6681069090868376E-2</v>
      </c>
      <c r="D125" s="31">
        <v>5.7056356598319959E-2</v>
      </c>
      <c r="E125" s="31">
        <v>5.711855632789143E-2</v>
      </c>
      <c r="F125" s="31">
        <v>5.6254288154810088E-2</v>
      </c>
      <c r="G125" s="31">
        <v>5.5341630348953147E-2</v>
      </c>
      <c r="H125" s="31">
        <v>5.4318536174275497E-2</v>
      </c>
      <c r="I125" s="31">
        <v>5.3642804483114342E-2</v>
      </c>
      <c r="J125" s="31">
        <v>5.2558332193635281E-2</v>
      </c>
      <c r="K125" s="31">
        <v>5.1651663953361342E-2</v>
      </c>
      <c r="L125" s="31">
        <v>5.0719101260048832E-2</v>
      </c>
      <c r="M125" s="31">
        <v>5.0000849105042718E-2</v>
      </c>
      <c r="N125" s="31">
        <v>4.978259538923243E-2</v>
      </c>
      <c r="O125" s="31">
        <v>5.0121362662392505E-2</v>
      </c>
      <c r="P125" s="31">
        <v>5.0242704932292277E-2</v>
      </c>
      <c r="Q125" s="31">
        <v>5.0377091491509568E-2</v>
      </c>
      <c r="R125" s="31">
        <v>4.956215699886949E-2</v>
      </c>
      <c r="S125" s="31">
        <v>4.9001472608917906E-2</v>
      </c>
      <c r="T125" s="31">
        <v>4.8511306468589518E-2</v>
      </c>
      <c r="U125" s="31">
        <v>4.8265461004889466E-2</v>
      </c>
      <c r="V125" s="31">
        <v>4.7626262638835209E-2</v>
      </c>
      <c r="W125" s="31">
        <v>4.7341099750316563E-2</v>
      </c>
      <c r="X125" s="31">
        <v>4.7046677376025185E-2</v>
      </c>
      <c r="Y125" s="31">
        <v>4.6901188014173756E-2</v>
      </c>
      <c r="Z125" s="31">
        <v>4.6315776697889069E-2</v>
      </c>
      <c r="AA125" s="31">
        <v>4.5849212801055951E-2</v>
      </c>
      <c r="AB125" s="31">
        <v>4.4428344143398947E-2</v>
      </c>
      <c r="AC125" s="31">
        <v>4.330323610714331E-2</v>
      </c>
      <c r="AD125" s="31">
        <v>4.1981485478524538E-2</v>
      </c>
      <c r="AE125" s="31">
        <v>4.0794939881927984E-2</v>
      </c>
    </row>
    <row r="126" spans="1:31" collapsed="1">
      <c r="A126" s="29" t="s">
        <v>40</v>
      </c>
      <c r="B126" s="29" t="s">
        <v>78</v>
      </c>
      <c r="C126" s="31">
        <v>4.8143879384093896E-2</v>
      </c>
      <c r="D126" s="31">
        <v>4.8468945941600325E-2</v>
      </c>
      <c r="E126" s="31">
        <v>4.8512550766415106E-2</v>
      </c>
      <c r="F126" s="31">
        <v>4.7800209172793102E-2</v>
      </c>
      <c r="G126" s="31">
        <v>4.7008805119975162E-2</v>
      </c>
      <c r="H126" s="31">
        <v>4.6138486323723193E-2</v>
      </c>
      <c r="I126" s="31">
        <v>4.5584695325396961E-2</v>
      </c>
      <c r="J126" s="31">
        <v>4.4640929985912618E-2</v>
      </c>
      <c r="K126" s="31">
        <v>4.3868137093950467E-2</v>
      </c>
      <c r="L126" s="31">
        <v>4.3078995261641981E-2</v>
      </c>
      <c r="M126" s="31">
        <v>4.2462958931614905E-2</v>
      </c>
      <c r="N126" s="31">
        <v>4.2287534332448161E-2</v>
      </c>
      <c r="O126" s="31">
        <v>4.2592377906273488E-2</v>
      </c>
      <c r="P126" s="31">
        <v>4.2676597869680588E-2</v>
      </c>
      <c r="Q126" s="31">
        <v>4.2792943875149904E-2</v>
      </c>
      <c r="R126" s="31">
        <v>4.2090435245092893E-2</v>
      </c>
      <c r="S126" s="31">
        <v>4.1622247240600187E-2</v>
      </c>
      <c r="T126" s="31">
        <v>4.1198537811126347E-2</v>
      </c>
      <c r="U126" s="31">
        <v>4.099157188400792E-2</v>
      </c>
      <c r="V126" s="31">
        <v>4.0466902779204283E-2</v>
      </c>
      <c r="W126" s="31">
        <v>4.0217419467913462E-2</v>
      </c>
      <c r="X126" s="31">
        <v>3.9959973231646462E-2</v>
      </c>
      <c r="Y126" s="31">
        <v>3.9849470001453696E-2</v>
      </c>
      <c r="Z126" s="31">
        <v>3.9334460503187424E-2</v>
      </c>
      <c r="AA126" s="31">
        <v>3.8950578602621154E-2</v>
      </c>
      <c r="AB126" s="31">
        <v>3.7748228313275935E-2</v>
      </c>
      <c r="AC126" s="31">
        <v>3.678181391307811E-2</v>
      </c>
      <c r="AD126" s="31">
        <v>3.566596423385985E-2</v>
      </c>
      <c r="AE126" s="31">
        <v>3.4642616604750431E-2</v>
      </c>
    </row>
    <row r="128" spans="1:31">
      <c r="A128" s="19" t="s">
        <v>128</v>
      </c>
      <c r="B128" s="19" t="s">
        <v>129</v>
      </c>
      <c r="C128" s="19" t="s">
        <v>80</v>
      </c>
      <c r="D128" s="19" t="s">
        <v>89</v>
      </c>
      <c r="E128" s="19" t="s">
        <v>90</v>
      </c>
      <c r="F128" s="19" t="s">
        <v>91</v>
      </c>
      <c r="G128" s="19" t="s">
        <v>92</v>
      </c>
      <c r="H128" s="19" t="s">
        <v>93</v>
      </c>
      <c r="I128" s="19" t="s">
        <v>94</v>
      </c>
      <c r="J128" s="19" t="s">
        <v>95</v>
      </c>
      <c r="K128" s="19" t="s">
        <v>96</v>
      </c>
      <c r="L128" s="19" t="s">
        <v>97</v>
      </c>
      <c r="M128" s="19" t="s">
        <v>98</v>
      </c>
      <c r="N128" s="19" t="s">
        <v>99</v>
      </c>
      <c r="O128" s="19" t="s">
        <v>100</v>
      </c>
      <c r="P128" s="19" t="s">
        <v>101</v>
      </c>
      <c r="Q128" s="19" t="s">
        <v>102</v>
      </c>
      <c r="R128" s="19" t="s">
        <v>103</v>
      </c>
      <c r="S128" s="19" t="s">
        <v>104</v>
      </c>
      <c r="T128" s="19" t="s">
        <v>105</v>
      </c>
      <c r="U128" s="19" t="s">
        <v>106</v>
      </c>
      <c r="V128" s="19" t="s">
        <v>107</v>
      </c>
      <c r="W128" s="19" t="s">
        <v>108</v>
      </c>
      <c r="X128" s="19" t="s">
        <v>109</v>
      </c>
      <c r="Y128" s="19" t="s">
        <v>110</v>
      </c>
      <c r="Z128" s="19" t="s">
        <v>111</v>
      </c>
      <c r="AA128" s="19" t="s">
        <v>112</v>
      </c>
      <c r="AB128" s="19" t="s">
        <v>113</v>
      </c>
      <c r="AC128" s="19" t="s">
        <v>114</v>
      </c>
      <c r="AD128" s="19" t="s">
        <v>115</v>
      </c>
      <c r="AE128" s="19" t="s">
        <v>116</v>
      </c>
    </row>
    <row r="129" spans="1:31">
      <c r="A129" s="29" t="s">
        <v>130</v>
      </c>
      <c r="B129" s="29" t="s">
        <v>24</v>
      </c>
      <c r="C129" s="31">
        <v>0.15719199211913648</v>
      </c>
      <c r="D129" s="31">
        <v>0.16594076585495532</v>
      </c>
      <c r="E129" s="31">
        <v>0.16167953080706643</v>
      </c>
      <c r="F129" s="31">
        <v>0.16048653491684814</v>
      </c>
      <c r="G129" s="31">
        <v>0.15529234246286244</v>
      </c>
      <c r="H129" s="31">
        <v>0.17160926830264489</v>
      </c>
      <c r="I129" s="31">
        <v>0.16866549764772307</v>
      </c>
      <c r="J129" s="31">
        <v>0.15012358320727751</v>
      </c>
      <c r="K129" s="31">
        <v>0.15364191730612659</v>
      </c>
      <c r="L129" s="31">
        <v>0.16265560861278411</v>
      </c>
      <c r="M129" s="31">
        <v>0.16944868039941544</v>
      </c>
      <c r="N129" s="31">
        <v>0.16473481990486835</v>
      </c>
      <c r="O129" s="31">
        <v>0.16310945948363331</v>
      </c>
      <c r="P129" s="31">
        <v>0.15849937593178604</v>
      </c>
      <c r="Q129" s="31">
        <v>0.17452519959745366</v>
      </c>
      <c r="R129" s="31">
        <v>0.1722859296277173</v>
      </c>
      <c r="S129" s="31">
        <v>0.15333968931496839</v>
      </c>
      <c r="T129" s="31">
        <v>0.15831692672508177</v>
      </c>
      <c r="U129" s="31">
        <v>0.16772426489994702</v>
      </c>
      <c r="V129" s="31">
        <v>0.17483158970770379</v>
      </c>
      <c r="W129" s="31">
        <v>0.1700208555687811</v>
      </c>
      <c r="X129" s="31">
        <v>0.16770047632575982</v>
      </c>
      <c r="Y129" s="31">
        <v>0.16177374931351268</v>
      </c>
      <c r="Z129" s="31">
        <v>0.17771914066972216</v>
      </c>
      <c r="AA129" s="31">
        <v>0.1748134126165207</v>
      </c>
      <c r="AB129" s="31">
        <v>0.15571751332930381</v>
      </c>
      <c r="AC129" s="31">
        <v>0.16030370762896148</v>
      </c>
      <c r="AD129" s="31">
        <v>0.17005093625121423</v>
      </c>
      <c r="AE129" s="31">
        <v>0.17685851534820179</v>
      </c>
    </row>
    <row r="130" spans="1:31">
      <c r="A130" s="29" t="s">
        <v>130</v>
      </c>
      <c r="B130" s="29" t="s">
        <v>77</v>
      </c>
      <c r="C130" s="31">
        <v>5.6422883280663451E-2</v>
      </c>
      <c r="D130" s="31">
        <v>5.7139423987466131E-2</v>
      </c>
      <c r="E130" s="31">
        <v>5.6805710605198845E-2</v>
      </c>
      <c r="F130" s="31">
        <v>5.5936061537453396E-2</v>
      </c>
      <c r="G130" s="31">
        <v>5.5154790381370632E-2</v>
      </c>
      <c r="H130" s="31">
        <v>5.4273344325988473E-2</v>
      </c>
      <c r="I130" s="31">
        <v>5.3699071515542249E-2</v>
      </c>
      <c r="J130" s="31">
        <v>5.268312390499625E-2</v>
      </c>
      <c r="K130" s="31">
        <v>5.1724355202763944E-2</v>
      </c>
      <c r="L130" s="31">
        <v>5.0879463298495263E-2</v>
      </c>
      <c r="M130" s="31">
        <v>5.0205661713651248E-2</v>
      </c>
      <c r="N130" s="31">
        <v>5.0271409375447051E-2</v>
      </c>
      <c r="O130" s="31">
        <v>5.0349134730757403E-2</v>
      </c>
      <c r="P130" s="31">
        <v>5.0269754845411671E-2</v>
      </c>
      <c r="Q130" s="31">
        <v>5.048084686284883E-2</v>
      </c>
      <c r="R130" s="31">
        <v>4.9592347139422885E-2</v>
      </c>
      <c r="S130" s="31">
        <v>4.9003233697504867E-2</v>
      </c>
      <c r="T130" s="31">
        <v>4.8489255952149674E-2</v>
      </c>
      <c r="U130" s="31">
        <v>4.8323891838625892E-2</v>
      </c>
      <c r="V130" s="31">
        <v>4.767830534287372E-2</v>
      </c>
      <c r="W130" s="31">
        <v>4.749707725828195E-2</v>
      </c>
      <c r="X130" s="31">
        <v>4.7234383423051113E-2</v>
      </c>
      <c r="Y130" s="31">
        <v>4.7032028144309151E-2</v>
      </c>
      <c r="Z130" s="31">
        <v>4.6550986828168148E-2</v>
      </c>
      <c r="AA130" s="31">
        <v>4.6104426905739508E-2</v>
      </c>
      <c r="AB130" s="31">
        <v>4.467409334072453E-2</v>
      </c>
      <c r="AC130" s="31">
        <v>4.3570929177818608E-2</v>
      </c>
      <c r="AD130" s="31">
        <v>4.2235177086411217E-2</v>
      </c>
      <c r="AE130" s="31">
        <v>4.1086624602051786E-2</v>
      </c>
    </row>
    <row r="131" spans="1:31">
      <c r="A131" s="29" t="s">
        <v>130</v>
      </c>
      <c r="B131" s="29" t="s">
        <v>78</v>
      </c>
      <c r="C131" s="31">
        <v>4.7911669528214303E-2</v>
      </c>
      <c r="D131" s="31">
        <v>4.8534270085255245E-2</v>
      </c>
      <c r="E131" s="31">
        <v>4.825627264799516E-2</v>
      </c>
      <c r="F131" s="31">
        <v>4.7544421743212661E-2</v>
      </c>
      <c r="G131" s="31">
        <v>4.687088442253954E-2</v>
      </c>
      <c r="H131" s="31">
        <v>4.6094488650376936E-2</v>
      </c>
      <c r="I131" s="31">
        <v>4.5641948225060243E-2</v>
      </c>
      <c r="J131" s="31">
        <v>4.4750662320892615E-2</v>
      </c>
      <c r="K131" s="31">
        <v>4.3926319663220907E-2</v>
      </c>
      <c r="L131" s="31">
        <v>4.3216769628031497E-2</v>
      </c>
      <c r="M131" s="31">
        <v>4.2624858584596768E-2</v>
      </c>
      <c r="N131" s="31">
        <v>4.2694185625212308E-2</v>
      </c>
      <c r="O131" s="31">
        <v>4.2778036401365169E-2</v>
      </c>
      <c r="P131" s="31">
        <v>4.2709708758661244E-2</v>
      </c>
      <c r="Q131" s="31">
        <v>4.2866231458596263E-2</v>
      </c>
      <c r="R131" s="31">
        <v>4.2119545457553996E-2</v>
      </c>
      <c r="S131" s="31">
        <v>4.1608617128056725E-2</v>
      </c>
      <c r="T131" s="31">
        <v>4.1201989684107959E-2</v>
      </c>
      <c r="U131" s="31">
        <v>4.1032142757266299E-2</v>
      </c>
      <c r="V131" s="31">
        <v>4.0494969319944764E-2</v>
      </c>
      <c r="W131" s="31">
        <v>4.0353164740216121E-2</v>
      </c>
      <c r="X131" s="31">
        <v>4.014724230751212E-2</v>
      </c>
      <c r="Y131" s="31">
        <v>3.9975283542987183E-2</v>
      </c>
      <c r="Z131" s="31">
        <v>3.9519312136387853E-2</v>
      </c>
      <c r="AA131" s="31">
        <v>3.9167120733588613E-2</v>
      </c>
      <c r="AB131" s="31">
        <v>3.796818527329552E-2</v>
      </c>
      <c r="AC131" s="31">
        <v>3.701968334308034E-2</v>
      </c>
      <c r="AD131" s="31">
        <v>3.588492738047519E-2</v>
      </c>
      <c r="AE131" s="31">
        <v>3.4886273979674386E-2</v>
      </c>
    </row>
    <row r="133" spans="1:31">
      <c r="A133" s="19" t="s">
        <v>128</v>
      </c>
      <c r="B133" s="19" t="s">
        <v>129</v>
      </c>
      <c r="C133" s="19" t="s">
        <v>80</v>
      </c>
      <c r="D133" s="19" t="s">
        <v>89</v>
      </c>
      <c r="E133" s="19" t="s">
        <v>90</v>
      </c>
      <c r="F133" s="19" t="s">
        <v>91</v>
      </c>
      <c r="G133" s="19" t="s">
        <v>92</v>
      </c>
      <c r="H133" s="19" t="s">
        <v>93</v>
      </c>
      <c r="I133" s="19" t="s">
        <v>94</v>
      </c>
      <c r="J133" s="19" t="s">
        <v>95</v>
      </c>
      <c r="K133" s="19" t="s">
        <v>96</v>
      </c>
      <c r="L133" s="19" t="s">
        <v>97</v>
      </c>
      <c r="M133" s="19" t="s">
        <v>98</v>
      </c>
      <c r="N133" s="19" t="s">
        <v>99</v>
      </c>
      <c r="O133" s="19" t="s">
        <v>100</v>
      </c>
      <c r="P133" s="19" t="s">
        <v>101</v>
      </c>
      <c r="Q133" s="19" t="s">
        <v>102</v>
      </c>
      <c r="R133" s="19" t="s">
        <v>103</v>
      </c>
      <c r="S133" s="19" t="s">
        <v>104</v>
      </c>
      <c r="T133" s="19" t="s">
        <v>105</v>
      </c>
      <c r="U133" s="19" t="s">
        <v>106</v>
      </c>
      <c r="V133" s="19" t="s">
        <v>107</v>
      </c>
      <c r="W133" s="19" t="s">
        <v>108</v>
      </c>
      <c r="X133" s="19" t="s">
        <v>109</v>
      </c>
      <c r="Y133" s="19" t="s">
        <v>110</v>
      </c>
      <c r="Z133" s="19" t="s">
        <v>111</v>
      </c>
      <c r="AA133" s="19" t="s">
        <v>112</v>
      </c>
      <c r="AB133" s="19" t="s">
        <v>113</v>
      </c>
      <c r="AC133" s="19" t="s">
        <v>114</v>
      </c>
      <c r="AD133" s="19" t="s">
        <v>115</v>
      </c>
      <c r="AE133" s="19" t="s">
        <v>116</v>
      </c>
    </row>
    <row r="134" spans="1:31">
      <c r="A134" s="29" t="s">
        <v>131</v>
      </c>
      <c r="B134" s="29" t="s">
        <v>24</v>
      </c>
      <c r="C134" s="31">
        <v>0.15974639607367028</v>
      </c>
      <c r="D134" s="31">
        <v>0.1701762022025449</v>
      </c>
      <c r="E134" s="31">
        <v>0.16973299122070903</v>
      </c>
      <c r="F134" s="31">
        <v>0.16380109064929474</v>
      </c>
      <c r="G134" s="31">
        <v>0.16636629919666424</v>
      </c>
      <c r="H134" s="31">
        <v>0.17780079438407786</v>
      </c>
      <c r="I134" s="31">
        <v>0.17832841072781211</v>
      </c>
      <c r="J134" s="31">
        <v>0.15026086232908617</v>
      </c>
      <c r="K134" s="31">
        <v>0.16305641268341331</v>
      </c>
      <c r="L134" s="31">
        <v>0.16891517994439925</v>
      </c>
      <c r="M134" s="31">
        <v>0.17737807121595889</v>
      </c>
      <c r="N134" s="31">
        <v>0.17546548777166793</v>
      </c>
      <c r="O134" s="31">
        <v>0.16923008128950287</v>
      </c>
      <c r="P134" s="31">
        <v>0.17187382407476831</v>
      </c>
      <c r="Q134" s="31">
        <v>0.18272753776142298</v>
      </c>
      <c r="R134" s="31">
        <v>0.18349197836076178</v>
      </c>
      <c r="S134" s="31">
        <v>0.15463825362974407</v>
      </c>
      <c r="T134" s="31">
        <v>0.16901830688337624</v>
      </c>
      <c r="U134" s="31">
        <v>0.17524797747870999</v>
      </c>
      <c r="V134" s="31">
        <v>0.18421982713622195</v>
      </c>
      <c r="W134" s="31">
        <v>0.18208715462624664</v>
      </c>
      <c r="X134" s="31">
        <v>0.17505237123917286</v>
      </c>
      <c r="Y134" s="31">
        <v>0.17659315922799981</v>
      </c>
      <c r="Z134" s="31">
        <v>0.18694271857737493</v>
      </c>
      <c r="AA134" s="31">
        <v>0.18704488803668992</v>
      </c>
      <c r="AB134" s="31">
        <v>0.15739527179029697</v>
      </c>
      <c r="AC134" s="31">
        <v>0.17146808944599637</v>
      </c>
      <c r="AD134" s="31">
        <v>0.17775845922969097</v>
      </c>
      <c r="AE134" s="31">
        <v>0.18664629527499718</v>
      </c>
    </row>
    <row r="135" spans="1:31">
      <c r="A135" s="29" t="s">
        <v>131</v>
      </c>
      <c r="B135" s="29" t="s">
        <v>77</v>
      </c>
      <c r="C135" s="31">
        <v>5.6817846702289662E-2</v>
      </c>
      <c r="D135" s="31">
        <v>5.7828364913218251E-2</v>
      </c>
      <c r="E135" s="31">
        <v>5.7378601373581792E-2</v>
      </c>
      <c r="F135" s="31">
        <v>5.6440719405785315E-2</v>
      </c>
      <c r="G135" s="31">
        <v>5.5508932262681027E-2</v>
      </c>
      <c r="H135" s="31">
        <v>5.4366961918436027E-2</v>
      </c>
      <c r="I135" s="31">
        <v>5.3601515731098948E-2</v>
      </c>
      <c r="J135" s="31">
        <v>5.2593627219095468E-2</v>
      </c>
      <c r="K135" s="31">
        <v>5.1673895349962515E-2</v>
      </c>
      <c r="L135" s="31">
        <v>5.0687042318443135E-2</v>
      </c>
      <c r="M135" s="31">
        <v>5.0009155221250462E-2</v>
      </c>
      <c r="N135" s="31">
        <v>5.0101436003267365E-2</v>
      </c>
      <c r="O135" s="31">
        <v>5.0314174328587244E-2</v>
      </c>
      <c r="P135" s="31">
        <v>5.0385639818132821E-2</v>
      </c>
      <c r="Q135" s="31">
        <v>5.0528114075344306E-2</v>
      </c>
      <c r="R135" s="31">
        <v>4.9567429649786776E-2</v>
      </c>
      <c r="S135" s="31">
        <v>4.8968842421525043E-2</v>
      </c>
      <c r="T135" s="31">
        <v>4.8523271392823315E-2</v>
      </c>
      <c r="U135" s="31">
        <v>4.8267633505987374E-2</v>
      </c>
      <c r="V135" s="31">
        <v>4.7731513114430024E-2</v>
      </c>
      <c r="W135" s="31">
        <v>4.7426495429457552E-2</v>
      </c>
      <c r="X135" s="31">
        <v>4.7168397153929606E-2</v>
      </c>
      <c r="Y135" s="31">
        <v>4.7064672275806088E-2</v>
      </c>
      <c r="Z135" s="31">
        <v>4.6480580132312078E-2</v>
      </c>
      <c r="AA135" s="31">
        <v>4.6034755836008828E-2</v>
      </c>
      <c r="AB135" s="31">
        <v>4.4610258704564108E-2</v>
      </c>
      <c r="AC135" s="31">
        <v>4.3418061293406328E-2</v>
      </c>
      <c r="AD135" s="31">
        <v>4.2042872097904513E-2</v>
      </c>
      <c r="AE135" s="31">
        <v>4.0881761036116342E-2</v>
      </c>
    </row>
    <row r="136" spans="1:31">
      <c r="A136" s="29" t="s">
        <v>131</v>
      </c>
      <c r="B136" s="29" t="s">
        <v>78</v>
      </c>
      <c r="C136" s="31">
        <v>4.8281710935553245E-2</v>
      </c>
      <c r="D136" s="31">
        <v>4.9152192939634465E-2</v>
      </c>
      <c r="E136" s="31">
        <v>4.8720318515171404E-2</v>
      </c>
      <c r="F136" s="31">
        <v>4.7966926729309967E-2</v>
      </c>
      <c r="G136" s="31">
        <v>4.7134254488063354E-2</v>
      </c>
      <c r="H136" s="31">
        <v>4.6196077894947049E-2</v>
      </c>
      <c r="I136" s="31">
        <v>4.5542801761801983E-2</v>
      </c>
      <c r="J136" s="31">
        <v>4.468603623151722E-2</v>
      </c>
      <c r="K136" s="31">
        <v>4.3906243035962654E-2</v>
      </c>
      <c r="L136" s="31">
        <v>4.3070985502509956E-2</v>
      </c>
      <c r="M136" s="31">
        <v>4.2460202601809716E-2</v>
      </c>
      <c r="N136" s="31">
        <v>4.2536031147710443E-2</v>
      </c>
      <c r="O136" s="31">
        <v>4.2761138683993886E-2</v>
      </c>
      <c r="P136" s="31">
        <v>4.2806466297542721E-2</v>
      </c>
      <c r="Q136" s="31">
        <v>4.2923179143726085E-2</v>
      </c>
      <c r="R136" s="31">
        <v>4.2082108511766109E-2</v>
      </c>
      <c r="S136" s="31">
        <v>4.1614992526127062E-2</v>
      </c>
      <c r="T136" s="31">
        <v>4.1198259650975962E-2</v>
      </c>
      <c r="U136" s="31">
        <v>4.0994325502073506E-2</v>
      </c>
      <c r="V136" s="31">
        <v>4.0570470942734201E-2</v>
      </c>
      <c r="W136" s="31">
        <v>4.0302100145245191E-2</v>
      </c>
      <c r="X136" s="31">
        <v>4.0051062751834621E-2</v>
      </c>
      <c r="Y136" s="31">
        <v>4.0003608631391012E-2</v>
      </c>
      <c r="Z136" s="31">
        <v>3.9476747079150068E-2</v>
      </c>
      <c r="AA136" s="31">
        <v>3.9114305496499385E-2</v>
      </c>
      <c r="AB136" s="31">
        <v>3.7915861375795862E-2</v>
      </c>
      <c r="AC136" s="31">
        <v>3.6870712884287581E-2</v>
      </c>
      <c r="AD136" s="31">
        <v>3.5729978721358302E-2</v>
      </c>
      <c r="AE136" s="31">
        <v>3.4739320736121106E-2</v>
      </c>
    </row>
    <row r="138" spans="1:31">
      <c r="A138" s="19" t="s">
        <v>128</v>
      </c>
      <c r="B138" s="19" t="s">
        <v>129</v>
      </c>
      <c r="C138" s="19" t="s">
        <v>80</v>
      </c>
      <c r="D138" s="19" t="s">
        <v>89</v>
      </c>
      <c r="E138" s="19" t="s">
        <v>90</v>
      </c>
      <c r="F138" s="19" t="s">
        <v>91</v>
      </c>
      <c r="G138" s="19" t="s">
        <v>92</v>
      </c>
      <c r="H138" s="19" t="s">
        <v>93</v>
      </c>
      <c r="I138" s="19" t="s">
        <v>94</v>
      </c>
      <c r="J138" s="19" t="s">
        <v>95</v>
      </c>
      <c r="K138" s="19" t="s">
        <v>96</v>
      </c>
      <c r="L138" s="19" t="s">
        <v>97</v>
      </c>
      <c r="M138" s="19" t="s">
        <v>98</v>
      </c>
      <c r="N138" s="19" t="s">
        <v>99</v>
      </c>
      <c r="O138" s="19" t="s">
        <v>100</v>
      </c>
      <c r="P138" s="19" t="s">
        <v>101</v>
      </c>
      <c r="Q138" s="19" t="s">
        <v>102</v>
      </c>
      <c r="R138" s="19" t="s">
        <v>103</v>
      </c>
      <c r="S138" s="19" t="s">
        <v>104</v>
      </c>
      <c r="T138" s="19" t="s">
        <v>105</v>
      </c>
      <c r="U138" s="19" t="s">
        <v>106</v>
      </c>
      <c r="V138" s="19" t="s">
        <v>107</v>
      </c>
      <c r="W138" s="19" t="s">
        <v>108</v>
      </c>
      <c r="X138" s="19" t="s">
        <v>109</v>
      </c>
      <c r="Y138" s="19" t="s">
        <v>110</v>
      </c>
      <c r="Z138" s="19" t="s">
        <v>111</v>
      </c>
      <c r="AA138" s="19" t="s">
        <v>112</v>
      </c>
      <c r="AB138" s="19" t="s">
        <v>113</v>
      </c>
      <c r="AC138" s="19" t="s">
        <v>114</v>
      </c>
      <c r="AD138" s="19" t="s">
        <v>115</v>
      </c>
      <c r="AE138" s="19" t="s">
        <v>116</v>
      </c>
    </row>
    <row r="139" spans="1:31">
      <c r="A139" s="29" t="s">
        <v>132</v>
      </c>
      <c r="B139" s="29" t="s">
        <v>24</v>
      </c>
      <c r="C139" s="31">
        <v>0.14656899328843162</v>
      </c>
      <c r="D139" s="31">
        <v>0.14259415897455491</v>
      </c>
      <c r="E139" s="31">
        <v>0.15200699359492181</v>
      </c>
      <c r="F139" s="31">
        <v>0.15025704189057712</v>
      </c>
      <c r="G139" s="31">
        <v>0.14276090165809069</v>
      </c>
      <c r="H139" s="31">
        <v>0.15204283000478097</v>
      </c>
      <c r="I139" s="31">
        <v>0.1529667894503397</v>
      </c>
      <c r="J139" s="31">
        <v>0.14657250067058666</v>
      </c>
      <c r="K139" s="31">
        <v>0.15282796204507232</v>
      </c>
      <c r="L139" s="31">
        <v>0.15886338982806544</v>
      </c>
      <c r="M139" s="31">
        <v>0.15264870454408139</v>
      </c>
      <c r="N139" s="31">
        <v>0.16071028553901781</v>
      </c>
      <c r="O139" s="31">
        <v>0.15701049732484851</v>
      </c>
      <c r="P139" s="31">
        <v>0.14888292871781375</v>
      </c>
      <c r="Q139" s="31">
        <v>0.15835661782827834</v>
      </c>
      <c r="R139" s="31">
        <v>0.15951312817285945</v>
      </c>
      <c r="S139" s="31">
        <v>0.15165825037530184</v>
      </c>
      <c r="T139" s="31">
        <v>0.1586467330823832</v>
      </c>
      <c r="U139" s="31">
        <v>0.16491197512715136</v>
      </c>
      <c r="V139" s="31">
        <v>0.15887388381176043</v>
      </c>
      <c r="W139" s="31">
        <v>0.16642236012352907</v>
      </c>
      <c r="X139" s="31">
        <v>0.16225404046300476</v>
      </c>
      <c r="Y139" s="31">
        <v>0.15280556837130269</v>
      </c>
      <c r="Z139" s="31">
        <v>0.16235803444260341</v>
      </c>
      <c r="AA139" s="31">
        <v>0.16248572124267416</v>
      </c>
      <c r="AB139" s="31">
        <v>0.15437871913289489</v>
      </c>
      <c r="AC139" s="31">
        <v>0.16112626294293875</v>
      </c>
      <c r="AD139" s="31">
        <v>0.16754836306143511</v>
      </c>
      <c r="AE139" s="31">
        <v>0.16076692983684585</v>
      </c>
    </row>
    <row r="140" spans="1:31">
      <c r="A140" s="29" t="s">
        <v>132</v>
      </c>
      <c r="B140" s="29" t="s">
        <v>77</v>
      </c>
      <c r="C140" s="31">
        <v>5.6860162725530253E-2</v>
      </c>
      <c r="D140" s="31">
        <v>5.6127141593377859E-2</v>
      </c>
      <c r="E140" s="31">
        <v>5.7858687287911451E-2</v>
      </c>
      <c r="F140" s="31">
        <v>5.6969082187597775E-2</v>
      </c>
      <c r="G140" s="31">
        <v>5.5917414380251031E-2</v>
      </c>
      <c r="H140" s="31">
        <v>5.4843100445946508E-2</v>
      </c>
      <c r="I140" s="31">
        <v>5.4084937402026037E-2</v>
      </c>
      <c r="J140" s="31">
        <v>5.2787688267861371E-2</v>
      </c>
      <c r="K140" s="31">
        <v>5.1714636216454064E-2</v>
      </c>
      <c r="L140" s="31">
        <v>5.0635714041985733E-2</v>
      </c>
      <c r="M140" s="31">
        <v>4.9778102331191641E-2</v>
      </c>
      <c r="N140" s="31">
        <v>4.8857537694293109E-2</v>
      </c>
      <c r="O140" s="31">
        <v>4.960234888239555E-2</v>
      </c>
      <c r="P140" s="31">
        <v>4.9957366986610525E-2</v>
      </c>
      <c r="Q140" s="31">
        <v>5.01428973153175E-2</v>
      </c>
      <c r="R140" s="31">
        <v>4.9580832220338787E-2</v>
      </c>
      <c r="S140" s="31">
        <v>4.918169496180326E-2</v>
      </c>
      <c r="T140" s="31">
        <v>4.8628626666515851E-2</v>
      </c>
      <c r="U140" s="31">
        <v>4.834862144004845E-2</v>
      </c>
      <c r="V140" s="31">
        <v>4.7645477546676154E-2</v>
      </c>
      <c r="W140" s="31">
        <v>4.7267199847788273E-2</v>
      </c>
      <c r="X140" s="31">
        <v>4.6935486603303815E-2</v>
      </c>
      <c r="Y140" s="31">
        <v>4.6805874128950417E-2</v>
      </c>
      <c r="Z140" s="31">
        <v>4.6184352234847466E-2</v>
      </c>
      <c r="AA140" s="31">
        <v>4.5720625711497931E-2</v>
      </c>
      <c r="AB140" s="31">
        <v>4.4340153750256101E-2</v>
      </c>
      <c r="AC140" s="31">
        <v>4.3222810405959732E-2</v>
      </c>
      <c r="AD140" s="31">
        <v>4.1972651798423619E-2</v>
      </c>
      <c r="AE140" s="31">
        <v>4.0717996784467747E-2</v>
      </c>
    </row>
    <row r="141" spans="1:31">
      <c r="A141" s="29" t="s">
        <v>132</v>
      </c>
      <c r="B141" s="29" t="s">
        <v>78</v>
      </c>
      <c r="C141" s="31">
        <v>4.8299340109606001E-2</v>
      </c>
      <c r="D141" s="31">
        <v>4.7658370719935984E-2</v>
      </c>
      <c r="E141" s="31">
        <v>4.9135874469507283E-2</v>
      </c>
      <c r="F141" s="31">
        <v>4.8396614064780581E-2</v>
      </c>
      <c r="G141" s="31">
        <v>4.7479429609905199E-2</v>
      </c>
      <c r="H141" s="31">
        <v>4.6569561577432889E-2</v>
      </c>
      <c r="I141" s="31">
        <v>4.5963088060817212E-2</v>
      </c>
      <c r="J141" s="31">
        <v>4.4824222623047499E-2</v>
      </c>
      <c r="K141" s="31">
        <v>4.3905926145939432E-2</v>
      </c>
      <c r="L141" s="31">
        <v>4.2995283002933753E-2</v>
      </c>
      <c r="M141" s="31">
        <v>4.2288338480117788E-2</v>
      </c>
      <c r="N141" s="31">
        <v>4.1525580051251176E-2</v>
      </c>
      <c r="O141" s="31">
        <v>4.2153536311350728E-2</v>
      </c>
      <c r="P141" s="31">
        <v>4.2415293175966436E-2</v>
      </c>
      <c r="Q141" s="31">
        <v>4.260986986807673E-2</v>
      </c>
      <c r="R141" s="31">
        <v>4.2104273931482084E-2</v>
      </c>
      <c r="S141" s="31">
        <v>4.177032302169148E-2</v>
      </c>
      <c r="T141" s="31">
        <v>4.1284025938214355E-2</v>
      </c>
      <c r="U141" s="31">
        <v>4.1075413829114622E-2</v>
      </c>
      <c r="V141" s="31">
        <v>4.0493992361762689E-2</v>
      </c>
      <c r="W141" s="31">
        <v>4.0141112396627911E-2</v>
      </c>
      <c r="X141" s="31">
        <v>3.9848205921367744E-2</v>
      </c>
      <c r="Y141" s="31">
        <v>3.9743266220702393E-2</v>
      </c>
      <c r="Z141" s="31">
        <v>3.9237495328020747E-2</v>
      </c>
      <c r="AA141" s="31">
        <v>3.8837354595332461E-2</v>
      </c>
      <c r="AB141" s="31">
        <v>3.7651997218953862E-2</v>
      </c>
      <c r="AC141" s="31">
        <v>3.6705765460456542E-2</v>
      </c>
      <c r="AD141" s="31">
        <v>3.565267862662836E-2</v>
      </c>
      <c r="AE141" s="31">
        <v>3.4567080192757262E-2</v>
      </c>
    </row>
    <row r="143" spans="1:31">
      <c r="A143" s="19" t="s">
        <v>128</v>
      </c>
      <c r="B143" s="19" t="s">
        <v>129</v>
      </c>
      <c r="C143" s="19" t="s">
        <v>80</v>
      </c>
      <c r="D143" s="19" t="s">
        <v>89</v>
      </c>
      <c r="E143" s="19" t="s">
        <v>90</v>
      </c>
      <c r="F143" s="19" t="s">
        <v>91</v>
      </c>
      <c r="G143" s="19" t="s">
        <v>92</v>
      </c>
      <c r="H143" s="19" t="s">
        <v>93</v>
      </c>
      <c r="I143" s="19" t="s">
        <v>94</v>
      </c>
      <c r="J143" s="19" t="s">
        <v>95</v>
      </c>
      <c r="K143" s="19" t="s">
        <v>96</v>
      </c>
      <c r="L143" s="19" t="s">
        <v>97</v>
      </c>
      <c r="M143" s="19" t="s">
        <v>98</v>
      </c>
      <c r="N143" s="19" t="s">
        <v>99</v>
      </c>
      <c r="O143" s="19" t="s">
        <v>100</v>
      </c>
      <c r="P143" s="19" t="s">
        <v>101</v>
      </c>
      <c r="Q143" s="19" t="s">
        <v>102</v>
      </c>
      <c r="R143" s="19" t="s">
        <v>103</v>
      </c>
      <c r="S143" s="19" t="s">
        <v>104</v>
      </c>
      <c r="T143" s="19" t="s">
        <v>105</v>
      </c>
      <c r="U143" s="19" t="s">
        <v>106</v>
      </c>
      <c r="V143" s="19" t="s">
        <v>107</v>
      </c>
      <c r="W143" s="19" t="s">
        <v>108</v>
      </c>
      <c r="X143" s="19" t="s">
        <v>109</v>
      </c>
      <c r="Y143" s="19" t="s">
        <v>110</v>
      </c>
      <c r="Z143" s="19" t="s">
        <v>111</v>
      </c>
      <c r="AA143" s="19" t="s">
        <v>112</v>
      </c>
      <c r="AB143" s="19" t="s">
        <v>113</v>
      </c>
      <c r="AC143" s="19" t="s">
        <v>114</v>
      </c>
      <c r="AD143" s="19" t="s">
        <v>115</v>
      </c>
      <c r="AE143" s="19" t="s">
        <v>116</v>
      </c>
    </row>
    <row r="144" spans="1:31">
      <c r="A144" s="29" t="s">
        <v>133</v>
      </c>
      <c r="B144" s="29" t="s">
        <v>24</v>
      </c>
      <c r="C144" s="31">
        <v>0.16814544730225062</v>
      </c>
      <c r="D144" s="31">
        <v>0.16915387901047488</v>
      </c>
      <c r="E144" s="31">
        <v>0.1729189367021661</v>
      </c>
      <c r="F144" s="31">
        <v>0.16762326204970895</v>
      </c>
      <c r="G144" s="31">
        <v>0.16071727540050706</v>
      </c>
      <c r="H144" s="31">
        <v>0.16714213615769644</v>
      </c>
      <c r="I144" s="31">
        <v>0.17210141199951273</v>
      </c>
      <c r="J144" s="31">
        <v>0.1635358038286843</v>
      </c>
      <c r="K144" s="31">
        <v>0.17015128199693988</v>
      </c>
      <c r="L144" s="31">
        <v>0.17239789762229607</v>
      </c>
      <c r="M144" s="31">
        <v>0.17186542761897497</v>
      </c>
      <c r="N144" s="31">
        <v>0.17622198500708453</v>
      </c>
      <c r="O144" s="31">
        <v>0.17060648721302288</v>
      </c>
      <c r="P144" s="31">
        <v>0.16266669564524744</v>
      </c>
      <c r="Q144" s="31">
        <v>0.16912344019102149</v>
      </c>
      <c r="R144" s="31">
        <v>0.17484506104238406</v>
      </c>
      <c r="S144" s="31">
        <v>0.16619058949716486</v>
      </c>
      <c r="T144" s="31">
        <v>0.17416702840869963</v>
      </c>
      <c r="U144" s="31">
        <v>0.17646090133741574</v>
      </c>
      <c r="V144" s="31">
        <v>0.17640090104907033</v>
      </c>
      <c r="W144" s="31">
        <v>0.18056736369798629</v>
      </c>
      <c r="X144" s="31">
        <v>0.17439591812152511</v>
      </c>
      <c r="Y144" s="31">
        <v>0.16546979182559562</v>
      </c>
      <c r="Z144" s="31">
        <v>0.17195067415443438</v>
      </c>
      <c r="AA144" s="31">
        <v>0.17691692488591917</v>
      </c>
      <c r="AB144" s="31">
        <v>0.16798835761330236</v>
      </c>
      <c r="AC144" s="31">
        <v>0.17568425382627206</v>
      </c>
      <c r="AD144" s="31">
        <v>0.17813813801242964</v>
      </c>
      <c r="AE144" s="31">
        <v>0.17756426535080308</v>
      </c>
    </row>
    <row r="145" spans="1:31">
      <c r="A145" s="29" t="s">
        <v>133</v>
      </c>
      <c r="B145" s="29" t="s">
        <v>77</v>
      </c>
      <c r="C145" s="31">
        <v>5.6866884082273458E-2</v>
      </c>
      <c r="D145" s="31">
        <v>5.6604011120862836E-2</v>
      </c>
      <c r="E145" s="31">
        <v>5.6053703323017748E-2</v>
      </c>
      <c r="F145" s="31">
        <v>5.5084049409349772E-2</v>
      </c>
      <c r="G145" s="31">
        <v>5.397267729307284E-2</v>
      </c>
      <c r="H145" s="31">
        <v>5.2767608252291119E-2</v>
      </c>
      <c r="I145" s="31">
        <v>5.2132826513183302E-2</v>
      </c>
      <c r="J145" s="31">
        <v>5.1268939068907261E-2</v>
      </c>
      <c r="K145" s="31">
        <v>5.1122300598769661E-2</v>
      </c>
      <c r="L145" s="31">
        <v>5.0534635824440684E-2</v>
      </c>
      <c r="M145" s="31">
        <v>4.9995878048739235E-2</v>
      </c>
      <c r="N145" s="31">
        <v>5.028661642724299E-2</v>
      </c>
      <c r="O145" s="31">
        <v>5.0518672718769399E-2</v>
      </c>
      <c r="P145" s="31">
        <v>5.0697070307770334E-2</v>
      </c>
      <c r="Q145" s="31">
        <v>5.0340143527575792E-2</v>
      </c>
      <c r="R145" s="31">
        <v>4.9317061941021631E-2</v>
      </c>
      <c r="S145" s="31">
        <v>4.8352450850610892E-2</v>
      </c>
      <c r="T145" s="31">
        <v>4.8064878006630084E-2</v>
      </c>
      <c r="U145" s="31">
        <v>4.7677193838082263E-2</v>
      </c>
      <c r="V145" s="31">
        <v>4.6952224470551522E-2</v>
      </c>
      <c r="W145" s="31">
        <v>4.6688930187383321E-2</v>
      </c>
      <c r="X145" s="31">
        <v>4.6287199753712406E-2</v>
      </c>
      <c r="Y145" s="31">
        <v>4.6174263469522199E-2</v>
      </c>
      <c r="Z145" s="31">
        <v>4.5297408691099876E-2</v>
      </c>
      <c r="AA145" s="31">
        <v>4.4630323735751085E-2</v>
      </c>
      <c r="AB145" s="31">
        <v>4.3073189118360555E-2</v>
      </c>
      <c r="AC145" s="31">
        <v>4.2035633837055622E-2</v>
      </c>
      <c r="AD145" s="31">
        <v>4.0659609357215763E-2</v>
      </c>
      <c r="AE145" s="31">
        <v>3.949202827054818E-2</v>
      </c>
    </row>
    <row r="146" spans="1:31">
      <c r="A146" s="29" t="s">
        <v>133</v>
      </c>
      <c r="B146" s="29" t="s">
        <v>78</v>
      </c>
      <c r="C146" s="31">
        <v>4.8301891762344527E-2</v>
      </c>
      <c r="D146" s="31">
        <v>4.8073265941016366E-2</v>
      </c>
      <c r="E146" s="31">
        <v>4.761980991254048E-2</v>
      </c>
      <c r="F146" s="31">
        <v>4.6780743478380779E-2</v>
      </c>
      <c r="G146" s="31">
        <v>4.5871955498795101E-2</v>
      </c>
      <c r="H146" s="31">
        <v>4.4838188426414891E-2</v>
      </c>
      <c r="I146" s="31">
        <v>4.4278550097688031E-2</v>
      </c>
      <c r="J146" s="31">
        <v>4.3528978165391405E-2</v>
      </c>
      <c r="K146" s="31">
        <v>4.3432520133007337E-2</v>
      </c>
      <c r="L146" s="31">
        <v>4.2908008822607646E-2</v>
      </c>
      <c r="M146" s="31">
        <v>4.248398487243004E-2</v>
      </c>
      <c r="N146" s="31">
        <v>4.2722411707378102E-2</v>
      </c>
      <c r="O146" s="31">
        <v>4.293957840662882E-2</v>
      </c>
      <c r="P146" s="31">
        <v>4.3067361718710742E-2</v>
      </c>
      <c r="Q146" s="31">
        <v>4.2746536884319675E-2</v>
      </c>
      <c r="R146" s="31">
        <v>4.1918024079964665E-2</v>
      </c>
      <c r="S146" s="31">
        <v>4.1083243761337464E-2</v>
      </c>
      <c r="T146" s="31">
        <v>4.0816406147946384E-2</v>
      </c>
      <c r="U146" s="31">
        <v>4.0478550409647707E-2</v>
      </c>
      <c r="V146" s="31">
        <v>3.9871135587993517E-2</v>
      </c>
      <c r="W146" s="31">
        <v>3.9668159954191179E-2</v>
      </c>
      <c r="X146" s="31">
        <v>3.9309334763915037E-2</v>
      </c>
      <c r="Y146" s="31">
        <v>3.9224802426156412E-2</v>
      </c>
      <c r="Z146" s="31">
        <v>3.8469193993722818E-2</v>
      </c>
      <c r="AA146" s="31">
        <v>3.7912917912779599E-2</v>
      </c>
      <c r="AB146" s="31">
        <v>3.6592686243275517E-2</v>
      </c>
      <c r="AC146" s="31">
        <v>3.5723691665828464E-2</v>
      </c>
      <c r="AD146" s="31">
        <v>3.4516411323957503E-2</v>
      </c>
      <c r="AE146" s="31">
        <v>3.3521103038522834E-2</v>
      </c>
    </row>
    <row r="148" spans="1:31">
      <c r="A148" s="19" t="s">
        <v>128</v>
      </c>
      <c r="B148" s="19" t="s">
        <v>129</v>
      </c>
      <c r="C148" s="19" t="s">
        <v>80</v>
      </c>
      <c r="D148" s="19" t="s">
        <v>89</v>
      </c>
      <c r="E148" s="19" t="s">
        <v>90</v>
      </c>
      <c r="F148" s="19" t="s">
        <v>91</v>
      </c>
      <c r="G148" s="19" t="s">
        <v>92</v>
      </c>
      <c r="H148" s="19" t="s">
        <v>93</v>
      </c>
      <c r="I148" s="19" t="s">
        <v>94</v>
      </c>
      <c r="J148" s="19" t="s">
        <v>95</v>
      </c>
      <c r="K148" s="19" t="s">
        <v>96</v>
      </c>
      <c r="L148" s="19" t="s">
        <v>97</v>
      </c>
      <c r="M148" s="19" t="s">
        <v>98</v>
      </c>
      <c r="N148" s="19" t="s">
        <v>99</v>
      </c>
      <c r="O148" s="19" t="s">
        <v>100</v>
      </c>
      <c r="P148" s="19" t="s">
        <v>101</v>
      </c>
      <c r="Q148" s="19" t="s">
        <v>102</v>
      </c>
      <c r="R148" s="19" t="s">
        <v>103</v>
      </c>
      <c r="S148" s="19" t="s">
        <v>104</v>
      </c>
      <c r="T148" s="19" t="s">
        <v>105</v>
      </c>
      <c r="U148" s="19" t="s">
        <v>106</v>
      </c>
      <c r="V148" s="19" t="s">
        <v>107</v>
      </c>
      <c r="W148" s="19" t="s">
        <v>108</v>
      </c>
      <c r="X148" s="19" t="s">
        <v>109</v>
      </c>
      <c r="Y148" s="19" t="s">
        <v>110</v>
      </c>
      <c r="Z148" s="19" t="s">
        <v>111</v>
      </c>
      <c r="AA148" s="19" t="s">
        <v>112</v>
      </c>
      <c r="AB148" s="19" t="s">
        <v>113</v>
      </c>
      <c r="AC148" s="19" t="s">
        <v>114</v>
      </c>
      <c r="AD148" s="19" t="s">
        <v>115</v>
      </c>
      <c r="AE148" s="19" t="s">
        <v>116</v>
      </c>
    </row>
    <row r="149" spans="1:31">
      <c r="A149" s="29" t="s">
        <v>134</v>
      </c>
      <c r="B149" s="29" t="s">
        <v>24</v>
      </c>
      <c r="C149" s="31">
        <v>0.13534286866612538</v>
      </c>
      <c r="D149" s="31">
        <v>0.13514787235760131</v>
      </c>
      <c r="E149" s="31">
        <v>0.13869170851677259</v>
      </c>
      <c r="F149" s="31">
        <v>0.13972016318682445</v>
      </c>
      <c r="G149" s="31">
        <v>0.1343591609810936</v>
      </c>
      <c r="H149" s="31">
        <v>0.143459665418565</v>
      </c>
      <c r="I149" s="31">
        <v>0.14324319463039725</v>
      </c>
      <c r="J149" s="31">
        <v>0.13941783873239014</v>
      </c>
      <c r="K149" s="31">
        <v>0.13924784726620704</v>
      </c>
      <c r="L149" s="31">
        <v>0.14175280671058749</v>
      </c>
      <c r="M149" s="31">
        <v>0.13974814156357018</v>
      </c>
      <c r="N149" s="31">
        <v>0.14359946192043854</v>
      </c>
      <c r="O149" s="31">
        <v>0.14348357335504228</v>
      </c>
      <c r="P149" s="31">
        <v>0.13765367676411994</v>
      </c>
      <c r="Q149" s="31">
        <v>0.14598513430932675</v>
      </c>
      <c r="R149" s="31">
        <v>0.14689625420629851</v>
      </c>
      <c r="S149" s="31">
        <v>0.14159953302532702</v>
      </c>
      <c r="T149" s="31">
        <v>0.14294648019812753</v>
      </c>
      <c r="U149" s="31">
        <v>0.14590590648206092</v>
      </c>
      <c r="V149" s="31">
        <v>0.14385744774176476</v>
      </c>
      <c r="W149" s="31">
        <v>0.14786746676815582</v>
      </c>
      <c r="X149" s="31">
        <v>0.14715020487444311</v>
      </c>
      <c r="Y149" s="31">
        <v>0.14000731603170247</v>
      </c>
      <c r="Z149" s="31">
        <v>0.14863510514237657</v>
      </c>
      <c r="AA149" s="31">
        <v>0.14849043580021973</v>
      </c>
      <c r="AB149" s="31">
        <v>0.14375999282638457</v>
      </c>
      <c r="AC149" s="31">
        <v>0.14420056557568481</v>
      </c>
      <c r="AD149" s="31">
        <v>0.14772607452383379</v>
      </c>
      <c r="AE149" s="31">
        <v>0.14522793719891286</v>
      </c>
    </row>
    <row r="150" spans="1:31">
      <c r="A150" s="29" t="s">
        <v>134</v>
      </c>
      <c r="B150" s="29" t="s">
        <v>77</v>
      </c>
      <c r="C150" s="31">
        <v>5.6166580304967212E-2</v>
      </c>
      <c r="D150" s="31">
        <v>5.7003547395656433E-2</v>
      </c>
      <c r="E150" s="31">
        <v>5.678052093920892E-2</v>
      </c>
      <c r="F150" s="31">
        <v>5.5863932208032777E-2</v>
      </c>
      <c r="G150" s="31">
        <v>5.494794410371092E-2</v>
      </c>
      <c r="H150" s="31">
        <v>5.3938228676967723E-2</v>
      </c>
      <c r="I150" s="31">
        <v>5.3324576087481028E-2</v>
      </c>
      <c r="J150" s="31">
        <v>5.2395885950198506E-2</v>
      </c>
      <c r="K150" s="31">
        <v>5.1593343964033846E-2</v>
      </c>
      <c r="L150" s="31">
        <v>5.0702095190792044E-2</v>
      </c>
      <c r="M150" s="31">
        <v>5.0149681182366859E-2</v>
      </c>
      <c r="N150" s="31">
        <v>5.0228215680719362E-2</v>
      </c>
      <c r="O150" s="31">
        <v>5.0435638434085404E-2</v>
      </c>
      <c r="P150" s="31">
        <v>5.0568410476815366E-2</v>
      </c>
      <c r="Q150" s="31">
        <v>5.0561515116479057E-2</v>
      </c>
      <c r="R150" s="31">
        <v>4.968039889815181E-2</v>
      </c>
      <c r="S150" s="31">
        <v>4.9128071900910113E-2</v>
      </c>
      <c r="T150" s="31">
        <v>4.8627473874222213E-2</v>
      </c>
      <c r="U150" s="31">
        <v>4.8281852635142605E-2</v>
      </c>
      <c r="V150" s="31">
        <v>4.7742499074895008E-2</v>
      </c>
      <c r="W150" s="31">
        <v>4.7373991647772618E-2</v>
      </c>
      <c r="X150" s="31">
        <v>4.7077282154838161E-2</v>
      </c>
      <c r="Y150" s="31">
        <v>4.6941971226765876E-2</v>
      </c>
      <c r="Z150" s="31">
        <v>4.6292508833182949E-2</v>
      </c>
      <c r="AA150" s="31">
        <v>4.5923932823542797E-2</v>
      </c>
      <c r="AB150" s="31">
        <v>4.4569781785786328E-2</v>
      </c>
      <c r="AC150" s="31">
        <v>4.3477207987070443E-2</v>
      </c>
      <c r="AD150" s="31">
        <v>4.2147516529196592E-2</v>
      </c>
      <c r="AE150" s="31">
        <v>4.0997633889080953E-2</v>
      </c>
    </row>
    <row r="151" spans="1:31">
      <c r="A151" s="29" t="s">
        <v>134</v>
      </c>
      <c r="B151" s="29" t="s">
        <v>78</v>
      </c>
      <c r="C151" s="31">
        <v>4.7689637997083922E-2</v>
      </c>
      <c r="D151" s="31">
        <v>4.8433807337255892E-2</v>
      </c>
      <c r="E151" s="31">
        <v>4.8222446472549342E-2</v>
      </c>
      <c r="F151" s="31">
        <v>4.7446468739639418E-2</v>
      </c>
      <c r="G151" s="31">
        <v>4.6692198402707212E-2</v>
      </c>
      <c r="H151" s="31">
        <v>4.5839130608222839E-2</v>
      </c>
      <c r="I151" s="31">
        <v>4.5316567415223066E-2</v>
      </c>
      <c r="J151" s="31">
        <v>4.451341304594781E-2</v>
      </c>
      <c r="K151" s="31">
        <v>4.3817410894338493E-2</v>
      </c>
      <c r="L151" s="31">
        <v>4.3060740081486248E-2</v>
      </c>
      <c r="M151" s="31">
        <v>4.2570566901630948E-2</v>
      </c>
      <c r="N151" s="31">
        <v>4.2686713272786315E-2</v>
      </c>
      <c r="O151" s="31">
        <v>4.2849124557161944E-2</v>
      </c>
      <c r="P151" s="31">
        <v>4.2957978211161367E-2</v>
      </c>
      <c r="Q151" s="31">
        <v>4.2974362300373305E-2</v>
      </c>
      <c r="R151" s="31">
        <v>4.2188878115021922E-2</v>
      </c>
      <c r="S151" s="31">
        <v>4.1741808501977465E-2</v>
      </c>
      <c r="T151" s="31">
        <v>4.1302885030999312E-2</v>
      </c>
      <c r="U151" s="31">
        <v>4.098845429848981E-2</v>
      </c>
      <c r="V151" s="31">
        <v>4.0569953467075939E-2</v>
      </c>
      <c r="W151" s="31">
        <v>4.0231686983867504E-2</v>
      </c>
      <c r="X151" s="31">
        <v>3.997914548312019E-2</v>
      </c>
      <c r="Y151" s="31">
        <v>3.987173859190718E-2</v>
      </c>
      <c r="Z151" s="31">
        <v>3.9303527742711994E-2</v>
      </c>
      <c r="AA151" s="31">
        <v>3.9011421571482158E-2</v>
      </c>
      <c r="AB151" s="31">
        <v>3.7866873466030966E-2</v>
      </c>
      <c r="AC151" s="31">
        <v>3.6919381572196652E-2</v>
      </c>
      <c r="AD151" s="31">
        <v>3.5790589108921828E-2</v>
      </c>
      <c r="AE151" s="31">
        <v>3.4803665905222353E-2</v>
      </c>
    </row>
  </sheetData>
  <sheetProtection algorithmName="SHA-512" hashValue="5U/2g1frBJGtwPugicZwV5aLhfAXtsGeuGAe7p4S4JI2vilaawFAG/piPVlfvfRYjV6tT/hqmIIe3TLimjj8bw==" saltValue="ELEGO8HN0eADwl4L2OsbcA==" spinCount="100000" sheet="1" objects="1" scenarios="1"/>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5">
    <tabColor rgb="FFFFC000"/>
  </sheetPr>
  <dimension ref="A1:AI151"/>
  <sheetViews>
    <sheetView zoomScale="85" zoomScaleNormal="85" workbookViewId="0"/>
  </sheetViews>
  <sheetFormatPr defaultColWidth="9.140625" defaultRowHeight="15"/>
  <cols>
    <col min="1" max="1" width="16" style="13" customWidth="1"/>
    <col min="2" max="2" width="30.5703125" style="13" customWidth="1"/>
    <col min="3" max="32" width="9.42578125" style="13" customWidth="1"/>
    <col min="33" max="33" width="13.85546875" style="13" bestFit="1" customWidth="1"/>
    <col min="34" max="16384" width="9.140625" style="13"/>
  </cols>
  <sheetData>
    <row r="1" spans="1:35" s="28" customFormat="1" ht="23.25" customHeight="1">
      <c r="A1" s="27" t="s">
        <v>158</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5" s="28" customFormat="1"/>
    <row r="3" spans="1:35" s="28" customFormat="1">
      <c r="AH3" s="13"/>
      <c r="AI3" s="13"/>
    </row>
    <row r="4" spans="1:35">
      <c r="A4" s="18" t="s">
        <v>127</v>
      </c>
      <c r="B4" s="1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row>
    <row r="5" spans="1:35">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c r="AG5" s="32"/>
    </row>
    <row r="6" spans="1:35">
      <c r="A6" s="29" t="s">
        <v>40</v>
      </c>
      <c r="B6" s="29" t="s">
        <v>64</v>
      </c>
      <c r="C6" s="33">
        <v>76981.43571000002</v>
      </c>
      <c r="D6" s="33">
        <v>69670.404879999987</v>
      </c>
      <c r="E6" s="33">
        <v>66571.914019999997</v>
      </c>
      <c r="F6" s="33">
        <v>61365.778200767498</v>
      </c>
      <c r="G6" s="33">
        <v>52171.729778899709</v>
      </c>
      <c r="H6" s="33">
        <v>49185.692008582424</v>
      </c>
      <c r="I6" s="33">
        <v>46381.859081707502</v>
      </c>
      <c r="J6" s="33">
        <v>49361.680126251355</v>
      </c>
      <c r="K6" s="33">
        <v>48617.683037738039</v>
      </c>
      <c r="L6" s="33">
        <v>47472.196496647106</v>
      </c>
      <c r="M6" s="33">
        <v>45396.878053760891</v>
      </c>
      <c r="N6" s="33">
        <v>29884.286501940089</v>
      </c>
      <c r="O6" s="33">
        <v>30595.754640435411</v>
      </c>
      <c r="P6" s="33">
        <v>26902.429927047015</v>
      </c>
      <c r="Q6" s="33">
        <v>22192.931768606664</v>
      </c>
      <c r="R6" s="33">
        <v>21802.473592713701</v>
      </c>
      <c r="S6" s="33">
        <v>22378.213070127556</v>
      </c>
      <c r="T6" s="33">
        <v>22346.815218455842</v>
      </c>
      <c r="U6" s="33">
        <v>20414.622547148821</v>
      </c>
      <c r="V6" s="33">
        <v>20606.050548953037</v>
      </c>
      <c r="W6" s="33">
        <v>17422.353891559786</v>
      </c>
      <c r="X6" s="33">
        <v>11761.829208447902</v>
      </c>
      <c r="Y6" s="33">
        <v>9430.3265158199883</v>
      </c>
      <c r="Z6" s="33">
        <v>7325.7325953229811</v>
      </c>
      <c r="AA6" s="33">
        <v>6680.3896267929194</v>
      </c>
      <c r="AB6" s="33">
        <v>6647.0698000000011</v>
      </c>
      <c r="AC6" s="33">
        <v>6410.1005000000005</v>
      </c>
      <c r="AD6" s="33">
        <v>5686.1789999999992</v>
      </c>
      <c r="AE6" s="33">
        <v>5720.3677000000007</v>
      </c>
      <c r="AG6" s="32"/>
    </row>
    <row r="7" spans="1:35">
      <c r="A7" s="29" t="s">
        <v>40</v>
      </c>
      <c r="B7" s="29" t="s">
        <v>71</v>
      </c>
      <c r="C7" s="33">
        <v>26207.117500000004</v>
      </c>
      <c r="D7" s="33">
        <v>22544.482599999999</v>
      </c>
      <c r="E7" s="33">
        <v>23462.361399999998</v>
      </c>
      <c r="F7" s="33">
        <v>11771.761558916845</v>
      </c>
      <c r="G7" s="33">
        <v>11664.521883123771</v>
      </c>
      <c r="H7" s="33">
        <v>8994.4450663090483</v>
      </c>
      <c r="I7" s="33">
        <v>5.4119141599999986E-4</v>
      </c>
      <c r="J7" s="33">
        <v>4.4370390700000005E-4</v>
      </c>
      <c r="K7" s="33">
        <v>3.9613242599999992E-4</v>
      </c>
      <c r="L7" s="33">
        <v>3.8059551599999995E-4</v>
      </c>
      <c r="M7" s="33">
        <v>3.3760450399999997E-4</v>
      </c>
      <c r="N7" s="33">
        <v>3.1741586299999989E-4</v>
      </c>
      <c r="O7" s="33">
        <v>3.2852348699999995E-4</v>
      </c>
      <c r="P7" s="33">
        <v>3.0736250799999991E-4</v>
      </c>
      <c r="Q7" s="33">
        <v>3.0931431199999988E-4</v>
      </c>
      <c r="R7" s="33">
        <v>2.9671692200000004E-4</v>
      </c>
      <c r="S7" s="33">
        <v>2.6545894099999981E-4</v>
      </c>
      <c r="T7" s="33">
        <v>2.8421346800000004E-4</v>
      </c>
      <c r="U7" s="33">
        <v>2.4626079999999999E-4</v>
      </c>
      <c r="V7" s="33">
        <v>2.4921001599999997E-4</v>
      </c>
      <c r="W7" s="33">
        <v>2.8109652099999981E-4</v>
      </c>
      <c r="X7" s="33">
        <v>3.0517085699999989E-4</v>
      </c>
      <c r="Y7" s="33">
        <v>3.0101076399999987E-4</v>
      </c>
      <c r="Z7" s="33">
        <v>2.8094496500000003E-4</v>
      </c>
      <c r="AA7" s="33">
        <v>2.7217104700000001E-4</v>
      </c>
      <c r="AB7" s="33">
        <v>3.0832691899999989E-4</v>
      </c>
      <c r="AC7" s="33">
        <v>1.39837873E-4</v>
      </c>
      <c r="AD7" s="33">
        <v>0</v>
      </c>
      <c r="AE7" s="33">
        <v>0</v>
      </c>
    </row>
    <row r="8" spans="1:35">
      <c r="A8" s="29" t="s">
        <v>40</v>
      </c>
      <c r="B8" s="29" t="s">
        <v>20</v>
      </c>
      <c r="C8" s="33">
        <v>2252.5065806484422</v>
      </c>
      <c r="D8" s="33">
        <v>2252.5065808646978</v>
      </c>
      <c r="E8" s="33">
        <v>1815.3515045494851</v>
      </c>
      <c r="F8" s="33">
        <v>3397.7130195738655</v>
      </c>
      <c r="G8" s="33">
        <v>4214.0221818178406</v>
      </c>
      <c r="H8" s="33">
        <v>3633.4805907798254</v>
      </c>
      <c r="I8" s="33">
        <v>3338.2500309536704</v>
      </c>
      <c r="J8" s="33">
        <v>3599.5830096579825</v>
      </c>
      <c r="K8" s="33">
        <v>3412.1153733922674</v>
      </c>
      <c r="L8" s="33">
        <v>3939.6717052535018</v>
      </c>
      <c r="M8" s="33">
        <v>4861.6202759893467</v>
      </c>
      <c r="N8" s="33">
        <v>5362.5781682908046</v>
      </c>
      <c r="O8" s="33">
        <v>6370.7685821126333</v>
      </c>
      <c r="P8" s="33">
        <v>6266.8829721541606</v>
      </c>
      <c r="Q8" s="33">
        <v>5487.7121815073187</v>
      </c>
      <c r="R8" s="33">
        <v>4537.5890930577771</v>
      </c>
      <c r="S8" s="33">
        <v>4323.7851133079475</v>
      </c>
      <c r="T8" s="33">
        <v>4424.4262100730457</v>
      </c>
      <c r="U8" s="33">
        <v>3745.189389833256</v>
      </c>
      <c r="V8" s="33">
        <v>3945.2186274363289</v>
      </c>
      <c r="W8" s="33">
        <v>4174.1005148260419</v>
      </c>
      <c r="X8" s="33">
        <v>4600.872998683275</v>
      </c>
      <c r="Y8" s="33">
        <v>2782.6908171754944</v>
      </c>
      <c r="Z8" s="33">
        <v>2653.4997169788994</v>
      </c>
      <c r="AA8" s="33">
        <v>1304.845870276632</v>
      </c>
      <c r="AB8" s="33">
        <v>960.52372250651194</v>
      </c>
      <c r="AC8" s="33">
        <v>963.15537926804598</v>
      </c>
      <c r="AD8" s="33">
        <v>960.52376442126604</v>
      </c>
      <c r="AE8" s="33">
        <v>960.52376122705107</v>
      </c>
    </row>
    <row r="9" spans="1:35">
      <c r="A9" s="29" t="s">
        <v>40</v>
      </c>
      <c r="B9" s="29" t="s">
        <v>32</v>
      </c>
      <c r="C9" s="33">
        <v>708.04634099999998</v>
      </c>
      <c r="D9" s="33">
        <v>719.5568796</v>
      </c>
      <c r="E9" s="33">
        <v>725.07388900000001</v>
      </c>
      <c r="F9" s="33">
        <v>298.7912299999989</v>
      </c>
      <c r="G9" s="33">
        <v>330.74945999999989</v>
      </c>
      <c r="H9" s="33">
        <v>330.40837999999991</v>
      </c>
      <c r="I9" s="33">
        <v>272.97059999999999</v>
      </c>
      <c r="J9" s="33">
        <v>358.98381000000001</v>
      </c>
      <c r="K9" s="33">
        <v>248.2108999999999</v>
      </c>
      <c r="L9" s="33">
        <v>267.77394399999991</v>
      </c>
      <c r="M9" s="33">
        <v>355.21073000000001</v>
      </c>
      <c r="N9" s="33">
        <v>686.14946999999893</v>
      </c>
      <c r="O9" s="33">
        <v>712.33439999999996</v>
      </c>
      <c r="P9" s="33">
        <v>1336.7273700000001</v>
      </c>
      <c r="Q9" s="33">
        <v>427.49243999999999</v>
      </c>
      <c r="R9" s="33">
        <v>442.360739999999</v>
      </c>
      <c r="S9" s="33">
        <v>758.74567999999999</v>
      </c>
      <c r="T9" s="33">
        <v>779.66876999999999</v>
      </c>
      <c r="U9" s="33">
        <v>158.69307000000001</v>
      </c>
      <c r="V9" s="33">
        <v>185.43788000000001</v>
      </c>
      <c r="W9" s="33">
        <v>232.02187000000001</v>
      </c>
      <c r="X9" s="33">
        <v>240.71880999999999</v>
      </c>
      <c r="Y9" s="33">
        <v>202.82747000000001</v>
      </c>
      <c r="Z9" s="33">
        <v>202.81847999999999</v>
      </c>
      <c r="AA9" s="33">
        <v>164.40745999999999</v>
      </c>
      <c r="AB9" s="33">
        <v>0</v>
      </c>
      <c r="AC9" s="33">
        <v>0</v>
      </c>
      <c r="AD9" s="33">
        <v>0</v>
      </c>
      <c r="AE9" s="33">
        <v>0</v>
      </c>
    </row>
    <row r="10" spans="1:35">
      <c r="A10" s="29" t="s">
        <v>40</v>
      </c>
      <c r="B10" s="29" t="s">
        <v>66</v>
      </c>
      <c r="C10" s="33">
        <v>58.090802180671901</v>
      </c>
      <c r="D10" s="33">
        <v>23.363334769839533</v>
      </c>
      <c r="E10" s="33">
        <v>103.42914590917751</v>
      </c>
      <c r="F10" s="33">
        <v>375.42466311360693</v>
      </c>
      <c r="G10" s="33">
        <v>324.8138912263471</v>
      </c>
      <c r="H10" s="33">
        <v>348.90001339285328</v>
      </c>
      <c r="I10" s="33">
        <v>231.3416223876967</v>
      </c>
      <c r="J10" s="33">
        <v>390.61089540765789</v>
      </c>
      <c r="K10" s="33">
        <v>183.88176585578779</v>
      </c>
      <c r="L10" s="33">
        <v>388.70946807864595</v>
      </c>
      <c r="M10" s="33">
        <v>645.19808830782426</v>
      </c>
      <c r="N10" s="33">
        <v>1202.7177557746174</v>
      </c>
      <c r="O10" s="33">
        <v>1081.0834287474297</v>
      </c>
      <c r="P10" s="33">
        <v>1603.2469841159598</v>
      </c>
      <c r="Q10" s="33">
        <v>1590.6849193771939</v>
      </c>
      <c r="R10" s="33">
        <v>1828.6926792425618</v>
      </c>
      <c r="S10" s="33">
        <v>4094.4971408546353</v>
      </c>
      <c r="T10" s="33">
        <v>3797.695670983097</v>
      </c>
      <c r="U10" s="33">
        <v>6640.2504637116508</v>
      </c>
      <c r="V10" s="33">
        <v>8584.2320808648583</v>
      </c>
      <c r="W10" s="33">
        <v>8333.7044188783148</v>
      </c>
      <c r="X10" s="33">
        <v>9765.0772461287252</v>
      </c>
      <c r="Y10" s="33">
        <v>14256.075577990652</v>
      </c>
      <c r="Z10" s="33">
        <v>9776.3321254064213</v>
      </c>
      <c r="AA10" s="33">
        <v>10270.621197171249</v>
      </c>
      <c r="AB10" s="33">
        <v>15302.59226352183</v>
      </c>
      <c r="AC10" s="33">
        <v>15613.830379513995</v>
      </c>
      <c r="AD10" s="33">
        <v>18697.395831874521</v>
      </c>
      <c r="AE10" s="33">
        <v>19822.045880811671</v>
      </c>
    </row>
    <row r="11" spans="1:35">
      <c r="A11" s="29" t="s">
        <v>40</v>
      </c>
      <c r="B11" s="29" t="s">
        <v>65</v>
      </c>
      <c r="C11" s="33">
        <v>13496.950783</v>
      </c>
      <c r="D11" s="33">
        <v>14337.948503999996</v>
      </c>
      <c r="E11" s="33">
        <v>13233.830409999988</v>
      </c>
      <c r="F11" s="33">
        <v>15388.054414999999</v>
      </c>
      <c r="G11" s="33">
        <v>15412.532154999999</v>
      </c>
      <c r="H11" s="33">
        <v>14513.817523999996</v>
      </c>
      <c r="I11" s="33">
        <v>16734.407154999994</v>
      </c>
      <c r="J11" s="33">
        <v>18647.320965999999</v>
      </c>
      <c r="K11" s="33">
        <v>16431.878154999999</v>
      </c>
      <c r="L11" s="33">
        <v>15308.954339999997</v>
      </c>
      <c r="M11" s="33">
        <v>15499.651135999986</v>
      </c>
      <c r="N11" s="33">
        <v>14683.406252999996</v>
      </c>
      <c r="O11" s="33">
        <v>16592.124277999996</v>
      </c>
      <c r="P11" s="33">
        <v>16729.370633999992</v>
      </c>
      <c r="Q11" s="33">
        <v>16294.649353999999</v>
      </c>
      <c r="R11" s="33">
        <v>15722.442879999999</v>
      </c>
      <c r="S11" s="33">
        <v>17728.082721999996</v>
      </c>
      <c r="T11" s="33">
        <v>16419.648309999997</v>
      </c>
      <c r="U11" s="33">
        <v>14855.480169999988</v>
      </c>
      <c r="V11" s="33">
        <v>14243.726586000002</v>
      </c>
      <c r="W11" s="33">
        <v>13820.226294999999</v>
      </c>
      <c r="X11" s="33">
        <v>15588.248697000001</v>
      </c>
      <c r="Y11" s="33">
        <v>15570.793726999989</v>
      </c>
      <c r="Z11" s="33">
        <v>14691.563792000003</v>
      </c>
      <c r="AA11" s="33">
        <v>15660.523264999998</v>
      </c>
      <c r="AB11" s="33">
        <v>18038.769252999999</v>
      </c>
      <c r="AC11" s="33">
        <v>15894.145743999999</v>
      </c>
      <c r="AD11" s="33">
        <v>14208.035291999997</v>
      </c>
      <c r="AE11" s="33">
        <v>13943.311916999994</v>
      </c>
    </row>
    <row r="12" spans="1:35">
      <c r="A12" s="29" t="s">
        <v>40</v>
      </c>
      <c r="B12" s="29" t="s">
        <v>69</v>
      </c>
      <c r="C12" s="33">
        <v>48685.287200233768</v>
      </c>
      <c r="D12" s="33">
        <v>54171.860760946147</v>
      </c>
      <c r="E12" s="33">
        <v>55893.924618621437</v>
      </c>
      <c r="F12" s="33">
        <v>69848.283884702294</v>
      </c>
      <c r="G12" s="33">
        <v>77943.835592053598</v>
      </c>
      <c r="H12" s="33">
        <v>81519.287621058262</v>
      </c>
      <c r="I12" s="33">
        <v>90423.966478928836</v>
      </c>
      <c r="J12" s="33">
        <v>90885.712697632291</v>
      </c>
      <c r="K12" s="33">
        <v>93291.772065362427</v>
      </c>
      <c r="L12" s="33">
        <v>96824.083635941555</v>
      </c>
      <c r="M12" s="33">
        <v>101105.26354541926</v>
      </c>
      <c r="N12" s="33">
        <v>111281.36988552265</v>
      </c>
      <c r="O12" s="33">
        <v>111964.29644601392</v>
      </c>
      <c r="P12" s="33">
        <v>122264.71817208099</v>
      </c>
      <c r="Q12" s="33">
        <v>128947.47924882881</v>
      </c>
      <c r="R12" s="33">
        <v>136518.50966655911</v>
      </c>
      <c r="S12" s="33">
        <v>137592.98506843994</v>
      </c>
      <c r="T12" s="33">
        <v>139709.70244459593</v>
      </c>
      <c r="U12" s="33">
        <v>139410.59386786836</v>
      </c>
      <c r="V12" s="33">
        <v>136755.39391259535</v>
      </c>
      <c r="W12" s="33">
        <v>134239.07078306092</v>
      </c>
      <c r="X12" s="33">
        <v>136751.65244980023</v>
      </c>
      <c r="Y12" s="33">
        <v>144992.36867901051</v>
      </c>
      <c r="Z12" s="33">
        <v>151874.00113964666</v>
      </c>
      <c r="AA12" s="33">
        <v>160526.31368886025</v>
      </c>
      <c r="AB12" s="33">
        <v>165597.57426157178</v>
      </c>
      <c r="AC12" s="33">
        <v>167180.64009051718</v>
      </c>
      <c r="AD12" s="33">
        <v>172901.61390983482</v>
      </c>
      <c r="AE12" s="33">
        <v>172177.16300213704</v>
      </c>
    </row>
    <row r="13" spans="1:35">
      <c r="A13" s="29" t="s">
        <v>40</v>
      </c>
      <c r="B13" s="29" t="s">
        <v>68</v>
      </c>
      <c r="C13" s="33">
        <v>14501.046702423975</v>
      </c>
      <c r="D13" s="33">
        <v>17775.903640060777</v>
      </c>
      <c r="E13" s="33">
        <v>18044.136381967368</v>
      </c>
      <c r="F13" s="33">
        <v>17335.545988165835</v>
      </c>
      <c r="G13" s="33">
        <v>17602.133196686598</v>
      </c>
      <c r="H13" s="33">
        <v>19217.937475246505</v>
      </c>
      <c r="I13" s="33">
        <v>20897.5359179525</v>
      </c>
      <c r="J13" s="33">
        <v>20110.15228464394</v>
      </c>
      <c r="K13" s="33">
        <v>21099.993672580844</v>
      </c>
      <c r="L13" s="33">
        <v>22969.320860255535</v>
      </c>
      <c r="M13" s="33">
        <v>24989.757290576992</v>
      </c>
      <c r="N13" s="33">
        <v>36757.953644451074</v>
      </c>
      <c r="O13" s="33">
        <v>39856.924302398067</v>
      </c>
      <c r="P13" s="33">
        <v>39554.489173747366</v>
      </c>
      <c r="Q13" s="33">
        <v>42759.401039789511</v>
      </c>
      <c r="R13" s="33">
        <v>43296.438597342465</v>
      </c>
      <c r="S13" s="33">
        <v>51383.699194497742</v>
      </c>
      <c r="T13" s="33">
        <v>54655.034512881779</v>
      </c>
      <c r="U13" s="33">
        <v>61556.953458321041</v>
      </c>
      <c r="V13" s="33">
        <v>67889.812404816534</v>
      </c>
      <c r="W13" s="33">
        <v>81689.722598500623</v>
      </c>
      <c r="X13" s="33">
        <v>91144.271241352879</v>
      </c>
      <c r="Y13" s="33">
        <v>90350.740098531998</v>
      </c>
      <c r="Z13" s="33">
        <v>94019.886787282492</v>
      </c>
      <c r="AA13" s="33">
        <v>93107.016422317989</v>
      </c>
      <c r="AB13" s="33">
        <v>96790.439287032568</v>
      </c>
      <c r="AC13" s="33">
        <v>100163.52631709108</v>
      </c>
      <c r="AD13" s="33">
        <v>95902.137875914137</v>
      </c>
      <c r="AE13" s="33">
        <v>101311.69131956776</v>
      </c>
    </row>
    <row r="14" spans="1:35">
      <c r="A14" s="29" t="s">
        <v>40</v>
      </c>
      <c r="B14" s="29" t="s">
        <v>36</v>
      </c>
      <c r="C14" s="33">
        <v>138.0599589795732</v>
      </c>
      <c r="D14" s="33">
        <v>215.2088402289518</v>
      </c>
      <c r="E14" s="33">
        <v>253.14026390702278</v>
      </c>
      <c r="F14" s="33">
        <v>287.91845645150687</v>
      </c>
      <c r="G14" s="33">
        <v>276.68696864224103</v>
      </c>
      <c r="H14" s="33">
        <v>284.05290286438998</v>
      </c>
      <c r="I14" s="33">
        <v>286.95785188193901</v>
      </c>
      <c r="J14" s="33">
        <v>272.98872259786492</v>
      </c>
      <c r="K14" s="33">
        <v>257.11888249914296</v>
      </c>
      <c r="L14" s="33">
        <v>261.10350288483687</v>
      </c>
      <c r="M14" s="33">
        <v>250.38999256734496</v>
      </c>
      <c r="N14" s="33">
        <v>1580.9181053472089</v>
      </c>
      <c r="O14" s="33">
        <v>1807.1172712221401</v>
      </c>
      <c r="P14" s="33">
        <v>1792.4601108888901</v>
      </c>
      <c r="Q14" s="33">
        <v>2512.8918310736899</v>
      </c>
      <c r="R14" s="33">
        <v>2521.84534804335</v>
      </c>
      <c r="S14" s="33">
        <v>2421.2768966172948</v>
      </c>
      <c r="T14" s="33">
        <v>2407.8500582394799</v>
      </c>
      <c r="U14" s="33">
        <v>2457.7703088900098</v>
      </c>
      <c r="V14" s="33">
        <v>2404.0219687028589</v>
      </c>
      <c r="W14" s="33">
        <v>5840.5931976665097</v>
      </c>
      <c r="X14" s="33">
        <v>7268.2235596700702</v>
      </c>
      <c r="Y14" s="33">
        <v>6990.1307082073399</v>
      </c>
      <c r="Z14" s="33">
        <v>9941.6372306718004</v>
      </c>
      <c r="AA14" s="33">
        <v>10128.88411667619</v>
      </c>
      <c r="AB14" s="33">
        <v>14433.519856155201</v>
      </c>
      <c r="AC14" s="33">
        <v>16658.424594925298</v>
      </c>
      <c r="AD14" s="33">
        <v>16189.543048264231</v>
      </c>
      <c r="AE14" s="33">
        <v>18112.486506962268</v>
      </c>
      <c r="AH14" s="28"/>
      <c r="AI14" s="28"/>
    </row>
    <row r="15" spans="1:35">
      <c r="A15" s="29" t="s">
        <v>40</v>
      </c>
      <c r="B15" s="29" t="s">
        <v>73</v>
      </c>
      <c r="C15" s="33">
        <v>320.02896599999997</v>
      </c>
      <c r="D15" s="33">
        <v>447.559483</v>
      </c>
      <c r="E15" s="33">
        <v>579.57017528679899</v>
      </c>
      <c r="F15" s="33">
        <v>1264.053930161976</v>
      </c>
      <c r="G15" s="33">
        <v>4878.9757749389146</v>
      </c>
      <c r="H15" s="33">
        <v>4959.0207526166905</v>
      </c>
      <c r="I15" s="33">
        <v>5465.1362222184043</v>
      </c>
      <c r="J15" s="33">
        <v>5609.2007928210414</v>
      </c>
      <c r="K15" s="33">
        <v>5658.1100352949898</v>
      </c>
      <c r="L15" s="33">
        <v>6236.0628394902524</v>
      </c>
      <c r="M15" s="33">
        <v>6264.059297075054</v>
      </c>
      <c r="N15" s="33">
        <v>13667.240544036573</v>
      </c>
      <c r="O15" s="33">
        <v>14087.219890200455</v>
      </c>
      <c r="P15" s="33">
        <v>14170.688694745824</v>
      </c>
      <c r="Q15" s="33">
        <v>16041.285081106682</v>
      </c>
      <c r="R15" s="33">
        <v>15596.8638834094</v>
      </c>
      <c r="S15" s="33">
        <v>19362.157260994292</v>
      </c>
      <c r="T15" s="33">
        <v>19479.839314665107</v>
      </c>
      <c r="U15" s="33">
        <v>22488.566751980827</v>
      </c>
      <c r="V15" s="33">
        <v>22631.513208942488</v>
      </c>
      <c r="W15" s="33">
        <v>26494.46897512515</v>
      </c>
      <c r="X15" s="33">
        <v>27355.716441355209</v>
      </c>
      <c r="Y15" s="33">
        <v>25472.508959506657</v>
      </c>
      <c r="Z15" s="33">
        <v>27081.471642326109</v>
      </c>
      <c r="AA15" s="33">
        <v>25585.733132396002</v>
      </c>
      <c r="AB15" s="33">
        <v>22848.204561772396</v>
      </c>
      <c r="AC15" s="33">
        <v>22138.7859398008</v>
      </c>
      <c r="AD15" s="33">
        <v>20422.657521745903</v>
      </c>
      <c r="AE15" s="33">
        <v>20391.635096629998</v>
      </c>
      <c r="AH15" s="28"/>
      <c r="AI15" s="28"/>
    </row>
    <row r="16" spans="1:35">
      <c r="A16" s="29" t="s">
        <v>40</v>
      </c>
      <c r="B16" s="29" t="s">
        <v>56</v>
      </c>
      <c r="C16" s="33">
        <v>40.336339907999964</v>
      </c>
      <c r="D16" s="33">
        <v>126.42336105</v>
      </c>
      <c r="E16" s="33">
        <v>298.43362489999993</v>
      </c>
      <c r="F16" s="33">
        <v>604.2081129999998</v>
      </c>
      <c r="G16" s="33">
        <v>925.00729299999875</v>
      </c>
      <c r="H16" s="33">
        <v>1315.5289197</v>
      </c>
      <c r="I16" s="33">
        <v>1711.881989999999</v>
      </c>
      <c r="J16" s="33">
        <v>2067.2375943000002</v>
      </c>
      <c r="K16" s="33">
        <v>2498.2603600000002</v>
      </c>
      <c r="L16" s="33">
        <v>2900.2480514999997</v>
      </c>
      <c r="M16" s="33">
        <v>3248.1420859999989</v>
      </c>
      <c r="N16" s="33">
        <v>3591.2300059999989</v>
      </c>
      <c r="O16" s="33">
        <v>4012.3572154999997</v>
      </c>
      <c r="P16" s="33">
        <v>4302.1714269999975</v>
      </c>
      <c r="Q16" s="33">
        <v>4972.870508</v>
      </c>
      <c r="R16" s="33">
        <v>5129.2699050000001</v>
      </c>
      <c r="S16" s="33">
        <v>5019.0769749999981</v>
      </c>
      <c r="T16" s="33">
        <v>5217.6241630000004</v>
      </c>
      <c r="U16" s="33">
        <v>5567.5302959999999</v>
      </c>
      <c r="V16" s="33">
        <v>5722.3024879999894</v>
      </c>
      <c r="W16" s="33">
        <v>6100.9287469999981</v>
      </c>
      <c r="X16" s="33">
        <v>6015.8413130000008</v>
      </c>
      <c r="Y16" s="33">
        <v>5588.684820999998</v>
      </c>
      <c r="Z16" s="33">
        <v>5925.8449699999974</v>
      </c>
      <c r="AA16" s="33">
        <v>5688.5174449999995</v>
      </c>
      <c r="AB16" s="33">
        <v>4935.4568279999994</v>
      </c>
      <c r="AC16" s="33">
        <v>4587.2847980000006</v>
      </c>
      <c r="AD16" s="33">
        <v>4412.6758090000003</v>
      </c>
      <c r="AE16" s="33">
        <v>4009.2751809999995</v>
      </c>
      <c r="AH16" s="28"/>
      <c r="AI16" s="28"/>
    </row>
    <row r="17" spans="1:35">
      <c r="A17" s="34" t="s">
        <v>138</v>
      </c>
      <c r="B17" s="34"/>
      <c r="C17" s="35">
        <v>182890.48161948691</v>
      </c>
      <c r="D17" s="35">
        <v>181496.02718024145</v>
      </c>
      <c r="E17" s="35">
        <v>179850.02137004747</v>
      </c>
      <c r="F17" s="35">
        <v>179781.35296023992</v>
      </c>
      <c r="G17" s="35">
        <v>179664.33813880789</v>
      </c>
      <c r="H17" s="35">
        <v>177743.9686793689</v>
      </c>
      <c r="I17" s="35">
        <v>178280.33142812163</v>
      </c>
      <c r="J17" s="35">
        <v>183354.04423329711</v>
      </c>
      <c r="K17" s="35">
        <v>183285.53536606178</v>
      </c>
      <c r="L17" s="35">
        <v>187170.71083077186</v>
      </c>
      <c r="M17" s="35">
        <v>192853.57945765881</v>
      </c>
      <c r="N17" s="35">
        <v>199858.46199639508</v>
      </c>
      <c r="O17" s="35">
        <v>207173.28640623094</v>
      </c>
      <c r="P17" s="35">
        <v>214657.86554050801</v>
      </c>
      <c r="Q17" s="35">
        <v>217700.35126142381</v>
      </c>
      <c r="R17" s="35">
        <v>224148.50754563254</v>
      </c>
      <c r="S17" s="35">
        <v>238260.00825468675</v>
      </c>
      <c r="T17" s="35">
        <v>242132.99142120313</v>
      </c>
      <c r="U17" s="35">
        <v>246781.78321314394</v>
      </c>
      <c r="V17" s="35">
        <v>252209.87228987613</v>
      </c>
      <c r="W17" s="35">
        <v>259911.20065292221</v>
      </c>
      <c r="X17" s="35">
        <v>269852.67095658387</v>
      </c>
      <c r="Y17" s="35">
        <v>277585.8231865394</v>
      </c>
      <c r="Z17" s="35">
        <v>280543.8349175824</v>
      </c>
      <c r="AA17" s="35">
        <v>287714.11780259007</v>
      </c>
      <c r="AB17" s="35">
        <v>303336.96889595961</v>
      </c>
      <c r="AC17" s="35">
        <v>306225.39855022816</v>
      </c>
      <c r="AD17" s="35">
        <v>308355.88567404472</v>
      </c>
      <c r="AE17" s="35">
        <v>313935.10358074354</v>
      </c>
      <c r="AF17" s="28"/>
      <c r="AG17" s="28"/>
      <c r="AH17" s="28"/>
      <c r="AI17" s="28"/>
    </row>
    <row r="18" spans="1:35">
      <c r="AF18" s="28"/>
      <c r="AG18" s="28"/>
      <c r="AH18" s="28"/>
      <c r="AI18" s="28"/>
    </row>
    <row r="19" spans="1:35">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c r="AF19" s="28"/>
      <c r="AG19" s="28"/>
      <c r="AH19" s="28"/>
      <c r="AI19" s="28"/>
    </row>
    <row r="20" spans="1:35">
      <c r="A20" s="29" t="s">
        <v>130</v>
      </c>
      <c r="B20" s="29" t="s">
        <v>64</v>
      </c>
      <c r="C20" s="33">
        <v>43262.169100000006</v>
      </c>
      <c r="D20" s="33">
        <v>38301.000299999992</v>
      </c>
      <c r="E20" s="33">
        <v>33850.097200000004</v>
      </c>
      <c r="F20" s="33">
        <v>35742.735192382599</v>
      </c>
      <c r="G20" s="33">
        <v>28152.420627376301</v>
      </c>
      <c r="H20" s="33">
        <v>25199.963083818671</v>
      </c>
      <c r="I20" s="33">
        <v>24461.536911922951</v>
      </c>
      <c r="J20" s="33">
        <v>26363.222547862391</v>
      </c>
      <c r="K20" s="33">
        <v>25834.06486192557</v>
      </c>
      <c r="L20" s="33">
        <v>25326.261419745191</v>
      </c>
      <c r="M20" s="33">
        <v>24132.02935473738</v>
      </c>
      <c r="N20" s="33">
        <v>8818.5598171888196</v>
      </c>
      <c r="O20" s="33">
        <v>11012.16456588608</v>
      </c>
      <c r="P20" s="33">
        <v>9513.4876348047401</v>
      </c>
      <c r="Q20" s="33">
        <v>5174.4364999999998</v>
      </c>
      <c r="R20" s="33">
        <v>6474.04</v>
      </c>
      <c r="S20" s="33">
        <v>7068.4242999999997</v>
      </c>
      <c r="T20" s="33">
        <v>6902.5835000000006</v>
      </c>
      <c r="U20" s="33">
        <v>6401.1268</v>
      </c>
      <c r="V20" s="33">
        <v>5650.8557999999994</v>
      </c>
      <c r="W20" s="33">
        <v>3272.5320252686242</v>
      </c>
      <c r="X20" s="33">
        <v>0</v>
      </c>
      <c r="Y20" s="33">
        <v>0</v>
      </c>
      <c r="Z20" s="33">
        <v>0</v>
      </c>
      <c r="AA20" s="33">
        <v>0</v>
      </c>
      <c r="AB20" s="33">
        <v>0</v>
      </c>
      <c r="AC20" s="33">
        <v>0</v>
      </c>
      <c r="AD20" s="33">
        <v>0</v>
      </c>
      <c r="AE20" s="33">
        <v>0</v>
      </c>
      <c r="AF20" s="28"/>
      <c r="AG20" s="28"/>
      <c r="AH20" s="28"/>
      <c r="AI20" s="28"/>
    </row>
    <row r="21" spans="1:35" s="28" customFormat="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5" s="28" customFormat="1">
      <c r="A22" s="29" t="s">
        <v>130</v>
      </c>
      <c r="B22" s="29" t="s">
        <v>20</v>
      </c>
      <c r="C22" s="33">
        <v>33.648924125921198</v>
      </c>
      <c r="D22" s="33">
        <v>33.648924562728894</v>
      </c>
      <c r="E22" s="33">
        <v>101.26130351976299</v>
      </c>
      <c r="F22" s="33">
        <v>259.47391874234398</v>
      </c>
      <c r="G22" s="33">
        <v>374.5467801515785</v>
      </c>
      <c r="H22" s="33">
        <v>210.50268916137199</v>
      </c>
      <c r="I22" s="33">
        <v>253.16448818596896</v>
      </c>
      <c r="J22" s="33">
        <v>431.42345410133998</v>
      </c>
      <c r="K22" s="33">
        <v>377.61315724724898</v>
      </c>
      <c r="L22" s="33">
        <v>525.5317255016015</v>
      </c>
      <c r="M22" s="33">
        <v>697.17756883634706</v>
      </c>
      <c r="N22" s="33">
        <v>1032.433100261811</v>
      </c>
      <c r="O22" s="33">
        <v>1114.93910258044</v>
      </c>
      <c r="P22" s="33">
        <v>1367.2928836454241</v>
      </c>
      <c r="Q22" s="33">
        <v>1181.2311519602831</v>
      </c>
      <c r="R22" s="33">
        <v>942.31528309290195</v>
      </c>
      <c r="S22" s="33">
        <v>1360.045363284592</v>
      </c>
      <c r="T22" s="33">
        <v>1528.4546489272952</v>
      </c>
      <c r="U22" s="33">
        <v>1393.6705684773249</v>
      </c>
      <c r="V22" s="33">
        <v>1261.3533967778039</v>
      </c>
      <c r="W22" s="33">
        <v>1312.0799615970379</v>
      </c>
      <c r="X22" s="33">
        <v>1470.4892299943699</v>
      </c>
      <c r="Y22" s="33">
        <v>37.910312939359905</v>
      </c>
      <c r="Z22" s="33">
        <v>6.1075035999999999E-5</v>
      </c>
      <c r="AA22" s="33">
        <v>6.1976030000000006E-5</v>
      </c>
      <c r="AB22" s="33">
        <v>6.951809E-5</v>
      </c>
      <c r="AC22" s="33">
        <v>6.9098769999999994E-5</v>
      </c>
      <c r="AD22" s="33">
        <v>6.7887514999999998E-5</v>
      </c>
      <c r="AE22" s="33">
        <v>6.6703190000000001E-5</v>
      </c>
    </row>
    <row r="23" spans="1:35" s="28" customFormat="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5" s="28" customFormat="1">
      <c r="A24" s="29" t="s">
        <v>130</v>
      </c>
      <c r="B24" s="29" t="s">
        <v>66</v>
      </c>
      <c r="C24" s="33">
        <v>7.7984197700000001E-6</v>
      </c>
      <c r="D24" s="33">
        <v>8.1881056399999997E-6</v>
      </c>
      <c r="E24" s="33">
        <v>12.22234212844964</v>
      </c>
      <c r="F24" s="33">
        <v>62.517132458420001</v>
      </c>
      <c r="G24" s="33">
        <v>11.51763053660774</v>
      </c>
      <c r="H24" s="33">
        <v>25.624500037007941</v>
      </c>
      <c r="I24" s="33">
        <v>17.449297504913801</v>
      </c>
      <c r="J24" s="33">
        <v>41.944209813665587</v>
      </c>
      <c r="K24" s="33">
        <v>21.45164542562615</v>
      </c>
      <c r="L24" s="33">
        <v>34.717369180575993</v>
      </c>
      <c r="M24" s="33">
        <v>29.5593141726007</v>
      </c>
      <c r="N24" s="33">
        <v>188.37376884692949</v>
      </c>
      <c r="O24" s="33">
        <v>112.81280679107169</v>
      </c>
      <c r="P24" s="33">
        <v>372.36129829323801</v>
      </c>
      <c r="Q24" s="33">
        <v>385.97174121430095</v>
      </c>
      <c r="R24" s="33">
        <v>504.82976788785896</v>
      </c>
      <c r="S24" s="33">
        <v>1441.4470007458449</v>
      </c>
      <c r="T24" s="33">
        <v>1683.0202554691718</v>
      </c>
      <c r="U24" s="33">
        <v>2561.2380071285947</v>
      </c>
      <c r="V24" s="33">
        <v>3626.825870314754</v>
      </c>
      <c r="W24" s="33">
        <v>2228.3728951251405</v>
      </c>
      <c r="X24" s="33">
        <v>2876.1213403053557</v>
      </c>
      <c r="Y24" s="33">
        <v>5922.6193696375694</v>
      </c>
      <c r="Z24" s="33">
        <v>3630.9934941430502</v>
      </c>
      <c r="AA24" s="33">
        <v>3348.7329245928163</v>
      </c>
      <c r="AB24" s="33">
        <v>5293.3239716053804</v>
      </c>
      <c r="AC24" s="33">
        <v>7094.8812803986802</v>
      </c>
      <c r="AD24" s="33">
        <v>7575.3947622022397</v>
      </c>
      <c r="AE24" s="33">
        <v>7317.9279465237005</v>
      </c>
    </row>
    <row r="25" spans="1:35" s="28" customFormat="1">
      <c r="A25" s="29" t="s">
        <v>130</v>
      </c>
      <c r="B25" s="29" t="s">
        <v>65</v>
      </c>
      <c r="C25" s="33">
        <v>2187.0812550000001</v>
      </c>
      <c r="D25" s="33">
        <v>2320.6898539999997</v>
      </c>
      <c r="E25" s="33">
        <v>2192.2910199999988</v>
      </c>
      <c r="F25" s="33">
        <v>2950.2456600000005</v>
      </c>
      <c r="G25" s="33">
        <v>2840.0134199999989</v>
      </c>
      <c r="H25" s="33">
        <v>2781.5662039999997</v>
      </c>
      <c r="I25" s="33">
        <v>2928.9382900000001</v>
      </c>
      <c r="J25" s="33">
        <v>3821.7602859999997</v>
      </c>
      <c r="K25" s="33">
        <v>3016.5643150000001</v>
      </c>
      <c r="L25" s="33">
        <v>2825.2021599999989</v>
      </c>
      <c r="M25" s="33">
        <v>2945.59357</v>
      </c>
      <c r="N25" s="33">
        <v>2901.2821799999983</v>
      </c>
      <c r="O25" s="33">
        <v>3410.0996999999988</v>
      </c>
      <c r="P25" s="33">
        <v>3703.6777139999999</v>
      </c>
      <c r="Q25" s="33">
        <v>3670.9343900000003</v>
      </c>
      <c r="R25" s="33">
        <v>3471.0953249999998</v>
      </c>
      <c r="S25" s="33">
        <v>4571.3219799999997</v>
      </c>
      <c r="T25" s="33">
        <v>3938.5247099999992</v>
      </c>
      <c r="U25" s="33">
        <v>3649.4534899999999</v>
      </c>
      <c r="V25" s="33">
        <v>3334.7641060000001</v>
      </c>
      <c r="W25" s="33">
        <v>3184.9660450000001</v>
      </c>
      <c r="X25" s="33">
        <v>3817.2482150000005</v>
      </c>
      <c r="Y25" s="33">
        <v>3658.8194329999988</v>
      </c>
      <c r="Z25" s="33">
        <v>3768.6843269999999</v>
      </c>
      <c r="AA25" s="33">
        <v>3838.5557599999993</v>
      </c>
      <c r="AB25" s="33">
        <v>4672.9495100000004</v>
      </c>
      <c r="AC25" s="33">
        <v>3693.6249939999989</v>
      </c>
      <c r="AD25" s="33">
        <v>3318.3101549999992</v>
      </c>
      <c r="AE25" s="33">
        <v>2952.1319769999982</v>
      </c>
    </row>
    <row r="26" spans="1:35" s="28" customFormat="1">
      <c r="A26" s="29" t="s">
        <v>130</v>
      </c>
      <c r="B26" s="29" t="s">
        <v>69</v>
      </c>
      <c r="C26" s="33">
        <v>10299.465160210708</v>
      </c>
      <c r="D26" s="33">
        <v>11083.367940220558</v>
      </c>
      <c r="E26" s="33">
        <v>16030.329663560271</v>
      </c>
      <c r="F26" s="33">
        <v>21509.152011265396</v>
      </c>
      <c r="G26" s="33">
        <v>24723.594445270472</v>
      </c>
      <c r="H26" s="33">
        <v>25681.113645561767</v>
      </c>
      <c r="I26" s="33">
        <v>25540.14108870778</v>
      </c>
      <c r="J26" s="33">
        <v>22587.161093284449</v>
      </c>
      <c r="K26" s="33">
        <v>20978.29502291348</v>
      </c>
      <c r="L26" s="33">
        <v>26053.795556655052</v>
      </c>
      <c r="M26" s="33">
        <v>28343.461343487961</v>
      </c>
      <c r="N26" s="33">
        <v>40350.496926800966</v>
      </c>
      <c r="O26" s="33">
        <v>38752.675455125245</v>
      </c>
      <c r="P26" s="33">
        <v>40709.866387524562</v>
      </c>
      <c r="Q26" s="33">
        <v>43098.80190794482</v>
      </c>
      <c r="R26" s="33">
        <v>45262.93083291965</v>
      </c>
      <c r="S26" s="33">
        <v>39396.652047095311</v>
      </c>
      <c r="T26" s="33">
        <v>38912.359090522361</v>
      </c>
      <c r="U26" s="33">
        <v>41133.069032051528</v>
      </c>
      <c r="V26" s="33">
        <v>40549.614824469994</v>
      </c>
      <c r="W26" s="33">
        <v>40789.158677876432</v>
      </c>
      <c r="X26" s="33">
        <v>42654.93100022326</v>
      </c>
      <c r="Y26" s="33">
        <v>43629.92143089576</v>
      </c>
      <c r="Z26" s="33">
        <v>45791.031827067047</v>
      </c>
      <c r="AA26" s="33">
        <v>50559.670647641047</v>
      </c>
      <c r="AB26" s="33">
        <v>51674.107266275678</v>
      </c>
      <c r="AC26" s="33">
        <v>50737.854657207681</v>
      </c>
      <c r="AD26" s="33">
        <v>52139.282786503747</v>
      </c>
      <c r="AE26" s="33">
        <v>53320.5594917938</v>
      </c>
    </row>
    <row r="27" spans="1:35" s="28" customFormat="1">
      <c r="A27" s="29" t="s">
        <v>130</v>
      </c>
      <c r="B27" s="29" t="s">
        <v>68</v>
      </c>
      <c r="C27" s="33">
        <v>5342.8110928648775</v>
      </c>
      <c r="D27" s="33">
        <v>6499.5898443824162</v>
      </c>
      <c r="E27" s="33">
        <v>6543.0229903004056</v>
      </c>
      <c r="F27" s="33">
        <v>6299.1531830741114</v>
      </c>
      <c r="G27" s="33">
        <v>6245.2903357179985</v>
      </c>
      <c r="H27" s="33">
        <v>7340.7873500067099</v>
      </c>
      <c r="I27" s="33">
        <v>7366.753238182112</v>
      </c>
      <c r="J27" s="33">
        <v>8280.9555893508386</v>
      </c>
      <c r="K27" s="33">
        <v>8572.643596364218</v>
      </c>
      <c r="L27" s="33">
        <v>9235.8631230906503</v>
      </c>
      <c r="M27" s="33">
        <v>9275.1205287277844</v>
      </c>
      <c r="N27" s="33">
        <v>17348.011746924734</v>
      </c>
      <c r="O27" s="33">
        <v>19830.550398848165</v>
      </c>
      <c r="P27" s="33">
        <v>19181.710344299005</v>
      </c>
      <c r="Q27" s="33">
        <v>21380.066572009877</v>
      </c>
      <c r="R27" s="33">
        <v>21550.746352433471</v>
      </c>
      <c r="S27" s="33">
        <v>26068.598648604016</v>
      </c>
      <c r="T27" s="33">
        <v>28170.03302437262</v>
      </c>
      <c r="U27" s="33">
        <v>32379.180513165098</v>
      </c>
      <c r="V27" s="33">
        <v>35668.225846076501</v>
      </c>
      <c r="W27" s="33">
        <v>41945.603932479506</v>
      </c>
      <c r="X27" s="33">
        <v>45444.880062596079</v>
      </c>
      <c r="Y27" s="33">
        <v>43814.779696497564</v>
      </c>
      <c r="Z27" s="33">
        <v>46787.738539829763</v>
      </c>
      <c r="AA27" s="33">
        <v>46525.971493214085</v>
      </c>
      <c r="AB27" s="33">
        <v>44921.566762187649</v>
      </c>
      <c r="AC27" s="33">
        <v>45524.023962693209</v>
      </c>
      <c r="AD27" s="33">
        <v>46885.156673775789</v>
      </c>
      <c r="AE27" s="33">
        <v>47420.849460124016</v>
      </c>
    </row>
    <row r="28" spans="1:35" s="28" customFormat="1">
      <c r="A28" s="29" t="s">
        <v>130</v>
      </c>
      <c r="B28" s="29" t="s">
        <v>36</v>
      </c>
      <c r="C28" s="33">
        <v>1.56667091999999E-5</v>
      </c>
      <c r="D28" s="33">
        <v>2.2196127E-5</v>
      </c>
      <c r="E28" s="33">
        <v>2.2447437999999999E-5</v>
      </c>
      <c r="F28" s="33">
        <v>3.3702248999999998E-5</v>
      </c>
      <c r="G28" s="33">
        <v>3.5239411999999905E-5</v>
      </c>
      <c r="H28" s="33">
        <v>3.8844995999999899E-5</v>
      </c>
      <c r="I28" s="33">
        <v>5.3685991999999999E-5</v>
      </c>
      <c r="J28" s="33">
        <v>6.4001313999999991E-5</v>
      </c>
      <c r="K28" s="33">
        <v>7.7253232999999801E-5</v>
      </c>
      <c r="L28" s="33">
        <v>9.2700869999999997E-5</v>
      </c>
      <c r="M28" s="33">
        <v>1.05831064E-4</v>
      </c>
      <c r="N28" s="33">
        <v>523.19608604429004</v>
      </c>
      <c r="O28" s="33">
        <v>521.34328334629004</v>
      </c>
      <c r="P28" s="33">
        <v>519.62288758682996</v>
      </c>
      <c r="Q28" s="33">
        <v>531.28704555017998</v>
      </c>
      <c r="R28" s="33">
        <v>527.95733688413998</v>
      </c>
      <c r="S28" s="33">
        <v>507.86459955304002</v>
      </c>
      <c r="T28" s="33">
        <v>505.70864651677999</v>
      </c>
      <c r="U28" s="33">
        <v>514.78618897882995</v>
      </c>
      <c r="V28" s="33">
        <v>512.6216458092</v>
      </c>
      <c r="W28" s="33">
        <v>3884.9202399999999</v>
      </c>
      <c r="X28" s="33">
        <v>3827.8299200000001</v>
      </c>
      <c r="Y28" s="33">
        <v>3634.54699999999</v>
      </c>
      <c r="Z28" s="33">
        <v>3912.2269300000003</v>
      </c>
      <c r="AA28" s="33">
        <v>3902.3315000000002</v>
      </c>
      <c r="AB28" s="33">
        <v>3737.8029000000001</v>
      </c>
      <c r="AC28" s="33">
        <v>3650.2926400000001</v>
      </c>
      <c r="AD28" s="33">
        <v>3748.7175500000003</v>
      </c>
      <c r="AE28" s="33">
        <v>3652.2270599999988</v>
      </c>
    </row>
    <row r="29" spans="1:35" s="28" customFormat="1">
      <c r="A29" s="29" t="s">
        <v>130</v>
      </c>
      <c r="B29" s="29" t="s">
        <v>73</v>
      </c>
      <c r="C29" s="33">
        <v>77.805216000000001</v>
      </c>
      <c r="D29" s="33">
        <v>127.26404299999999</v>
      </c>
      <c r="E29" s="33">
        <v>175.00640667808599</v>
      </c>
      <c r="F29" s="33">
        <v>895.64936259868296</v>
      </c>
      <c r="G29" s="33">
        <v>4475.8166523319014</v>
      </c>
      <c r="H29" s="33">
        <v>4458.873356733392</v>
      </c>
      <c r="I29" s="33">
        <v>4918.2347569588501</v>
      </c>
      <c r="J29" s="33">
        <v>5092.0758687487132</v>
      </c>
      <c r="K29" s="33">
        <v>4648.5411548266702</v>
      </c>
      <c r="L29" s="33">
        <v>4990.9291812207694</v>
      </c>
      <c r="M29" s="33">
        <v>4959.4922993295095</v>
      </c>
      <c r="N29" s="33">
        <v>9071.4686486995088</v>
      </c>
      <c r="O29" s="33">
        <v>8831.3503390110181</v>
      </c>
      <c r="P29" s="33">
        <v>9000.374219835252</v>
      </c>
      <c r="Q29" s="33">
        <v>9719.603295287061</v>
      </c>
      <c r="R29" s="33">
        <v>9273.8032723145898</v>
      </c>
      <c r="S29" s="33">
        <v>10115.135613414979</v>
      </c>
      <c r="T29" s="33">
        <v>9870.436515720281</v>
      </c>
      <c r="U29" s="33">
        <v>11847.794371157819</v>
      </c>
      <c r="V29" s="33">
        <v>11807.440247478738</v>
      </c>
      <c r="W29" s="33">
        <v>12265.795620441189</v>
      </c>
      <c r="X29" s="33">
        <v>12274.22474055056</v>
      </c>
      <c r="Y29" s="33">
        <v>11437.200184964579</v>
      </c>
      <c r="Z29" s="33">
        <v>12621.61796141687</v>
      </c>
      <c r="AA29" s="33">
        <v>12356.467790561121</v>
      </c>
      <c r="AB29" s="33">
        <v>11787.807970883199</v>
      </c>
      <c r="AC29" s="33">
        <v>11026.953242816</v>
      </c>
      <c r="AD29" s="33">
        <v>11487.50617286612</v>
      </c>
      <c r="AE29" s="33">
        <v>11050.781222429099</v>
      </c>
    </row>
    <row r="30" spans="1:35" s="28" customFormat="1">
      <c r="A30" s="36" t="s">
        <v>130</v>
      </c>
      <c r="B30" s="36" t="s">
        <v>56</v>
      </c>
      <c r="C30" s="25">
        <v>7.6831160999999994</v>
      </c>
      <c r="D30" s="25">
        <v>38.40559859999999</v>
      </c>
      <c r="E30" s="25">
        <v>83.075397999999907</v>
      </c>
      <c r="F30" s="25">
        <v>174.250776</v>
      </c>
      <c r="G30" s="25">
        <v>276.34974999999997</v>
      </c>
      <c r="H30" s="25">
        <v>406.48854</v>
      </c>
      <c r="I30" s="25">
        <v>517.57685000000004</v>
      </c>
      <c r="J30" s="25">
        <v>642.52740400000005</v>
      </c>
      <c r="K30" s="25">
        <v>760.68265999999994</v>
      </c>
      <c r="L30" s="25">
        <v>912.07390999999996</v>
      </c>
      <c r="M30" s="25">
        <v>1022.5925099999999</v>
      </c>
      <c r="N30" s="25">
        <v>1179.3223</v>
      </c>
      <c r="O30" s="25">
        <v>1336.76522</v>
      </c>
      <c r="P30" s="25">
        <v>1442.9476799999991</v>
      </c>
      <c r="Q30" s="25">
        <v>1675.43237</v>
      </c>
      <c r="R30" s="25">
        <v>1736.3186799999999</v>
      </c>
      <c r="S30" s="25">
        <v>1732.6108299999989</v>
      </c>
      <c r="T30" s="25">
        <v>1782.6896999999999</v>
      </c>
      <c r="U30" s="25">
        <v>1905.4460999999992</v>
      </c>
      <c r="V30" s="25">
        <v>1950.0510199999901</v>
      </c>
      <c r="W30" s="25">
        <v>2087.5025299999988</v>
      </c>
      <c r="X30" s="25">
        <v>2157.3245500000003</v>
      </c>
      <c r="Y30" s="25">
        <v>2028.814329999999</v>
      </c>
      <c r="Z30" s="25">
        <v>2253.5504299999989</v>
      </c>
      <c r="AA30" s="25">
        <v>2176.9669599999997</v>
      </c>
      <c r="AB30" s="25">
        <v>2119.0657700000002</v>
      </c>
      <c r="AC30" s="25">
        <v>1976.6324</v>
      </c>
      <c r="AD30" s="25">
        <v>2068.1936799999999</v>
      </c>
      <c r="AE30" s="25">
        <v>1881.57845</v>
      </c>
    </row>
    <row r="31" spans="1:35" s="28" customFormat="1">
      <c r="A31" s="34" t="s">
        <v>138</v>
      </c>
      <c r="B31" s="34"/>
      <c r="C31" s="35">
        <v>61125.175539999931</v>
      </c>
      <c r="D31" s="35">
        <v>58238.296871353807</v>
      </c>
      <c r="E31" s="35">
        <v>58729.224519508891</v>
      </c>
      <c r="F31" s="35">
        <v>66823.277097922881</v>
      </c>
      <c r="G31" s="35">
        <v>62347.38323905295</v>
      </c>
      <c r="H31" s="35">
        <v>61239.557472585526</v>
      </c>
      <c r="I31" s="35">
        <v>60567.983314503726</v>
      </c>
      <c r="J31" s="35">
        <v>61526.467180412685</v>
      </c>
      <c r="K31" s="35">
        <v>58800.632598876138</v>
      </c>
      <c r="L31" s="35">
        <v>64001.371354173069</v>
      </c>
      <c r="M31" s="35">
        <v>65422.941679962081</v>
      </c>
      <c r="N31" s="35">
        <v>70639.157540023269</v>
      </c>
      <c r="O31" s="35">
        <v>74233.242029230998</v>
      </c>
      <c r="P31" s="35">
        <v>74848.396262566966</v>
      </c>
      <c r="Q31" s="35">
        <v>74891.442263129284</v>
      </c>
      <c r="R31" s="35">
        <v>78205.957561333882</v>
      </c>
      <c r="S31" s="35">
        <v>79906.489339729771</v>
      </c>
      <c r="T31" s="35">
        <v>81134.975229291449</v>
      </c>
      <c r="U31" s="35">
        <v>87517.738410822552</v>
      </c>
      <c r="V31" s="35">
        <v>90091.639843639045</v>
      </c>
      <c r="W31" s="35">
        <v>92732.713537346746</v>
      </c>
      <c r="X31" s="35">
        <v>96263.669848119054</v>
      </c>
      <c r="Y31" s="35">
        <v>97064.050242970261</v>
      </c>
      <c r="Z31" s="35">
        <v>99978.448249114896</v>
      </c>
      <c r="AA31" s="35">
        <v>104272.93088742398</v>
      </c>
      <c r="AB31" s="35">
        <v>106561.94757958679</v>
      </c>
      <c r="AC31" s="35">
        <v>107050.38496339833</v>
      </c>
      <c r="AD31" s="35">
        <v>109918.14444536928</v>
      </c>
      <c r="AE31" s="35">
        <v>111011.46894214471</v>
      </c>
    </row>
    <row r="32" spans="1:35" s="28" customFormat="1"/>
    <row r="33" spans="1:31" s="28" customFormat="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s="28" customFormat="1">
      <c r="A34" s="29" t="s">
        <v>131</v>
      </c>
      <c r="B34" s="29" t="s">
        <v>64</v>
      </c>
      <c r="C34" s="33">
        <v>33719.266610000006</v>
      </c>
      <c r="D34" s="33">
        <v>31369.404580000002</v>
      </c>
      <c r="E34" s="33">
        <v>32721.81682</v>
      </c>
      <c r="F34" s="33">
        <v>25623.043008384899</v>
      </c>
      <c r="G34" s="33">
        <v>24019.309151523405</v>
      </c>
      <c r="H34" s="33">
        <v>23985.728924763756</v>
      </c>
      <c r="I34" s="33">
        <v>21920.322169784547</v>
      </c>
      <c r="J34" s="33">
        <v>22998.457578388963</v>
      </c>
      <c r="K34" s="33">
        <v>22783.618175812466</v>
      </c>
      <c r="L34" s="33">
        <v>22145.935076901915</v>
      </c>
      <c r="M34" s="33">
        <v>21264.848699023511</v>
      </c>
      <c r="N34" s="33">
        <v>21065.726684751269</v>
      </c>
      <c r="O34" s="33">
        <v>19583.590074549331</v>
      </c>
      <c r="P34" s="33">
        <v>17388.942292242275</v>
      </c>
      <c r="Q34" s="33">
        <v>17018.495268606664</v>
      </c>
      <c r="R34" s="33">
        <v>15328.4335927137</v>
      </c>
      <c r="S34" s="33">
        <v>15309.788770127558</v>
      </c>
      <c r="T34" s="33">
        <v>15444.23171845584</v>
      </c>
      <c r="U34" s="33">
        <v>14013.495747148821</v>
      </c>
      <c r="V34" s="33">
        <v>14955.194748953038</v>
      </c>
      <c r="W34" s="33">
        <v>14149.82186629116</v>
      </c>
      <c r="X34" s="33">
        <v>11761.829208447902</v>
      </c>
      <c r="Y34" s="33">
        <v>9430.3265158199883</v>
      </c>
      <c r="Z34" s="33">
        <v>7325.7325953229811</v>
      </c>
      <c r="AA34" s="33">
        <v>6680.3896267929194</v>
      </c>
      <c r="AB34" s="33">
        <v>6647.0698000000011</v>
      </c>
      <c r="AC34" s="33">
        <v>6410.1005000000005</v>
      </c>
      <c r="AD34" s="33">
        <v>5686.1789999999992</v>
      </c>
      <c r="AE34" s="33">
        <v>5720.3677000000007</v>
      </c>
    </row>
    <row r="35" spans="1:31" s="28" customFormat="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s="28" customFormat="1">
      <c r="A36" s="29" t="s">
        <v>131</v>
      </c>
      <c r="B36" s="29" t="s">
        <v>20</v>
      </c>
      <c r="C36" s="33">
        <v>1104.025022405712</v>
      </c>
      <c r="D36" s="33">
        <v>1104.0250226390699</v>
      </c>
      <c r="E36" s="33">
        <v>1232.2761742708269</v>
      </c>
      <c r="F36" s="33">
        <v>2249.8877647887639</v>
      </c>
      <c r="G36" s="33">
        <v>2764.4063649957038</v>
      </c>
      <c r="H36" s="33">
        <v>2464.7229649569122</v>
      </c>
      <c r="I36" s="33">
        <v>2634.3521052533774</v>
      </c>
      <c r="J36" s="33">
        <v>2718.6576566666549</v>
      </c>
      <c r="K36" s="33">
        <v>2585.000317222768</v>
      </c>
      <c r="L36" s="33">
        <v>2913.7217889585681</v>
      </c>
      <c r="M36" s="33">
        <v>3478.8203642720273</v>
      </c>
      <c r="N36" s="33">
        <v>3419.3186583696388</v>
      </c>
      <c r="O36" s="33">
        <v>4176.5175191598346</v>
      </c>
      <c r="P36" s="33">
        <v>3659.0797282859417</v>
      </c>
      <c r="Q36" s="33">
        <v>3435.5078279679001</v>
      </c>
      <c r="R36" s="33">
        <v>2678.3853479517588</v>
      </c>
      <c r="S36" s="33">
        <v>2963.7396626932418</v>
      </c>
      <c r="T36" s="33">
        <v>2895.9714728575836</v>
      </c>
      <c r="U36" s="33">
        <v>2351.5187237910168</v>
      </c>
      <c r="V36" s="33">
        <v>2683.8651343473189</v>
      </c>
      <c r="W36" s="33">
        <v>2862.02042462604</v>
      </c>
      <c r="X36" s="33">
        <v>3130.383634944983</v>
      </c>
      <c r="Y36" s="33">
        <v>2744.7803640849347</v>
      </c>
      <c r="Z36" s="33">
        <v>2653.49952363797</v>
      </c>
      <c r="AA36" s="33">
        <v>1304.845673082204</v>
      </c>
      <c r="AB36" s="33">
        <v>960.523472799915</v>
      </c>
      <c r="AC36" s="33">
        <v>963.15513274552393</v>
      </c>
      <c r="AD36" s="33">
        <v>960.52347128245208</v>
      </c>
      <c r="AE36" s="33">
        <v>960.52347132070008</v>
      </c>
    </row>
    <row r="37" spans="1:31" s="28" customFormat="1">
      <c r="A37" s="29" t="s">
        <v>131</v>
      </c>
      <c r="B37" s="29" t="s">
        <v>32</v>
      </c>
      <c r="C37" s="33">
        <v>37.115769999999998</v>
      </c>
      <c r="D37" s="33">
        <v>37.115769999999998</v>
      </c>
      <c r="E37" s="33">
        <v>73.719189999999998</v>
      </c>
      <c r="F37" s="33">
        <v>72.804009999999906</v>
      </c>
      <c r="G37" s="33">
        <v>72.804009999999906</v>
      </c>
      <c r="H37" s="33">
        <v>72.804009999999906</v>
      </c>
      <c r="I37" s="33">
        <v>111.82607</v>
      </c>
      <c r="J37" s="33">
        <v>146.67491000000001</v>
      </c>
      <c r="K37" s="33">
        <v>147.31782999999999</v>
      </c>
      <c r="L37" s="33">
        <v>117.30273</v>
      </c>
      <c r="M37" s="33">
        <v>111.19888</v>
      </c>
      <c r="N37" s="33">
        <v>115.7038</v>
      </c>
      <c r="O37" s="33">
        <v>193.11195000000001</v>
      </c>
      <c r="P37" s="33">
        <v>168.06621000000001</v>
      </c>
      <c r="Q37" s="33">
        <v>149.91432</v>
      </c>
      <c r="R37" s="33">
        <v>174.79506999999899</v>
      </c>
      <c r="S37" s="33">
        <v>195.55318</v>
      </c>
      <c r="T37" s="33">
        <v>186.44637</v>
      </c>
      <c r="U37" s="33">
        <v>158.69307000000001</v>
      </c>
      <c r="V37" s="33">
        <v>185.43788000000001</v>
      </c>
      <c r="W37" s="33">
        <v>232.02187000000001</v>
      </c>
      <c r="X37" s="33">
        <v>240.71880999999999</v>
      </c>
      <c r="Y37" s="33">
        <v>202.82747000000001</v>
      </c>
      <c r="Z37" s="33">
        <v>202.81847999999999</v>
      </c>
      <c r="AA37" s="33">
        <v>164.40745999999999</v>
      </c>
      <c r="AB37" s="33">
        <v>0</v>
      </c>
      <c r="AC37" s="33">
        <v>0</v>
      </c>
      <c r="AD37" s="33">
        <v>0</v>
      </c>
      <c r="AE37" s="33">
        <v>0</v>
      </c>
    </row>
    <row r="38" spans="1:31" s="28" customFormat="1">
      <c r="A38" s="29" t="s">
        <v>131</v>
      </c>
      <c r="B38" s="29" t="s">
        <v>66</v>
      </c>
      <c r="C38" s="33">
        <v>1.3009718979999997E-5</v>
      </c>
      <c r="D38" s="33">
        <v>1.3542560559999999E-5</v>
      </c>
      <c r="E38" s="33">
        <v>1.4475090119999997E-5</v>
      </c>
      <c r="F38" s="33">
        <v>110.27332162134879</v>
      </c>
      <c r="G38" s="33">
        <v>59.585471220020615</v>
      </c>
      <c r="H38" s="33">
        <v>67.150543770404994</v>
      </c>
      <c r="I38" s="33">
        <v>116.11264505087136</v>
      </c>
      <c r="J38" s="33">
        <v>208.93589769035461</v>
      </c>
      <c r="K38" s="33">
        <v>129.92036110409771</v>
      </c>
      <c r="L38" s="33">
        <v>247.26426260940161</v>
      </c>
      <c r="M38" s="33">
        <v>440.01272055149798</v>
      </c>
      <c r="N38" s="33">
        <v>550.81997902769899</v>
      </c>
      <c r="O38" s="33">
        <v>614.3295536419663</v>
      </c>
      <c r="P38" s="33">
        <v>512.56990683639094</v>
      </c>
      <c r="Q38" s="33">
        <v>585.29645553658247</v>
      </c>
      <c r="R38" s="33">
        <v>727.74452377332989</v>
      </c>
      <c r="S38" s="33">
        <v>1164.0212078594593</v>
      </c>
      <c r="T38" s="33">
        <v>711.7096084502291</v>
      </c>
      <c r="U38" s="33">
        <v>1498.3693711829051</v>
      </c>
      <c r="V38" s="33">
        <v>1932.5087174962659</v>
      </c>
      <c r="W38" s="33">
        <v>1975.6483766775152</v>
      </c>
      <c r="X38" s="33">
        <v>2553.0720909259362</v>
      </c>
      <c r="Y38" s="33">
        <v>1904.14105581222</v>
      </c>
      <c r="Z38" s="33">
        <v>2177.5657118295276</v>
      </c>
      <c r="AA38" s="33">
        <v>2377.429030699509</v>
      </c>
      <c r="AB38" s="33">
        <v>3240.1573888055905</v>
      </c>
      <c r="AC38" s="33">
        <v>2025.5936207291591</v>
      </c>
      <c r="AD38" s="33">
        <v>1832.7276757465961</v>
      </c>
      <c r="AE38" s="33">
        <v>1706.4619670082</v>
      </c>
    </row>
    <row r="39" spans="1:31" s="28" customFormat="1">
      <c r="A39" s="29" t="s">
        <v>131</v>
      </c>
      <c r="B39" s="29" t="s">
        <v>65</v>
      </c>
      <c r="C39" s="33">
        <v>698.80744000000004</v>
      </c>
      <c r="D39" s="33">
        <v>697.33827999999903</v>
      </c>
      <c r="E39" s="33">
        <v>699.89374999999995</v>
      </c>
      <c r="F39" s="33">
        <v>696.80993000000001</v>
      </c>
      <c r="G39" s="33">
        <v>695.56952999999908</v>
      </c>
      <c r="H39" s="33">
        <v>694.14377000000002</v>
      </c>
      <c r="I39" s="33">
        <v>695.56556999999998</v>
      </c>
      <c r="J39" s="33">
        <v>691.51299999999992</v>
      </c>
      <c r="K39" s="33">
        <v>691.85854999999992</v>
      </c>
      <c r="L39" s="33">
        <v>670.37605999999892</v>
      </c>
      <c r="M39" s="33">
        <v>694.11815999999908</v>
      </c>
      <c r="N39" s="33">
        <v>684.55755999999997</v>
      </c>
      <c r="O39" s="33">
        <v>684.87022000000002</v>
      </c>
      <c r="P39" s="33">
        <v>672.49369999999897</v>
      </c>
      <c r="Q39" s="33">
        <v>656.62792999999897</v>
      </c>
      <c r="R39" s="33">
        <v>654.53913</v>
      </c>
      <c r="S39" s="33">
        <v>220.38927999999899</v>
      </c>
      <c r="T39" s="33">
        <v>230.18412999999899</v>
      </c>
      <c r="U39" s="33">
        <v>206.91416999999899</v>
      </c>
      <c r="V39" s="33">
        <v>206.15003999999999</v>
      </c>
      <c r="W39" s="33">
        <v>212.35664</v>
      </c>
      <c r="X39" s="33">
        <v>0</v>
      </c>
      <c r="Y39" s="33">
        <v>0</v>
      </c>
      <c r="Z39" s="33">
        <v>0</v>
      </c>
      <c r="AA39" s="33">
        <v>0</v>
      </c>
      <c r="AB39" s="33">
        <v>0</v>
      </c>
      <c r="AC39" s="33">
        <v>0</v>
      </c>
      <c r="AD39" s="33">
        <v>0</v>
      </c>
      <c r="AE39" s="33">
        <v>0</v>
      </c>
    </row>
    <row r="40" spans="1:31" s="28" customFormat="1">
      <c r="A40" s="29" t="s">
        <v>131</v>
      </c>
      <c r="B40" s="29" t="s">
        <v>69</v>
      </c>
      <c r="C40" s="33">
        <v>17224.332952292127</v>
      </c>
      <c r="D40" s="33">
        <v>17938.282846670514</v>
      </c>
      <c r="E40" s="33">
        <v>16722.10963856642</v>
      </c>
      <c r="F40" s="33">
        <v>18815.813959513707</v>
      </c>
      <c r="G40" s="33">
        <v>22819.891492489958</v>
      </c>
      <c r="H40" s="33">
        <v>22379.162711541929</v>
      </c>
      <c r="I40" s="33">
        <v>24162.358005285463</v>
      </c>
      <c r="J40" s="33">
        <v>26377.9834487199</v>
      </c>
      <c r="K40" s="33">
        <v>25990.107569816537</v>
      </c>
      <c r="L40" s="33">
        <v>26621.365237224396</v>
      </c>
      <c r="M40" s="33">
        <v>25864.951451863708</v>
      </c>
      <c r="N40" s="33">
        <v>27147.9217563288</v>
      </c>
      <c r="O40" s="33">
        <v>28269.864938151255</v>
      </c>
      <c r="P40" s="33">
        <v>33479.886422690768</v>
      </c>
      <c r="Q40" s="33">
        <v>33992.499075051157</v>
      </c>
      <c r="R40" s="33">
        <v>38273.524371454092</v>
      </c>
      <c r="S40" s="33">
        <v>40900.314189100071</v>
      </c>
      <c r="T40" s="33">
        <v>40993.243754278046</v>
      </c>
      <c r="U40" s="33">
        <v>40790.604277737213</v>
      </c>
      <c r="V40" s="33">
        <v>36848.31483426498</v>
      </c>
      <c r="W40" s="33">
        <v>37586.485488738595</v>
      </c>
      <c r="X40" s="33">
        <v>37877.928164167555</v>
      </c>
      <c r="Y40" s="33">
        <v>44160.239090630617</v>
      </c>
      <c r="Z40" s="33">
        <v>45839.548833778827</v>
      </c>
      <c r="AA40" s="33">
        <v>51043.172861569343</v>
      </c>
      <c r="AB40" s="33">
        <v>50785.570634236894</v>
      </c>
      <c r="AC40" s="33">
        <v>51119.983216157925</v>
      </c>
      <c r="AD40" s="33">
        <v>57688.785509828878</v>
      </c>
      <c r="AE40" s="33">
        <v>53393.332804015379</v>
      </c>
    </row>
    <row r="41" spans="1:31" s="28" customFormat="1">
      <c r="A41" s="29" t="s">
        <v>131</v>
      </c>
      <c r="B41" s="29" t="s">
        <v>68</v>
      </c>
      <c r="C41" s="33">
        <v>5555.0968933246613</v>
      </c>
      <c r="D41" s="33">
        <v>7538.3551604673139</v>
      </c>
      <c r="E41" s="33">
        <v>7676.6775294806939</v>
      </c>
      <c r="F41" s="33">
        <v>7343.9840281804618</v>
      </c>
      <c r="G41" s="33">
        <v>7448.1641045873394</v>
      </c>
      <c r="H41" s="33">
        <v>7800.57070979133</v>
      </c>
      <c r="I41" s="33">
        <v>7893.2110890548183</v>
      </c>
      <c r="J41" s="33">
        <v>6593.1973662631917</v>
      </c>
      <c r="K41" s="33">
        <v>7142.0081200583645</v>
      </c>
      <c r="L41" s="33">
        <v>7427.253303118986</v>
      </c>
      <c r="M41" s="33">
        <v>8422.4097186189792</v>
      </c>
      <c r="N41" s="33">
        <v>10066.533465746506</v>
      </c>
      <c r="O41" s="33">
        <v>11297.937602009113</v>
      </c>
      <c r="P41" s="33">
        <v>11322.680746962846</v>
      </c>
      <c r="Q41" s="33">
        <v>11784.694816054851</v>
      </c>
      <c r="R41" s="33">
        <v>11481.327274841959</v>
      </c>
      <c r="S41" s="33">
        <v>14486.631527709873</v>
      </c>
      <c r="T41" s="33">
        <v>15508.300994215855</v>
      </c>
      <c r="U41" s="33">
        <v>18129.126728837924</v>
      </c>
      <c r="V41" s="33">
        <v>20519.915829575511</v>
      </c>
      <c r="W41" s="33">
        <v>22447.914247168483</v>
      </c>
      <c r="X41" s="33">
        <v>28003.082293577758</v>
      </c>
      <c r="Y41" s="33">
        <v>26964.050002446013</v>
      </c>
      <c r="Z41" s="33">
        <v>26820.419079986204</v>
      </c>
      <c r="AA41" s="33">
        <v>25428.967627847254</v>
      </c>
      <c r="AB41" s="33">
        <v>32542.401612439702</v>
      </c>
      <c r="AC41" s="33">
        <v>34390.524631767345</v>
      </c>
      <c r="AD41" s="33">
        <v>28963.38470774208</v>
      </c>
      <c r="AE41" s="33">
        <v>33697.381184457343</v>
      </c>
    </row>
    <row r="42" spans="1:31" s="28" customFormat="1">
      <c r="A42" s="29" t="s">
        <v>131</v>
      </c>
      <c r="B42" s="29" t="s">
        <v>36</v>
      </c>
      <c r="C42" s="33">
        <v>1.09717779999999E-5</v>
      </c>
      <c r="D42" s="33">
        <v>23.2222677285089</v>
      </c>
      <c r="E42" s="33">
        <v>25.930874914094897</v>
      </c>
      <c r="F42" s="33">
        <v>29.170526721083903</v>
      </c>
      <c r="G42" s="33">
        <v>28.898241422517998</v>
      </c>
      <c r="H42" s="33">
        <v>30.127369215958002</v>
      </c>
      <c r="I42" s="33">
        <v>29.978790557457998</v>
      </c>
      <c r="J42" s="33">
        <v>28.409579889660002</v>
      </c>
      <c r="K42" s="33">
        <v>27.72946175577</v>
      </c>
      <c r="L42" s="33">
        <v>27.977442228729899</v>
      </c>
      <c r="M42" s="33">
        <v>27.912197862500001</v>
      </c>
      <c r="N42" s="33">
        <v>713.91239300000007</v>
      </c>
      <c r="O42" s="33">
        <v>979.14470899999992</v>
      </c>
      <c r="P42" s="33">
        <v>993.27093000000002</v>
      </c>
      <c r="Q42" s="33">
        <v>997.67036500000006</v>
      </c>
      <c r="R42" s="33">
        <v>1007.2498330000001</v>
      </c>
      <c r="S42" s="33">
        <v>949.34437700000001</v>
      </c>
      <c r="T42" s="33">
        <v>955.18598799999995</v>
      </c>
      <c r="U42" s="33">
        <v>963.57998199999997</v>
      </c>
      <c r="V42" s="33">
        <v>936.35500000000002</v>
      </c>
      <c r="W42" s="33">
        <v>947.88340000000005</v>
      </c>
      <c r="X42" s="33">
        <v>2495.1819999999998</v>
      </c>
      <c r="Y42" s="33">
        <v>2467.1242999999999</v>
      </c>
      <c r="Z42" s="33">
        <v>3574.7449999999999</v>
      </c>
      <c r="AA42" s="33">
        <v>3777.5645</v>
      </c>
      <c r="AB42" s="33">
        <v>8467.0740000000005</v>
      </c>
      <c r="AC42" s="33">
        <v>8888.1049999999996</v>
      </c>
      <c r="AD42" s="33">
        <v>7757.1750000000002</v>
      </c>
      <c r="AE42" s="33">
        <v>8915.3590000000004</v>
      </c>
    </row>
    <row r="43" spans="1:31" s="28" customFormat="1">
      <c r="A43" s="29" t="s">
        <v>131</v>
      </c>
      <c r="B43" s="29" t="s">
        <v>73</v>
      </c>
      <c r="C43" s="33">
        <v>242.22375</v>
      </c>
      <c r="D43" s="33">
        <v>320.29543999999999</v>
      </c>
      <c r="E43" s="33">
        <v>404.56368070418301</v>
      </c>
      <c r="F43" s="33">
        <v>368.40444856032002</v>
      </c>
      <c r="G43" s="33">
        <v>403.15899906523902</v>
      </c>
      <c r="H43" s="33">
        <v>500.14723694366398</v>
      </c>
      <c r="I43" s="33">
        <v>546.901290471376</v>
      </c>
      <c r="J43" s="33">
        <v>517.12473561872002</v>
      </c>
      <c r="K43" s="33">
        <v>504.30272460094</v>
      </c>
      <c r="L43" s="33">
        <v>543.6078352607301</v>
      </c>
      <c r="M43" s="33">
        <v>543.19684131218003</v>
      </c>
      <c r="N43" s="33">
        <v>1759.3784799999989</v>
      </c>
      <c r="O43" s="33">
        <v>2468.37653</v>
      </c>
      <c r="P43" s="33">
        <v>2406.8731499999999</v>
      </c>
      <c r="Q43" s="33">
        <v>2536.3960500000003</v>
      </c>
      <c r="R43" s="33">
        <v>2513.1529700000001</v>
      </c>
      <c r="S43" s="33">
        <v>4799.07528</v>
      </c>
      <c r="T43" s="33">
        <v>5060.9338399999988</v>
      </c>
      <c r="U43" s="33">
        <v>5770.8216000000002</v>
      </c>
      <c r="V43" s="33">
        <v>6080.7243600000002</v>
      </c>
      <c r="W43" s="33">
        <v>6759.6910400000006</v>
      </c>
      <c r="X43" s="33">
        <v>7852.9254999999903</v>
      </c>
      <c r="Y43" s="33">
        <v>7126.1969499999996</v>
      </c>
      <c r="Z43" s="33">
        <v>6891.5057399999905</v>
      </c>
      <c r="AA43" s="33">
        <v>5805.53971</v>
      </c>
      <c r="AB43" s="33">
        <v>4358.2943799999994</v>
      </c>
      <c r="AC43" s="33">
        <v>4804.1719800000001</v>
      </c>
      <c r="AD43" s="33">
        <v>2692.6989140000001</v>
      </c>
      <c r="AE43" s="33">
        <v>3649.4694299999996</v>
      </c>
    </row>
    <row r="44" spans="1:31" s="28" customFormat="1">
      <c r="A44" s="29" t="s">
        <v>131</v>
      </c>
      <c r="B44" s="29" t="s">
        <v>56</v>
      </c>
      <c r="C44" s="25">
        <v>10.33599569999998</v>
      </c>
      <c r="D44" s="25">
        <v>39.818506999999997</v>
      </c>
      <c r="E44" s="25">
        <v>83.699464999999989</v>
      </c>
      <c r="F44" s="25">
        <v>164.856032</v>
      </c>
      <c r="G44" s="25">
        <v>247.96200999999999</v>
      </c>
      <c r="H44" s="25">
        <v>341.0313799999999</v>
      </c>
      <c r="I44" s="25">
        <v>445.55242799999991</v>
      </c>
      <c r="J44" s="25">
        <v>524.42855499999996</v>
      </c>
      <c r="K44" s="25">
        <v>644.36489000000006</v>
      </c>
      <c r="L44" s="25">
        <v>754.52215000000001</v>
      </c>
      <c r="M44" s="25">
        <v>854.42181000000005</v>
      </c>
      <c r="N44" s="25">
        <v>907.3108850000001</v>
      </c>
      <c r="O44" s="25">
        <v>1015.3902399999999</v>
      </c>
      <c r="P44" s="25">
        <v>1114.1972899999989</v>
      </c>
      <c r="Q44" s="25">
        <v>1249.9134000000001</v>
      </c>
      <c r="R44" s="25">
        <v>1251.6129599999999</v>
      </c>
      <c r="S44" s="25">
        <v>1210.8361599999998</v>
      </c>
      <c r="T44" s="25">
        <v>1311.84727</v>
      </c>
      <c r="U44" s="25">
        <v>1361.4716699999999</v>
      </c>
      <c r="V44" s="25">
        <v>1465.3573199999998</v>
      </c>
      <c r="W44" s="25">
        <v>1561.3407999999999</v>
      </c>
      <c r="X44" s="25">
        <v>1405.34951</v>
      </c>
      <c r="Y44" s="25">
        <v>1322.6650899999991</v>
      </c>
      <c r="Z44" s="25">
        <v>1220.306139999999</v>
      </c>
      <c r="AA44" s="25">
        <v>1001.08821</v>
      </c>
      <c r="AB44" s="25">
        <v>667.71442000000002</v>
      </c>
      <c r="AC44" s="25">
        <v>718.20116000000007</v>
      </c>
      <c r="AD44" s="25">
        <v>368.4158799999999</v>
      </c>
      <c r="AE44" s="25">
        <v>507.23729999999995</v>
      </c>
    </row>
    <row r="45" spans="1:31" s="28" customFormat="1">
      <c r="A45" s="34" t="s">
        <v>138</v>
      </c>
      <c r="B45" s="34"/>
      <c r="C45" s="35">
        <v>58338.644701032215</v>
      </c>
      <c r="D45" s="35">
        <v>58684.521673319454</v>
      </c>
      <c r="E45" s="35">
        <v>59126.493116793034</v>
      </c>
      <c r="F45" s="35">
        <v>54912.616022489179</v>
      </c>
      <c r="G45" s="35">
        <v>57879.730124816429</v>
      </c>
      <c r="H45" s="35">
        <v>57464.283634824336</v>
      </c>
      <c r="I45" s="35">
        <v>57533.747654429077</v>
      </c>
      <c r="J45" s="35">
        <v>59735.419857729066</v>
      </c>
      <c r="K45" s="35">
        <v>59469.830924014233</v>
      </c>
      <c r="L45" s="35">
        <v>60143.218458813266</v>
      </c>
      <c r="M45" s="35">
        <v>60276.359994329716</v>
      </c>
      <c r="N45" s="35">
        <v>63050.581904223916</v>
      </c>
      <c r="O45" s="35">
        <v>64820.221857511497</v>
      </c>
      <c r="P45" s="35">
        <v>67203.719007018211</v>
      </c>
      <c r="Q45" s="35">
        <v>67623.035693217156</v>
      </c>
      <c r="R45" s="35">
        <v>69318.749310734842</v>
      </c>
      <c r="S45" s="35">
        <v>75240.437817490209</v>
      </c>
      <c r="T45" s="35">
        <v>75970.088048257559</v>
      </c>
      <c r="U45" s="35">
        <v>77148.72208869789</v>
      </c>
      <c r="V45" s="35">
        <v>77331.387184637104</v>
      </c>
      <c r="W45" s="35">
        <v>79466.268913501786</v>
      </c>
      <c r="X45" s="35">
        <v>83567.014202064136</v>
      </c>
      <c r="Y45" s="35">
        <v>85406.364498793773</v>
      </c>
      <c r="Z45" s="35">
        <v>85019.58422455551</v>
      </c>
      <c r="AA45" s="35">
        <v>86999.212279991218</v>
      </c>
      <c r="AB45" s="35">
        <v>94175.7229082821</v>
      </c>
      <c r="AC45" s="35">
        <v>94909.357101399946</v>
      </c>
      <c r="AD45" s="35">
        <v>95131.600364600003</v>
      </c>
      <c r="AE45" s="35">
        <v>95478.067126801616</v>
      </c>
    </row>
    <row r="46" spans="1:31" s="28" customFormat="1"/>
    <row r="47" spans="1:31" s="28" customFormat="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s="28" customFormat="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s="28" customFormat="1">
      <c r="A49" s="29" t="s">
        <v>132</v>
      </c>
      <c r="B49" s="29" t="s">
        <v>71</v>
      </c>
      <c r="C49" s="33">
        <v>26207.117500000004</v>
      </c>
      <c r="D49" s="33">
        <v>22544.482599999999</v>
      </c>
      <c r="E49" s="33">
        <v>23462.361399999998</v>
      </c>
      <c r="F49" s="33">
        <v>11771.761558916845</v>
      </c>
      <c r="G49" s="33">
        <v>11664.521883123771</v>
      </c>
      <c r="H49" s="33">
        <v>8994.4450663090483</v>
      </c>
      <c r="I49" s="33">
        <v>5.4119141599999986E-4</v>
      </c>
      <c r="J49" s="33">
        <v>4.4370390700000005E-4</v>
      </c>
      <c r="K49" s="33">
        <v>3.9613242599999992E-4</v>
      </c>
      <c r="L49" s="33">
        <v>3.8059551599999995E-4</v>
      </c>
      <c r="M49" s="33">
        <v>3.3760450399999997E-4</v>
      </c>
      <c r="N49" s="33">
        <v>3.1741586299999989E-4</v>
      </c>
      <c r="O49" s="33">
        <v>3.2852348699999995E-4</v>
      </c>
      <c r="P49" s="33">
        <v>3.0736250799999991E-4</v>
      </c>
      <c r="Q49" s="33">
        <v>3.0931431199999988E-4</v>
      </c>
      <c r="R49" s="33">
        <v>2.9671692200000004E-4</v>
      </c>
      <c r="S49" s="33">
        <v>2.6545894099999981E-4</v>
      </c>
      <c r="T49" s="33">
        <v>2.8421346800000004E-4</v>
      </c>
      <c r="U49" s="33">
        <v>2.4626079999999999E-4</v>
      </c>
      <c r="V49" s="33">
        <v>2.4921001599999997E-4</v>
      </c>
      <c r="W49" s="33">
        <v>2.8109652099999981E-4</v>
      </c>
      <c r="X49" s="33">
        <v>3.0517085699999989E-4</v>
      </c>
      <c r="Y49" s="33">
        <v>3.0101076399999987E-4</v>
      </c>
      <c r="Z49" s="33">
        <v>2.8094496500000003E-4</v>
      </c>
      <c r="AA49" s="33">
        <v>2.7217104700000001E-4</v>
      </c>
      <c r="AB49" s="33">
        <v>3.0832691899999989E-4</v>
      </c>
      <c r="AC49" s="33">
        <v>1.39837873E-4</v>
      </c>
      <c r="AD49" s="33">
        <v>0</v>
      </c>
      <c r="AE49" s="33">
        <v>0</v>
      </c>
    </row>
    <row r="50" spans="1:31" s="28" customFormat="1">
      <c r="A50" s="29" t="s">
        <v>132</v>
      </c>
      <c r="B50" s="29" t="s">
        <v>20</v>
      </c>
      <c r="C50" s="33">
        <v>8.7358319999999995E-6</v>
      </c>
      <c r="D50" s="33">
        <v>8.573386E-6</v>
      </c>
      <c r="E50" s="33">
        <v>9.027187E-6</v>
      </c>
      <c r="F50" s="33">
        <v>1.6194057E-5</v>
      </c>
      <c r="G50" s="33">
        <v>1.6546503999999999E-5</v>
      </c>
      <c r="H50" s="33">
        <v>1.6465163000000002E-5</v>
      </c>
      <c r="I50" s="33">
        <v>1.6156266E-5</v>
      </c>
      <c r="J50" s="33">
        <v>1.6887800000000001E-5</v>
      </c>
      <c r="K50" s="33">
        <v>1.6746188E-5</v>
      </c>
      <c r="L50" s="33">
        <v>1.7091207999999998E-5</v>
      </c>
      <c r="M50" s="33">
        <v>1.8408702000000001E-5</v>
      </c>
      <c r="N50" s="33">
        <v>2.6399579999999999E-5</v>
      </c>
      <c r="O50" s="33">
        <v>2.6717015999999999E-5</v>
      </c>
      <c r="P50" s="33">
        <v>2.6482216999999998E-5</v>
      </c>
      <c r="Q50" s="33">
        <v>2.5685444E-5</v>
      </c>
      <c r="R50" s="33">
        <v>2.58217709999999E-5</v>
      </c>
      <c r="S50" s="33">
        <v>3.710842E-5</v>
      </c>
      <c r="T50" s="33">
        <v>3.7726233000000002E-5</v>
      </c>
      <c r="U50" s="33">
        <v>4.3713705999999998E-5</v>
      </c>
      <c r="V50" s="33">
        <v>4.3216346999999997E-5</v>
      </c>
      <c r="W50" s="33">
        <v>6.690233E-5</v>
      </c>
      <c r="X50" s="33">
        <v>7.0375609999999897E-5</v>
      </c>
      <c r="Y50" s="33">
        <v>7.7183765999999998E-5</v>
      </c>
      <c r="Z50" s="33">
        <v>7.2486385999999999E-5</v>
      </c>
      <c r="AA50" s="33">
        <v>7.4322179999999997E-5</v>
      </c>
      <c r="AB50" s="33">
        <v>1.1539020000000001E-4</v>
      </c>
      <c r="AC50" s="33">
        <v>1.1373212E-4</v>
      </c>
      <c r="AD50" s="33">
        <v>1.5809143999999999E-4</v>
      </c>
      <c r="AE50" s="33">
        <v>1.5713357E-4</v>
      </c>
    </row>
    <row r="51" spans="1:31" s="28" customFormat="1">
      <c r="A51" s="29" t="s">
        <v>132</v>
      </c>
      <c r="B51" s="29" t="s">
        <v>32</v>
      </c>
      <c r="C51" s="33">
        <v>10.881470999999999</v>
      </c>
      <c r="D51" s="33">
        <v>5.7223096</v>
      </c>
      <c r="E51" s="33">
        <v>9.3508990000000001</v>
      </c>
      <c r="F51" s="33">
        <v>83.615849999999995</v>
      </c>
      <c r="G51" s="33">
        <v>74.399079999999998</v>
      </c>
      <c r="H51" s="33">
        <v>73.497339999999994</v>
      </c>
      <c r="I51" s="33">
        <v>64.462639999999993</v>
      </c>
      <c r="J51" s="33">
        <v>98.317319999999995</v>
      </c>
      <c r="K51" s="33">
        <v>19.319949999999999</v>
      </c>
      <c r="L51" s="33">
        <v>60.210193999999902</v>
      </c>
      <c r="M51" s="33">
        <v>103.48635</v>
      </c>
      <c r="N51" s="33">
        <v>242.97252999999901</v>
      </c>
      <c r="O51" s="33">
        <v>184.91235</v>
      </c>
      <c r="P51" s="33">
        <v>423.15750000000003</v>
      </c>
      <c r="Q51" s="33">
        <v>277.57812000000001</v>
      </c>
      <c r="R51" s="33">
        <v>267.56567000000001</v>
      </c>
      <c r="S51" s="33">
        <v>563.1925</v>
      </c>
      <c r="T51" s="33">
        <v>593.22239999999999</v>
      </c>
      <c r="U51" s="33">
        <v>0</v>
      </c>
      <c r="V51" s="33">
        <v>0</v>
      </c>
      <c r="W51" s="33">
        <v>0</v>
      </c>
      <c r="X51" s="33">
        <v>0</v>
      </c>
      <c r="Y51" s="33">
        <v>0</v>
      </c>
      <c r="Z51" s="33">
        <v>0</v>
      </c>
      <c r="AA51" s="33">
        <v>0</v>
      </c>
      <c r="AB51" s="33">
        <v>0</v>
      </c>
      <c r="AC51" s="33">
        <v>0</v>
      </c>
      <c r="AD51" s="33">
        <v>0</v>
      </c>
      <c r="AE51" s="33">
        <v>0</v>
      </c>
    </row>
    <row r="52" spans="1:31" s="28" customFormat="1">
      <c r="A52" s="29" t="s">
        <v>132</v>
      </c>
      <c r="B52" s="29" t="s">
        <v>66</v>
      </c>
      <c r="C52" s="33">
        <v>10.769062209248398</v>
      </c>
      <c r="D52" s="33">
        <v>0.30845122119380003</v>
      </c>
      <c r="E52" s="33">
        <v>9.3496592219901888</v>
      </c>
      <c r="F52" s="33">
        <v>51.296950984594304</v>
      </c>
      <c r="G52" s="33">
        <v>36.997788556507807</v>
      </c>
      <c r="H52" s="33">
        <v>90.698712177117287</v>
      </c>
      <c r="I52" s="33">
        <v>34.141136329616373</v>
      </c>
      <c r="J52" s="33">
        <v>63.127529537665183</v>
      </c>
      <c r="K52" s="33">
        <v>19.385406374760493</v>
      </c>
      <c r="L52" s="33">
        <v>44.870555548169499</v>
      </c>
      <c r="M52" s="33">
        <v>55.869915986831188</v>
      </c>
      <c r="N52" s="33">
        <v>226.26159752002761</v>
      </c>
      <c r="O52" s="33">
        <v>109.61569716514779</v>
      </c>
      <c r="P52" s="33">
        <v>307.20952479166704</v>
      </c>
      <c r="Q52" s="33">
        <v>330.20055801909888</v>
      </c>
      <c r="R52" s="33">
        <v>329.98239155305788</v>
      </c>
      <c r="S52" s="33">
        <v>539.35778434924703</v>
      </c>
      <c r="T52" s="33">
        <v>457.53334361188053</v>
      </c>
      <c r="U52" s="33">
        <v>1358.380523942664</v>
      </c>
      <c r="V52" s="33">
        <v>1713.7662768871887</v>
      </c>
      <c r="W52" s="33">
        <v>2797.9505350612217</v>
      </c>
      <c r="X52" s="33">
        <v>2875.213580653859</v>
      </c>
      <c r="Y52" s="33">
        <v>4338.1025362514865</v>
      </c>
      <c r="Z52" s="33">
        <v>2970.5784707668699</v>
      </c>
      <c r="AA52" s="33">
        <v>3508.3178223533801</v>
      </c>
      <c r="AB52" s="33">
        <v>5676.86125749435</v>
      </c>
      <c r="AC52" s="33">
        <v>5497.6258786366107</v>
      </c>
      <c r="AD52" s="33">
        <v>8011.5330705384004</v>
      </c>
      <c r="AE52" s="33">
        <v>9697.3826262416005</v>
      </c>
    </row>
    <row r="53" spans="1:31" s="28" customFormat="1">
      <c r="A53" s="29" t="s">
        <v>132</v>
      </c>
      <c r="B53" s="29" t="s">
        <v>65</v>
      </c>
      <c r="C53" s="33">
        <v>2782.0379579999999</v>
      </c>
      <c r="D53" s="33">
        <v>2809.0804599999988</v>
      </c>
      <c r="E53" s="33">
        <v>2552.8602099999898</v>
      </c>
      <c r="F53" s="33">
        <v>3150.6989450000001</v>
      </c>
      <c r="G53" s="33">
        <v>3233.664424999999</v>
      </c>
      <c r="H53" s="33">
        <v>3063.3125099999988</v>
      </c>
      <c r="I53" s="33">
        <v>3095.3461349999984</v>
      </c>
      <c r="J53" s="33">
        <v>3899.3287199999995</v>
      </c>
      <c r="K53" s="33">
        <v>3233.1586399999997</v>
      </c>
      <c r="L53" s="33">
        <v>2772.4416700000002</v>
      </c>
      <c r="M53" s="33">
        <v>2798.9294459999992</v>
      </c>
      <c r="N53" s="33">
        <v>2526.444982999999</v>
      </c>
      <c r="O53" s="33">
        <v>3113.1347179999998</v>
      </c>
      <c r="P53" s="33">
        <v>3214.2489799999998</v>
      </c>
      <c r="Q53" s="33">
        <v>3046.2701440000005</v>
      </c>
      <c r="R53" s="33">
        <v>3066.0021649999981</v>
      </c>
      <c r="S53" s="33">
        <v>3873.9401119999998</v>
      </c>
      <c r="T53" s="33">
        <v>3219.999739999997</v>
      </c>
      <c r="U53" s="33">
        <v>2770.5773099999992</v>
      </c>
      <c r="V53" s="33">
        <v>2769.3107999999997</v>
      </c>
      <c r="W53" s="33">
        <v>2513.0988199999993</v>
      </c>
      <c r="X53" s="33">
        <v>3091.0034919999985</v>
      </c>
      <c r="Y53" s="33">
        <v>3201.1976639999893</v>
      </c>
      <c r="Z53" s="33">
        <v>3024.7767250000002</v>
      </c>
      <c r="AA53" s="33">
        <v>3049.0425149999992</v>
      </c>
      <c r="AB53" s="33">
        <v>3842.3487329999989</v>
      </c>
      <c r="AC53" s="33">
        <v>3195.0062100000005</v>
      </c>
      <c r="AD53" s="33">
        <v>2738.2746269999989</v>
      </c>
      <c r="AE53" s="33">
        <v>2747.0494200000003</v>
      </c>
    </row>
    <row r="54" spans="1:31" s="28" customFormat="1">
      <c r="A54" s="29" t="s">
        <v>132</v>
      </c>
      <c r="B54" s="29" t="s">
        <v>69</v>
      </c>
      <c r="C54" s="33">
        <v>10703.77486861193</v>
      </c>
      <c r="D54" s="33">
        <v>13596.341829196652</v>
      </c>
      <c r="E54" s="33">
        <v>11409.317188797677</v>
      </c>
      <c r="F54" s="33">
        <v>15439.895264617337</v>
      </c>
      <c r="G54" s="33">
        <v>16382.533362461823</v>
      </c>
      <c r="H54" s="33">
        <v>18432.71140814614</v>
      </c>
      <c r="I54" s="33">
        <v>23308.792788417373</v>
      </c>
      <c r="J54" s="33">
        <v>23215.133692368068</v>
      </c>
      <c r="K54" s="33">
        <v>24057.013301912899</v>
      </c>
      <c r="L54" s="33">
        <v>22585.606583639736</v>
      </c>
      <c r="M54" s="33">
        <v>24035.966516478904</v>
      </c>
      <c r="N54" s="33">
        <v>20709.431783275799</v>
      </c>
      <c r="O54" s="33">
        <v>22346.755498400136</v>
      </c>
      <c r="P54" s="33">
        <v>25923.379409937472</v>
      </c>
      <c r="Q54" s="33">
        <v>28127.889161090323</v>
      </c>
      <c r="R54" s="33">
        <v>28833.809868219665</v>
      </c>
      <c r="S54" s="33">
        <v>33865.976826172089</v>
      </c>
      <c r="T54" s="33">
        <v>35087.801085855543</v>
      </c>
      <c r="U54" s="33">
        <v>32560.529274747583</v>
      </c>
      <c r="V54" s="33">
        <v>33155.831006897271</v>
      </c>
      <c r="W54" s="33">
        <v>31193.120135424222</v>
      </c>
      <c r="X54" s="33">
        <v>30909.8594591605</v>
      </c>
      <c r="Y54" s="33">
        <v>31617.412418740936</v>
      </c>
      <c r="Z54" s="33">
        <v>32756.516150636864</v>
      </c>
      <c r="AA54" s="33">
        <v>31042.91312034785</v>
      </c>
      <c r="AB54" s="33">
        <v>31024.530810828204</v>
      </c>
      <c r="AC54" s="33">
        <v>32172.125493948377</v>
      </c>
      <c r="AD54" s="33">
        <v>30721.879862763686</v>
      </c>
      <c r="AE54" s="33">
        <v>31861.907375999996</v>
      </c>
    </row>
    <row r="55" spans="1:31" s="28" customFormat="1">
      <c r="A55" s="29" t="s">
        <v>132</v>
      </c>
      <c r="B55" s="29" t="s">
        <v>68</v>
      </c>
      <c r="C55" s="33">
        <v>2656.0009642253931</v>
      </c>
      <c r="D55" s="33">
        <v>2636.7355966366176</v>
      </c>
      <c r="E55" s="33">
        <v>2727.2947078111306</v>
      </c>
      <c r="F55" s="33">
        <v>2624.9487583473883</v>
      </c>
      <c r="G55" s="33">
        <v>2867.18476525407</v>
      </c>
      <c r="H55" s="33">
        <v>3010.2983765982685</v>
      </c>
      <c r="I55" s="33">
        <v>4538.2992230906484</v>
      </c>
      <c r="J55" s="33">
        <v>4190.7909424679929</v>
      </c>
      <c r="K55" s="33">
        <v>4296.0837491402281</v>
      </c>
      <c r="L55" s="33">
        <v>5207.2633687552025</v>
      </c>
      <c r="M55" s="33">
        <v>5977.7194499112175</v>
      </c>
      <c r="N55" s="33">
        <v>8024.5500483657188</v>
      </c>
      <c r="O55" s="33">
        <v>7480.8541920561374</v>
      </c>
      <c r="P55" s="33">
        <v>7453.6390198523723</v>
      </c>
      <c r="Q55" s="33">
        <v>7939.975826996797</v>
      </c>
      <c r="R55" s="33">
        <v>8157.2779694844303</v>
      </c>
      <c r="S55" s="33">
        <v>7906.7625362670778</v>
      </c>
      <c r="T55" s="33">
        <v>8093.7124094722185</v>
      </c>
      <c r="U55" s="33">
        <v>8261.687362176559</v>
      </c>
      <c r="V55" s="33">
        <v>8777.9100639999997</v>
      </c>
      <c r="W55" s="33">
        <v>14476.233309999998</v>
      </c>
      <c r="X55" s="33">
        <v>14916.363019999999</v>
      </c>
      <c r="Y55" s="33">
        <v>15748.867533999997</v>
      </c>
      <c r="Z55" s="33">
        <v>16706.543889999997</v>
      </c>
      <c r="AA55" s="33">
        <v>17336.955859999998</v>
      </c>
      <c r="AB55" s="33">
        <v>15911.750579999998</v>
      </c>
      <c r="AC55" s="33">
        <v>16779.851500000001</v>
      </c>
      <c r="AD55" s="33">
        <v>16706.01066</v>
      </c>
      <c r="AE55" s="33">
        <v>16215.66792</v>
      </c>
    </row>
    <row r="56" spans="1:31" s="28" customFormat="1">
      <c r="A56" s="29" t="s">
        <v>132</v>
      </c>
      <c r="B56" s="29" t="s">
        <v>36</v>
      </c>
      <c r="C56" s="33">
        <v>52.097083960970998</v>
      </c>
      <c r="D56" s="33">
        <v>108.6786043958999</v>
      </c>
      <c r="E56" s="33">
        <v>125.3882152788599</v>
      </c>
      <c r="F56" s="33">
        <v>160.381966096356</v>
      </c>
      <c r="G56" s="33">
        <v>155.166170447121</v>
      </c>
      <c r="H56" s="33">
        <v>159.99813291097698</v>
      </c>
      <c r="I56" s="33">
        <v>162.754213929359</v>
      </c>
      <c r="J56" s="33">
        <v>155.25833578976099</v>
      </c>
      <c r="K56" s="33">
        <v>143.38369156650299</v>
      </c>
      <c r="L56" s="33">
        <v>148.06213259856</v>
      </c>
      <c r="M56" s="33">
        <v>143.32742390399497</v>
      </c>
      <c r="N56" s="33">
        <v>142.95471760644989</v>
      </c>
      <c r="O56" s="33">
        <v>111.04547092025</v>
      </c>
      <c r="P56" s="33">
        <v>102.76707858250001</v>
      </c>
      <c r="Q56" s="33">
        <v>113.07384481889999</v>
      </c>
      <c r="R56" s="33">
        <v>114.6169149664</v>
      </c>
      <c r="S56" s="33">
        <v>105.72893144279999</v>
      </c>
      <c r="T56" s="33">
        <v>102.25514767935998</v>
      </c>
      <c r="U56" s="33">
        <v>114.10445301333</v>
      </c>
      <c r="V56" s="33">
        <v>108.851187935299</v>
      </c>
      <c r="W56" s="33">
        <v>40.545743613300004</v>
      </c>
      <c r="X56" s="33">
        <v>7.5466255999999995E-4</v>
      </c>
      <c r="Y56" s="33">
        <v>8.2818629999999996E-4</v>
      </c>
      <c r="Z56" s="33">
        <v>1070.269</v>
      </c>
      <c r="AA56" s="33">
        <v>1085.4095</v>
      </c>
      <c r="AB56" s="33">
        <v>1039.9545000000001</v>
      </c>
      <c r="AC56" s="33">
        <v>2963.4989999999998</v>
      </c>
      <c r="AD56" s="33">
        <v>3492.3292999999999</v>
      </c>
      <c r="AE56" s="33">
        <v>4398.4529999999904</v>
      </c>
    </row>
    <row r="57" spans="1:31" s="28" customFormat="1">
      <c r="A57" s="29" t="s">
        <v>132</v>
      </c>
      <c r="B57" s="29" t="s">
        <v>73</v>
      </c>
      <c r="C57" s="33">
        <v>0</v>
      </c>
      <c r="D57" s="33">
        <v>0</v>
      </c>
      <c r="E57" s="33">
        <v>2.3212878999999998E-5</v>
      </c>
      <c r="F57" s="33">
        <v>5.3281525000000003E-5</v>
      </c>
      <c r="G57" s="33">
        <v>5.2496669999999898E-5</v>
      </c>
      <c r="H57" s="33">
        <v>7.9173959999999995E-5</v>
      </c>
      <c r="I57" s="33">
        <v>7.7361439999999997E-5</v>
      </c>
      <c r="J57" s="33">
        <v>7.7450959999999998E-5</v>
      </c>
      <c r="K57" s="33">
        <v>8.8337019999999898E-5</v>
      </c>
      <c r="L57" s="33">
        <v>1.05172825E-4</v>
      </c>
      <c r="M57" s="33">
        <v>1.2735238000000001E-4</v>
      </c>
      <c r="N57" s="33">
        <v>1167.6487</v>
      </c>
      <c r="O57" s="33">
        <v>1112.4468999999999</v>
      </c>
      <c r="P57" s="33">
        <v>1054.4870000000001</v>
      </c>
      <c r="Q57" s="33">
        <v>2137.491</v>
      </c>
      <c r="R57" s="33">
        <v>2154.2125999999998</v>
      </c>
      <c r="S57" s="33">
        <v>2735.3784000000001</v>
      </c>
      <c r="T57" s="33">
        <v>2800.3445000000002</v>
      </c>
      <c r="U57" s="33">
        <v>2943.2667999999999</v>
      </c>
      <c r="V57" s="33">
        <v>2887.7808</v>
      </c>
      <c r="W57" s="33">
        <v>5489.8364000000001</v>
      </c>
      <c r="X57" s="33">
        <v>5322.0119999999997</v>
      </c>
      <c r="Y57" s="33">
        <v>5034.384</v>
      </c>
      <c r="Z57" s="33">
        <v>5570.1377000000002</v>
      </c>
      <c r="AA57" s="33">
        <v>5513.1619999999903</v>
      </c>
      <c r="AB57" s="33">
        <v>4963.8114999999998</v>
      </c>
      <c r="AC57" s="33">
        <v>4658.2665999999999</v>
      </c>
      <c r="AD57" s="33">
        <v>4604.7250000000004</v>
      </c>
      <c r="AE57" s="33">
        <v>4191.8203000000003</v>
      </c>
    </row>
    <row r="58" spans="1:31" s="28" customFormat="1">
      <c r="A58" s="29" t="s">
        <v>132</v>
      </c>
      <c r="B58" s="29" t="s">
        <v>56</v>
      </c>
      <c r="C58" s="25">
        <v>7.6856725999999904</v>
      </c>
      <c r="D58" s="25">
        <v>19.607274</v>
      </c>
      <c r="E58" s="25">
        <v>73.975165000000004</v>
      </c>
      <c r="F58" s="25">
        <v>182.10154699999998</v>
      </c>
      <c r="G58" s="25">
        <v>290.00652999999897</v>
      </c>
      <c r="H58" s="25">
        <v>424.81285000000003</v>
      </c>
      <c r="I58" s="25">
        <v>560.29852599999901</v>
      </c>
      <c r="J58" s="25">
        <v>673.99873000000002</v>
      </c>
      <c r="K58" s="25">
        <v>811.80560000000003</v>
      </c>
      <c r="L58" s="25">
        <v>910.58992000000001</v>
      </c>
      <c r="M58" s="25">
        <v>1020.1993399999991</v>
      </c>
      <c r="N58" s="25">
        <v>1124.28747</v>
      </c>
      <c r="O58" s="25">
        <v>1244.5318699999998</v>
      </c>
      <c r="P58" s="25">
        <v>1309.0421999999999</v>
      </c>
      <c r="Q58" s="25">
        <v>1590.6814400000001</v>
      </c>
      <c r="R58" s="25">
        <v>1658.0291699999998</v>
      </c>
      <c r="S58" s="25">
        <v>1596.5328</v>
      </c>
      <c r="T58" s="25">
        <v>1633.4181000000001</v>
      </c>
      <c r="U58" s="25">
        <v>1773.15533</v>
      </c>
      <c r="V58" s="25">
        <v>1781.5799</v>
      </c>
      <c r="W58" s="25">
        <v>1900.1856399999999</v>
      </c>
      <c r="X58" s="25">
        <v>1916.47954</v>
      </c>
      <c r="Y58" s="25">
        <v>1741.06134</v>
      </c>
      <c r="Z58" s="25">
        <v>1922.33087</v>
      </c>
      <c r="AA58" s="25">
        <v>1966.242</v>
      </c>
      <c r="AB58" s="25">
        <v>1723.5042699999999</v>
      </c>
      <c r="AC58" s="25">
        <v>1477.1873000000001</v>
      </c>
      <c r="AD58" s="25">
        <v>1558.9784400000001</v>
      </c>
      <c r="AE58" s="25">
        <v>1246.07428</v>
      </c>
    </row>
    <row r="59" spans="1:31" s="28" customFormat="1">
      <c r="A59" s="34" t="s">
        <v>138</v>
      </c>
      <c r="B59" s="34"/>
      <c r="C59" s="35">
        <v>42370.581832782409</v>
      </c>
      <c r="D59" s="35">
        <v>41592.671255227848</v>
      </c>
      <c r="E59" s="35">
        <v>40170.534073857976</v>
      </c>
      <c r="F59" s="35">
        <v>33122.21734406022</v>
      </c>
      <c r="G59" s="35">
        <v>34259.301320942672</v>
      </c>
      <c r="H59" s="35">
        <v>33664.963429695737</v>
      </c>
      <c r="I59" s="35">
        <v>31041.042480185319</v>
      </c>
      <c r="J59" s="35">
        <v>31466.698664965432</v>
      </c>
      <c r="K59" s="35">
        <v>31624.961460306498</v>
      </c>
      <c r="L59" s="35">
        <v>30670.392769629834</v>
      </c>
      <c r="M59" s="35">
        <v>32971.972034390157</v>
      </c>
      <c r="N59" s="35">
        <v>31729.661285976988</v>
      </c>
      <c r="O59" s="35">
        <v>33235.272810861927</v>
      </c>
      <c r="P59" s="35">
        <v>37321.634768426236</v>
      </c>
      <c r="Q59" s="35">
        <v>39721.91414510597</v>
      </c>
      <c r="R59" s="35">
        <v>40654.638386795843</v>
      </c>
      <c r="S59" s="35">
        <v>46749.230061355775</v>
      </c>
      <c r="T59" s="35">
        <v>47452.269300879336</v>
      </c>
      <c r="U59" s="35">
        <v>44951.174760841313</v>
      </c>
      <c r="V59" s="35">
        <v>46416.818440210816</v>
      </c>
      <c r="W59" s="35">
        <v>50980.403148484293</v>
      </c>
      <c r="X59" s="35">
        <v>51792.439927360821</v>
      </c>
      <c r="Y59" s="35">
        <v>54905.580531186941</v>
      </c>
      <c r="Z59" s="35">
        <v>55458.415589835087</v>
      </c>
      <c r="AA59" s="35">
        <v>54937.229664194456</v>
      </c>
      <c r="AB59" s="35">
        <v>56455.491805039674</v>
      </c>
      <c r="AC59" s="35">
        <v>57644.609336154987</v>
      </c>
      <c r="AD59" s="35">
        <v>58177.698378393528</v>
      </c>
      <c r="AE59" s="35">
        <v>60522.00749937517</v>
      </c>
    </row>
    <row r="60" spans="1:31" s="28" customFormat="1"/>
    <row r="61" spans="1:31" s="28" customFormat="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s="28" customFormat="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s="28" customFormat="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s="28" customFormat="1">
      <c r="A64" s="29" t="s">
        <v>133</v>
      </c>
      <c r="B64" s="29" t="s">
        <v>20</v>
      </c>
      <c r="C64" s="33">
        <v>1114.832618485967</v>
      </c>
      <c r="D64" s="33">
        <v>1114.8326183685911</v>
      </c>
      <c r="E64" s="33">
        <v>481.81401070241503</v>
      </c>
      <c r="F64" s="33">
        <v>888.35131276952802</v>
      </c>
      <c r="G64" s="33">
        <v>1075.0690130474129</v>
      </c>
      <c r="H64" s="33">
        <v>958.25491285820999</v>
      </c>
      <c r="I64" s="33">
        <v>450.73341282211004</v>
      </c>
      <c r="J64" s="33">
        <v>449.501872782487</v>
      </c>
      <c r="K64" s="33">
        <v>449.50187270916251</v>
      </c>
      <c r="L64" s="33">
        <v>500.41816336694404</v>
      </c>
      <c r="M64" s="33">
        <v>685.622313906979</v>
      </c>
      <c r="N64" s="33">
        <v>910.82637035995208</v>
      </c>
      <c r="O64" s="33">
        <v>1079.311920695721</v>
      </c>
      <c r="P64" s="33">
        <v>1240.5103207852389</v>
      </c>
      <c r="Q64" s="33">
        <v>870.97316311693999</v>
      </c>
      <c r="R64" s="33">
        <v>916.88842330014302</v>
      </c>
      <c r="S64" s="33">
        <v>3.5554320000000001E-5</v>
      </c>
      <c r="T64" s="33">
        <v>3.5881813999999998E-5</v>
      </c>
      <c r="U64" s="33">
        <v>3.5702559999999902E-5</v>
      </c>
      <c r="V64" s="33">
        <v>3.5168800000000001E-5</v>
      </c>
      <c r="W64" s="33">
        <v>4.2547009999999998E-5</v>
      </c>
      <c r="X64" s="33">
        <v>4.3945420000000003E-5</v>
      </c>
      <c r="Y64" s="33">
        <v>4.3682964999999999E-5</v>
      </c>
      <c r="Z64" s="33">
        <v>4.1321449999999997E-5</v>
      </c>
      <c r="AA64" s="33">
        <v>4.2073770000000002E-5</v>
      </c>
      <c r="AB64" s="33">
        <v>4.3522624999999997E-5</v>
      </c>
      <c r="AC64" s="33">
        <v>4.2807074000000001E-5</v>
      </c>
      <c r="AD64" s="33">
        <v>4.2691364999999899E-5</v>
      </c>
      <c r="AE64" s="33">
        <v>4.1952059999999998E-5</v>
      </c>
    </row>
    <row r="65" spans="1:31" s="28" customFormat="1">
      <c r="A65" s="29" t="s">
        <v>133</v>
      </c>
      <c r="B65" s="29" t="s">
        <v>32</v>
      </c>
      <c r="C65" s="33">
        <v>660.04909999999995</v>
      </c>
      <c r="D65" s="33">
        <v>676.71879999999999</v>
      </c>
      <c r="E65" s="33">
        <v>642.00379999999996</v>
      </c>
      <c r="F65" s="33">
        <v>142.37136999999899</v>
      </c>
      <c r="G65" s="33">
        <v>183.54637</v>
      </c>
      <c r="H65" s="33">
        <v>184.10703000000001</v>
      </c>
      <c r="I65" s="33">
        <v>96.681889999999996</v>
      </c>
      <c r="J65" s="33">
        <v>113.99158</v>
      </c>
      <c r="K65" s="33">
        <v>81.573119999999903</v>
      </c>
      <c r="L65" s="33">
        <v>90.261020000000002</v>
      </c>
      <c r="M65" s="33">
        <v>140.52549999999999</v>
      </c>
      <c r="N65" s="33">
        <v>327.47314</v>
      </c>
      <c r="O65" s="33">
        <v>334.31009999999998</v>
      </c>
      <c r="P65" s="33">
        <v>745.50365999999997</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s="28" customFormat="1">
      <c r="A66" s="29" t="s">
        <v>133</v>
      </c>
      <c r="B66" s="29" t="s">
        <v>66</v>
      </c>
      <c r="C66" s="33">
        <v>47.321713990685353</v>
      </c>
      <c r="D66" s="33">
        <v>23.054857021991662</v>
      </c>
      <c r="E66" s="33">
        <v>81.857124912279815</v>
      </c>
      <c r="F66" s="33">
        <v>151.33725274447761</v>
      </c>
      <c r="G66" s="33">
        <v>216.71299554680235</v>
      </c>
      <c r="H66" s="33">
        <v>165.42625167644098</v>
      </c>
      <c r="I66" s="33">
        <v>63.63853702091108</v>
      </c>
      <c r="J66" s="33">
        <v>76.391881296792093</v>
      </c>
      <c r="K66" s="33">
        <v>13.124344933137053</v>
      </c>
      <c r="L66" s="33">
        <v>61.03517674951545</v>
      </c>
      <c r="M66" s="33">
        <v>113.64023086534529</v>
      </c>
      <c r="N66" s="33">
        <v>234.88603611762883</v>
      </c>
      <c r="O66" s="33">
        <v>243.82022721088626</v>
      </c>
      <c r="P66" s="33">
        <v>409.65079292655901</v>
      </c>
      <c r="Q66" s="33">
        <v>281.33320177600388</v>
      </c>
      <c r="R66" s="33">
        <v>261.37548552430491</v>
      </c>
      <c r="S66" s="33">
        <v>945.7664209889399</v>
      </c>
      <c r="T66" s="33">
        <v>945.43245052242708</v>
      </c>
      <c r="U66" s="33">
        <v>1201.2517191968921</v>
      </c>
      <c r="V66" s="33">
        <v>1302.5820889763279</v>
      </c>
      <c r="W66" s="33">
        <v>1329.3636689348095</v>
      </c>
      <c r="X66" s="33">
        <v>1460.670209067292</v>
      </c>
      <c r="Y66" s="33">
        <v>2088.9263952122001</v>
      </c>
      <c r="Z66" s="33">
        <v>992.41413304509695</v>
      </c>
      <c r="AA66" s="33">
        <v>1034.0104258624528</v>
      </c>
      <c r="AB66" s="33">
        <v>1088.7917834086231</v>
      </c>
      <c r="AC66" s="33">
        <v>991.45957749019021</v>
      </c>
      <c r="AD66" s="33">
        <v>1264.177953523516</v>
      </c>
      <c r="AE66" s="33">
        <v>1096.4719629430499</v>
      </c>
    </row>
    <row r="67" spans="1:31" s="28" customFormat="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s="28" customFormat="1">
      <c r="A68" s="29" t="s">
        <v>133</v>
      </c>
      <c r="B68" s="29" t="s">
        <v>69</v>
      </c>
      <c r="C68" s="33">
        <v>7223.4844892382416</v>
      </c>
      <c r="D68" s="33">
        <v>7985.3137125493995</v>
      </c>
      <c r="E68" s="33">
        <v>7166.7902819970413</v>
      </c>
      <c r="F68" s="33">
        <v>9553.9042134004685</v>
      </c>
      <c r="G68" s="33">
        <v>9268.7032756354401</v>
      </c>
      <c r="H68" s="33">
        <v>10227.762071372881</v>
      </c>
      <c r="I68" s="33">
        <v>10713.095436389867</v>
      </c>
      <c r="J68" s="33">
        <v>12304.041064388261</v>
      </c>
      <c r="K68" s="33">
        <v>12215.773972795088</v>
      </c>
      <c r="L68" s="33">
        <v>11823.034087615762</v>
      </c>
      <c r="M68" s="33">
        <v>12428.512917885011</v>
      </c>
      <c r="N68" s="33">
        <v>12549.963113617088</v>
      </c>
      <c r="O68" s="33">
        <v>12286.300757337292</v>
      </c>
      <c r="P68" s="33">
        <v>11391.246036928194</v>
      </c>
      <c r="Q68" s="33">
        <v>12747.309111742503</v>
      </c>
      <c r="R68" s="33">
        <v>12401.649672965703</v>
      </c>
      <c r="S68" s="33">
        <v>11896.701402072482</v>
      </c>
      <c r="T68" s="33">
        <v>12928.096017939984</v>
      </c>
      <c r="U68" s="33">
        <v>13020.287475332019</v>
      </c>
      <c r="V68" s="33">
        <v>13715.137891963121</v>
      </c>
      <c r="W68" s="33">
        <v>12834.689716021663</v>
      </c>
      <c r="X68" s="33">
        <v>13394.955260248933</v>
      </c>
      <c r="Y68" s="33">
        <v>13185.549021743189</v>
      </c>
      <c r="Z68" s="33">
        <v>14983.035584163903</v>
      </c>
      <c r="AA68" s="33">
        <v>15036.425437301998</v>
      </c>
      <c r="AB68" s="33">
        <v>17846.452284230989</v>
      </c>
      <c r="AC68" s="33">
        <v>18424.261022203191</v>
      </c>
      <c r="AD68" s="33">
        <v>17782.604291738535</v>
      </c>
      <c r="AE68" s="33">
        <v>18356.74881832788</v>
      </c>
    </row>
    <row r="69" spans="1:31" s="28" customFormat="1">
      <c r="A69" s="29" t="s">
        <v>133</v>
      </c>
      <c r="B69" s="29" t="s">
        <v>68</v>
      </c>
      <c r="C69" s="33">
        <v>947.13775070013639</v>
      </c>
      <c r="D69" s="33">
        <v>1101.2230362702787</v>
      </c>
      <c r="E69" s="33">
        <v>1097.1411516218611</v>
      </c>
      <c r="F69" s="33">
        <v>1067.4600137292582</v>
      </c>
      <c r="G69" s="33">
        <v>1041.4939869626553</v>
      </c>
      <c r="H69" s="33">
        <v>1066.2810342810931</v>
      </c>
      <c r="I69" s="33">
        <v>1099.2723633391106</v>
      </c>
      <c r="J69" s="33">
        <v>1045.2083822796649</v>
      </c>
      <c r="K69" s="33">
        <v>1089.2581978752985</v>
      </c>
      <c r="L69" s="33">
        <v>1098.9410548094263</v>
      </c>
      <c r="M69" s="33">
        <v>1314.5075829210964</v>
      </c>
      <c r="N69" s="33">
        <v>1318.858373000154</v>
      </c>
      <c r="O69" s="33">
        <v>1247.5820989236784</v>
      </c>
      <c r="P69" s="33">
        <v>1596.4590533474734</v>
      </c>
      <c r="Q69" s="33">
        <v>1654.6638147326994</v>
      </c>
      <c r="R69" s="33">
        <v>2107.0869907456195</v>
      </c>
      <c r="S69" s="33">
        <v>2921.7064713518303</v>
      </c>
      <c r="T69" s="33">
        <v>2882.9880736629102</v>
      </c>
      <c r="U69" s="33">
        <v>2786.9588363972503</v>
      </c>
      <c r="V69" s="33">
        <v>2923.7606443209629</v>
      </c>
      <c r="W69" s="33">
        <v>2819.971081900535</v>
      </c>
      <c r="X69" s="33">
        <v>2779.9458369243289</v>
      </c>
      <c r="Y69" s="33">
        <v>3823.042841633212</v>
      </c>
      <c r="Z69" s="33">
        <v>3705.1852522551467</v>
      </c>
      <c r="AA69" s="33">
        <v>3815.1214164178496</v>
      </c>
      <c r="AB69" s="33">
        <v>3414.7202811812567</v>
      </c>
      <c r="AC69" s="33">
        <v>3469.1261700106993</v>
      </c>
      <c r="AD69" s="33">
        <v>3347.5857152304952</v>
      </c>
      <c r="AE69" s="33">
        <v>3977.7926291481772</v>
      </c>
    </row>
    <row r="70" spans="1:31" s="28" customFormat="1">
      <c r="A70" s="29" t="s">
        <v>133</v>
      </c>
      <c r="B70" s="29" t="s">
        <v>36</v>
      </c>
      <c r="C70" s="33">
        <v>85.962837978675992</v>
      </c>
      <c r="D70" s="33">
        <v>83.307930342419994</v>
      </c>
      <c r="E70" s="33">
        <v>101.821135973895</v>
      </c>
      <c r="F70" s="33">
        <v>98.365911356997998</v>
      </c>
      <c r="G70" s="33">
        <v>92.622496198337984</v>
      </c>
      <c r="H70" s="33">
        <v>93.927336501774988</v>
      </c>
      <c r="I70" s="33">
        <v>94.22476161134</v>
      </c>
      <c r="J70" s="33">
        <v>89.320704908479968</v>
      </c>
      <c r="K70" s="33">
        <v>86.005603736879991</v>
      </c>
      <c r="L70" s="33">
        <v>85.06378164825</v>
      </c>
      <c r="M70" s="33">
        <v>79.150206589593992</v>
      </c>
      <c r="N70" s="33">
        <v>200.854838999999</v>
      </c>
      <c r="O70" s="33">
        <v>195.58373799999998</v>
      </c>
      <c r="P70" s="33">
        <v>176.79914000000002</v>
      </c>
      <c r="Q70" s="33">
        <v>870.86049800000001</v>
      </c>
      <c r="R70" s="33">
        <v>872.02118699999994</v>
      </c>
      <c r="S70" s="33">
        <v>858.33890000000008</v>
      </c>
      <c r="T70" s="33">
        <v>844.70019000000002</v>
      </c>
      <c r="U70" s="33">
        <v>865.29956000000004</v>
      </c>
      <c r="V70" s="33">
        <v>846.19399999999996</v>
      </c>
      <c r="W70" s="33">
        <v>967.24366400000008</v>
      </c>
      <c r="X70" s="33">
        <v>945.21075299999995</v>
      </c>
      <c r="Y70" s="33">
        <v>888.45843000000002</v>
      </c>
      <c r="Z70" s="33">
        <v>1384.3961400000001</v>
      </c>
      <c r="AA70" s="33">
        <v>1363.5784659999999</v>
      </c>
      <c r="AB70" s="33">
        <v>1188.6883070000001</v>
      </c>
      <c r="AC70" s="33">
        <v>1156.52781</v>
      </c>
      <c r="AD70" s="33">
        <v>1191.32104</v>
      </c>
      <c r="AE70" s="33">
        <v>1146.4472700000001</v>
      </c>
    </row>
    <row r="71" spans="1:31" s="28" customFormat="1">
      <c r="A71" s="29" t="s">
        <v>133</v>
      </c>
      <c r="B71" s="29" t="s">
        <v>73</v>
      </c>
      <c r="C71" s="33">
        <v>0</v>
      </c>
      <c r="D71" s="33">
        <v>0</v>
      </c>
      <c r="E71" s="33">
        <v>1.9210222000000001E-5</v>
      </c>
      <c r="F71" s="33">
        <v>1.9952499999999999E-5</v>
      </c>
      <c r="G71" s="33">
        <v>1.9514257999999999E-5</v>
      </c>
      <c r="H71" s="33">
        <v>2.3873971999999999E-5</v>
      </c>
      <c r="I71" s="33">
        <v>2.3626590000000001E-5</v>
      </c>
      <c r="J71" s="33">
        <v>2.4143680999999999E-5</v>
      </c>
      <c r="K71" s="33">
        <v>2.5854038999999899E-5</v>
      </c>
      <c r="L71" s="33">
        <v>2.9528528E-5</v>
      </c>
      <c r="M71" s="33">
        <v>3.1019314000000001E-5</v>
      </c>
      <c r="N71" s="33">
        <v>5.5280194000000003E-5</v>
      </c>
      <c r="O71" s="33">
        <v>5.4069237999999998E-5</v>
      </c>
      <c r="P71" s="33">
        <v>5.3836942000000001E-5</v>
      </c>
      <c r="Q71" s="33">
        <v>6.4995019999999998E-5</v>
      </c>
      <c r="R71" s="33">
        <v>6.5074510000000003E-5</v>
      </c>
      <c r="S71" s="33">
        <v>8.5843209999999999E-5</v>
      </c>
      <c r="T71" s="33">
        <v>8.5663729999999898E-5</v>
      </c>
      <c r="U71" s="33">
        <v>8.8263804999999906E-5</v>
      </c>
      <c r="V71" s="33">
        <v>8.8805719999999997E-5</v>
      </c>
      <c r="W71" s="33">
        <v>1.1972748999999999E-4</v>
      </c>
      <c r="X71" s="33">
        <v>1.1523764E-4</v>
      </c>
      <c r="Y71" s="33">
        <v>1.1671034E-4</v>
      </c>
      <c r="Z71" s="33">
        <v>2.22365649999999E-4</v>
      </c>
      <c r="AA71" s="33">
        <v>2.2346825E-4</v>
      </c>
      <c r="AB71" s="33">
        <v>2.117993E-4</v>
      </c>
      <c r="AC71" s="33">
        <v>2.1620727999999999E-4</v>
      </c>
      <c r="AD71" s="33">
        <v>2.1779232000000001E-4</v>
      </c>
      <c r="AE71" s="33">
        <v>2.2222520000000001E-4</v>
      </c>
    </row>
    <row r="72" spans="1:31" s="28" customFormat="1">
      <c r="A72" s="29" t="s">
        <v>133</v>
      </c>
      <c r="B72" s="29" t="s">
        <v>56</v>
      </c>
      <c r="C72" s="25">
        <v>14.173438899999999</v>
      </c>
      <c r="D72" s="25">
        <v>26.552547700000002</v>
      </c>
      <c r="E72" s="25">
        <v>53.734105</v>
      </c>
      <c r="F72" s="25">
        <v>77.940711999999905</v>
      </c>
      <c r="G72" s="25">
        <v>101.12792199999981</v>
      </c>
      <c r="H72" s="25">
        <v>130.497376</v>
      </c>
      <c r="I72" s="25">
        <v>164.40564000000001</v>
      </c>
      <c r="J72" s="25">
        <v>194.29562600000003</v>
      </c>
      <c r="K72" s="25">
        <v>232.71418999999997</v>
      </c>
      <c r="L72" s="25">
        <v>264.82145700000001</v>
      </c>
      <c r="M72" s="25">
        <v>284.317567</v>
      </c>
      <c r="N72" s="25">
        <v>311.24951499999901</v>
      </c>
      <c r="O72" s="25">
        <v>341.96384999999992</v>
      </c>
      <c r="P72" s="25">
        <v>361.62095299999902</v>
      </c>
      <c r="Q72" s="25">
        <v>367.64549999999997</v>
      </c>
      <c r="R72" s="25">
        <v>386.90210000000002</v>
      </c>
      <c r="S72" s="25">
        <v>390.62184000000002</v>
      </c>
      <c r="T72" s="25">
        <v>395.96808999999996</v>
      </c>
      <c r="U72" s="25">
        <v>422.59451000000001</v>
      </c>
      <c r="V72" s="25">
        <v>420.38112000000001</v>
      </c>
      <c r="W72" s="25">
        <v>439.98989</v>
      </c>
      <c r="X72" s="25">
        <v>429.5249</v>
      </c>
      <c r="Y72" s="25">
        <v>394.96233999999998</v>
      </c>
      <c r="Z72" s="25">
        <v>417.09641999999997</v>
      </c>
      <c r="AA72" s="25">
        <v>420.53308400000003</v>
      </c>
      <c r="AB72" s="25">
        <v>333.55372999999901</v>
      </c>
      <c r="AC72" s="25">
        <v>324.99845699999997</v>
      </c>
      <c r="AD72" s="25">
        <v>333.59266000000002</v>
      </c>
      <c r="AE72" s="25">
        <v>299.76872400000002</v>
      </c>
    </row>
    <row r="73" spans="1:31" s="28" customFormat="1">
      <c r="A73" s="34" t="s">
        <v>138</v>
      </c>
      <c r="B73" s="34"/>
      <c r="C73" s="35">
        <v>9992.8256724150306</v>
      </c>
      <c r="D73" s="35">
        <v>10901.143024210262</v>
      </c>
      <c r="E73" s="35">
        <v>9469.6063692335974</v>
      </c>
      <c r="F73" s="35">
        <v>11803.424162643731</v>
      </c>
      <c r="G73" s="35">
        <v>11785.525641192311</v>
      </c>
      <c r="H73" s="35">
        <v>12601.831300188625</v>
      </c>
      <c r="I73" s="35">
        <v>12423.421639572</v>
      </c>
      <c r="J73" s="35">
        <v>13989.134780747205</v>
      </c>
      <c r="K73" s="35">
        <v>13849.231508312687</v>
      </c>
      <c r="L73" s="35">
        <v>13573.689502541647</v>
      </c>
      <c r="M73" s="35">
        <v>14682.808545578431</v>
      </c>
      <c r="N73" s="35">
        <v>15342.007033094824</v>
      </c>
      <c r="O73" s="35">
        <v>15191.325104167578</v>
      </c>
      <c r="P73" s="35">
        <v>15383.369863987466</v>
      </c>
      <c r="Q73" s="35">
        <v>15554.279291368146</v>
      </c>
      <c r="R73" s="35">
        <v>15687.000572535771</v>
      </c>
      <c r="S73" s="35">
        <v>15764.174329967573</v>
      </c>
      <c r="T73" s="35">
        <v>16756.516578007137</v>
      </c>
      <c r="U73" s="35">
        <v>17008.498066628723</v>
      </c>
      <c r="V73" s="35">
        <v>17941.480660429213</v>
      </c>
      <c r="W73" s="35">
        <v>16984.024509404018</v>
      </c>
      <c r="X73" s="35">
        <v>17635.571350185972</v>
      </c>
      <c r="Y73" s="35">
        <v>19097.518302271565</v>
      </c>
      <c r="Z73" s="35">
        <v>19680.635010785598</v>
      </c>
      <c r="AA73" s="35">
        <v>19885.55732165607</v>
      </c>
      <c r="AB73" s="35">
        <v>22349.964392343492</v>
      </c>
      <c r="AC73" s="35">
        <v>22884.846812511154</v>
      </c>
      <c r="AD73" s="35">
        <v>22394.36800318391</v>
      </c>
      <c r="AE73" s="35">
        <v>23431.013452371168</v>
      </c>
    </row>
    <row r="74" spans="1:31" s="28" customFormat="1"/>
    <row r="75" spans="1:31" s="28" customFormat="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s="28" customFormat="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s="28" customFormat="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s="28" customFormat="1">
      <c r="A78" s="29" t="s">
        <v>134</v>
      </c>
      <c r="B78" s="29" t="s">
        <v>20</v>
      </c>
      <c r="C78" s="33">
        <v>6.8950099999999999E-6</v>
      </c>
      <c r="D78" s="33">
        <v>6.7209219999999997E-6</v>
      </c>
      <c r="E78" s="33">
        <v>7.0292929999999998E-6</v>
      </c>
      <c r="F78" s="33">
        <v>7.0791729999999901E-6</v>
      </c>
      <c r="G78" s="33">
        <v>7.0766422999999999E-6</v>
      </c>
      <c r="H78" s="33">
        <v>7.3381684E-6</v>
      </c>
      <c r="I78" s="33">
        <v>8.5359480000000004E-6</v>
      </c>
      <c r="J78" s="33">
        <v>9.2197010000000002E-6</v>
      </c>
      <c r="K78" s="33">
        <v>9.4669000000000008E-6</v>
      </c>
      <c r="L78" s="33">
        <v>1.0335179999999999E-5</v>
      </c>
      <c r="M78" s="33">
        <v>1.0565292E-5</v>
      </c>
      <c r="N78" s="33">
        <v>1.2899822999999999E-5</v>
      </c>
      <c r="O78" s="33">
        <v>1.2959621999999901E-5</v>
      </c>
      <c r="P78" s="33">
        <v>1.2955338E-5</v>
      </c>
      <c r="Q78" s="33">
        <v>1.2776753000000001E-5</v>
      </c>
      <c r="R78" s="33">
        <v>1.28912025E-5</v>
      </c>
      <c r="S78" s="33">
        <v>1.4667374999999999E-5</v>
      </c>
      <c r="T78" s="33">
        <v>1.4680118999999901E-5</v>
      </c>
      <c r="U78" s="33">
        <v>1.8148647999999999E-5</v>
      </c>
      <c r="V78" s="33">
        <v>1.7926058999999999E-5</v>
      </c>
      <c r="W78" s="33">
        <v>1.9153624000000001E-5</v>
      </c>
      <c r="X78" s="33">
        <v>1.94228919999999E-5</v>
      </c>
      <c r="Y78" s="33">
        <v>1.9284469E-5</v>
      </c>
      <c r="Z78" s="33">
        <v>1.8458056999999899E-5</v>
      </c>
      <c r="AA78" s="33">
        <v>1.8822447999999999E-5</v>
      </c>
      <c r="AB78" s="33">
        <v>2.1275682000000001E-5</v>
      </c>
      <c r="AC78" s="33">
        <v>2.0884557999999998E-5</v>
      </c>
      <c r="AD78" s="33">
        <v>2.4468494000000002E-5</v>
      </c>
      <c r="AE78" s="33">
        <v>2.4117530999999999E-5</v>
      </c>
    </row>
    <row r="79" spans="1:31" s="28" customFormat="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s="28" customFormat="1">
      <c r="A80" s="29" t="s">
        <v>134</v>
      </c>
      <c r="B80" s="29" t="s">
        <v>66</v>
      </c>
      <c r="C80" s="33">
        <v>5.1725993999999998E-6</v>
      </c>
      <c r="D80" s="33">
        <v>4.7959878699999997E-6</v>
      </c>
      <c r="E80" s="33">
        <v>5.1713677399999988E-6</v>
      </c>
      <c r="F80" s="33">
        <v>5.3047662000000006E-6</v>
      </c>
      <c r="G80" s="33">
        <v>5.3664085600000005E-6</v>
      </c>
      <c r="H80" s="33">
        <v>5.7318821E-6</v>
      </c>
      <c r="I80" s="33">
        <v>6.4813840999999998E-6</v>
      </c>
      <c r="J80" s="33">
        <v>0.2113770691804</v>
      </c>
      <c r="K80" s="33">
        <v>8.0181664000000007E-6</v>
      </c>
      <c r="L80" s="33">
        <v>0.82210399098339904</v>
      </c>
      <c r="M80" s="33">
        <v>6.1159067315491003</v>
      </c>
      <c r="N80" s="33">
        <v>2.3763742623324995</v>
      </c>
      <c r="O80" s="33">
        <v>0.50514393835750004</v>
      </c>
      <c r="P80" s="33">
        <v>1.4554612681046999</v>
      </c>
      <c r="Q80" s="33">
        <v>7.8829628312074886</v>
      </c>
      <c r="R80" s="33">
        <v>4.7605105040103002</v>
      </c>
      <c r="S80" s="33">
        <v>3.9047269111437997</v>
      </c>
      <c r="T80" s="33">
        <v>1.29293885E-5</v>
      </c>
      <c r="U80" s="33">
        <v>21.010842260595791</v>
      </c>
      <c r="V80" s="33">
        <v>8.5491271903237998</v>
      </c>
      <c r="W80" s="33">
        <v>2.368943079628</v>
      </c>
      <c r="X80" s="33">
        <v>2.51762823E-5</v>
      </c>
      <c r="Y80" s="33">
        <v>2.2862210771762999</v>
      </c>
      <c r="Z80" s="33">
        <v>4.7803156218781009</v>
      </c>
      <c r="AA80" s="33">
        <v>2.1309936630920001</v>
      </c>
      <c r="AB80" s="33">
        <v>3.4578622078854995</v>
      </c>
      <c r="AC80" s="33">
        <v>4.2700222593530999</v>
      </c>
      <c r="AD80" s="33">
        <v>13.56236986377</v>
      </c>
      <c r="AE80" s="33">
        <v>3.8013780951189897</v>
      </c>
    </row>
    <row r="81" spans="1:35" s="28" customFormat="1">
      <c r="A81" s="29" t="s">
        <v>134</v>
      </c>
      <c r="B81" s="29" t="s">
        <v>65</v>
      </c>
      <c r="C81" s="33">
        <v>7829.0241299999998</v>
      </c>
      <c r="D81" s="33">
        <v>8510.8399099999988</v>
      </c>
      <c r="E81" s="33">
        <v>7788.7854299999981</v>
      </c>
      <c r="F81" s="33">
        <v>8590.2998799999987</v>
      </c>
      <c r="G81" s="33">
        <v>8643.2847800000018</v>
      </c>
      <c r="H81" s="33">
        <v>7974.7950399999972</v>
      </c>
      <c r="I81" s="33">
        <v>10014.557159999997</v>
      </c>
      <c r="J81" s="33">
        <v>10234.718959999998</v>
      </c>
      <c r="K81" s="33">
        <v>9490.2966499999966</v>
      </c>
      <c r="L81" s="33">
        <v>9040.9344499999988</v>
      </c>
      <c r="M81" s="33">
        <v>9061.0099599999885</v>
      </c>
      <c r="N81" s="33">
        <v>8571.1215299999985</v>
      </c>
      <c r="O81" s="33">
        <v>9384.0196399999986</v>
      </c>
      <c r="P81" s="33">
        <v>9138.950239999991</v>
      </c>
      <c r="Q81" s="33">
        <v>8920.8168900000001</v>
      </c>
      <c r="R81" s="33">
        <v>8530.8062600000012</v>
      </c>
      <c r="S81" s="33">
        <v>9062.4313499999971</v>
      </c>
      <c r="T81" s="33">
        <v>9030.9397300000001</v>
      </c>
      <c r="U81" s="33">
        <v>8228.5351999999893</v>
      </c>
      <c r="V81" s="33">
        <v>7933.5016400000022</v>
      </c>
      <c r="W81" s="33">
        <v>7909.8047899999992</v>
      </c>
      <c r="X81" s="33">
        <v>8679.9969900000015</v>
      </c>
      <c r="Y81" s="33">
        <v>8710.7766300000003</v>
      </c>
      <c r="Z81" s="33">
        <v>7898.1027400000021</v>
      </c>
      <c r="AA81" s="33">
        <v>8772.9249899999995</v>
      </c>
      <c r="AB81" s="33">
        <v>9523.4710099999993</v>
      </c>
      <c r="AC81" s="33">
        <v>9005.5145400000001</v>
      </c>
      <c r="AD81" s="33">
        <v>8151.4505099999978</v>
      </c>
      <c r="AE81" s="33">
        <v>8244.1305199999952</v>
      </c>
    </row>
    <row r="82" spans="1:35" s="28" customFormat="1">
      <c r="A82" s="29" t="s">
        <v>134</v>
      </c>
      <c r="B82" s="29" t="s">
        <v>69</v>
      </c>
      <c r="C82" s="33">
        <v>3234.2297298807653</v>
      </c>
      <c r="D82" s="33">
        <v>3568.5544323090312</v>
      </c>
      <c r="E82" s="33">
        <v>4565.377845700029</v>
      </c>
      <c r="F82" s="33">
        <v>4529.5184359053828</v>
      </c>
      <c r="G82" s="33">
        <v>4749.1130161959009</v>
      </c>
      <c r="H82" s="33">
        <v>4798.5377844355608</v>
      </c>
      <c r="I82" s="33">
        <v>6699.5791601283508</v>
      </c>
      <c r="J82" s="33">
        <v>6401.3933988716217</v>
      </c>
      <c r="K82" s="33">
        <v>10050.582197924432</v>
      </c>
      <c r="L82" s="33">
        <v>9740.2821708066112</v>
      </c>
      <c r="M82" s="33">
        <v>10432.371315703665</v>
      </c>
      <c r="N82" s="33">
        <v>10523.5563055</v>
      </c>
      <c r="O82" s="33">
        <v>10308.699796999999</v>
      </c>
      <c r="P82" s="33">
        <v>10760.339915</v>
      </c>
      <c r="Q82" s="33">
        <v>10980.979992999997</v>
      </c>
      <c r="R82" s="33">
        <v>11746.594920999996</v>
      </c>
      <c r="S82" s="33">
        <v>11533.340603999999</v>
      </c>
      <c r="T82" s="33">
        <v>11788.202495999998</v>
      </c>
      <c r="U82" s="33">
        <v>11906.103808</v>
      </c>
      <c r="V82" s="33">
        <v>12486.495354999997</v>
      </c>
      <c r="W82" s="33">
        <v>11835.616764999999</v>
      </c>
      <c r="X82" s="33">
        <v>11913.978565999991</v>
      </c>
      <c r="Y82" s="33">
        <v>12399.246717000002</v>
      </c>
      <c r="Z82" s="33">
        <v>12503.868743999999</v>
      </c>
      <c r="AA82" s="33">
        <v>12844.131621999999</v>
      </c>
      <c r="AB82" s="33">
        <v>14266.913266</v>
      </c>
      <c r="AC82" s="33">
        <v>14726.415700999991</v>
      </c>
      <c r="AD82" s="33">
        <v>14569.061459</v>
      </c>
      <c r="AE82" s="33">
        <v>15244.614511999998</v>
      </c>
    </row>
    <row r="83" spans="1:35" s="28" customFormat="1">
      <c r="A83" s="29" t="s">
        <v>134</v>
      </c>
      <c r="B83" s="29" t="s">
        <v>68</v>
      </c>
      <c r="C83" s="33">
        <v>1.3089063000000001E-6</v>
      </c>
      <c r="D83" s="33">
        <v>2.3041497999999999E-6</v>
      </c>
      <c r="E83" s="33">
        <v>2.75327529999999E-6</v>
      </c>
      <c r="F83" s="33">
        <v>4.8346170000000001E-6</v>
      </c>
      <c r="G83" s="33">
        <v>4.1645367000000003E-6</v>
      </c>
      <c r="H83" s="33">
        <v>4.5691062999999903E-6</v>
      </c>
      <c r="I83" s="33">
        <v>4.2858105000000001E-6</v>
      </c>
      <c r="J83" s="33">
        <v>4.2822509999999998E-6</v>
      </c>
      <c r="K83" s="33">
        <v>9.1427369999999993E-6</v>
      </c>
      <c r="L83" s="33">
        <v>1.048127E-5</v>
      </c>
      <c r="M83" s="33">
        <v>1.039791E-5</v>
      </c>
      <c r="N83" s="33">
        <v>1.0413962999999999E-5</v>
      </c>
      <c r="O83" s="33">
        <v>1.0560963999999999E-5</v>
      </c>
      <c r="P83" s="33">
        <v>9.2856639999999997E-6</v>
      </c>
      <c r="Q83" s="33">
        <v>9.9952810000000004E-6</v>
      </c>
      <c r="R83" s="33">
        <v>9.8369889999999906E-6</v>
      </c>
      <c r="S83" s="33">
        <v>1.0564947999999901E-5</v>
      </c>
      <c r="T83" s="33">
        <v>1.1158174999999999E-5</v>
      </c>
      <c r="U83" s="33">
        <v>1.7744214E-5</v>
      </c>
      <c r="V83" s="33">
        <v>2.0843548999999999E-5</v>
      </c>
      <c r="W83" s="33">
        <v>2.6952090000000002E-5</v>
      </c>
      <c r="X83" s="33">
        <v>2.8254716999999999E-5</v>
      </c>
      <c r="Y83" s="33">
        <v>2.3955200000000001E-5</v>
      </c>
      <c r="Z83" s="33">
        <v>2.5211377000000001E-5</v>
      </c>
      <c r="AA83" s="33">
        <v>2.4838801999999999E-5</v>
      </c>
      <c r="AB83" s="33">
        <v>5.1223968000000002E-5</v>
      </c>
      <c r="AC83" s="33">
        <v>5.2619805999999997E-5</v>
      </c>
      <c r="AD83" s="33">
        <v>1.1916578E-4</v>
      </c>
      <c r="AE83" s="33">
        <v>1.2583823999999999E-4</v>
      </c>
    </row>
    <row r="84" spans="1:35" s="28" customFormat="1">
      <c r="A84" s="29" t="s">
        <v>134</v>
      </c>
      <c r="B84" s="29" t="s">
        <v>36</v>
      </c>
      <c r="C84" s="33">
        <v>1.0401439E-5</v>
      </c>
      <c r="D84" s="33">
        <v>1.5565995999999999E-5</v>
      </c>
      <c r="E84" s="33">
        <v>1.5292734999999999E-5</v>
      </c>
      <c r="F84" s="33">
        <v>1.8574819999999998E-5</v>
      </c>
      <c r="G84" s="33">
        <v>2.5334851999999999E-5</v>
      </c>
      <c r="H84" s="33">
        <v>2.5390684E-5</v>
      </c>
      <c r="I84" s="33">
        <v>3.2097790000000002E-5</v>
      </c>
      <c r="J84" s="33">
        <v>3.8008649999999997E-5</v>
      </c>
      <c r="K84" s="33">
        <v>4.8186757E-5</v>
      </c>
      <c r="L84" s="33">
        <v>5.3708427000000003E-5</v>
      </c>
      <c r="M84" s="33">
        <v>5.8380191999999999E-5</v>
      </c>
      <c r="N84" s="33">
        <v>6.9696469999999997E-5</v>
      </c>
      <c r="O84" s="33">
        <v>6.9955600000000005E-5</v>
      </c>
      <c r="P84" s="33">
        <v>7.4719559999999999E-5</v>
      </c>
      <c r="Q84" s="33">
        <v>7.7704609999999894E-5</v>
      </c>
      <c r="R84" s="33">
        <v>7.6192809999999994E-5</v>
      </c>
      <c r="S84" s="33">
        <v>8.8621455000000002E-5</v>
      </c>
      <c r="T84" s="33">
        <v>8.6043339999999999E-5</v>
      </c>
      <c r="U84" s="33">
        <v>1.2489785E-4</v>
      </c>
      <c r="V84" s="33">
        <v>1.3495835999999999E-4</v>
      </c>
      <c r="W84" s="33">
        <v>1.5005321000000001E-4</v>
      </c>
      <c r="X84" s="33">
        <v>1.3200751000000001E-4</v>
      </c>
      <c r="Y84" s="33">
        <v>1.5002104999999901E-4</v>
      </c>
      <c r="Z84" s="33">
        <v>1.6067180000000001E-4</v>
      </c>
      <c r="AA84" s="33">
        <v>1.50676189999999E-4</v>
      </c>
      <c r="AB84" s="33">
        <v>1.491552E-4</v>
      </c>
      <c r="AC84" s="33">
        <v>1.4492530000000001E-4</v>
      </c>
      <c r="AD84" s="33">
        <v>1.5826423E-4</v>
      </c>
      <c r="AE84" s="33">
        <v>1.7696227999999901E-4</v>
      </c>
    </row>
    <row r="85" spans="1:35" s="28" customFormat="1">
      <c r="A85" s="29" t="s">
        <v>134</v>
      </c>
      <c r="B85" s="29" t="s">
        <v>73</v>
      </c>
      <c r="C85" s="33">
        <v>0</v>
      </c>
      <c r="D85" s="33">
        <v>0</v>
      </c>
      <c r="E85" s="33">
        <v>4.5481429000000001E-5</v>
      </c>
      <c r="F85" s="33">
        <v>4.5768947999999999E-5</v>
      </c>
      <c r="G85" s="33">
        <v>5.1530845999999902E-5</v>
      </c>
      <c r="H85" s="33">
        <v>5.5891701999999998E-5</v>
      </c>
      <c r="I85" s="33">
        <v>7.3800147999999901E-5</v>
      </c>
      <c r="J85" s="33">
        <v>8.6858966999999999E-5</v>
      </c>
      <c r="K85" s="33">
        <v>505.26604167632001</v>
      </c>
      <c r="L85" s="33">
        <v>701.52568830739995</v>
      </c>
      <c r="M85" s="33">
        <v>761.36999806167</v>
      </c>
      <c r="N85" s="33">
        <v>1668.7446600568701</v>
      </c>
      <c r="O85" s="33">
        <v>1675.0460671202002</v>
      </c>
      <c r="P85" s="33">
        <v>1708.95427107363</v>
      </c>
      <c r="Q85" s="33">
        <v>1647.7946708246</v>
      </c>
      <c r="R85" s="33">
        <v>1655.6949760202999</v>
      </c>
      <c r="S85" s="33">
        <v>1712.5678817361002</v>
      </c>
      <c r="T85" s="33">
        <v>1748.1243732810999</v>
      </c>
      <c r="U85" s="33">
        <v>1926.6838925592001</v>
      </c>
      <c r="V85" s="33">
        <v>1855.5677126580299</v>
      </c>
      <c r="W85" s="33">
        <v>1979.1457949564701</v>
      </c>
      <c r="X85" s="33">
        <v>1906.5540855670199</v>
      </c>
      <c r="Y85" s="33">
        <v>1874.72770783174</v>
      </c>
      <c r="Z85" s="33">
        <v>1998.2100185436002</v>
      </c>
      <c r="AA85" s="33">
        <v>1910.56340836664</v>
      </c>
      <c r="AB85" s="33">
        <v>1738.2904990898999</v>
      </c>
      <c r="AC85" s="33">
        <v>1649.39390077752</v>
      </c>
      <c r="AD85" s="33">
        <v>1637.7272170874598</v>
      </c>
      <c r="AE85" s="33">
        <v>1499.5639219756999</v>
      </c>
    </row>
    <row r="86" spans="1:35" s="28" customFormat="1">
      <c r="A86" s="29" t="s">
        <v>134</v>
      </c>
      <c r="B86" s="29" t="s">
        <v>56</v>
      </c>
      <c r="C86" s="25">
        <v>0.45811660799999998</v>
      </c>
      <c r="D86" s="25">
        <v>2.0394337499999997</v>
      </c>
      <c r="E86" s="25">
        <v>3.9494918999999999</v>
      </c>
      <c r="F86" s="25">
        <v>5.0590459999999995</v>
      </c>
      <c r="G86" s="25">
        <v>9.5610810000000015</v>
      </c>
      <c r="H86" s="25">
        <v>12.69877369999999</v>
      </c>
      <c r="I86" s="25">
        <v>24.048545999999998</v>
      </c>
      <c r="J86" s="25">
        <v>31.987279299999997</v>
      </c>
      <c r="K86" s="25">
        <v>48.693019999999997</v>
      </c>
      <c r="L86" s="25">
        <v>58.240614499999907</v>
      </c>
      <c r="M86" s="25">
        <v>66.610859000000005</v>
      </c>
      <c r="N86" s="25">
        <v>69.059836000000004</v>
      </c>
      <c r="O86" s="25">
        <v>73.706035499999984</v>
      </c>
      <c r="P86" s="25">
        <v>74.363303999999999</v>
      </c>
      <c r="Q86" s="25">
        <v>89.197798000000006</v>
      </c>
      <c r="R86" s="25">
        <v>96.406994999999995</v>
      </c>
      <c r="S86" s="25">
        <v>88.475344999999905</v>
      </c>
      <c r="T86" s="25">
        <v>93.701003</v>
      </c>
      <c r="U86" s="25">
        <v>104.862686</v>
      </c>
      <c r="V86" s="25">
        <v>104.93312800000001</v>
      </c>
      <c r="W86" s="25">
        <v>111.909887</v>
      </c>
      <c r="X86" s="25">
        <v>107.162813</v>
      </c>
      <c r="Y86" s="25">
        <v>101.181721</v>
      </c>
      <c r="Z86" s="25">
        <v>112.56111</v>
      </c>
      <c r="AA86" s="25">
        <v>123.687191</v>
      </c>
      <c r="AB86" s="25">
        <v>91.61863799999999</v>
      </c>
      <c r="AC86" s="25">
        <v>90.265480999999994</v>
      </c>
      <c r="AD86" s="25">
        <v>83.495148999999898</v>
      </c>
      <c r="AE86" s="25">
        <v>74.616427000000002</v>
      </c>
      <c r="AH86" s="13"/>
      <c r="AI86" s="13"/>
    </row>
    <row r="87" spans="1:35" s="28" customFormat="1">
      <c r="A87" s="34" t="s">
        <v>138</v>
      </c>
      <c r="B87" s="34"/>
      <c r="C87" s="35">
        <v>11063.253873257281</v>
      </c>
      <c r="D87" s="35">
        <v>12079.394356130089</v>
      </c>
      <c r="E87" s="35">
        <v>12354.163290653962</v>
      </c>
      <c r="F87" s="35">
        <v>13119.81833312394</v>
      </c>
      <c r="G87" s="35">
        <v>13392.397812803491</v>
      </c>
      <c r="H87" s="35">
        <v>12773.332842074715</v>
      </c>
      <c r="I87" s="35">
        <v>16714.136339431494</v>
      </c>
      <c r="J87" s="35">
        <v>16636.323749442752</v>
      </c>
      <c r="K87" s="35">
        <v>19540.878874552232</v>
      </c>
      <c r="L87" s="35">
        <v>18782.038745614045</v>
      </c>
      <c r="M87" s="35">
        <v>19499.497203398409</v>
      </c>
      <c r="N87" s="35">
        <v>19097.054233076116</v>
      </c>
      <c r="O87" s="35">
        <v>19693.224604458941</v>
      </c>
      <c r="P87" s="35">
        <v>19900.745638509099</v>
      </c>
      <c r="Q87" s="35">
        <v>19909.679868603242</v>
      </c>
      <c r="R87" s="35">
        <v>20282.161714232199</v>
      </c>
      <c r="S87" s="35">
        <v>20599.676706143462</v>
      </c>
      <c r="T87" s="35">
        <v>20819.142264767681</v>
      </c>
      <c r="U87" s="35">
        <v>20155.649886153446</v>
      </c>
      <c r="V87" s="35">
        <v>20428.54616095993</v>
      </c>
      <c r="W87" s="35">
        <v>19747.79054418534</v>
      </c>
      <c r="X87" s="35">
        <v>20593.975628853881</v>
      </c>
      <c r="Y87" s="35">
        <v>21112.309611316847</v>
      </c>
      <c r="Z87" s="35">
        <v>20406.751843291317</v>
      </c>
      <c r="AA87" s="35">
        <v>21619.18764932434</v>
      </c>
      <c r="AB87" s="35">
        <v>23793.842210707535</v>
      </c>
      <c r="AC87" s="35">
        <v>23736.200336763708</v>
      </c>
      <c r="AD87" s="35">
        <v>22734.074482498043</v>
      </c>
      <c r="AE87" s="35">
        <v>23492.546560050883</v>
      </c>
      <c r="AH87" s="13"/>
      <c r="AI87" s="13"/>
    </row>
    <row r="88" spans="1:35" s="28" customFormat="1" collapsed="1">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H88" s="13"/>
      <c r="AI88" s="13"/>
    </row>
    <row r="89" spans="1:35" s="28" customFormat="1">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row>
    <row r="90" spans="1:35" s="28" customFormat="1">
      <c r="A90" s="18" t="s">
        <v>135</v>
      </c>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row>
    <row r="91" spans="1:35" s="28" customFormat="1">
      <c r="A91" s="19" t="s">
        <v>128</v>
      </c>
      <c r="B91" s="19" t="s">
        <v>129</v>
      </c>
      <c r="C91" s="19" t="s">
        <v>80</v>
      </c>
      <c r="D91" s="19" t="s">
        <v>89</v>
      </c>
      <c r="E91" s="19" t="s">
        <v>90</v>
      </c>
      <c r="F91" s="19" t="s">
        <v>91</v>
      </c>
      <c r="G91" s="19" t="s">
        <v>92</v>
      </c>
      <c r="H91" s="19" t="s">
        <v>93</v>
      </c>
      <c r="I91" s="19" t="s">
        <v>94</v>
      </c>
      <c r="J91" s="19" t="s">
        <v>95</v>
      </c>
      <c r="K91" s="19" t="s">
        <v>96</v>
      </c>
      <c r="L91" s="19" t="s">
        <v>97</v>
      </c>
      <c r="M91" s="19" t="s">
        <v>98</v>
      </c>
      <c r="N91" s="19" t="s">
        <v>99</v>
      </c>
      <c r="O91" s="19" t="s">
        <v>100</v>
      </c>
      <c r="P91" s="19" t="s">
        <v>101</v>
      </c>
      <c r="Q91" s="19" t="s">
        <v>102</v>
      </c>
      <c r="R91" s="19" t="s">
        <v>103</v>
      </c>
      <c r="S91" s="19" t="s">
        <v>104</v>
      </c>
      <c r="T91" s="19" t="s">
        <v>105</v>
      </c>
      <c r="U91" s="19" t="s">
        <v>106</v>
      </c>
      <c r="V91" s="19" t="s">
        <v>107</v>
      </c>
      <c r="W91" s="19" t="s">
        <v>108</v>
      </c>
      <c r="X91" s="19" t="s">
        <v>109</v>
      </c>
      <c r="Y91" s="19" t="s">
        <v>110</v>
      </c>
      <c r="Z91" s="19" t="s">
        <v>111</v>
      </c>
      <c r="AA91" s="19" t="s">
        <v>112</v>
      </c>
      <c r="AB91" s="19" t="s">
        <v>113</v>
      </c>
      <c r="AC91" s="19" t="s">
        <v>114</v>
      </c>
      <c r="AD91" s="19" t="s">
        <v>115</v>
      </c>
      <c r="AE91" s="19" t="s">
        <v>116</v>
      </c>
      <c r="AF91" s="13"/>
      <c r="AG91" s="13"/>
      <c r="AH91" s="13"/>
      <c r="AI91" s="13"/>
    </row>
    <row r="92" spans="1:35" s="28" customFormat="1">
      <c r="A92" s="29" t="s">
        <v>40</v>
      </c>
      <c r="B92" s="29" t="s">
        <v>70</v>
      </c>
      <c r="C92" s="33">
        <v>169.679759633651</v>
      </c>
      <c r="D92" s="33">
        <v>266.4851040852775</v>
      </c>
      <c r="E92" s="33">
        <v>311.624888578379</v>
      </c>
      <c r="F92" s="33">
        <v>356.3735124573148</v>
      </c>
      <c r="G92" s="33">
        <v>341.34642273567403</v>
      </c>
      <c r="H92" s="33">
        <v>350.006386967742</v>
      </c>
      <c r="I92" s="33">
        <v>355.16319010141888</v>
      </c>
      <c r="J92" s="33">
        <v>336.128811120411</v>
      </c>
      <c r="K92" s="33">
        <v>317.69698582683395</v>
      </c>
      <c r="L92" s="33">
        <v>322.08362749708897</v>
      </c>
      <c r="M92" s="33">
        <v>309.81117550600595</v>
      </c>
      <c r="N92" s="33">
        <v>1874.3199183775819</v>
      </c>
      <c r="O92" s="33">
        <v>2137.6534256512186</v>
      </c>
      <c r="P92" s="33">
        <v>2121.6767504529498</v>
      </c>
      <c r="Q92" s="33">
        <v>2966.1803201591192</v>
      </c>
      <c r="R92" s="33">
        <v>2977.78722801295</v>
      </c>
      <c r="S92" s="33">
        <v>2864.1721635323188</v>
      </c>
      <c r="T92" s="33">
        <v>2843.9233018001228</v>
      </c>
      <c r="U92" s="33">
        <v>2898.0399800971704</v>
      </c>
      <c r="V92" s="33">
        <v>2844.1218955368799</v>
      </c>
      <c r="W92" s="33">
        <v>6969.9190660453196</v>
      </c>
      <c r="X92" s="33">
        <v>8651.8583996446505</v>
      </c>
      <c r="Y92" s="33">
        <v>8309.5197566798397</v>
      </c>
      <c r="Z92" s="33">
        <v>11796.873248854572</v>
      </c>
      <c r="AA92" s="33">
        <v>12034.708087503261</v>
      </c>
      <c r="AB92" s="33">
        <v>17079.15217724492</v>
      </c>
      <c r="AC92" s="33">
        <v>19692.931920724695</v>
      </c>
      <c r="AD92" s="33">
        <v>19135.223142969633</v>
      </c>
      <c r="AE92" s="33">
        <v>21376.729168248097</v>
      </c>
      <c r="AF92" s="13"/>
      <c r="AG92" s="13"/>
      <c r="AH92" s="13"/>
      <c r="AI92" s="13"/>
    </row>
    <row r="93" spans="1:35" collapsed="1">
      <c r="A93" s="29" t="s">
        <v>40</v>
      </c>
      <c r="B93" s="29" t="s">
        <v>72</v>
      </c>
      <c r="C93" s="33">
        <v>725.273098</v>
      </c>
      <c r="D93" s="33">
        <v>1151.4749799999991</v>
      </c>
      <c r="E93" s="33">
        <v>1473.4369659254351</v>
      </c>
      <c r="F93" s="33">
        <v>3071.3639591368815</v>
      </c>
      <c r="G93" s="33">
        <v>6675.0268659878102</v>
      </c>
      <c r="H93" s="33">
        <v>7353.036002775113</v>
      </c>
      <c r="I93" s="33">
        <v>8461.7668985732726</v>
      </c>
      <c r="J93" s="33">
        <v>8387.1053441805725</v>
      </c>
      <c r="K93" s="33">
        <v>8564.6213796869633</v>
      </c>
      <c r="L93" s="33">
        <v>9216.5641387603991</v>
      </c>
      <c r="M93" s="33">
        <v>10028.904834035224</v>
      </c>
      <c r="N93" s="33">
        <v>19006.205311128317</v>
      </c>
      <c r="O93" s="33">
        <v>20029.525741770762</v>
      </c>
      <c r="P93" s="33">
        <v>19743.961740395916</v>
      </c>
      <c r="Q93" s="33">
        <v>22548.094664667919</v>
      </c>
      <c r="R93" s="33">
        <v>22051.553504550975</v>
      </c>
      <c r="S93" s="33">
        <v>26753.258141982875</v>
      </c>
      <c r="T93" s="33">
        <v>27137.145010822871</v>
      </c>
      <c r="U93" s="33">
        <v>30827.69324820433</v>
      </c>
      <c r="V93" s="33">
        <v>31287.559129645088</v>
      </c>
      <c r="W93" s="33">
        <v>35508.297379801865</v>
      </c>
      <c r="X93" s="33">
        <v>37077.245280971321</v>
      </c>
      <c r="Y93" s="33">
        <v>33982.807473074528</v>
      </c>
      <c r="Z93" s="33">
        <v>36695.862956522782</v>
      </c>
      <c r="AA93" s="33">
        <v>35292.673797459349</v>
      </c>
      <c r="AB93" s="33">
        <v>31203.847830105522</v>
      </c>
      <c r="AC93" s="33">
        <v>30060.219983008246</v>
      </c>
      <c r="AD93" s="33">
        <v>27867.234104659841</v>
      </c>
      <c r="AE93" s="33">
        <v>27354.173012446656</v>
      </c>
    </row>
    <row r="94" spans="1:35">
      <c r="A94" s="29" t="s">
        <v>40</v>
      </c>
      <c r="B94" s="29" t="s">
        <v>76</v>
      </c>
      <c r="C94" s="33">
        <v>48.413194705999985</v>
      </c>
      <c r="D94" s="33">
        <v>152.09833177999988</v>
      </c>
      <c r="E94" s="33">
        <v>357.83462312999984</v>
      </c>
      <c r="F94" s="33">
        <v>726.7185207</v>
      </c>
      <c r="G94" s="33">
        <v>1110.1642193999999</v>
      </c>
      <c r="H94" s="33">
        <v>1577.4828313999988</v>
      </c>
      <c r="I94" s="33">
        <v>2058.4730773999991</v>
      </c>
      <c r="J94" s="33">
        <v>2477.3684764</v>
      </c>
      <c r="K94" s="33">
        <v>2999.3017467</v>
      </c>
      <c r="L94" s="33">
        <v>3480.1911579999987</v>
      </c>
      <c r="M94" s="33">
        <v>3908.1372019999999</v>
      </c>
      <c r="N94" s="33">
        <v>4303.9930100000001</v>
      </c>
      <c r="O94" s="33">
        <v>4812.6696460000003</v>
      </c>
      <c r="P94" s="33">
        <v>5168.3607629999988</v>
      </c>
      <c r="Q94" s="33">
        <v>5965.0688759999994</v>
      </c>
      <c r="R94" s="33">
        <v>6155.021373999999</v>
      </c>
      <c r="S94" s="33">
        <v>6034.5941439999997</v>
      </c>
      <c r="T94" s="33">
        <v>6266.1080969999985</v>
      </c>
      <c r="U94" s="33">
        <v>6668.1313409999993</v>
      </c>
      <c r="V94" s="33">
        <v>6886.587023000001</v>
      </c>
      <c r="W94" s="33">
        <v>7307.4029449999998</v>
      </c>
      <c r="X94" s="33">
        <v>7228.9306109999889</v>
      </c>
      <c r="Y94" s="33">
        <v>6698.5094789999994</v>
      </c>
      <c r="Z94" s="33">
        <v>7111.7072579999995</v>
      </c>
      <c r="AA94" s="33">
        <v>6844.0811629999998</v>
      </c>
      <c r="AB94" s="33">
        <v>5906.1841680000007</v>
      </c>
      <c r="AC94" s="33">
        <v>5523.8433069999992</v>
      </c>
      <c r="AD94" s="33">
        <v>5280.3221120000007</v>
      </c>
      <c r="AE94" s="33">
        <v>4809.1991909999997</v>
      </c>
    </row>
    <row r="95" spans="1:35" collapsed="1"/>
    <row r="96" spans="1:35">
      <c r="A96" s="19" t="s">
        <v>128</v>
      </c>
      <c r="B96" s="19" t="s">
        <v>129</v>
      </c>
      <c r="C96" s="19" t="s">
        <v>80</v>
      </c>
      <c r="D96" s="19" t="s">
        <v>89</v>
      </c>
      <c r="E96" s="19" t="s">
        <v>90</v>
      </c>
      <c r="F96" s="19" t="s">
        <v>91</v>
      </c>
      <c r="G96" s="19" t="s">
        <v>92</v>
      </c>
      <c r="H96" s="19" t="s">
        <v>93</v>
      </c>
      <c r="I96" s="19" t="s">
        <v>94</v>
      </c>
      <c r="J96" s="19" t="s">
        <v>95</v>
      </c>
      <c r="K96" s="19" t="s">
        <v>96</v>
      </c>
      <c r="L96" s="19" t="s">
        <v>97</v>
      </c>
      <c r="M96" s="19" t="s">
        <v>98</v>
      </c>
      <c r="N96" s="19" t="s">
        <v>99</v>
      </c>
      <c r="O96" s="19" t="s">
        <v>100</v>
      </c>
      <c r="P96" s="19" t="s">
        <v>101</v>
      </c>
      <c r="Q96" s="19" t="s">
        <v>102</v>
      </c>
      <c r="R96" s="19" t="s">
        <v>103</v>
      </c>
      <c r="S96" s="19" t="s">
        <v>104</v>
      </c>
      <c r="T96" s="19" t="s">
        <v>105</v>
      </c>
      <c r="U96" s="19" t="s">
        <v>106</v>
      </c>
      <c r="V96" s="19" t="s">
        <v>107</v>
      </c>
      <c r="W96" s="19" t="s">
        <v>108</v>
      </c>
      <c r="X96" s="19" t="s">
        <v>109</v>
      </c>
      <c r="Y96" s="19" t="s">
        <v>110</v>
      </c>
      <c r="Z96" s="19" t="s">
        <v>111</v>
      </c>
      <c r="AA96" s="19" t="s">
        <v>112</v>
      </c>
      <c r="AB96" s="19" t="s">
        <v>113</v>
      </c>
      <c r="AC96" s="19" t="s">
        <v>114</v>
      </c>
      <c r="AD96" s="19" t="s">
        <v>115</v>
      </c>
      <c r="AE96" s="19" t="s">
        <v>116</v>
      </c>
    </row>
    <row r="97" spans="1:31">
      <c r="A97" s="29" t="s">
        <v>130</v>
      </c>
      <c r="B97" s="29" t="s">
        <v>70</v>
      </c>
      <c r="C97" s="33">
        <v>1.8599022999999901E-5</v>
      </c>
      <c r="D97" s="33">
        <v>2.6345236499999996E-5</v>
      </c>
      <c r="E97" s="33">
        <v>2.6617774E-5</v>
      </c>
      <c r="F97" s="33">
        <v>4.0000679999999902E-5</v>
      </c>
      <c r="G97" s="33">
        <v>4.1800362999999999E-5</v>
      </c>
      <c r="H97" s="33">
        <v>4.6079577999999998E-5</v>
      </c>
      <c r="I97" s="33">
        <v>6.3782100999999902E-5</v>
      </c>
      <c r="J97" s="33">
        <v>7.5886871000000001E-5</v>
      </c>
      <c r="K97" s="33">
        <v>9.1730419999999898E-5</v>
      </c>
      <c r="L97" s="33">
        <v>1.1005022299999999E-4</v>
      </c>
      <c r="M97" s="33">
        <v>1.2584607499999999E-4</v>
      </c>
      <c r="N97" s="33">
        <v>615.52488432217899</v>
      </c>
      <c r="O97" s="33">
        <v>613.34502072249995</v>
      </c>
      <c r="P97" s="33">
        <v>612.65612633655996</v>
      </c>
      <c r="Q97" s="33">
        <v>623.70839542433998</v>
      </c>
      <c r="R97" s="33">
        <v>621.12628541556001</v>
      </c>
      <c r="S97" s="33">
        <v>599.06550120506006</v>
      </c>
      <c r="T97" s="33">
        <v>595.02043724143994</v>
      </c>
      <c r="U97" s="33">
        <v>603.98397751664004</v>
      </c>
      <c r="V97" s="33">
        <v>604.73110083403992</v>
      </c>
      <c r="W97" s="33">
        <v>4668.1013999999996</v>
      </c>
      <c r="X97" s="33">
        <v>4595.1876000000002</v>
      </c>
      <c r="Y97" s="33">
        <v>4363.4696299999996</v>
      </c>
      <c r="Z97" s="33">
        <v>4699.8891000000003</v>
      </c>
      <c r="AA97" s="33">
        <v>4699.8108400000001</v>
      </c>
      <c r="AB97" s="33">
        <v>4475.6306000000004</v>
      </c>
      <c r="AC97" s="33">
        <v>4397.4551599999995</v>
      </c>
      <c r="AD97" s="33">
        <v>4488.6833999999999</v>
      </c>
      <c r="AE97" s="33">
        <v>4386.1219000000001</v>
      </c>
    </row>
    <row r="98" spans="1:31">
      <c r="A98" s="29" t="s">
        <v>130</v>
      </c>
      <c r="B98" s="29" t="s">
        <v>72</v>
      </c>
      <c r="C98" s="33">
        <v>378.550838</v>
      </c>
      <c r="D98" s="33">
        <v>691.15643999999907</v>
      </c>
      <c r="E98" s="33">
        <v>892.01062987904402</v>
      </c>
      <c r="F98" s="33">
        <v>2539.727114329266</v>
      </c>
      <c r="G98" s="33">
        <v>6094.6282753690657</v>
      </c>
      <c r="H98" s="33">
        <v>6637.4083183543098</v>
      </c>
      <c r="I98" s="33">
        <v>7675.7758283712055</v>
      </c>
      <c r="J98" s="33">
        <v>7643.9112752656592</v>
      </c>
      <c r="K98" s="33">
        <v>7201.525327370643</v>
      </c>
      <c r="L98" s="33">
        <v>7565.146077524204</v>
      </c>
      <c r="M98" s="33">
        <v>8285.9660894393455</v>
      </c>
      <c r="N98" s="33">
        <v>13172.050756070419</v>
      </c>
      <c r="O98" s="33">
        <v>13394.35074103773</v>
      </c>
      <c r="P98" s="33">
        <v>13207.577933956241</v>
      </c>
      <c r="Q98" s="33">
        <v>14591.183845862661</v>
      </c>
      <c r="R98" s="33">
        <v>14067.36707789982</v>
      </c>
      <c r="S98" s="33">
        <v>15119.159312758669</v>
      </c>
      <c r="T98" s="33">
        <v>15076.49386107695</v>
      </c>
      <c r="U98" s="33">
        <v>17490.29027327487</v>
      </c>
      <c r="V98" s="33">
        <v>17621.0860255878</v>
      </c>
      <c r="W98" s="33">
        <v>17678.549362681923</v>
      </c>
      <c r="X98" s="33">
        <v>18135.201379417194</v>
      </c>
      <c r="Y98" s="33">
        <v>16420.570082915161</v>
      </c>
      <c r="Z98" s="33">
        <v>18591.017460804138</v>
      </c>
      <c r="AA98" s="33">
        <v>18647.555350334442</v>
      </c>
      <c r="AB98" s="33">
        <v>17398.133904428822</v>
      </c>
      <c r="AC98" s="33">
        <v>16114.60927383733</v>
      </c>
      <c r="AD98" s="33">
        <v>16720.744372994941</v>
      </c>
      <c r="AE98" s="33">
        <v>15694.298886798959</v>
      </c>
    </row>
    <row r="99" spans="1:31">
      <c r="A99" s="29" t="s">
        <v>130</v>
      </c>
      <c r="B99" s="29" t="s">
        <v>76</v>
      </c>
      <c r="C99" s="33">
        <v>9.2215652000000006</v>
      </c>
      <c r="D99" s="33">
        <v>46.276823999999998</v>
      </c>
      <c r="E99" s="33">
        <v>99.529240999999999</v>
      </c>
      <c r="F99" s="33">
        <v>209.71143699999999</v>
      </c>
      <c r="G99" s="33">
        <v>331.11685999999986</v>
      </c>
      <c r="H99" s="33">
        <v>487.88225999999901</v>
      </c>
      <c r="I99" s="33">
        <v>622.806105</v>
      </c>
      <c r="J99" s="33">
        <v>769.59469999999999</v>
      </c>
      <c r="K99" s="33">
        <v>913.00001000000009</v>
      </c>
      <c r="L99" s="33">
        <v>1094.7053899999989</v>
      </c>
      <c r="M99" s="33">
        <v>1230.7609299999999</v>
      </c>
      <c r="N99" s="33">
        <v>1412.0600200000001</v>
      </c>
      <c r="O99" s="33">
        <v>1604.43588</v>
      </c>
      <c r="P99" s="33">
        <v>1736.4347</v>
      </c>
      <c r="Q99" s="33">
        <v>2006.3625999999999</v>
      </c>
      <c r="R99" s="33">
        <v>2083.9949499999998</v>
      </c>
      <c r="S99" s="33">
        <v>2085.4350300000001</v>
      </c>
      <c r="T99" s="33">
        <v>2139.9928</v>
      </c>
      <c r="U99" s="33">
        <v>2280.7563299999993</v>
      </c>
      <c r="V99" s="33">
        <v>2347.2828</v>
      </c>
      <c r="W99" s="33">
        <v>2502.0436</v>
      </c>
      <c r="X99" s="33">
        <v>2586.06835</v>
      </c>
      <c r="Y99" s="33">
        <v>2434.9905600000002</v>
      </c>
      <c r="Z99" s="33">
        <v>2704.7961</v>
      </c>
      <c r="AA99" s="33">
        <v>2621.0156000000002</v>
      </c>
      <c r="AB99" s="33">
        <v>2535.2447999999999</v>
      </c>
      <c r="AC99" s="33">
        <v>2380.7661600000001</v>
      </c>
      <c r="AD99" s="33">
        <v>2473.9861700000001</v>
      </c>
      <c r="AE99" s="33">
        <v>2258.3413</v>
      </c>
    </row>
    <row r="101" spans="1:31">
      <c r="A101" s="19" t="s">
        <v>128</v>
      </c>
      <c r="B101" s="19" t="s">
        <v>129</v>
      </c>
      <c r="C101" s="19" t="s">
        <v>80</v>
      </c>
      <c r="D101" s="19" t="s">
        <v>89</v>
      </c>
      <c r="E101" s="19" t="s">
        <v>90</v>
      </c>
      <c r="F101" s="19" t="s">
        <v>91</v>
      </c>
      <c r="G101" s="19" t="s">
        <v>92</v>
      </c>
      <c r="H101" s="19" t="s">
        <v>93</v>
      </c>
      <c r="I101" s="19" t="s">
        <v>94</v>
      </c>
      <c r="J101" s="19" t="s">
        <v>95</v>
      </c>
      <c r="K101" s="19" t="s">
        <v>96</v>
      </c>
      <c r="L101" s="19" t="s">
        <v>97</v>
      </c>
      <c r="M101" s="19" t="s">
        <v>98</v>
      </c>
      <c r="N101" s="19" t="s">
        <v>99</v>
      </c>
      <c r="O101" s="19" t="s">
        <v>100</v>
      </c>
      <c r="P101" s="19" t="s">
        <v>101</v>
      </c>
      <c r="Q101" s="19" t="s">
        <v>102</v>
      </c>
      <c r="R101" s="19" t="s">
        <v>103</v>
      </c>
      <c r="S101" s="19" t="s">
        <v>104</v>
      </c>
      <c r="T101" s="19" t="s">
        <v>105</v>
      </c>
      <c r="U101" s="19" t="s">
        <v>106</v>
      </c>
      <c r="V101" s="19" t="s">
        <v>107</v>
      </c>
      <c r="W101" s="19" t="s">
        <v>108</v>
      </c>
      <c r="X101" s="19" t="s">
        <v>109</v>
      </c>
      <c r="Y101" s="19" t="s">
        <v>110</v>
      </c>
      <c r="Z101" s="19" t="s">
        <v>111</v>
      </c>
      <c r="AA101" s="19" t="s">
        <v>112</v>
      </c>
      <c r="AB101" s="19" t="s">
        <v>113</v>
      </c>
      <c r="AC101" s="19" t="s">
        <v>114</v>
      </c>
      <c r="AD101" s="19" t="s">
        <v>115</v>
      </c>
      <c r="AE101" s="19" t="s">
        <v>116</v>
      </c>
    </row>
    <row r="102" spans="1:31">
      <c r="A102" s="29" t="s">
        <v>131</v>
      </c>
      <c r="B102" s="29" t="s">
        <v>70</v>
      </c>
      <c r="C102" s="33">
        <v>1.2913388E-5</v>
      </c>
      <c r="D102" s="33">
        <v>28.570701507294999</v>
      </c>
      <c r="E102" s="33">
        <v>32.013423718953</v>
      </c>
      <c r="F102" s="33">
        <v>36.037686746163899</v>
      </c>
      <c r="G102" s="33">
        <v>35.750913980746006</v>
      </c>
      <c r="H102" s="33">
        <v>37.095515875389999</v>
      </c>
      <c r="I102" s="33">
        <v>37.011149040534001</v>
      </c>
      <c r="J102" s="33">
        <v>35.073217252600003</v>
      </c>
      <c r="K102" s="33">
        <v>34.233866536599997</v>
      </c>
      <c r="L102" s="33">
        <v>34.540013092000002</v>
      </c>
      <c r="M102" s="33">
        <v>34.5582322494</v>
      </c>
      <c r="N102" s="33">
        <v>841.37197500000002</v>
      </c>
      <c r="O102" s="33">
        <v>1153.4549500000001</v>
      </c>
      <c r="P102" s="33">
        <v>1170.8194490000001</v>
      </c>
      <c r="Q102" s="33">
        <v>1175.1539729999997</v>
      </c>
      <c r="R102" s="33">
        <v>1185.9270330000002</v>
      </c>
      <c r="S102" s="33">
        <v>1121.4215320000001</v>
      </c>
      <c r="T102" s="33">
        <v>1122.2448440000001</v>
      </c>
      <c r="U102" s="33">
        <v>1135.198116</v>
      </c>
      <c r="V102" s="33">
        <v>1102.8932</v>
      </c>
      <c r="W102" s="33">
        <v>1113.8579</v>
      </c>
      <c r="X102" s="33">
        <v>2940.0841999999998</v>
      </c>
      <c r="Y102" s="33">
        <v>2899.5192999999999</v>
      </c>
      <c r="Z102" s="33">
        <v>4204.6109999999999</v>
      </c>
      <c r="AA102" s="33">
        <v>4443.5690000000004</v>
      </c>
      <c r="AB102" s="33">
        <v>9987.8250000000007</v>
      </c>
      <c r="AC102" s="33">
        <v>10430.031999999999</v>
      </c>
      <c r="AD102" s="33">
        <v>9149.8119999999999</v>
      </c>
      <c r="AE102" s="33">
        <v>10464.933999999999</v>
      </c>
    </row>
    <row r="103" spans="1:31">
      <c r="A103" s="29" t="s">
        <v>131</v>
      </c>
      <c r="B103" s="29" t="s">
        <v>72</v>
      </c>
      <c r="C103" s="33">
        <v>346.72226000000001</v>
      </c>
      <c r="D103" s="33">
        <v>460.31853999999998</v>
      </c>
      <c r="E103" s="33">
        <v>581.426225898187</v>
      </c>
      <c r="F103" s="33">
        <v>531.63669574339599</v>
      </c>
      <c r="G103" s="33">
        <v>580.39843638414607</v>
      </c>
      <c r="H103" s="33">
        <v>715.62748609631694</v>
      </c>
      <c r="I103" s="33">
        <v>785.99085067841008</v>
      </c>
      <c r="J103" s="33">
        <v>743.19383440850004</v>
      </c>
      <c r="K103" s="33">
        <v>724.76798087220004</v>
      </c>
      <c r="L103" s="33">
        <v>781.25609395881997</v>
      </c>
      <c r="M103" s="33">
        <v>783.83374295498004</v>
      </c>
      <c r="N103" s="33">
        <v>2286.10916</v>
      </c>
      <c r="O103" s="33">
        <v>3156.848</v>
      </c>
      <c r="P103" s="33">
        <v>3076.9164000000001</v>
      </c>
      <c r="Q103" s="33">
        <v>3234.3759</v>
      </c>
      <c r="R103" s="33">
        <v>3208.7620000000002</v>
      </c>
      <c r="S103" s="33">
        <v>6087.2057699999996</v>
      </c>
      <c r="T103" s="33">
        <v>6351.0227000000004</v>
      </c>
      <c r="U103" s="33">
        <v>7274.0070000000005</v>
      </c>
      <c r="V103" s="33">
        <v>7694.2062999999998</v>
      </c>
      <c r="W103" s="33">
        <v>8521.3159999999989</v>
      </c>
      <c r="X103" s="33">
        <v>9890.7663999999986</v>
      </c>
      <c r="Y103" s="33">
        <v>8949.1301600000006</v>
      </c>
      <c r="Z103" s="33">
        <v>8647.73812</v>
      </c>
      <c r="AA103" s="33">
        <v>7304.9649799999997</v>
      </c>
      <c r="AB103" s="33">
        <v>5492.8286900000003</v>
      </c>
      <c r="AC103" s="33">
        <v>5996.2926600000001</v>
      </c>
      <c r="AD103" s="33">
        <v>3408.1665660000003</v>
      </c>
      <c r="AE103" s="33">
        <v>4545.6438449999987</v>
      </c>
    </row>
    <row r="104" spans="1:31">
      <c r="A104" s="29" t="s">
        <v>131</v>
      </c>
      <c r="B104" s="29" t="s">
        <v>76</v>
      </c>
      <c r="C104" s="33">
        <v>12.405652</v>
      </c>
      <c r="D104" s="33">
        <v>47.791668999999999</v>
      </c>
      <c r="E104" s="33">
        <v>100.45925</v>
      </c>
      <c r="F104" s="33">
        <v>198.24268000000001</v>
      </c>
      <c r="G104" s="33">
        <v>297.91644500000001</v>
      </c>
      <c r="H104" s="33">
        <v>408.63930199999999</v>
      </c>
      <c r="I104" s="33">
        <v>534.76940999999988</v>
      </c>
      <c r="J104" s="33">
        <v>629.43824999999993</v>
      </c>
      <c r="K104" s="33">
        <v>773.39099999999996</v>
      </c>
      <c r="L104" s="33">
        <v>905.60582999999997</v>
      </c>
      <c r="M104" s="33">
        <v>1028.16425</v>
      </c>
      <c r="N104" s="33">
        <v>1086.3336300000001</v>
      </c>
      <c r="O104" s="33">
        <v>1218.7094999999999</v>
      </c>
      <c r="P104" s="33">
        <v>1337.30476</v>
      </c>
      <c r="Q104" s="33">
        <v>1501.5112199999999</v>
      </c>
      <c r="R104" s="33">
        <v>1500.9115299999999</v>
      </c>
      <c r="S104" s="33">
        <v>1457.9098399999989</v>
      </c>
      <c r="T104" s="33">
        <v>1569.90986</v>
      </c>
      <c r="U104" s="33">
        <v>1634.0896</v>
      </c>
      <c r="V104" s="33">
        <v>1761.8828699999999</v>
      </c>
      <c r="W104" s="33">
        <v>1870.8742399999999</v>
      </c>
      <c r="X104" s="33">
        <v>1690.50107999999</v>
      </c>
      <c r="Y104" s="33">
        <v>1586.11978</v>
      </c>
      <c r="Z104" s="33">
        <v>1463.275339999999</v>
      </c>
      <c r="AA104" s="33">
        <v>1200.57086</v>
      </c>
      <c r="AB104" s="33">
        <v>802.22559999999999</v>
      </c>
      <c r="AC104" s="33">
        <v>861.20238000000006</v>
      </c>
      <c r="AD104" s="33">
        <v>445.07058999999998</v>
      </c>
      <c r="AE104" s="33">
        <v>605.92131999999992</v>
      </c>
    </row>
    <row r="106" spans="1:31">
      <c r="A106" s="19" t="s">
        <v>128</v>
      </c>
      <c r="B106" s="19" t="s">
        <v>129</v>
      </c>
      <c r="C106" s="19" t="s">
        <v>80</v>
      </c>
      <c r="D106" s="19" t="s">
        <v>89</v>
      </c>
      <c r="E106" s="19" t="s">
        <v>90</v>
      </c>
      <c r="F106" s="19" t="s">
        <v>91</v>
      </c>
      <c r="G106" s="19" t="s">
        <v>92</v>
      </c>
      <c r="H106" s="19" t="s">
        <v>93</v>
      </c>
      <c r="I106" s="19" t="s">
        <v>94</v>
      </c>
      <c r="J106" s="19" t="s">
        <v>95</v>
      </c>
      <c r="K106" s="19" t="s">
        <v>96</v>
      </c>
      <c r="L106" s="19" t="s">
        <v>97</v>
      </c>
      <c r="M106" s="19" t="s">
        <v>98</v>
      </c>
      <c r="N106" s="19" t="s">
        <v>99</v>
      </c>
      <c r="O106" s="19" t="s">
        <v>100</v>
      </c>
      <c r="P106" s="19" t="s">
        <v>101</v>
      </c>
      <c r="Q106" s="19" t="s">
        <v>102</v>
      </c>
      <c r="R106" s="19" t="s">
        <v>103</v>
      </c>
      <c r="S106" s="19" t="s">
        <v>104</v>
      </c>
      <c r="T106" s="19" t="s">
        <v>105</v>
      </c>
      <c r="U106" s="19" t="s">
        <v>106</v>
      </c>
      <c r="V106" s="19" t="s">
        <v>107</v>
      </c>
      <c r="W106" s="19" t="s">
        <v>108</v>
      </c>
      <c r="X106" s="19" t="s">
        <v>109</v>
      </c>
      <c r="Y106" s="19" t="s">
        <v>110</v>
      </c>
      <c r="Z106" s="19" t="s">
        <v>111</v>
      </c>
      <c r="AA106" s="19" t="s">
        <v>112</v>
      </c>
      <c r="AB106" s="19" t="s">
        <v>113</v>
      </c>
      <c r="AC106" s="19" t="s">
        <v>114</v>
      </c>
      <c r="AD106" s="19" t="s">
        <v>115</v>
      </c>
      <c r="AE106" s="19" t="s">
        <v>116</v>
      </c>
    </row>
    <row r="107" spans="1:31">
      <c r="A107" s="29" t="s">
        <v>132</v>
      </c>
      <c r="B107" s="29" t="s">
        <v>70</v>
      </c>
      <c r="C107" s="33">
        <v>63.857697413903999</v>
      </c>
      <c r="D107" s="33">
        <v>134.76012218578501</v>
      </c>
      <c r="E107" s="33">
        <v>154.21125264325198</v>
      </c>
      <c r="F107" s="33">
        <v>198.59142382938691</v>
      </c>
      <c r="G107" s="33">
        <v>191.55161418633202</v>
      </c>
      <c r="H107" s="33">
        <v>196.95112258011096</v>
      </c>
      <c r="I107" s="33">
        <v>201.52013156696188</v>
      </c>
      <c r="J107" s="33">
        <v>191.08793845980998</v>
      </c>
      <c r="K107" s="33">
        <v>177.01690857030897</v>
      </c>
      <c r="L107" s="33">
        <v>182.79274381329998</v>
      </c>
      <c r="M107" s="33">
        <v>177.53645502283601</v>
      </c>
      <c r="N107" s="33">
        <v>176.134265007099</v>
      </c>
      <c r="O107" s="33">
        <v>136.85712765649899</v>
      </c>
      <c r="P107" s="33">
        <v>126.87289720020001</v>
      </c>
      <c r="Q107" s="33">
        <v>139.59729537775897</v>
      </c>
      <c r="R107" s="33">
        <v>141.50232993734002</v>
      </c>
      <c r="S107" s="33">
        <v>130.52949206274897</v>
      </c>
      <c r="T107" s="33">
        <v>126.73112425313899</v>
      </c>
      <c r="U107" s="33">
        <v>140.37940472484001</v>
      </c>
      <c r="V107" s="33">
        <v>134.84968574589999</v>
      </c>
      <c r="W107" s="33">
        <v>49.590869670099998</v>
      </c>
      <c r="X107" s="33">
        <v>8.8922019999999999E-4</v>
      </c>
      <c r="Y107" s="33">
        <v>9.7313546999999896E-4</v>
      </c>
      <c r="Z107" s="33">
        <v>1259.1401000000001</v>
      </c>
      <c r="AA107" s="33">
        <v>1280.634</v>
      </c>
      <c r="AB107" s="33">
        <v>1219.7941000000001</v>
      </c>
      <c r="AC107" s="33">
        <v>3497.4567999999999</v>
      </c>
      <c r="AD107" s="33">
        <v>4097.6352999999999</v>
      </c>
      <c r="AE107" s="33">
        <v>5174.6509999999998</v>
      </c>
    </row>
    <row r="108" spans="1:31">
      <c r="A108" s="29" t="s">
        <v>132</v>
      </c>
      <c r="B108" s="29" t="s">
        <v>72</v>
      </c>
      <c r="C108" s="33">
        <v>0</v>
      </c>
      <c r="D108" s="33">
        <v>0</v>
      </c>
      <c r="E108" s="33">
        <v>2.9073786000000001E-5</v>
      </c>
      <c r="F108" s="33">
        <v>6.6723930000000002E-5</v>
      </c>
      <c r="G108" s="33">
        <v>6.5575189999999994E-5</v>
      </c>
      <c r="H108" s="33">
        <v>9.8836674000000004E-5</v>
      </c>
      <c r="I108" s="33">
        <v>9.7122229999999999E-5</v>
      </c>
      <c r="J108" s="33">
        <v>9.6395546000000001E-5</v>
      </c>
      <c r="K108" s="33">
        <v>1.1073371999999999E-4</v>
      </c>
      <c r="L108" s="33">
        <v>1.3122485000000001E-4</v>
      </c>
      <c r="M108" s="33">
        <v>1.59805569999999E-4</v>
      </c>
      <c r="N108" s="33">
        <v>1460.1333999999999</v>
      </c>
      <c r="O108" s="33">
        <v>1393.6636000000001</v>
      </c>
      <c r="P108" s="33">
        <v>1315.5056</v>
      </c>
      <c r="Q108" s="33">
        <v>2670.7896000000001</v>
      </c>
      <c r="R108" s="33">
        <v>2693.44</v>
      </c>
      <c r="S108" s="33">
        <v>3418.5486000000001</v>
      </c>
      <c r="T108" s="33">
        <v>3517.0657000000001</v>
      </c>
      <c r="U108" s="33">
        <v>3662.4481999999998</v>
      </c>
      <c r="V108" s="33">
        <v>3628.4659999999999</v>
      </c>
      <c r="W108" s="33">
        <v>6843.5550000000003</v>
      </c>
      <c r="X108" s="33">
        <v>6669.1419999999998</v>
      </c>
      <c r="Y108" s="33">
        <v>6276.3530000000001</v>
      </c>
      <c r="Z108" s="33">
        <v>6966.9174999999996</v>
      </c>
      <c r="AA108" s="33">
        <v>6923.2065000000002</v>
      </c>
      <c r="AB108" s="33">
        <v>6168.7646000000004</v>
      </c>
      <c r="AC108" s="33">
        <v>5858.8329999999996</v>
      </c>
      <c r="AD108" s="33">
        <v>5719.9062000000004</v>
      </c>
      <c r="AE108" s="33">
        <v>5239.7749999999996</v>
      </c>
    </row>
    <row r="109" spans="1:31">
      <c r="A109" s="29" t="s">
        <v>132</v>
      </c>
      <c r="B109" s="29" t="s">
        <v>76</v>
      </c>
      <c r="C109" s="33">
        <v>9.2246335999999793</v>
      </c>
      <c r="D109" s="33">
        <v>23.618417999999899</v>
      </c>
      <c r="E109" s="33">
        <v>88.702750999999992</v>
      </c>
      <c r="F109" s="33">
        <v>218.89415400000001</v>
      </c>
      <c r="G109" s="33">
        <v>348.53071</v>
      </c>
      <c r="H109" s="33">
        <v>509.09337999999997</v>
      </c>
      <c r="I109" s="33">
        <v>674.13568999999893</v>
      </c>
      <c r="J109" s="33">
        <v>807.31433000000004</v>
      </c>
      <c r="K109" s="33">
        <v>974.3596</v>
      </c>
      <c r="L109" s="33">
        <v>1092.9242999999999</v>
      </c>
      <c r="M109" s="33">
        <v>1227.8424399999999</v>
      </c>
      <c r="N109" s="33">
        <v>1348.0151199999998</v>
      </c>
      <c r="O109" s="33">
        <v>1491.8410700000002</v>
      </c>
      <c r="P109" s="33">
        <v>1571.0905799999989</v>
      </c>
      <c r="Q109" s="33">
        <v>1909.1957600000001</v>
      </c>
      <c r="R109" s="33">
        <v>1990.0291299999999</v>
      </c>
      <c r="S109" s="33">
        <v>1916.2188000000001</v>
      </c>
      <c r="T109" s="33">
        <v>1966.576579999999</v>
      </c>
      <c r="U109" s="33">
        <v>2122.1210500000002</v>
      </c>
      <c r="V109" s="33">
        <v>2144.8771499999998</v>
      </c>
      <c r="W109" s="33">
        <v>2274.11652</v>
      </c>
      <c r="X109" s="33">
        <v>2307.2922199999998</v>
      </c>
      <c r="Y109" s="33">
        <v>2082.6261300000001</v>
      </c>
      <c r="Z109" s="33">
        <v>2307.2538199999999</v>
      </c>
      <c r="AA109" s="33">
        <v>2367.7860000000001</v>
      </c>
      <c r="AB109" s="33">
        <v>2060.7864199999999</v>
      </c>
      <c r="AC109" s="33">
        <v>1781.03034</v>
      </c>
      <c r="AD109" s="33">
        <v>1863.08987</v>
      </c>
      <c r="AE109" s="33">
        <v>1495.58537</v>
      </c>
    </row>
    <row r="111" spans="1:31">
      <c r="A111" s="19" t="s">
        <v>128</v>
      </c>
      <c r="B111" s="19" t="s">
        <v>129</v>
      </c>
      <c r="C111" s="19" t="s">
        <v>80</v>
      </c>
      <c r="D111" s="19" t="s">
        <v>89</v>
      </c>
      <c r="E111" s="19" t="s">
        <v>90</v>
      </c>
      <c r="F111" s="19" t="s">
        <v>91</v>
      </c>
      <c r="G111" s="19" t="s">
        <v>92</v>
      </c>
      <c r="H111" s="19" t="s">
        <v>93</v>
      </c>
      <c r="I111" s="19" t="s">
        <v>94</v>
      </c>
      <c r="J111" s="19" t="s">
        <v>95</v>
      </c>
      <c r="K111" s="19" t="s">
        <v>96</v>
      </c>
      <c r="L111" s="19" t="s">
        <v>97</v>
      </c>
      <c r="M111" s="19" t="s">
        <v>98</v>
      </c>
      <c r="N111" s="19" t="s">
        <v>99</v>
      </c>
      <c r="O111" s="19" t="s">
        <v>100</v>
      </c>
      <c r="P111" s="19" t="s">
        <v>101</v>
      </c>
      <c r="Q111" s="19" t="s">
        <v>102</v>
      </c>
      <c r="R111" s="19" t="s">
        <v>103</v>
      </c>
      <c r="S111" s="19" t="s">
        <v>104</v>
      </c>
      <c r="T111" s="19" t="s">
        <v>105</v>
      </c>
      <c r="U111" s="19" t="s">
        <v>106</v>
      </c>
      <c r="V111" s="19" t="s">
        <v>107</v>
      </c>
      <c r="W111" s="19" t="s">
        <v>108</v>
      </c>
      <c r="X111" s="19" t="s">
        <v>109</v>
      </c>
      <c r="Y111" s="19" t="s">
        <v>110</v>
      </c>
      <c r="Z111" s="19" t="s">
        <v>111</v>
      </c>
      <c r="AA111" s="19" t="s">
        <v>112</v>
      </c>
      <c r="AB111" s="19" t="s">
        <v>113</v>
      </c>
      <c r="AC111" s="19" t="s">
        <v>114</v>
      </c>
      <c r="AD111" s="19" t="s">
        <v>115</v>
      </c>
      <c r="AE111" s="19" t="s">
        <v>116</v>
      </c>
    </row>
    <row r="112" spans="1:31">
      <c r="A112" s="29" t="s">
        <v>133</v>
      </c>
      <c r="B112" s="29" t="s">
        <v>70</v>
      </c>
      <c r="C112" s="33">
        <v>105.82201846916601</v>
      </c>
      <c r="D112" s="33">
        <v>103.15423572453898</v>
      </c>
      <c r="E112" s="33">
        <v>125.400167605912</v>
      </c>
      <c r="F112" s="33">
        <v>121.744340014334</v>
      </c>
      <c r="G112" s="33">
        <v>114.04382296584699</v>
      </c>
      <c r="H112" s="33">
        <v>115.959672571494</v>
      </c>
      <c r="I112" s="33">
        <v>116.631807912957</v>
      </c>
      <c r="J112" s="33">
        <v>109.96753482841001</v>
      </c>
      <c r="K112" s="33">
        <v>106.44606226984999</v>
      </c>
      <c r="L112" s="33">
        <v>104.750697362856</v>
      </c>
      <c r="M112" s="33">
        <v>97.716293654704984</v>
      </c>
      <c r="N112" s="33">
        <v>241.288712</v>
      </c>
      <c r="O112" s="33">
        <v>233.99624499999999</v>
      </c>
      <c r="P112" s="33">
        <v>211.32819000000001</v>
      </c>
      <c r="Q112" s="33">
        <v>1027.7205650000001</v>
      </c>
      <c r="R112" s="33">
        <v>1029.2314900000001</v>
      </c>
      <c r="S112" s="33">
        <v>1013.155534</v>
      </c>
      <c r="T112" s="33">
        <v>999.92679499999997</v>
      </c>
      <c r="U112" s="33">
        <v>1018.478335</v>
      </c>
      <c r="V112" s="33">
        <v>1001.64775</v>
      </c>
      <c r="W112" s="33">
        <v>1138.3687199999999</v>
      </c>
      <c r="X112" s="33">
        <v>1116.5855549999999</v>
      </c>
      <c r="Y112" s="33">
        <v>1046.529677</v>
      </c>
      <c r="Z112" s="33">
        <v>1633.2328600000001</v>
      </c>
      <c r="AA112" s="33">
        <v>1610.69407</v>
      </c>
      <c r="AB112" s="33">
        <v>1395.902302</v>
      </c>
      <c r="AC112" s="33">
        <v>1367.9877900000001</v>
      </c>
      <c r="AD112" s="33">
        <v>1399.092257</v>
      </c>
      <c r="AE112" s="33">
        <v>1351.0220599999998</v>
      </c>
    </row>
    <row r="113" spans="1:31">
      <c r="A113" s="29" t="s">
        <v>133</v>
      </c>
      <c r="B113" s="29" t="s">
        <v>72</v>
      </c>
      <c r="C113" s="33">
        <v>0</v>
      </c>
      <c r="D113" s="33">
        <v>0</v>
      </c>
      <c r="E113" s="33">
        <v>2.4027439999999999E-5</v>
      </c>
      <c r="F113" s="33">
        <v>2.4985706E-5</v>
      </c>
      <c r="G113" s="33">
        <v>2.4363592999999999E-5</v>
      </c>
      <c r="H113" s="33">
        <v>2.9811139999999999E-5</v>
      </c>
      <c r="I113" s="33">
        <v>2.9643236999999999E-5</v>
      </c>
      <c r="J113" s="33">
        <v>3.0068972E-5</v>
      </c>
      <c r="K113" s="33">
        <v>3.2415400000000001E-5</v>
      </c>
      <c r="L113" s="33">
        <v>3.6858026000000003E-5</v>
      </c>
      <c r="M113" s="33">
        <v>3.8805159999999901E-5</v>
      </c>
      <c r="N113" s="33">
        <v>6.9155650000000003E-5</v>
      </c>
      <c r="O113" s="33">
        <v>6.7579329999999994E-5</v>
      </c>
      <c r="P113" s="33">
        <v>6.7184534000000007E-5</v>
      </c>
      <c r="Q113" s="33">
        <v>8.1232755999999999E-5</v>
      </c>
      <c r="R113" s="33">
        <v>8.1366015000000001E-5</v>
      </c>
      <c r="S113" s="33">
        <v>1.07283304E-4</v>
      </c>
      <c r="T113" s="33">
        <v>1.07482019999999E-4</v>
      </c>
      <c r="U113" s="33">
        <v>1.0992416E-4</v>
      </c>
      <c r="V113" s="33">
        <v>1.11441189999999E-4</v>
      </c>
      <c r="W113" s="33">
        <v>1.4922540000000001E-4</v>
      </c>
      <c r="X113" s="33">
        <v>1.4434678E-4</v>
      </c>
      <c r="Y113" s="33">
        <v>1.4578860000000001E-4</v>
      </c>
      <c r="Z113" s="33">
        <v>2.7835674999999999E-4</v>
      </c>
      <c r="AA113" s="33">
        <v>2.7983069999999998E-4</v>
      </c>
      <c r="AB113" s="33">
        <v>2.6365349999999999E-4</v>
      </c>
      <c r="AC113" s="33">
        <v>2.7136324000000001E-4</v>
      </c>
      <c r="AD113" s="33">
        <v>2.7114205E-4</v>
      </c>
      <c r="AE113" s="33">
        <v>2.7808610000000001E-4</v>
      </c>
    </row>
    <row r="114" spans="1:31">
      <c r="A114" s="29" t="s">
        <v>133</v>
      </c>
      <c r="B114" s="29" t="s">
        <v>76</v>
      </c>
      <c r="C114" s="33">
        <v>17.011495100000001</v>
      </c>
      <c r="D114" s="33">
        <v>31.950771599999999</v>
      </c>
      <c r="E114" s="33">
        <v>64.412290999999897</v>
      </c>
      <c r="F114" s="33">
        <v>93.762395999999995</v>
      </c>
      <c r="G114" s="33">
        <v>121.16251799999991</v>
      </c>
      <c r="H114" s="33">
        <v>156.62786199999991</v>
      </c>
      <c r="I114" s="33">
        <v>197.79421599999989</v>
      </c>
      <c r="J114" s="33">
        <v>232.73254700000001</v>
      </c>
      <c r="K114" s="33">
        <v>280.02506699999998</v>
      </c>
      <c r="L114" s="33">
        <v>317.13593399999991</v>
      </c>
      <c r="M114" s="33">
        <v>341.24864699999989</v>
      </c>
      <c r="N114" s="33">
        <v>374.61814199999992</v>
      </c>
      <c r="O114" s="33">
        <v>409.39314000000002</v>
      </c>
      <c r="P114" s="33">
        <v>434.03111000000001</v>
      </c>
      <c r="Q114" s="33">
        <v>441.26197500000001</v>
      </c>
      <c r="R114" s="33">
        <v>464.37446399999999</v>
      </c>
      <c r="S114" s="33">
        <v>468.83903999999995</v>
      </c>
      <c r="T114" s="33">
        <v>476.76641999999998</v>
      </c>
      <c r="U114" s="33">
        <v>505.70318400000002</v>
      </c>
      <c r="V114" s="33">
        <v>506.16585500000002</v>
      </c>
      <c r="W114" s="33">
        <v>526.48378000000002</v>
      </c>
      <c r="X114" s="33">
        <v>516.41603999999995</v>
      </c>
      <c r="Y114" s="33">
        <v>473.16458</v>
      </c>
      <c r="Z114" s="33">
        <v>501.48032999999998</v>
      </c>
      <c r="AA114" s="33">
        <v>505.73336</v>
      </c>
      <c r="AB114" s="33">
        <v>398.48453999999998</v>
      </c>
      <c r="AC114" s="33">
        <v>391.971599999999</v>
      </c>
      <c r="AD114" s="33">
        <v>398.49426</v>
      </c>
      <c r="AE114" s="33">
        <v>359.79374999999999</v>
      </c>
    </row>
    <row r="116" spans="1:31">
      <c r="A116" s="19" t="s">
        <v>128</v>
      </c>
      <c r="B116" s="19" t="s">
        <v>129</v>
      </c>
      <c r="C116" s="19" t="s">
        <v>80</v>
      </c>
      <c r="D116" s="19" t="s">
        <v>89</v>
      </c>
      <c r="E116" s="19" t="s">
        <v>90</v>
      </c>
      <c r="F116" s="19" t="s">
        <v>91</v>
      </c>
      <c r="G116" s="19" t="s">
        <v>92</v>
      </c>
      <c r="H116" s="19" t="s">
        <v>93</v>
      </c>
      <c r="I116" s="19" t="s">
        <v>94</v>
      </c>
      <c r="J116" s="19" t="s">
        <v>95</v>
      </c>
      <c r="K116" s="19" t="s">
        <v>96</v>
      </c>
      <c r="L116" s="19" t="s">
        <v>97</v>
      </c>
      <c r="M116" s="19" t="s">
        <v>98</v>
      </c>
      <c r="N116" s="19" t="s">
        <v>99</v>
      </c>
      <c r="O116" s="19" t="s">
        <v>100</v>
      </c>
      <c r="P116" s="19" t="s">
        <v>101</v>
      </c>
      <c r="Q116" s="19" t="s">
        <v>102</v>
      </c>
      <c r="R116" s="19" t="s">
        <v>103</v>
      </c>
      <c r="S116" s="19" t="s">
        <v>104</v>
      </c>
      <c r="T116" s="19" t="s">
        <v>105</v>
      </c>
      <c r="U116" s="19" t="s">
        <v>106</v>
      </c>
      <c r="V116" s="19" t="s">
        <v>107</v>
      </c>
      <c r="W116" s="19" t="s">
        <v>108</v>
      </c>
      <c r="X116" s="19" t="s">
        <v>109</v>
      </c>
      <c r="Y116" s="19" t="s">
        <v>110</v>
      </c>
      <c r="Z116" s="19" t="s">
        <v>111</v>
      </c>
      <c r="AA116" s="19" t="s">
        <v>112</v>
      </c>
      <c r="AB116" s="19" t="s">
        <v>113</v>
      </c>
      <c r="AC116" s="19" t="s">
        <v>114</v>
      </c>
      <c r="AD116" s="19" t="s">
        <v>115</v>
      </c>
      <c r="AE116" s="19" t="s">
        <v>116</v>
      </c>
    </row>
    <row r="117" spans="1:31">
      <c r="A117" s="29" t="s">
        <v>134</v>
      </c>
      <c r="B117" s="29" t="s">
        <v>70</v>
      </c>
      <c r="C117" s="33">
        <v>1.223817E-5</v>
      </c>
      <c r="D117" s="33">
        <v>1.8322421999999999E-5</v>
      </c>
      <c r="E117" s="33">
        <v>1.7992488000000001E-5</v>
      </c>
      <c r="F117" s="33">
        <v>2.1866749999999999E-5</v>
      </c>
      <c r="G117" s="33">
        <v>2.9802386E-5</v>
      </c>
      <c r="H117" s="33">
        <v>2.9861169E-5</v>
      </c>
      <c r="I117" s="33">
        <v>3.7798864999999999E-5</v>
      </c>
      <c r="J117" s="33">
        <v>4.4692720000000001E-5</v>
      </c>
      <c r="K117" s="33">
        <v>5.6719655000000002E-5</v>
      </c>
      <c r="L117" s="33">
        <v>6.3178710000000006E-5</v>
      </c>
      <c r="M117" s="33">
        <v>6.8732989999999993E-5</v>
      </c>
      <c r="N117" s="33">
        <v>8.2048304000000003E-5</v>
      </c>
      <c r="O117" s="33">
        <v>8.2272220000000003E-5</v>
      </c>
      <c r="P117" s="33">
        <v>8.7916190000000003E-5</v>
      </c>
      <c r="Q117" s="33">
        <v>9.1357019999999906E-5</v>
      </c>
      <c r="R117" s="33">
        <v>8.9660049999999995E-5</v>
      </c>
      <c r="S117" s="33">
        <v>1.04264509999999E-4</v>
      </c>
      <c r="T117" s="33">
        <v>1.01305544E-4</v>
      </c>
      <c r="U117" s="33">
        <v>1.4685569E-4</v>
      </c>
      <c r="V117" s="33">
        <v>1.5895693999999901E-4</v>
      </c>
      <c r="W117" s="33">
        <v>1.7637522000000001E-4</v>
      </c>
      <c r="X117" s="33">
        <v>1.5542445E-4</v>
      </c>
      <c r="Y117" s="33">
        <v>1.7654436999999901E-4</v>
      </c>
      <c r="Z117" s="33">
        <v>1.8885456999999999E-4</v>
      </c>
      <c r="AA117" s="33">
        <v>1.7750325999999999E-4</v>
      </c>
      <c r="AB117" s="33">
        <v>1.75244919999999E-4</v>
      </c>
      <c r="AC117" s="33">
        <v>1.707247E-4</v>
      </c>
      <c r="AD117" s="33">
        <v>1.8596963E-4</v>
      </c>
      <c r="AE117" s="33">
        <v>2.082481E-4</v>
      </c>
    </row>
    <row r="118" spans="1:31">
      <c r="A118" s="29" t="s">
        <v>134</v>
      </c>
      <c r="B118" s="29" t="s">
        <v>72</v>
      </c>
      <c r="C118" s="33">
        <v>0</v>
      </c>
      <c r="D118" s="33">
        <v>0</v>
      </c>
      <c r="E118" s="33">
        <v>5.7046977999999896E-5</v>
      </c>
      <c r="F118" s="33">
        <v>5.73545829999999E-5</v>
      </c>
      <c r="G118" s="33">
        <v>6.4295814999999908E-5</v>
      </c>
      <c r="H118" s="33">
        <v>6.9676673000000009E-5</v>
      </c>
      <c r="I118" s="33">
        <v>9.2758189999999995E-5</v>
      </c>
      <c r="J118" s="33">
        <v>1.080418949999999E-4</v>
      </c>
      <c r="K118" s="33">
        <v>638.32792829499999</v>
      </c>
      <c r="L118" s="33">
        <v>870.16179919449996</v>
      </c>
      <c r="M118" s="33">
        <v>959.10480303016993</v>
      </c>
      <c r="N118" s="33">
        <v>2087.91192590225</v>
      </c>
      <c r="O118" s="33">
        <v>2084.6633331537</v>
      </c>
      <c r="P118" s="33">
        <v>2143.9617392551399</v>
      </c>
      <c r="Q118" s="33">
        <v>2051.7452375725002</v>
      </c>
      <c r="R118" s="33">
        <v>2081.9843452851401</v>
      </c>
      <c r="S118" s="33">
        <v>2128.3443519409002</v>
      </c>
      <c r="T118" s="33">
        <v>2192.5626422639002</v>
      </c>
      <c r="U118" s="33">
        <v>2400.9476650052998</v>
      </c>
      <c r="V118" s="33">
        <v>2343.8006926160997</v>
      </c>
      <c r="W118" s="33">
        <v>2464.8768678945398</v>
      </c>
      <c r="X118" s="33">
        <v>2382.1353572073504</v>
      </c>
      <c r="Y118" s="33">
        <v>2336.7540843707702</v>
      </c>
      <c r="Z118" s="33">
        <v>2490.1895973618998</v>
      </c>
      <c r="AA118" s="33">
        <v>2416.9466872942003</v>
      </c>
      <c r="AB118" s="33">
        <v>2144.1203720231997</v>
      </c>
      <c r="AC118" s="33">
        <v>2090.4847778076796</v>
      </c>
      <c r="AD118" s="33">
        <v>2018.4166945228501</v>
      </c>
      <c r="AE118" s="33">
        <v>1874.4550025615999</v>
      </c>
    </row>
    <row r="119" spans="1:31">
      <c r="A119" s="29" t="s">
        <v>134</v>
      </c>
      <c r="B119" s="29" t="s">
        <v>76</v>
      </c>
      <c r="C119" s="33">
        <v>0.54984880599999997</v>
      </c>
      <c r="D119" s="33">
        <v>2.4606491799999999</v>
      </c>
      <c r="E119" s="33">
        <v>4.7310901300000001</v>
      </c>
      <c r="F119" s="33">
        <v>6.1078536999999997</v>
      </c>
      <c r="G119" s="33">
        <v>11.43768639999999</v>
      </c>
      <c r="H119" s="33">
        <v>15.240027399999999</v>
      </c>
      <c r="I119" s="33">
        <v>28.967656399999999</v>
      </c>
      <c r="J119" s="33">
        <v>38.288649399999997</v>
      </c>
      <c r="K119" s="33">
        <v>58.526069700000001</v>
      </c>
      <c r="L119" s="33">
        <v>69.819703999999902</v>
      </c>
      <c r="M119" s="33">
        <v>80.120935000000003</v>
      </c>
      <c r="N119" s="33">
        <v>82.966098000000002</v>
      </c>
      <c r="O119" s="33">
        <v>88.290055999999907</v>
      </c>
      <c r="P119" s="33">
        <v>89.499613000000011</v>
      </c>
      <c r="Q119" s="33">
        <v>106.73732099999999</v>
      </c>
      <c r="R119" s="33">
        <v>115.71129999999999</v>
      </c>
      <c r="S119" s="33">
        <v>106.1914339999999</v>
      </c>
      <c r="T119" s="33">
        <v>112.862437</v>
      </c>
      <c r="U119" s="33">
        <v>125.46117699999999</v>
      </c>
      <c r="V119" s="33">
        <v>126.37834799999999</v>
      </c>
      <c r="W119" s="33">
        <v>133.884805</v>
      </c>
      <c r="X119" s="33">
        <v>128.652920999999</v>
      </c>
      <c r="Y119" s="33">
        <v>121.608429</v>
      </c>
      <c r="Z119" s="33">
        <v>134.901668</v>
      </c>
      <c r="AA119" s="33">
        <v>148.97534299999901</v>
      </c>
      <c r="AB119" s="33">
        <v>109.442808</v>
      </c>
      <c r="AC119" s="33">
        <v>108.8728269999999</v>
      </c>
      <c r="AD119" s="33">
        <v>99.681221999999991</v>
      </c>
      <c r="AE119" s="33">
        <v>89.557451</v>
      </c>
    </row>
    <row r="122" spans="1:31">
      <c r="A122" s="26" t="s">
        <v>136</v>
      </c>
    </row>
    <row r="123" spans="1:31">
      <c r="A123" s="19" t="s">
        <v>128</v>
      </c>
      <c r="B123" s="19" t="s">
        <v>129</v>
      </c>
      <c r="C123" s="19" t="s">
        <v>80</v>
      </c>
      <c r="D123" s="19" t="s">
        <v>89</v>
      </c>
      <c r="E123" s="19" t="s">
        <v>90</v>
      </c>
      <c r="F123" s="19" t="s">
        <v>91</v>
      </c>
      <c r="G123" s="19" t="s">
        <v>92</v>
      </c>
      <c r="H123" s="19" t="s">
        <v>93</v>
      </c>
      <c r="I123" s="19" t="s">
        <v>94</v>
      </c>
      <c r="J123" s="19" t="s">
        <v>95</v>
      </c>
      <c r="K123" s="19" t="s">
        <v>96</v>
      </c>
      <c r="L123" s="19" t="s">
        <v>97</v>
      </c>
      <c r="M123" s="19" t="s">
        <v>98</v>
      </c>
      <c r="N123" s="19" t="s">
        <v>99</v>
      </c>
      <c r="O123" s="19" t="s">
        <v>100</v>
      </c>
      <c r="P123" s="19" t="s">
        <v>101</v>
      </c>
      <c r="Q123" s="19" t="s">
        <v>102</v>
      </c>
      <c r="R123" s="19" t="s">
        <v>103</v>
      </c>
      <c r="S123" s="19" t="s">
        <v>104</v>
      </c>
      <c r="T123" s="19" t="s">
        <v>105</v>
      </c>
      <c r="U123" s="19" t="s">
        <v>106</v>
      </c>
      <c r="V123" s="19" t="s">
        <v>107</v>
      </c>
      <c r="W123" s="19" t="s">
        <v>108</v>
      </c>
      <c r="X123" s="19" t="s">
        <v>109</v>
      </c>
      <c r="Y123" s="19" t="s">
        <v>110</v>
      </c>
      <c r="Z123" s="19" t="s">
        <v>111</v>
      </c>
      <c r="AA123" s="19" t="s">
        <v>112</v>
      </c>
      <c r="AB123" s="19" t="s">
        <v>113</v>
      </c>
      <c r="AC123" s="19" t="s">
        <v>114</v>
      </c>
      <c r="AD123" s="19" t="s">
        <v>115</v>
      </c>
      <c r="AE123" s="19" t="s">
        <v>116</v>
      </c>
    </row>
    <row r="124" spans="1:31">
      <c r="A124" s="29" t="s">
        <v>40</v>
      </c>
      <c r="B124" s="29" t="s">
        <v>24</v>
      </c>
      <c r="C124" s="33">
        <v>19609.820524798753</v>
      </c>
      <c r="D124" s="33">
        <v>22593.02581538949</v>
      </c>
      <c r="E124" s="33">
        <v>25795.440529221392</v>
      </c>
      <c r="F124" s="33">
        <v>28515.647989408993</v>
      </c>
      <c r="G124" s="33">
        <v>30896.268913726803</v>
      </c>
      <c r="H124" s="33">
        <v>36193.482707354939</v>
      </c>
      <c r="I124" s="33">
        <v>39710.144623191954</v>
      </c>
      <c r="J124" s="33">
        <v>38725.984701624904</v>
      </c>
      <c r="K124" s="33">
        <v>43631.990621909186</v>
      </c>
      <c r="L124" s="33">
        <v>48413.251200431951</v>
      </c>
      <c r="M124" s="33">
        <v>52307.938097032616</v>
      </c>
      <c r="N124" s="33">
        <v>56014.182328491297</v>
      </c>
      <c r="O124" s="33">
        <v>58003.92001024339</v>
      </c>
      <c r="P124" s="33">
        <v>58926.417366580266</v>
      </c>
      <c r="Q124" s="33">
        <v>65866.101334952735</v>
      </c>
      <c r="R124" s="33">
        <v>68092.082337759988</v>
      </c>
      <c r="S124" s="33">
        <v>63807.389096906387</v>
      </c>
      <c r="T124" s="33">
        <v>69181.156659901229</v>
      </c>
      <c r="U124" s="33">
        <v>74209.076598701708</v>
      </c>
      <c r="V124" s="33">
        <v>78074.278965345511</v>
      </c>
      <c r="W124" s="33">
        <v>80449.260138346421</v>
      </c>
      <c r="X124" s="33">
        <v>80681.864023744085</v>
      </c>
      <c r="Y124" s="33">
        <v>80496.349668902156</v>
      </c>
      <c r="Z124" s="33">
        <v>88733.667211950335</v>
      </c>
      <c r="AA124" s="33">
        <v>91059.096006789143</v>
      </c>
      <c r="AB124" s="33">
        <v>84167.160307204715</v>
      </c>
      <c r="AC124" s="33">
        <v>90920.65386458888</v>
      </c>
      <c r="AD124" s="33">
        <v>97349.545013143375</v>
      </c>
      <c r="AE124" s="33">
        <v>101355.04649412778</v>
      </c>
    </row>
    <row r="125" spans="1:31" collapsed="1">
      <c r="A125" s="29" t="s">
        <v>40</v>
      </c>
      <c r="B125" s="29" t="s">
        <v>77</v>
      </c>
      <c r="C125" s="33">
        <v>287.73691275426609</v>
      </c>
      <c r="D125" s="33">
        <v>515.40787073588285</v>
      </c>
      <c r="E125" s="33">
        <v>884.83406588973048</v>
      </c>
      <c r="F125" s="33">
        <v>1254.7849748144738</v>
      </c>
      <c r="G125" s="33">
        <v>1593.4650659952131</v>
      </c>
      <c r="H125" s="33">
        <v>1866.0164059986998</v>
      </c>
      <c r="I125" s="33">
        <v>2141.760206632694</v>
      </c>
      <c r="J125" s="33">
        <v>2361.8162965853339</v>
      </c>
      <c r="K125" s="33">
        <v>2552.4657322368294</v>
      </c>
      <c r="L125" s="33">
        <v>2810.5931129098599</v>
      </c>
      <c r="M125" s="33">
        <v>3083.7037668790745</v>
      </c>
      <c r="N125" s="33">
        <v>3382.269755081526</v>
      </c>
      <c r="O125" s="33">
        <v>3716.9767982453018</v>
      </c>
      <c r="P125" s="33">
        <v>3982.877085965144</v>
      </c>
      <c r="Q125" s="33">
        <v>4236.6884073985748</v>
      </c>
      <c r="R125" s="33">
        <v>4189.6005468433723</v>
      </c>
      <c r="S125" s="33">
        <v>4164.9550386451247</v>
      </c>
      <c r="T125" s="33">
        <v>4139.2710786534481</v>
      </c>
      <c r="U125" s="33">
        <v>4136.7706898771457</v>
      </c>
      <c r="V125" s="33">
        <v>4095.7536186569719</v>
      </c>
      <c r="W125" s="33">
        <v>4080.5611695041625</v>
      </c>
      <c r="X125" s="33">
        <v>4061.1181196429652</v>
      </c>
      <c r="Y125" s="33">
        <v>4052.4213580448532</v>
      </c>
      <c r="Z125" s="33">
        <v>4004.517632231526</v>
      </c>
      <c r="AA125" s="33">
        <v>3963.4951713576256</v>
      </c>
      <c r="AB125" s="33">
        <v>3836.8522372622392</v>
      </c>
      <c r="AC125" s="33">
        <v>3731.3040564041066</v>
      </c>
      <c r="AD125" s="33">
        <v>3603.5117044224648</v>
      </c>
      <c r="AE125" s="33">
        <v>3483.2237242953734</v>
      </c>
    </row>
    <row r="126" spans="1:31" collapsed="1">
      <c r="A126" s="29" t="s">
        <v>40</v>
      </c>
      <c r="B126" s="29" t="s">
        <v>78</v>
      </c>
      <c r="C126" s="33">
        <v>244.39855218300195</v>
      </c>
      <c r="D126" s="33">
        <v>437.83511100160956</v>
      </c>
      <c r="E126" s="33">
        <v>751.51685023187736</v>
      </c>
      <c r="F126" s="33">
        <v>1066.2117721221434</v>
      </c>
      <c r="G126" s="33">
        <v>1353.535995967894</v>
      </c>
      <c r="H126" s="33">
        <v>1585.0053865919087</v>
      </c>
      <c r="I126" s="33">
        <v>1820.0294973418661</v>
      </c>
      <c r="J126" s="33">
        <v>2006.0316135415947</v>
      </c>
      <c r="K126" s="33">
        <v>2167.827870375686</v>
      </c>
      <c r="L126" s="33">
        <v>2387.2175252604402</v>
      </c>
      <c r="M126" s="33">
        <v>2618.8192551523357</v>
      </c>
      <c r="N126" s="33">
        <v>2873.0492508742686</v>
      </c>
      <c r="O126" s="33">
        <v>3158.6308122963815</v>
      </c>
      <c r="P126" s="33">
        <v>3383.0910177141354</v>
      </c>
      <c r="Q126" s="33">
        <v>3598.8653545999446</v>
      </c>
      <c r="R126" s="33">
        <v>3557.9991105661338</v>
      </c>
      <c r="S126" s="33">
        <v>3537.7465030085968</v>
      </c>
      <c r="T126" s="33">
        <v>3515.3024822125371</v>
      </c>
      <c r="U126" s="33">
        <v>3513.3349930000199</v>
      </c>
      <c r="V126" s="33">
        <v>3480.064449957843</v>
      </c>
      <c r="W126" s="33">
        <v>3466.5362884251758</v>
      </c>
      <c r="X126" s="33">
        <v>3449.386447727883</v>
      </c>
      <c r="Y126" s="33">
        <v>3443.129058732085</v>
      </c>
      <c r="Z126" s="33">
        <v>3400.9046564581881</v>
      </c>
      <c r="AA126" s="33">
        <v>3367.1337146603978</v>
      </c>
      <c r="AB126" s="33">
        <v>3259.9543613195342</v>
      </c>
      <c r="AC126" s="33">
        <v>3169.3735571215093</v>
      </c>
      <c r="AD126" s="33">
        <v>3061.4142901630357</v>
      </c>
      <c r="AE126" s="33">
        <v>2957.9154762473622</v>
      </c>
    </row>
    <row r="128" spans="1:31">
      <c r="A128" s="19" t="s">
        <v>128</v>
      </c>
      <c r="B128" s="19" t="s">
        <v>129</v>
      </c>
      <c r="C128" s="19" t="s">
        <v>80</v>
      </c>
      <c r="D128" s="19" t="s">
        <v>89</v>
      </c>
      <c r="E128" s="19" t="s">
        <v>90</v>
      </c>
      <c r="F128" s="19" t="s">
        <v>91</v>
      </c>
      <c r="G128" s="19" t="s">
        <v>92</v>
      </c>
      <c r="H128" s="19" t="s">
        <v>93</v>
      </c>
      <c r="I128" s="19" t="s">
        <v>94</v>
      </c>
      <c r="J128" s="19" t="s">
        <v>95</v>
      </c>
      <c r="K128" s="19" t="s">
        <v>96</v>
      </c>
      <c r="L128" s="19" t="s">
        <v>97</v>
      </c>
      <c r="M128" s="19" t="s">
        <v>98</v>
      </c>
      <c r="N128" s="19" t="s">
        <v>99</v>
      </c>
      <c r="O128" s="19" t="s">
        <v>100</v>
      </c>
      <c r="P128" s="19" t="s">
        <v>101</v>
      </c>
      <c r="Q128" s="19" t="s">
        <v>102</v>
      </c>
      <c r="R128" s="19" t="s">
        <v>103</v>
      </c>
      <c r="S128" s="19" t="s">
        <v>104</v>
      </c>
      <c r="T128" s="19" t="s">
        <v>105</v>
      </c>
      <c r="U128" s="19" t="s">
        <v>106</v>
      </c>
      <c r="V128" s="19" t="s">
        <v>107</v>
      </c>
      <c r="W128" s="19" t="s">
        <v>108</v>
      </c>
      <c r="X128" s="19" t="s">
        <v>109</v>
      </c>
      <c r="Y128" s="19" t="s">
        <v>110</v>
      </c>
      <c r="Z128" s="19" t="s">
        <v>111</v>
      </c>
      <c r="AA128" s="19" t="s">
        <v>112</v>
      </c>
      <c r="AB128" s="19" t="s">
        <v>113</v>
      </c>
      <c r="AC128" s="19" t="s">
        <v>114</v>
      </c>
      <c r="AD128" s="19" t="s">
        <v>115</v>
      </c>
      <c r="AE128" s="19" t="s">
        <v>116</v>
      </c>
    </row>
    <row r="129" spans="1:31">
      <c r="A129" s="29" t="s">
        <v>130</v>
      </c>
      <c r="B129" s="29" t="s">
        <v>24</v>
      </c>
      <c r="C129" s="25">
        <v>5840.3921095261285</v>
      </c>
      <c r="D129" s="25">
        <v>6848.5857851676201</v>
      </c>
      <c r="E129" s="25">
        <v>7568.6907309200897</v>
      </c>
      <c r="F129" s="25">
        <v>8523.6303782349605</v>
      </c>
      <c r="G129" s="25">
        <v>9260.6378658641006</v>
      </c>
      <c r="H129" s="25">
        <v>11220.51553852562</v>
      </c>
      <c r="I129" s="25">
        <v>12200.04355338293</v>
      </c>
      <c r="J129" s="25">
        <v>11840.568266161839</v>
      </c>
      <c r="K129" s="25">
        <v>13148.031712476379</v>
      </c>
      <c r="L129" s="25">
        <v>14967.899162005449</v>
      </c>
      <c r="M129" s="25">
        <v>16704.443926411892</v>
      </c>
      <c r="N129" s="25">
        <v>17428.944707672737</v>
      </c>
      <c r="O129" s="25">
        <v>18411.568835787592</v>
      </c>
      <c r="P129" s="25">
        <v>18706.437080883661</v>
      </c>
      <c r="Q129" s="25">
        <v>21549.80948255958</v>
      </c>
      <c r="R129" s="25">
        <v>22022.328899635671</v>
      </c>
      <c r="S129" s="25">
        <v>20511.78968151053</v>
      </c>
      <c r="T129" s="25">
        <v>21846.137956977469</v>
      </c>
      <c r="U129" s="25">
        <v>23896.48756332359</v>
      </c>
      <c r="V129" s="25">
        <v>25827.632976557081</v>
      </c>
      <c r="W129" s="25">
        <v>25866.633962248161</v>
      </c>
      <c r="X129" s="25">
        <v>26322.658967029471</v>
      </c>
      <c r="Y129" s="25">
        <v>26189.115850600429</v>
      </c>
      <c r="Z129" s="25">
        <v>29655.965120395271</v>
      </c>
      <c r="AA129" s="25">
        <v>30038.817272152271</v>
      </c>
      <c r="AB129" s="25">
        <v>27505.50493109665</v>
      </c>
      <c r="AC129" s="25">
        <v>29065.966556606851</v>
      </c>
      <c r="AD129" s="25">
        <v>31621.801150546489</v>
      </c>
      <c r="AE129" s="25">
        <v>33685.242024408151</v>
      </c>
    </row>
    <row r="130" spans="1:31">
      <c r="A130" s="29" t="s">
        <v>130</v>
      </c>
      <c r="B130" s="29" t="s">
        <v>77</v>
      </c>
      <c r="C130" s="33">
        <v>100.58281710910751</v>
      </c>
      <c r="D130" s="33">
        <v>193.1589085588455</v>
      </c>
      <c r="E130" s="33">
        <v>291.10654456740201</v>
      </c>
      <c r="F130" s="33">
        <v>396.213918386459</v>
      </c>
      <c r="G130" s="33">
        <v>501.90241513395</v>
      </c>
      <c r="H130" s="33">
        <v>585.40249528884499</v>
      </c>
      <c r="I130" s="33">
        <v>672.77160983419003</v>
      </c>
      <c r="J130" s="33">
        <v>746.57528838014503</v>
      </c>
      <c r="K130" s="33">
        <v>809.24615791511496</v>
      </c>
      <c r="L130" s="33">
        <v>898.89602584434999</v>
      </c>
      <c r="M130" s="33">
        <v>990.65309636759503</v>
      </c>
      <c r="N130" s="33">
        <v>1097.5089204624849</v>
      </c>
      <c r="O130" s="33">
        <v>1203.957169733045</v>
      </c>
      <c r="P130" s="33">
        <v>1289.4710901718099</v>
      </c>
      <c r="Q130" s="33">
        <v>1377.5795031290049</v>
      </c>
      <c r="R130" s="33">
        <v>1364.1938231480101</v>
      </c>
      <c r="S130" s="33">
        <v>1359.3640117130249</v>
      </c>
      <c r="T130" s="33">
        <v>1353.4315302653301</v>
      </c>
      <c r="U130" s="33">
        <v>1358.2135330066651</v>
      </c>
      <c r="V130" s="33">
        <v>1347.5027647827701</v>
      </c>
      <c r="W130" s="33">
        <v>1347.997830696105</v>
      </c>
      <c r="X130" s="33">
        <v>1344.7628960542652</v>
      </c>
      <c r="Y130" s="33">
        <v>1341.927045290945</v>
      </c>
      <c r="Z130" s="33">
        <v>1330.3631493911698</v>
      </c>
      <c r="AA130" s="33">
        <v>1318.1665059661848</v>
      </c>
      <c r="AB130" s="33">
        <v>1275.3935429294099</v>
      </c>
      <c r="AC130" s="33">
        <v>1239.7391591472601</v>
      </c>
      <c r="AD130" s="33">
        <v>1196.3678171691849</v>
      </c>
      <c r="AE130" s="33">
        <v>1156.4911894207</v>
      </c>
    </row>
    <row r="131" spans="1:31">
      <c r="A131" s="29" t="s">
        <v>130</v>
      </c>
      <c r="B131" s="29" t="s">
        <v>78</v>
      </c>
      <c r="C131" s="33">
        <v>85.410216801166499</v>
      </c>
      <c r="D131" s="33">
        <v>164.06932347488402</v>
      </c>
      <c r="E131" s="33">
        <v>247.29409481191601</v>
      </c>
      <c r="F131" s="33">
        <v>336.77311413288101</v>
      </c>
      <c r="G131" s="33">
        <v>426.51979870605453</v>
      </c>
      <c r="H131" s="33">
        <v>497.18382034683196</v>
      </c>
      <c r="I131" s="33">
        <v>571.82752171897505</v>
      </c>
      <c r="J131" s="33">
        <v>634.16396278381001</v>
      </c>
      <c r="K131" s="33">
        <v>687.24308460616999</v>
      </c>
      <c r="L131" s="33">
        <v>763.51792943573003</v>
      </c>
      <c r="M131" s="33">
        <v>841.06944710540506</v>
      </c>
      <c r="N131" s="33">
        <v>932.08545687674996</v>
      </c>
      <c r="O131" s="33">
        <v>1022.915764251705</v>
      </c>
      <c r="P131" s="33">
        <v>1095.5481060790999</v>
      </c>
      <c r="Q131" s="33">
        <v>1169.7831059408149</v>
      </c>
      <c r="R131" s="33">
        <v>1158.630858617305</v>
      </c>
      <c r="S131" s="33">
        <v>1154.235188848495</v>
      </c>
      <c r="T131" s="33">
        <v>1150.0294416389449</v>
      </c>
      <c r="U131" s="33">
        <v>1153.2682791213949</v>
      </c>
      <c r="V131" s="33">
        <v>1144.4845349683751</v>
      </c>
      <c r="W131" s="33">
        <v>1145.2489641780851</v>
      </c>
      <c r="X131" s="33">
        <v>1142.9919884948699</v>
      </c>
      <c r="Y131" s="33">
        <v>1140.5826252040849</v>
      </c>
      <c r="Z131" s="33">
        <v>1129.407562284465</v>
      </c>
      <c r="AA131" s="33">
        <v>1119.82276217651</v>
      </c>
      <c r="AB131" s="33">
        <v>1083.9476464576701</v>
      </c>
      <c r="AC131" s="33">
        <v>1053.3342291679351</v>
      </c>
      <c r="AD131" s="33">
        <v>1016.48851031494</v>
      </c>
      <c r="AE131" s="33">
        <v>981.96600183104999</v>
      </c>
    </row>
    <row r="133" spans="1:31">
      <c r="A133" s="19" t="s">
        <v>128</v>
      </c>
      <c r="B133" s="19" t="s">
        <v>129</v>
      </c>
      <c r="C133" s="19" t="s">
        <v>80</v>
      </c>
      <c r="D133" s="19" t="s">
        <v>89</v>
      </c>
      <c r="E133" s="19" t="s">
        <v>90</v>
      </c>
      <c r="F133" s="19" t="s">
        <v>91</v>
      </c>
      <c r="G133" s="19" t="s">
        <v>92</v>
      </c>
      <c r="H133" s="19" t="s">
        <v>93</v>
      </c>
      <c r="I133" s="19" t="s">
        <v>94</v>
      </c>
      <c r="J133" s="19" t="s">
        <v>95</v>
      </c>
      <c r="K133" s="19" t="s">
        <v>96</v>
      </c>
      <c r="L133" s="19" t="s">
        <v>97</v>
      </c>
      <c r="M133" s="19" t="s">
        <v>98</v>
      </c>
      <c r="N133" s="19" t="s">
        <v>99</v>
      </c>
      <c r="O133" s="19" t="s">
        <v>100</v>
      </c>
      <c r="P133" s="19" t="s">
        <v>101</v>
      </c>
      <c r="Q133" s="19" t="s">
        <v>102</v>
      </c>
      <c r="R133" s="19" t="s">
        <v>103</v>
      </c>
      <c r="S133" s="19" t="s">
        <v>104</v>
      </c>
      <c r="T133" s="19" t="s">
        <v>105</v>
      </c>
      <c r="U133" s="19" t="s">
        <v>106</v>
      </c>
      <c r="V133" s="19" t="s">
        <v>107</v>
      </c>
      <c r="W133" s="19" t="s">
        <v>108</v>
      </c>
      <c r="X133" s="19" t="s">
        <v>109</v>
      </c>
      <c r="Y133" s="19" t="s">
        <v>110</v>
      </c>
      <c r="Z133" s="19" t="s">
        <v>111</v>
      </c>
      <c r="AA133" s="19" t="s">
        <v>112</v>
      </c>
      <c r="AB133" s="19" t="s">
        <v>113</v>
      </c>
      <c r="AC133" s="19" t="s">
        <v>114</v>
      </c>
      <c r="AD133" s="19" t="s">
        <v>115</v>
      </c>
      <c r="AE133" s="19" t="s">
        <v>116</v>
      </c>
    </row>
    <row r="134" spans="1:31">
      <c r="A134" s="29" t="s">
        <v>131</v>
      </c>
      <c r="B134" s="29" t="s">
        <v>24</v>
      </c>
      <c r="C134" s="25">
        <v>5969.3902084891197</v>
      </c>
      <c r="D134" s="25">
        <v>6978.0983621853293</v>
      </c>
      <c r="E134" s="25">
        <v>7706.5945134791709</v>
      </c>
      <c r="F134" s="25">
        <v>8304.5519187279006</v>
      </c>
      <c r="G134" s="25">
        <v>9311.8179760340699</v>
      </c>
      <c r="H134" s="25">
        <v>10739.56155344832</v>
      </c>
      <c r="I134" s="25">
        <v>11742.373032706892</v>
      </c>
      <c r="J134" s="25">
        <v>10679.37559169023</v>
      </c>
      <c r="K134" s="25">
        <v>12453.050436443789</v>
      </c>
      <c r="L134" s="25">
        <v>13739.22051775133</v>
      </c>
      <c r="M134" s="25">
        <v>15349.065650939579</v>
      </c>
      <c r="N134" s="25">
        <v>16175.815343390799</v>
      </c>
      <c r="O134" s="25">
        <v>16542.175996491191</v>
      </c>
      <c r="P134" s="25">
        <v>17496.420165388201</v>
      </c>
      <c r="Q134" s="25">
        <v>19379.26663198007</v>
      </c>
      <c r="R134" s="25">
        <v>20059.13190183089</v>
      </c>
      <c r="S134" s="25">
        <v>17627.639741902891</v>
      </c>
      <c r="T134" s="25">
        <v>19804.64101872551</v>
      </c>
      <c r="U134" s="25">
        <v>21119.9602723875</v>
      </c>
      <c r="V134" s="25">
        <v>22953.599527396949</v>
      </c>
      <c r="W134" s="25">
        <v>23292.484485983703</v>
      </c>
      <c r="X134" s="25">
        <v>23042.700561143702</v>
      </c>
      <c r="Y134" s="25">
        <v>23920.27058115472</v>
      </c>
      <c r="Z134" s="25">
        <v>26062.117362780271</v>
      </c>
      <c r="AA134" s="25">
        <v>26829.54028746931</v>
      </c>
      <c r="AB134" s="25">
        <v>23237.570748645579</v>
      </c>
      <c r="AC134" s="25">
        <v>26038.77737440604</v>
      </c>
      <c r="AD134" s="25">
        <v>27730.282477203909</v>
      </c>
      <c r="AE134" s="25">
        <v>29886.573220772021</v>
      </c>
    </row>
    <row r="135" spans="1:31">
      <c r="A135" s="29" t="s">
        <v>131</v>
      </c>
      <c r="B135" s="29" t="s">
        <v>77</v>
      </c>
      <c r="C135" s="33">
        <v>56.242850093662497</v>
      </c>
      <c r="D135" s="33">
        <v>136.370387511432</v>
      </c>
      <c r="E135" s="33">
        <v>221.91403595638249</v>
      </c>
      <c r="F135" s="33">
        <v>314.59989267921446</v>
      </c>
      <c r="G135" s="33">
        <v>403.05946062421799</v>
      </c>
      <c r="H135" s="33">
        <v>466.63424376010846</v>
      </c>
      <c r="I135" s="33">
        <v>534.06534857475503</v>
      </c>
      <c r="J135" s="33">
        <v>596.54048186397495</v>
      </c>
      <c r="K135" s="33">
        <v>649.752934215545</v>
      </c>
      <c r="L135" s="33">
        <v>718.37751611900001</v>
      </c>
      <c r="M135" s="33">
        <v>792.88135350608502</v>
      </c>
      <c r="N135" s="33">
        <v>877.55771448755002</v>
      </c>
      <c r="O135" s="33">
        <v>964.18944078826496</v>
      </c>
      <c r="P135" s="33">
        <v>1032.56017232513</v>
      </c>
      <c r="Q135" s="33">
        <v>1100.2361424560499</v>
      </c>
      <c r="R135" s="33">
        <v>1082.6174977493249</v>
      </c>
      <c r="S135" s="33">
        <v>1073.4900666804299</v>
      </c>
      <c r="T135" s="33">
        <v>1066.27268629074</v>
      </c>
      <c r="U135" s="33">
        <v>1063.9109301872252</v>
      </c>
      <c r="V135" s="33">
        <v>1054.644392829895</v>
      </c>
      <c r="W135" s="33">
        <v>1049.15128923416</v>
      </c>
      <c r="X135" s="33">
        <v>1044.3507645454399</v>
      </c>
      <c r="Y135" s="33">
        <v>1042.7963181438399</v>
      </c>
      <c r="Z135" s="33">
        <v>1030.99485810852</v>
      </c>
      <c r="AA135" s="33">
        <v>1021.2672477951049</v>
      </c>
      <c r="AB135" s="33">
        <v>990.01691356277001</v>
      </c>
      <c r="AC135" s="33">
        <v>962.76025371551498</v>
      </c>
      <c r="AD135" s="33">
        <v>929.61482192993003</v>
      </c>
      <c r="AE135" s="33">
        <v>900.36011828708502</v>
      </c>
    </row>
    <row r="136" spans="1:31">
      <c r="A136" s="29" t="s">
        <v>131</v>
      </c>
      <c r="B136" s="29" t="s">
        <v>78</v>
      </c>
      <c r="C136" s="33">
        <v>47.793100020885454</v>
      </c>
      <c r="D136" s="33">
        <v>115.9103081727025</v>
      </c>
      <c r="E136" s="33">
        <v>188.42778067016599</v>
      </c>
      <c r="F136" s="33">
        <v>267.36707398605301</v>
      </c>
      <c r="G136" s="33">
        <v>342.24955185556399</v>
      </c>
      <c r="H136" s="33">
        <v>396.50315398406946</v>
      </c>
      <c r="I136" s="33">
        <v>453.77135266113254</v>
      </c>
      <c r="J136" s="33">
        <v>506.84904228210002</v>
      </c>
      <c r="K136" s="33">
        <v>552.08166618347002</v>
      </c>
      <c r="L136" s="33">
        <v>610.43663561391509</v>
      </c>
      <c r="M136" s="33">
        <v>673.19479323577502</v>
      </c>
      <c r="N136" s="33">
        <v>745.04495789146006</v>
      </c>
      <c r="O136" s="33">
        <v>819.44777878952004</v>
      </c>
      <c r="P136" s="33">
        <v>877.23907796668993</v>
      </c>
      <c r="Q136" s="33">
        <v>934.64072244262502</v>
      </c>
      <c r="R136" s="33">
        <v>919.12829329490501</v>
      </c>
      <c r="S136" s="33">
        <v>912.27970465850501</v>
      </c>
      <c r="T136" s="33">
        <v>905.30950876998509</v>
      </c>
      <c r="U136" s="33">
        <v>903.59331521605998</v>
      </c>
      <c r="V136" s="33">
        <v>896.41867400360002</v>
      </c>
      <c r="W136" s="33">
        <v>891.54806703186</v>
      </c>
      <c r="X136" s="33">
        <v>886.766575282095</v>
      </c>
      <c r="Y136" s="33">
        <v>886.34667524766508</v>
      </c>
      <c r="Z136" s="33">
        <v>875.64146440505499</v>
      </c>
      <c r="AA136" s="33">
        <v>867.73913314819004</v>
      </c>
      <c r="AB136" s="33">
        <v>841.45093851470506</v>
      </c>
      <c r="AC136" s="33">
        <v>817.57811919021503</v>
      </c>
      <c r="AD136" s="33">
        <v>790.029704185485</v>
      </c>
      <c r="AE136" s="33">
        <v>765.08198606109499</v>
      </c>
    </row>
    <row r="138" spans="1:31">
      <c r="A138" s="19" t="s">
        <v>128</v>
      </c>
      <c r="B138" s="19" t="s">
        <v>129</v>
      </c>
      <c r="C138" s="19" t="s">
        <v>80</v>
      </c>
      <c r="D138" s="19" t="s">
        <v>89</v>
      </c>
      <c r="E138" s="19" t="s">
        <v>90</v>
      </c>
      <c r="F138" s="19" t="s">
        <v>91</v>
      </c>
      <c r="G138" s="19" t="s">
        <v>92</v>
      </c>
      <c r="H138" s="19" t="s">
        <v>93</v>
      </c>
      <c r="I138" s="19" t="s">
        <v>94</v>
      </c>
      <c r="J138" s="19" t="s">
        <v>95</v>
      </c>
      <c r="K138" s="19" t="s">
        <v>96</v>
      </c>
      <c r="L138" s="19" t="s">
        <v>97</v>
      </c>
      <c r="M138" s="19" t="s">
        <v>98</v>
      </c>
      <c r="N138" s="19" t="s">
        <v>99</v>
      </c>
      <c r="O138" s="19" t="s">
        <v>100</v>
      </c>
      <c r="P138" s="19" t="s">
        <v>101</v>
      </c>
      <c r="Q138" s="19" t="s">
        <v>102</v>
      </c>
      <c r="R138" s="19" t="s">
        <v>103</v>
      </c>
      <c r="S138" s="19" t="s">
        <v>104</v>
      </c>
      <c r="T138" s="19" t="s">
        <v>105</v>
      </c>
      <c r="U138" s="19" t="s">
        <v>106</v>
      </c>
      <c r="V138" s="19" t="s">
        <v>107</v>
      </c>
      <c r="W138" s="19" t="s">
        <v>108</v>
      </c>
      <c r="X138" s="19" t="s">
        <v>109</v>
      </c>
      <c r="Y138" s="19" t="s">
        <v>110</v>
      </c>
      <c r="Z138" s="19" t="s">
        <v>111</v>
      </c>
      <c r="AA138" s="19" t="s">
        <v>112</v>
      </c>
      <c r="AB138" s="19" t="s">
        <v>113</v>
      </c>
      <c r="AC138" s="19" t="s">
        <v>114</v>
      </c>
      <c r="AD138" s="19" t="s">
        <v>115</v>
      </c>
      <c r="AE138" s="19" t="s">
        <v>116</v>
      </c>
    </row>
    <row r="139" spans="1:31">
      <c r="A139" s="29" t="s">
        <v>132</v>
      </c>
      <c r="B139" s="29" t="s">
        <v>24</v>
      </c>
      <c r="C139" s="25">
        <v>4714.6600286831308</v>
      </c>
      <c r="D139" s="25">
        <v>5401.111898515127</v>
      </c>
      <c r="E139" s="25">
        <v>6729.5041696521403</v>
      </c>
      <c r="F139" s="25">
        <v>7622.35929129531</v>
      </c>
      <c r="G139" s="25">
        <v>8154.7270711943102</v>
      </c>
      <c r="H139" s="25">
        <v>9640.4108714234189</v>
      </c>
      <c r="I139" s="25">
        <v>10744.217408973491</v>
      </c>
      <c r="J139" s="25">
        <v>11140.377875394001</v>
      </c>
      <c r="K139" s="25">
        <v>12492.40512871707</v>
      </c>
      <c r="L139" s="25">
        <v>13821.87748025677</v>
      </c>
      <c r="M139" s="25">
        <v>14113.150520499141</v>
      </c>
      <c r="N139" s="25">
        <v>15787.111335841841</v>
      </c>
      <c r="O139" s="25">
        <v>16301.066191329861</v>
      </c>
      <c r="P139" s="25">
        <v>16086.168040095279</v>
      </c>
      <c r="Q139" s="25">
        <v>17792.752289108441</v>
      </c>
      <c r="R139" s="25">
        <v>18477.372846607381</v>
      </c>
      <c r="S139" s="25">
        <v>18243.154772918359</v>
      </c>
      <c r="T139" s="25">
        <v>19618.149999365342</v>
      </c>
      <c r="U139" s="25">
        <v>20981.14615760832</v>
      </c>
      <c r="V139" s="25">
        <v>20868.686725700791</v>
      </c>
      <c r="W139" s="25">
        <v>22468.509694389169</v>
      </c>
      <c r="X139" s="25">
        <v>22545.67317473275</v>
      </c>
      <c r="Y139" s="25">
        <v>21856.43981808185</v>
      </c>
      <c r="Z139" s="25">
        <v>23900.002845363957</v>
      </c>
      <c r="AA139" s="25">
        <v>24625.893553684262</v>
      </c>
      <c r="AB139" s="25">
        <v>24087.16738393471</v>
      </c>
      <c r="AC139" s="25">
        <v>25874.884569309961</v>
      </c>
      <c r="AD139" s="25">
        <v>27659.718210843759</v>
      </c>
      <c r="AE139" s="25">
        <v>27267.166559578342</v>
      </c>
    </row>
    <row r="140" spans="1:31">
      <c r="A140" s="29" t="s">
        <v>132</v>
      </c>
      <c r="B140" s="29" t="s">
        <v>77</v>
      </c>
      <c r="C140" s="33">
        <v>63.706353758334998</v>
      </c>
      <c r="D140" s="33">
        <v>83.535371884822496</v>
      </c>
      <c r="E140" s="33">
        <v>232.43778735446901</v>
      </c>
      <c r="F140" s="33">
        <v>366.05255883312202</v>
      </c>
      <c r="G140" s="33">
        <v>485.67293929624554</v>
      </c>
      <c r="H140" s="33">
        <v>593.18143881654498</v>
      </c>
      <c r="I140" s="33">
        <v>693.28820276737008</v>
      </c>
      <c r="J140" s="33">
        <v>758.04535062694504</v>
      </c>
      <c r="K140" s="33">
        <v>813.39779290139495</v>
      </c>
      <c r="L140" s="33">
        <v>889.13376986312505</v>
      </c>
      <c r="M140" s="33">
        <v>969.78893636083501</v>
      </c>
      <c r="N140" s="33">
        <v>1045.6273289865248</v>
      </c>
      <c r="O140" s="33">
        <v>1156.33551260948</v>
      </c>
      <c r="P140" s="33">
        <v>1246.666709692475</v>
      </c>
      <c r="Q140" s="33">
        <v>1327.5945813293449</v>
      </c>
      <c r="R140" s="33">
        <v>1319.532170989035</v>
      </c>
      <c r="S140" s="33">
        <v>1315.5875199217751</v>
      </c>
      <c r="T140" s="33">
        <v>1305.81984352779</v>
      </c>
      <c r="U140" s="33">
        <v>1303.9338912486999</v>
      </c>
      <c r="V140" s="33">
        <v>1288.8103582194999</v>
      </c>
      <c r="W140" s="33">
        <v>1281.5177757132051</v>
      </c>
      <c r="X140" s="33">
        <v>1274.04557287788</v>
      </c>
      <c r="Y140" s="33">
        <v>1271.634345086095</v>
      </c>
      <c r="Z140" s="33">
        <v>1255.112791618345</v>
      </c>
      <c r="AA140" s="33">
        <v>1242.4704397201501</v>
      </c>
      <c r="AB140" s="33">
        <v>1204.1400572166401</v>
      </c>
      <c r="AC140" s="33">
        <v>1172.092659379955</v>
      </c>
      <c r="AD140" s="33">
        <v>1134.3676618776301</v>
      </c>
      <c r="AE140" s="33">
        <v>1095.50092767143</v>
      </c>
    </row>
    <row r="141" spans="1:31">
      <c r="A141" s="29" t="s">
        <v>132</v>
      </c>
      <c r="B141" s="29" t="s">
        <v>78</v>
      </c>
      <c r="C141" s="33">
        <v>54.114773856163005</v>
      </c>
      <c r="D141" s="33">
        <v>70.931096943377995</v>
      </c>
      <c r="E141" s="33">
        <v>197.39531739783249</v>
      </c>
      <c r="F141" s="33">
        <v>310.970507808685</v>
      </c>
      <c r="G141" s="33">
        <v>412.38448505401601</v>
      </c>
      <c r="H141" s="33">
        <v>503.69507407379001</v>
      </c>
      <c r="I141" s="33">
        <v>589.17821201229003</v>
      </c>
      <c r="J141" s="33">
        <v>643.68784975862502</v>
      </c>
      <c r="K141" s="33">
        <v>690.57787186049995</v>
      </c>
      <c r="L141" s="33">
        <v>754.97223226737503</v>
      </c>
      <c r="M141" s="33">
        <v>823.87155947089002</v>
      </c>
      <c r="N141" s="33">
        <v>888.712026899335</v>
      </c>
      <c r="O141" s="33">
        <v>982.68795968627501</v>
      </c>
      <c r="P141" s="33">
        <v>1058.45718407249</v>
      </c>
      <c r="Q141" s="33">
        <v>1128.14845923805</v>
      </c>
      <c r="R141" s="33">
        <v>1120.552872969625</v>
      </c>
      <c r="S141" s="33">
        <v>1117.3367594003651</v>
      </c>
      <c r="T141" s="33">
        <v>1108.5959852523799</v>
      </c>
      <c r="U141" s="33">
        <v>1107.7797586278898</v>
      </c>
      <c r="V141" s="33">
        <v>1095.36265536165</v>
      </c>
      <c r="W141" s="33">
        <v>1088.313867519855</v>
      </c>
      <c r="X141" s="33">
        <v>1081.66408863163</v>
      </c>
      <c r="Y141" s="33">
        <v>1079.755548906325</v>
      </c>
      <c r="Z141" s="33">
        <v>1066.3239801836</v>
      </c>
      <c r="AA141" s="33">
        <v>1055.4156748886098</v>
      </c>
      <c r="AB141" s="33">
        <v>1022.5106196274751</v>
      </c>
      <c r="AC141" s="33">
        <v>995.36697982024998</v>
      </c>
      <c r="AD141" s="33">
        <v>963.56184230613496</v>
      </c>
      <c r="AE141" s="33">
        <v>930.01305094909503</v>
      </c>
    </row>
    <row r="143" spans="1:31">
      <c r="A143" s="19" t="s">
        <v>128</v>
      </c>
      <c r="B143" s="19" t="s">
        <v>129</v>
      </c>
      <c r="C143" s="19" t="s">
        <v>80</v>
      </c>
      <c r="D143" s="19" t="s">
        <v>89</v>
      </c>
      <c r="E143" s="19" t="s">
        <v>90</v>
      </c>
      <c r="F143" s="19" t="s">
        <v>91</v>
      </c>
      <c r="G143" s="19" t="s">
        <v>92</v>
      </c>
      <c r="H143" s="19" t="s">
        <v>93</v>
      </c>
      <c r="I143" s="19" t="s">
        <v>94</v>
      </c>
      <c r="J143" s="19" t="s">
        <v>95</v>
      </c>
      <c r="K143" s="19" t="s">
        <v>96</v>
      </c>
      <c r="L143" s="19" t="s">
        <v>97</v>
      </c>
      <c r="M143" s="19" t="s">
        <v>98</v>
      </c>
      <c r="N143" s="19" t="s">
        <v>99</v>
      </c>
      <c r="O143" s="19" t="s">
        <v>100</v>
      </c>
      <c r="P143" s="19" t="s">
        <v>101</v>
      </c>
      <c r="Q143" s="19" t="s">
        <v>102</v>
      </c>
      <c r="R143" s="19" t="s">
        <v>103</v>
      </c>
      <c r="S143" s="19" t="s">
        <v>104</v>
      </c>
      <c r="T143" s="19" t="s">
        <v>105</v>
      </c>
      <c r="U143" s="19" t="s">
        <v>106</v>
      </c>
      <c r="V143" s="19" t="s">
        <v>107</v>
      </c>
      <c r="W143" s="19" t="s">
        <v>108</v>
      </c>
      <c r="X143" s="19" t="s">
        <v>109</v>
      </c>
      <c r="Y143" s="19" t="s">
        <v>110</v>
      </c>
      <c r="Z143" s="19" t="s">
        <v>111</v>
      </c>
      <c r="AA143" s="19" t="s">
        <v>112</v>
      </c>
      <c r="AB143" s="19" t="s">
        <v>113</v>
      </c>
      <c r="AC143" s="19" t="s">
        <v>114</v>
      </c>
      <c r="AD143" s="19" t="s">
        <v>115</v>
      </c>
      <c r="AE143" s="19" t="s">
        <v>116</v>
      </c>
    </row>
    <row r="144" spans="1:31">
      <c r="A144" s="29" t="s">
        <v>133</v>
      </c>
      <c r="B144" s="29" t="s">
        <v>24</v>
      </c>
      <c r="C144" s="25">
        <v>2818.5279799899808</v>
      </c>
      <c r="D144" s="25">
        <v>3066.2401536142593</v>
      </c>
      <c r="E144" s="25">
        <v>3432.4233504559288</v>
      </c>
      <c r="F144" s="25">
        <v>3643.8284178302579</v>
      </c>
      <c r="G144" s="25">
        <v>3713.135767305329</v>
      </c>
      <c r="H144" s="25">
        <v>4061.5736027173398</v>
      </c>
      <c r="I144" s="25">
        <v>4431.6913132446298</v>
      </c>
      <c r="J144" s="25">
        <v>4443.6233562296402</v>
      </c>
      <c r="K144" s="25">
        <v>4871.0817123822098</v>
      </c>
      <c r="L144" s="25">
        <v>5157.1547184982001</v>
      </c>
      <c r="M144" s="25">
        <v>5377.2638652783698</v>
      </c>
      <c r="N144" s="25">
        <v>5776.25359726431</v>
      </c>
      <c r="O144" s="25">
        <v>5841.5307030009299</v>
      </c>
      <c r="P144" s="25">
        <v>5728.6246211231191</v>
      </c>
      <c r="Q144" s="25">
        <v>6131.6550200377606</v>
      </c>
      <c r="R144" s="25">
        <v>6480.9676774729896</v>
      </c>
      <c r="S144" s="25">
        <v>6348.5891865822496</v>
      </c>
      <c r="T144" s="25">
        <v>6792.2711768255904</v>
      </c>
      <c r="U144" s="25">
        <v>7032.0583940591105</v>
      </c>
      <c r="V144" s="25">
        <v>7208.99990844289</v>
      </c>
      <c r="W144" s="25">
        <v>7534.4853990750498</v>
      </c>
      <c r="X144" s="25">
        <v>7444.1909712773895</v>
      </c>
      <c r="Y144" s="25">
        <v>7224.9321854178397</v>
      </c>
      <c r="Z144" s="25">
        <v>7683.4260370165402</v>
      </c>
      <c r="AA144" s="25">
        <v>8089.9369853931103</v>
      </c>
      <c r="AB144" s="25">
        <v>7867.0909950539008</v>
      </c>
      <c r="AC144" s="25">
        <v>8425.16739254614</v>
      </c>
      <c r="AD144" s="25">
        <v>8743.8600942044104</v>
      </c>
      <c r="AE144" s="25">
        <v>8910.1287648327489</v>
      </c>
    </row>
    <row r="145" spans="1:31">
      <c r="A145" s="29" t="s">
        <v>133</v>
      </c>
      <c r="B145" s="29" t="s">
        <v>77</v>
      </c>
      <c r="C145" s="33">
        <v>59.529391595005499</v>
      </c>
      <c r="D145" s="33">
        <v>88.261502460539006</v>
      </c>
      <c r="E145" s="33">
        <v>118.534748483866</v>
      </c>
      <c r="F145" s="33">
        <v>149.73100545787798</v>
      </c>
      <c r="G145" s="33">
        <v>168.26975243377652</v>
      </c>
      <c r="H145" s="33">
        <v>181.06107205522048</v>
      </c>
      <c r="I145" s="33">
        <v>196.5109359779355</v>
      </c>
      <c r="J145" s="33">
        <v>211.08447593450501</v>
      </c>
      <c r="K145" s="33">
        <v>226.64744787740699</v>
      </c>
      <c r="L145" s="33">
        <v>245.11380401849701</v>
      </c>
      <c r="M145" s="33">
        <v>265.36232198524453</v>
      </c>
      <c r="N145" s="33">
        <v>289.723926787972</v>
      </c>
      <c r="O145" s="33">
        <v>313.5421214821335</v>
      </c>
      <c r="P145" s="33">
        <v>329.08279489898655</v>
      </c>
      <c r="Q145" s="33">
        <v>340.61268729972801</v>
      </c>
      <c r="R145" s="33">
        <v>333.34467414474454</v>
      </c>
      <c r="S145" s="33">
        <v>326.73994593477249</v>
      </c>
      <c r="T145" s="33">
        <v>324.24931996345504</v>
      </c>
      <c r="U145" s="33">
        <v>321.21632088041298</v>
      </c>
      <c r="V145" s="33">
        <v>315.75615108013147</v>
      </c>
      <c r="W145" s="33">
        <v>313.12659377479548</v>
      </c>
      <c r="X145" s="33">
        <v>309.49973145079599</v>
      </c>
      <c r="Y145" s="33">
        <v>307.61201974868749</v>
      </c>
      <c r="Z145" s="33">
        <v>300.77841750159848</v>
      </c>
      <c r="AA145" s="33">
        <v>295.09784279632549</v>
      </c>
      <c r="AB145" s="33">
        <v>283.63229843997948</v>
      </c>
      <c r="AC145" s="33">
        <v>275.47447321987153</v>
      </c>
      <c r="AD145" s="33">
        <v>264.92532877349845</v>
      </c>
      <c r="AE145" s="33">
        <v>255.38041375923152</v>
      </c>
    </row>
    <row r="146" spans="1:31">
      <c r="A146" s="29" t="s">
        <v>133</v>
      </c>
      <c r="B146" s="29" t="s">
        <v>78</v>
      </c>
      <c r="C146" s="33">
        <v>50.563386334657501</v>
      </c>
      <c r="D146" s="33">
        <v>74.959682116508006</v>
      </c>
      <c r="E146" s="33">
        <v>100.69989770889251</v>
      </c>
      <c r="F146" s="33">
        <v>127.16072678375201</v>
      </c>
      <c r="G146" s="33">
        <v>143.01426170730551</v>
      </c>
      <c r="H146" s="33">
        <v>153.85291724204998</v>
      </c>
      <c r="I146" s="33">
        <v>166.90480653762799</v>
      </c>
      <c r="J146" s="33">
        <v>179.2175089025495</v>
      </c>
      <c r="K146" s="33">
        <v>192.55529832839952</v>
      </c>
      <c r="L146" s="33">
        <v>208.12152088928198</v>
      </c>
      <c r="M146" s="33">
        <v>225.49156676363901</v>
      </c>
      <c r="N146" s="33">
        <v>246.14312437629701</v>
      </c>
      <c r="O146" s="33">
        <v>266.50277579760552</v>
      </c>
      <c r="P146" s="33">
        <v>279.5571356940265</v>
      </c>
      <c r="Q146" s="33">
        <v>289.23264378356896</v>
      </c>
      <c r="R146" s="33">
        <v>283.33297904968248</v>
      </c>
      <c r="S146" s="33">
        <v>277.61854072046253</v>
      </c>
      <c r="T146" s="33">
        <v>275.35057792091351</v>
      </c>
      <c r="U146" s="33">
        <v>272.71678533172604</v>
      </c>
      <c r="V146" s="33">
        <v>268.13546012830699</v>
      </c>
      <c r="W146" s="33">
        <v>266.04070296573599</v>
      </c>
      <c r="X146" s="33">
        <v>262.84218137359602</v>
      </c>
      <c r="Y146" s="33">
        <v>261.31484926700551</v>
      </c>
      <c r="Z146" s="33">
        <v>255.43852565383901</v>
      </c>
      <c r="AA146" s="33">
        <v>250.6820330593585</v>
      </c>
      <c r="AB146" s="33">
        <v>240.95888690185501</v>
      </c>
      <c r="AC146" s="33">
        <v>234.11006912040699</v>
      </c>
      <c r="AD146" s="33">
        <v>224.89816706657402</v>
      </c>
      <c r="AE146" s="33">
        <v>216.76863758420902</v>
      </c>
    </row>
    <row r="148" spans="1:31">
      <c r="A148" s="19" t="s">
        <v>128</v>
      </c>
      <c r="B148" s="19" t="s">
        <v>129</v>
      </c>
      <c r="C148" s="19" t="s">
        <v>80</v>
      </c>
      <c r="D148" s="19" t="s">
        <v>89</v>
      </c>
      <c r="E148" s="19" t="s">
        <v>90</v>
      </c>
      <c r="F148" s="19" t="s">
        <v>91</v>
      </c>
      <c r="G148" s="19" t="s">
        <v>92</v>
      </c>
      <c r="H148" s="19" t="s">
        <v>93</v>
      </c>
      <c r="I148" s="19" t="s">
        <v>94</v>
      </c>
      <c r="J148" s="19" t="s">
        <v>95</v>
      </c>
      <c r="K148" s="19" t="s">
        <v>96</v>
      </c>
      <c r="L148" s="19" t="s">
        <v>97</v>
      </c>
      <c r="M148" s="19" t="s">
        <v>98</v>
      </c>
      <c r="N148" s="19" t="s">
        <v>99</v>
      </c>
      <c r="O148" s="19" t="s">
        <v>100</v>
      </c>
      <c r="P148" s="19" t="s">
        <v>101</v>
      </c>
      <c r="Q148" s="19" t="s">
        <v>102</v>
      </c>
      <c r="R148" s="19" t="s">
        <v>103</v>
      </c>
      <c r="S148" s="19" t="s">
        <v>104</v>
      </c>
      <c r="T148" s="19" t="s">
        <v>105</v>
      </c>
      <c r="U148" s="19" t="s">
        <v>106</v>
      </c>
      <c r="V148" s="19" t="s">
        <v>107</v>
      </c>
      <c r="W148" s="19" t="s">
        <v>108</v>
      </c>
      <c r="X148" s="19" t="s">
        <v>109</v>
      </c>
      <c r="Y148" s="19" t="s">
        <v>110</v>
      </c>
      <c r="Z148" s="19" t="s">
        <v>111</v>
      </c>
      <c r="AA148" s="19" t="s">
        <v>112</v>
      </c>
      <c r="AB148" s="19" t="s">
        <v>113</v>
      </c>
      <c r="AC148" s="19" t="s">
        <v>114</v>
      </c>
      <c r="AD148" s="19" t="s">
        <v>115</v>
      </c>
      <c r="AE148" s="19" t="s">
        <v>116</v>
      </c>
    </row>
    <row r="149" spans="1:31">
      <c r="A149" s="29" t="s">
        <v>134</v>
      </c>
      <c r="B149" s="29" t="s">
        <v>24</v>
      </c>
      <c r="C149" s="25">
        <v>266.85019811039433</v>
      </c>
      <c r="D149" s="25">
        <v>298.98961590715248</v>
      </c>
      <c r="E149" s="25">
        <v>358.22776471406394</v>
      </c>
      <c r="F149" s="25">
        <v>421.2779833205658</v>
      </c>
      <c r="G149" s="25">
        <v>455.95023332899768</v>
      </c>
      <c r="H149" s="25">
        <v>531.42114124023965</v>
      </c>
      <c r="I149" s="25">
        <v>591.81931488401199</v>
      </c>
      <c r="J149" s="25">
        <v>622.039612149194</v>
      </c>
      <c r="K149" s="25">
        <v>667.421631889737</v>
      </c>
      <c r="L149" s="25">
        <v>727.09932192020597</v>
      </c>
      <c r="M149" s="25">
        <v>764.01413390363598</v>
      </c>
      <c r="N149" s="25">
        <v>846.05734432161501</v>
      </c>
      <c r="O149" s="25">
        <v>907.578283633821</v>
      </c>
      <c r="P149" s="25">
        <v>908.76745909001397</v>
      </c>
      <c r="Q149" s="25">
        <v>1012.617911266881</v>
      </c>
      <c r="R149" s="25">
        <v>1052.2810122130679</v>
      </c>
      <c r="S149" s="25">
        <v>1076.2157139923559</v>
      </c>
      <c r="T149" s="25">
        <v>1119.956508007308</v>
      </c>
      <c r="U149" s="25">
        <v>1179.4242113231699</v>
      </c>
      <c r="V149" s="25">
        <v>1215.359827247803</v>
      </c>
      <c r="W149" s="25">
        <v>1287.146596650329</v>
      </c>
      <c r="X149" s="25">
        <v>1326.6403495607769</v>
      </c>
      <c r="Y149" s="25">
        <v>1305.5912336473079</v>
      </c>
      <c r="Z149" s="25">
        <v>1432.1558463942879</v>
      </c>
      <c r="AA149" s="25">
        <v>1474.9079080901911</v>
      </c>
      <c r="AB149" s="25">
        <v>1469.8262484738691</v>
      </c>
      <c r="AC149" s="25">
        <v>1515.8579717198859</v>
      </c>
      <c r="AD149" s="25">
        <v>1593.8830803448029</v>
      </c>
      <c r="AE149" s="25">
        <v>1605.9359245365258</v>
      </c>
    </row>
    <row r="150" spans="1:31">
      <c r="A150" s="29" t="s">
        <v>134</v>
      </c>
      <c r="B150" s="29" t="s">
        <v>77</v>
      </c>
      <c r="C150" s="33">
        <v>7.6755001981555999</v>
      </c>
      <c r="D150" s="33">
        <v>14.081700320243801</v>
      </c>
      <c r="E150" s="33">
        <v>20.840949527610999</v>
      </c>
      <c r="F150" s="33">
        <v>28.187599457800349</v>
      </c>
      <c r="G150" s="33">
        <v>34.560498507022849</v>
      </c>
      <c r="H150" s="33">
        <v>39.737156077980949</v>
      </c>
      <c r="I150" s="33">
        <v>45.124109478443849</v>
      </c>
      <c r="J150" s="33">
        <v>49.570699779763807</v>
      </c>
      <c r="K150" s="33">
        <v>53.421399327367503</v>
      </c>
      <c r="L150" s="33">
        <v>59.071997064887995</v>
      </c>
      <c r="M150" s="33">
        <v>65.018058659315003</v>
      </c>
      <c r="N150" s="33">
        <v>71.851864356994497</v>
      </c>
      <c r="O150" s="33">
        <v>78.95255363237851</v>
      </c>
      <c r="P150" s="33">
        <v>85.096318876742998</v>
      </c>
      <c r="Q150" s="33">
        <v>90.665493184447001</v>
      </c>
      <c r="R150" s="33">
        <v>89.912380812257496</v>
      </c>
      <c r="S150" s="33">
        <v>89.773494395121489</v>
      </c>
      <c r="T150" s="33">
        <v>89.497698606133</v>
      </c>
      <c r="U150" s="33">
        <v>89.496014554142505</v>
      </c>
      <c r="V150" s="33">
        <v>89.039951744675506</v>
      </c>
      <c r="W150" s="33">
        <v>88.767680085896998</v>
      </c>
      <c r="X150" s="33">
        <v>88.459154714584002</v>
      </c>
      <c r="Y150" s="33">
        <v>88.451629775285497</v>
      </c>
      <c r="Z150" s="33">
        <v>87.268415611892507</v>
      </c>
      <c r="AA150" s="33">
        <v>86.493135079860494</v>
      </c>
      <c r="AB150" s="33">
        <v>83.669425113439502</v>
      </c>
      <c r="AC150" s="33">
        <v>81.237510941504993</v>
      </c>
      <c r="AD150" s="33">
        <v>78.236074672222003</v>
      </c>
      <c r="AE150" s="33">
        <v>75.49107515692701</v>
      </c>
    </row>
    <row r="151" spans="1:31">
      <c r="A151" s="29" t="s">
        <v>134</v>
      </c>
      <c r="B151" s="29" t="s">
        <v>78</v>
      </c>
      <c r="C151" s="33">
        <v>6.5170751701295</v>
      </c>
      <c r="D151" s="33">
        <v>11.964700294137</v>
      </c>
      <c r="E151" s="33">
        <v>17.699759643070401</v>
      </c>
      <c r="F151" s="33">
        <v>23.940349410772303</v>
      </c>
      <c r="G151" s="33">
        <v>29.36789864495395</v>
      </c>
      <c r="H151" s="33">
        <v>33.770420945167501</v>
      </c>
      <c r="I151" s="33">
        <v>38.3476044118404</v>
      </c>
      <c r="J151" s="33">
        <v>42.113249814510304</v>
      </c>
      <c r="K151" s="33">
        <v>45.369949397146705</v>
      </c>
      <c r="L151" s="33">
        <v>50.169207054137999</v>
      </c>
      <c r="M151" s="33">
        <v>55.191888576626503</v>
      </c>
      <c r="N151" s="33">
        <v>61.063684830427</v>
      </c>
      <c r="O151" s="33">
        <v>67.07653377127599</v>
      </c>
      <c r="P151" s="33">
        <v>72.289513901829508</v>
      </c>
      <c r="Q151" s="33">
        <v>77.060423194885004</v>
      </c>
      <c r="R151" s="33">
        <v>76.3541066346165</v>
      </c>
      <c r="S151" s="33">
        <v>76.27630938076949</v>
      </c>
      <c r="T151" s="33">
        <v>76.016968630313499</v>
      </c>
      <c r="U151" s="33">
        <v>75.976854702949495</v>
      </c>
      <c r="V151" s="33">
        <v>75.663125495910492</v>
      </c>
      <c r="W151" s="33">
        <v>75.384686729639512</v>
      </c>
      <c r="X151" s="33">
        <v>75.121613945692502</v>
      </c>
      <c r="Y151" s="33">
        <v>75.129360107004501</v>
      </c>
      <c r="Z151" s="33">
        <v>74.093123931229002</v>
      </c>
      <c r="AA151" s="33">
        <v>73.474111387729494</v>
      </c>
      <c r="AB151" s="33">
        <v>71.086269817829006</v>
      </c>
      <c r="AC151" s="33">
        <v>68.984159822701997</v>
      </c>
      <c r="AD151" s="33">
        <v>66.436066289901504</v>
      </c>
      <c r="AE151" s="33">
        <v>64.085799821913</v>
      </c>
    </row>
  </sheetData>
  <sheetProtection algorithmName="SHA-512" hashValue="uqPZcatiXSEGUwOchT02/m4f5GtN9b61fsrgBVrXrfb5OjyyYN+ogDYlhXcHqRUL363tkXQsvR5iSPnwlhHVZA==" saltValue="gt6HH0ZiRFUdj0YLnmYUtg==" spinCount="100000" sheet="1" objects="1" scenarios="1"/>
  <mergeCells count="6">
    <mergeCell ref="A17:B17"/>
    <mergeCell ref="A31:B31"/>
    <mergeCell ref="A45:B45"/>
    <mergeCell ref="A59:B59"/>
    <mergeCell ref="A73:B73"/>
    <mergeCell ref="A87:B87"/>
  </mergeCell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E600"/>
  </sheetPr>
  <dimension ref="A1:E24"/>
  <sheetViews>
    <sheetView showGridLines="0" zoomScale="85" zoomScaleNormal="85" workbookViewId="0"/>
  </sheetViews>
  <sheetFormatPr defaultColWidth="9.140625" defaultRowHeight="15"/>
  <cols>
    <col min="1" max="1" width="9.140625" customWidth="1"/>
    <col min="2" max="2" width="100.7109375" customWidth="1"/>
    <col min="3" max="3" width="9.140625" customWidth="1"/>
  </cols>
  <sheetData>
    <row r="1" spans="1:5">
      <c r="A1" s="2" t="s">
        <v>1</v>
      </c>
    </row>
    <row r="3" spans="1:5" ht="60">
      <c r="A3" s="3"/>
      <c r="B3" s="4" t="s">
        <v>2</v>
      </c>
      <c r="D3" s="5"/>
      <c r="E3" s="5"/>
    </row>
    <row r="4" spans="1:5" ht="88.5" customHeight="1">
      <c r="A4" s="3"/>
      <c r="B4" s="4" t="s">
        <v>3</v>
      </c>
    </row>
    <row r="5" spans="1:5" ht="60">
      <c r="A5" s="3"/>
      <c r="B5" s="4" t="s">
        <v>4</v>
      </c>
    </row>
    <row r="6" spans="1:5" ht="75">
      <c r="A6" s="3"/>
      <c r="B6" s="4" t="s">
        <v>5</v>
      </c>
    </row>
    <row r="7" spans="1:5" ht="60">
      <c r="A7" s="3"/>
      <c r="B7" s="4" t="s">
        <v>6</v>
      </c>
    </row>
    <row r="8" spans="1:5" ht="60">
      <c r="A8" s="3"/>
      <c r="B8" s="4" t="s">
        <v>7</v>
      </c>
    </row>
    <row r="9" spans="1:5" ht="60">
      <c r="A9" s="3"/>
      <c r="B9" s="4" t="s">
        <v>8</v>
      </c>
    </row>
    <row r="10" spans="1:5" ht="75">
      <c r="A10" s="3"/>
      <c r="B10" s="4" t="s">
        <v>9</v>
      </c>
    </row>
    <row r="11" spans="1:5" ht="120">
      <c r="A11" s="3"/>
      <c r="B11" s="4" t="s">
        <v>10</v>
      </c>
    </row>
    <row r="12" spans="1:5" ht="60">
      <c r="A12" s="3"/>
      <c r="B12" s="4" t="s">
        <v>11</v>
      </c>
    </row>
    <row r="13" spans="1:5" ht="123.75" customHeight="1">
      <c r="A13" s="3"/>
      <c r="B13" s="4" t="s">
        <v>12</v>
      </c>
    </row>
    <row r="14" spans="1:5" ht="90">
      <c r="A14" s="3"/>
      <c r="B14" s="4" t="s">
        <v>13</v>
      </c>
    </row>
    <row r="15" spans="1:5">
      <c r="A15" s="3"/>
      <c r="B15" s="4" t="s">
        <v>14</v>
      </c>
    </row>
    <row r="16" spans="1:5">
      <c r="A16" s="3"/>
      <c r="B16" s="4"/>
    </row>
    <row r="17" spans="1:2">
      <c r="A17" s="3"/>
      <c r="B17" s="4"/>
    </row>
    <row r="18" spans="1:2">
      <c r="A18" s="3"/>
      <c r="B18" s="4"/>
    </row>
    <row r="19" spans="1:2">
      <c r="A19" s="3"/>
      <c r="B19" s="4"/>
    </row>
    <row r="20" spans="1:2">
      <c r="A20" s="3"/>
      <c r="B20" s="4"/>
    </row>
    <row r="21" spans="1:2">
      <c r="A21" s="3"/>
      <c r="B21" s="6"/>
    </row>
    <row r="22" spans="1:2">
      <c r="A22" s="3"/>
      <c r="B22" s="6"/>
    </row>
    <row r="23" spans="1:2">
      <c r="A23" s="3"/>
      <c r="B23" s="6"/>
    </row>
    <row r="24" spans="1:2">
      <c r="A24" s="3"/>
      <c r="B24" s="6"/>
    </row>
  </sheetData>
  <sheetProtection algorithmName="SHA-512" hashValue="X3ory5lYKGr499ZDeGtniGfIL54aaiMTlUH8Rx177oJBN6vsE1qDumiArayFVe7Gv57JmH7xobP9NhKHNKIOLw==" saltValue="s1MHkic4DyOmzLV8YUrIlw==" spinCount="100000" sheet="1" objects="1" scenarios="1"/>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6">
    <tabColor rgb="FFFFC000"/>
  </sheetPr>
  <dimension ref="A1:AI151"/>
  <sheetViews>
    <sheetView zoomScale="85" zoomScaleNormal="85" workbookViewId="0"/>
  </sheetViews>
  <sheetFormatPr defaultColWidth="9.140625" defaultRowHeight="15"/>
  <cols>
    <col min="1" max="1" width="16" style="13" customWidth="1"/>
    <col min="2" max="2" width="30.5703125" style="13" customWidth="1"/>
    <col min="3" max="32" width="9.42578125" style="13" customWidth="1"/>
    <col min="33" max="33" width="11.5703125" style="13" bestFit="1" customWidth="1"/>
    <col min="34" max="16384" width="9.140625" style="13"/>
  </cols>
  <sheetData>
    <row r="1" spans="1:35" s="28" customFormat="1" ht="23.25" customHeight="1">
      <c r="A1" s="27" t="s">
        <v>159</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5" s="28" customFormat="1">
      <c r="A2" s="28" t="s">
        <v>140</v>
      </c>
    </row>
    <row r="3" spans="1:35" s="28" customFormat="1"/>
    <row r="4" spans="1:35">
      <c r="A4" s="18" t="s">
        <v>127</v>
      </c>
      <c r="B4" s="1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row>
    <row r="5" spans="1:35">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5">
      <c r="A6" s="29" t="s">
        <v>40</v>
      </c>
      <c r="B6" s="29" t="s">
        <v>64</v>
      </c>
      <c r="C6" s="33">
        <v>18366</v>
      </c>
      <c r="D6" s="33">
        <v>17891</v>
      </c>
      <c r="E6" s="33">
        <v>16416</v>
      </c>
      <c r="F6" s="33">
        <v>11922.398709874728</v>
      </c>
      <c r="G6" s="33">
        <v>9486.2308391472216</v>
      </c>
      <c r="H6" s="33">
        <v>9230.381528814798</v>
      </c>
      <c r="I6" s="33">
        <v>9080.3100260815772</v>
      </c>
      <c r="J6" s="33">
        <v>9080.3100261217769</v>
      </c>
      <c r="K6" s="33">
        <v>8954.0272667548088</v>
      </c>
      <c r="L6" s="33">
        <v>8954.027296797969</v>
      </c>
      <c r="M6" s="33">
        <v>8954.0272667931695</v>
      </c>
      <c r="N6" s="33">
        <v>6074.02732677118</v>
      </c>
      <c r="O6" s="33">
        <v>5406.5857606342197</v>
      </c>
      <c r="P6" s="33">
        <v>5406.5857907023292</v>
      </c>
      <c r="Q6" s="33">
        <v>4759.7981537718797</v>
      </c>
      <c r="R6" s="33">
        <v>4459.8696238602406</v>
      </c>
      <c r="S6" s="33">
        <v>4459.8696238360299</v>
      </c>
      <c r="T6" s="33">
        <v>4459.8696238324801</v>
      </c>
      <c r="U6" s="33">
        <v>4459.8696238312004</v>
      </c>
      <c r="V6" s="33">
        <v>4459.8696238177508</v>
      </c>
      <c r="W6" s="33">
        <v>3799.8696238309303</v>
      </c>
      <c r="X6" s="33">
        <v>2365.8696238340303</v>
      </c>
      <c r="Y6" s="33">
        <v>2054.8301000000001</v>
      </c>
      <c r="Z6" s="33">
        <v>1692</v>
      </c>
      <c r="AA6" s="33">
        <v>1692</v>
      </c>
      <c r="AB6" s="33">
        <v>1692</v>
      </c>
      <c r="AC6" s="33">
        <v>1692</v>
      </c>
      <c r="AD6" s="33">
        <v>1692</v>
      </c>
      <c r="AE6" s="33">
        <v>1692</v>
      </c>
    </row>
    <row r="7" spans="1:35">
      <c r="A7" s="29" t="s">
        <v>40</v>
      </c>
      <c r="B7" s="29" t="s">
        <v>71</v>
      </c>
      <c r="C7" s="33">
        <v>4790</v>
      </c>
      <c r="D7" s="33">
        <v>4790</v>
      </c>
      <c r="E7" s="33">
        <v>4790</v>
      </c>
      <c r="F7" s="33">
        <v>2090.4890500000001</v>
      </c>
      <c r="G7" s="33">
        <v>1989.0482300000003</v>
      </c>
      <c r="H7" s="33">
        <v>1603.9114300000001</v>
      </c>
      <c r="I7" s="33">
        <v>0</v>
      </c>
      <c r="J7" s="33">
        <v>0</v>
      </c>
      <c r="K7" s="33">
        <v>0</v>
      </c>
      <c r="L7" s="33">
        <v>0</v>
      </c>
      <c r="M7" s="33">
        <v>0</v>
      </c>
      <c r="N7" s="33">
        <v>0</v>
      </c>
      <c r="O7" s="33">
        <v>0</v>
      </c>
      <c r="P7" s="33">
        <v>0</v>
      </c>
      <c r="Q7" s="33">
        <v>0</v>
      </c>
      <c r="R7" s="33">
        <v>0</v>
      </c>
      <c r="S7" s="33">
        <v>0</v>
      </c>
      <c r="T7" s="33">
        <v>0</v>
      </c>
      <c r="U7" s="33">
        <v>0</v>
      </c>
      <c r="V7" s="33">
        <v>0</v>
      </c>
      <c r="W7" s="33">
        <v>0</v>
      </c>
      <c r="X7" s="33">
        <v>0</v>
      </c>
      <c r="Y7" s="33">
        <v>0</v>
      </c>
      <c r="Z7" s="33">
        <v>0</v>
      </c>
      <c r="AA7" s="33">
        <v>0</v>
      </c>
      <c r="AB7" s="33">
        <v>0</v>
      </c>
      <c r="AC7" s="33">
        <v>0</v>
      </c>
      <c r="AD7" s="33">
        <v>0</v>
      </c>
      <c r="AE7" s="33">
        <v>0</v>
      </c>
    </row>
    <row r="8" spans="1:35">
      <c r="A8" s="29" t="s">
        <v>40</v>
      </c>
      <c r="B8" s="29" t="s">
        <v>20</v>
      </c>
      <c r="C8" s="33">
        <v>3054.8999938964839</v>
      </c>
      <c r="D8" s="33">
        <v>3054.8999938964839</v>
      </c>
      <c r="E8" s="33">
        <v>2874.8999938964839</v>
      </c>
      <c r="F8" s="33">
        <v>2874.8999938964839</v>
      </c>
      <c r="G8" s="33">
        <v>2874.8999938964839</v>
      </c>
      <c r="H8" s="33">
        <v>2874.8999938964839</v>
      </c>
      <c r="I8" s="33">
        <v>2874.8999938964839</v>
      </c>
      <c r="J8" s="33">
        <v>2874.8999938964839</v>
      </c>
      <c r="K8" s="33">
        <v>2874.8999938964839</v>
      </c>
      <c r="L8" s="33">
        <v>2874.8999938964839</v>
      </c>
      <c r="M8" s="33">
        <v>2874.8999938964839</v>
      </c>
      <c r="N8" s="33">
        <v>2874.8999938964839</v>
      </c>
      <c r="O8" s="33">
        <v>2874.8999938964839</v>
      </c>
      <c r="P8" s="33">
        <v>2874.8999938964839</v>
      </c>
      <c r="Q8" s="33">
        <v>2874.8999938964839</v>
      </c>
      <c r="R8" s="33">
        <v>2489.8999938964839</v>
      </c>
      <c r="S8" s="33">
        <v>1960.8999938964839</v>
      </c>
      <c r="T8" s="33">
        <v>1960.8999938964839</v>
      </c>
      <c r="U8" s="33">
        <v>1817.5</v>
      </c>
      <c r="V8" s="33">
        <v>1817.5</v>
      </c>
      <c r="W8" s="33">
        <v>1817.5</v>
      </c>
      <c r="X8" s="33">
        <v>1817.5</v>
      </c>
      <c r="Y8" s="33">
        <v>1377.5</v>
      </c>
      <c r="Z8" s="33">
        <v>1192.5</v>
      </c>
      <c r="AA8" s="33">
        <v>548</v>
      </c>
      <c r="AB8" s="33">
        <v>388</v>
      </c>
      <c r="AC8" s="33">
        <v>388</v>
      </c>
      <c r="AD8" s="33">
        <v>388</v>
      </c>
      <c r="AE8" s="33">
        <v>388</v>
      </c>
    </row>
    <row r="9" spans="1:35">
      <c r="A9" s="29" t="s">
        <v>40</v>
      </c>
      <c r="B9" s="29" t="s">
        <v>32</v>
      </c>
      <c r="C9" s="33">
        <v>1384</v>
      </c>
      <c r="D9" s="33">
        <v>1384</v>
      </c>
      <c r="E9" s="33">
        <v>1384</v>
      </c>
      <c r="F9" s="33">
        <v>1384</v>
      </c>
      <c r="G9" s="33">
        <v>1384</v>
      </c>
      <c r="H9" s="33">
        <v>1384</v>
      </c>
      <c r="I9" s="33">
        <v>1384</v>
      </c>
      <c r="J9" s="33">
        <v>1384</v>
      </c>
      <c r="K9" s="33">
        <v>1384</v>
      </c>
      <c r="L9" s="33">
        <v>1384</v>
      </c>
      <c r="M9" s="33">
        <v>1384</v>
      </c>
      <c r="N9" s="33">
        <v>1384</v>
      </c>
      <c r="O9" s="33">
        <v>1384</v>
      </c>
      <c r="P9" s="33">
        <v>1384</v>
      </c>
      <c r="Q9" s="33">
        <v>584</v>
      </c>
      <c r="R9" s="33">
        <v>584</v>
      </c>
      <c r="S9" s="33">
        <v>584</v>
      </c>
      <c r="T9" s="33">
        <v>584</v>
      </c>
      <c r="U9" s="33">
        <v>84</v>
      </c>
      <c r="V9" s="33">
        <v>84</v>
      </c>
      <c r="W9" s="33">
        <v>84</v>
      </c>
      <c r="X9" s="33">
        <v>84</v>
      </c>
      <c r="Y9" s="33">
        <v>84</v>
      </c>
      <c r="Z9" s="33">
        <v>84</v>
      </c>
      <c r="AA9" s="33">
        <v>84</v>
      </c>
      <c r="AB9" s="33">
        <v>0</v>
      </c>
      <c r="AC9" s="33">
        <v>0</v>
      </c>
      <c r="AD9" s="33">
        <v>0</v>
      </c>
      <c r="AE9" s="33">
        <v>0</v>
      </c>
    </row>
    <row r="10" spans="1:35">
      <c r="A10" s="29" t="s">
        <v>40</v>
      </c>
      <c r="B10" s="29" t="s">
        <v>66</v>
      </c>
      <c r="C10" s="33">
        <v>6863.139991760253</v>
      </c>
      <c r="D10" s="33">
        <v>6863.139991760253</v>
      </c>
      <c r="E10" s="33">
        <v>6863.139991760253</v>
      </c>
      <c r="F10" s="33">
        <v>6863.139991760253</v>
      </c>
      <c r="G10" s="33">
        <v>6863.139991760253</v>
      </c>
      <c r="H10" s="33">
        <v>6863.139991760253</v>
      </c>
      <c r="I10" s="33">
        <v>6863.139991760253</v>
      </c>
      <c r="J10" s="33">
        <v>6863.139991760253</v>
      </c>
      <c r="K10" s="33">
        <v>6863.139991760253</v>
      </c>
      <c r="L10" s="33">
        <v>6480.639991760253</v>
      </c>
      <c r="M10" s="33">
        <v>6480.639991760253</v>
      </c>
      <c r="N10" s="33">
        <v>6211.2999954223633</v>
      </c>
      <c r="O10" s="33">
        <v>5749.2999954223633</v>
      </c>
      <c r="P10" s="33">
        <v>5632.2999954223633</v>
      </c>
      <c r="Q10" s="33">
        <v>5533.1841298190429</v>
      </c>
      <c r="R10" s="33">
        <v>5533.1841298216323</v>
      </c>
      <c r="S10" s="33">
        <v>7373.0803514223626</v>
      </c>
      <c r="T10" s="33">
        <v>7373.0803514223626</v>
      </c>
      <c r="U10" s="33">
        <v>7955.9951854223636</v>
      </c>
      <c r="V10" s="33">
        <v>7835.9951854223636</v>
      </c>
      <c r="W10" s="33">
        <v>9146.7720454223636</v>
      </c>
      <c r="X10" s="33">
        <v>9591.6656454223648</v>
      </c>
      <c r="Y10" s="33">
        <v>12122.701095422362</v>
      </c>
      <c r="Z10" s="33">
        <v>12217.947395422363</v>
      </c>
      <c r="AA10" s="33">
        <v>12217.947395422363</v>
      </c>
      <c r="AB10" s="33">
        <v>13035.966995422363</v>
      </c>
      <c r="AC10" s="33">
        <v>12451.966995422363</v>
      </c>
      <c r="AD10" s="33">
        <v>12897.339273906844</v>
      </c>
      <c r="AE10" s="33">
        <v>15584.028022482564</v>
      </c>
    </row>
    <row r="11" spans="1:35">
      <c r="A11" s="29" t="s">
        <v>40</v>
      </c>
      <c r="B11" s="29" t="s">
        <v>65</v>
      </c>
      <c r="C11" s="33">
        <v>7365.2999954223633</v>
      </c>
      <c r="D11" s="33">
        <v>7365.2999954223633</v>
      </c>
      <c r="E11" s="33">
        <v>7365.2999954223633</v>
      </c>
      <c r="F11" s="33">
        <v>7365.2999954223633</v>
      </c>
      <c r="G11" s="33">
        <v>7365.2999954223633</v>
      </c>
      <c r="H11" s="33">
        <v>7365.2999954223633</v>
      </c>
      <c r="I11" s="33">
        <v>7615.2999954223633</v>
      </c>
      <c r="J11" s="33">
        <v>7615.2999954223633</v>
      </c>
      <c r="K11" s="33">
        <v>7615.2999954223633</v>
      </c>
      <c r="L11" s="33">
        <v>7615.2999954223633</v>
      </c>
      <c r="M11" s="33">
        <v>7615.2999954223633</v>
      </c>
      <c r="N11" s="33">
        <v>7615.2999954223633</v>
      </c>
      <c r="O11" s="33">
        <v>7615.2999954223633</v>
      </c>
      <c r="P11" s="33">
        <v>7615.2999954223633</v>
      </c>
      <c r="Q11" s="33">
        <v>7615.2999954223633</v>
      </c>
      <c r="R11" s="33">
        <v>7615.2999954223633</v>
      </c>
      <c r="S11" s="33">
        <v>7528.8999938964844</v>
      </c>
      <c r="T11" s="33">
        <v>7528.8999938964844</v>
      </c>
      <c r="U11" s="33">
        <v>7528.8999938964844</v>
      </c>
      <c r="V11" s="33">
        <v>7528.8999938964844</v>
      </c>
      <c r="W11" s="33">
        <v>7528.8999938964844</v>
      </c>
      <c r="X11" s="33">
        <v>7462.8999938964844</v>
      </c>
      <c r="Y11" s="33">
        <v>7462.8999938964844</v>
      </c>
      <c r="Z11" s="33">
        <v>7462.8999938964844</v>
      </c>
      <c r="AA11" s="33">
        <v>7462.8999938964844</v>
      </c>
      <c r="AB11" s="33">
        <v>7462.8999938964844</v>
      </c>
      <c r="AC11" s="33">
        <v>7462.8999938964844</v>
      </c>
      <c r="AD11" s="33">
        <v>7462.8999938964844</v>
      </c>
      <c r="AE11" s="33">
        <v>7462.8999938964844</v>
      </c>
    </row>
    <row r="12" spans="1:35">
      <c r="A12" s="29" t="s">
        <v>40</v>
      </c>
      <c r="B12" s="29" t="s">
        <v>69</v>
      </c>
      <c r="C12" s="33">
        <v>14955.04232919847</v>
      </c>
      <c r="D12" s="33">
        <v>16639.202325236078</v>
      </c>
      <c r="E12" s="33">
        <v>19000.247876450834</v>
      </c>
      <c r="F12" s="33">
        <v>24252.24284530952</v>
      </c>
      <c r="G12" s="33">
        <v>24889.330075310318</v>
      </c>
      <c r="H12" s="33">
        <v>25372.866325311319</v>
      </c>
      <c r="I12" s="33">
        <v>27370.12932531202</v>
      </c>
      <c r="J12" s="33">
        <v>29500.362705312618</v>
      </c>
      <c r="K12" s="33">
        <v>30350.701445314222</v>
      </c>
      <c r="L12" s="33">
        <v>31669.500845323422</v>
      </c>
      <c r="M12" s="33">
        <v>32550.447530630641</v>
      </c>
      <c r="N12" s="33">
        <v>38617.840665022843</v>
      </c>
      <c r="O12" s="33">
        <v>40568.812585897926</v>
      </c>
      <c r="P12" s="33">
        <v>41747.005515911143</v>
      </c>
      <c r="Q12" s="33">
        <v>41838.686271434133</v>
      </c>
      <c r="R12" s="33">
        <v>43066.095339669846</v>
      </c>
      <c r="S12" s="33">
        <v>46374.317702889573</v>
      </c>
      <c r="T12" s="33">
        <v>47216.697878280807</v>
      </c>
      <c r="U12" s="33">
        <v>47433.369828661111</v>
      </c>
      <c r="V12" s="33">
        <v>47239.624747750429</v>
      </c>
      <c r="W12" s="33">
        <v>48806.87075853713</v>
      </c>
      <c r="X12" s="33">
        <v>52097.221144284864</v>
      </c>
      <c r="Y12" s="33">
        <v>51651.48940190678</v>
      </c>
      <c r="Z12" s="33">
        <v>51541.956215272119</v>
      </c>
      <c r="AA12" s="33">
        <v>53083.927310118357</v>
      </c>
      <c r="AB12" s="33">
        <v>58203.341842952221</v>
      </c>
      <c r="AC12" s="33">
        <v>58185.251823573541</v>
      </c>
      <c r="AD12" s="33">
        <v>62822.637626487063</v>
      </c>
      <c r="AE12" s="33">
        <v>62584.448344499731</v>
      </c>
    </row>
    <row r="13" spans="1:35">
      <c r="A13" s="29" t="s">
        <v>40</v>
      </c>
      <c r="B13" s="29" t="s">
        <v>68</v>
      </c>
      <c r="C13" s="33">
        <v>5599.9709892272858</v>
      </c>
      <c r="D13" s="33">
        <v>6959.1559867858805</v>
      </c>
      <c r="E13" s="33">
        <v>6959.1559867858805</v>
      </c>
      <c r="F13" s="33">
        <v>6959.1559867858805</v>
      </c>
      <c r="G13" s="33">
        <v>7218.6904067858795</v>
      </c>
      <c r="H13" s="33">
        <v>7463.3753145481787</v>
      </c>
      <c r="I13" s="33">
        <v>8064.4230955186595</v>
      </c>
      <c r="J13" s="33">
        <v>8771.4796355970502</v>
      </c>
      <c r="K13" s="33">
        <v>8771.4796356692805</v>
      </c>
      <c r="L13" s="33">
        <v>9282.6315595066808</v>
      </c>
      <c r="M13" s="33">
        <v>10133.291311330147</v>
      </c>
      <c r="N13" s="33">
        <v>14826.07954099941</v>
      </c>
      <c r="O13" s="33">
        <v>16773.429141055858</v>
      </c>
      <c r="P13" s="33">
        <v>16973.429081069578</v>
      </c>
      <c r="Q13" s="33">
        <v>17268.098481085559</v>
      </c>
      <c r="R13" s="33">
        <v>17384.467411123642</v>
      </c>
      <c r="S13" s="33">
        <v>23603.990026785868</v>
      </c>
      <c r="T13" s="33">
        <v>24511.949023734102</v>
      </c>
      <c r="U13" s="33">
        <v>26520.183423734121</v>
      </c>
      <c r="V13" s="33">
        <v>29241.290413734121</v>
      </c>
      <c r="W13" s="33">
        <v>35402.866683734122</v>
      </c>
      <c r="X13" s="33">
        <v>41478.867314039308</v>
      </c>
      <c r="Y13" s="33">
        <v>42621.773564039308</v>
      </c>
      <c r="Z13" s="33">
        <v>42203.15356892212</v>
      </c>
      <c r="AA13" s="33">
        <v>42248.702268098146</v>
      </c>
      <c r="AB13" s="33">
        <v>49312.234586778133</v>
      </c>
      <c r="AC13" s="33">
        <v>49201.834585253069</v>
      </c>
      <c r="AD13" s="33">
        <v>48469.034963859463</v>
      </c>
      <c r="AE13" s="33">
        <v>51063.112031803292</v>
      </c>
      <c r="AF13" s="28"/>
      <c r="AG13" s="28"/>
      <c r="AH13" s="28"/>
      <c r="AI13" s="28"/>
    </row>
    <row r="14" spans="1:35">
      <c r="A14" s="29" t="s">
        <v>40</v>
      </c>
      <c r="B14" s="29" t="s">
        <v>36</v>
      </c>
      <c r="C14" s="33">
        <v>260.329999923706</v>
      </c>
      <c r="D14" s="33">
        <v>600.32999992370605</v>
      </c>
      <c r="E14" s="33">
        <v>600.32999992370605</v>
      </c>
      <c r="F14" s="33">
        <v>600.32999992370605</v>
      </c>
      <c r="G14" s="33">
        <v>600.32999992370605</v>
      </c>
      <c r="H14" s="33">
        <v>600.32999992370605</v>
      </c>
      <c r="I14" s="33">
        <v>600.32999992370605</v>
      </c>
      <c r="J14" s="33">
        <v>600.33035522320597</v>
      </c>
      <c r="K14" s="33">
        <v>600.33035525967603</v>
      </c>
      <c r="L14" s="33">
        <v>570.33035528706603</v>
      </c>
      <c r="M14" s="33">
        <v>570.33035531520602</v>
      </c>
      <c r="N14" s="33">
        <v>1569.9586713260351</v>
      </c>
      <c r="O14" s="33">
        <v>1716.2031114291003</v>
      </c>
      <c r="P14" s="33">
        <v>1691.2031114341</v>
      </c>
      <c r="Q14" s="33">
        <v>2243.4695775535001</v>
      </c>
      <c r="R14" s="33">
        <v>2243.46957756953</v>
      </c>
      <c r="S14" s="33">
        <v>2243.4695776533499</v>
      </c>
      <c r="T14" s="33">
        <v>2243.4695776768003</v>
      </c>
      <c r="U14" s="33">
        <v>2243.4698451356298</v>
      </c>
      <c r="V14" s="33">
        <v>2223.4698451781301</v>
      </c>
      <c r="W14" s="33">
        <v>3698.4250746446501</v>
      </c>
      <c r="X14" s="33">
        <v>4637.7742730416003</v>
      </c>
      <c r="Y14" s="33">
        <v>4637.7742730448008</v>
      </c>
      <c r="Z14" s="33">
        <v>6896.5737800000006</v>
      </c>
      <c r="AA14" s="33">
        <v>7328.7917800000005</v>
      </c>
      <c r="AB14" s="33">
        <v>12130.562980000001</v>
      </c>
      <c r="AC14" s="33">
        <v>13894.72625</v>
      </c>
      <c r="AD14" s="33">
        <v>16166.81584999999</v>
      </c>
      <c r="AE14" s="33">
        <v>17335.523850000001</v>
      </c>
      <c r="AF14" s="28"/>
      <c r="AG14" s="28"/>
      <c r="AH14" s="28"/>
      <c r="AI14" s="28"/>
    </row>
    <row r="15" spans="1:35">
      <c r="A15" s="29" t="s">
        <v>40</v>
      </c>
      <c r="B15" s="29" t="s">
        <v>73</v>
      </c>
      <c r="C15" s="33">
        <v>810</v>
      </c>
      <c r="D15" s="33">
        <v>810</v>
      </c>
      <c r="E15" s="33">
        <v>810</v>
      </c>
      <c r="F15" s="33">
        <v>810</v>
      </c>
      <c r="G15" s="33">
        <v>2850</v>
      </c>
      <c r="H15" s="33">
        <v>2850</v>
      </c>
      <c r="I15" s="33">
        <v>2850</v>
      </c>
      <c r="J15" s="33">
        <v>2850</v>
      </c>
      <c r="K15" s="33">
        <v>3093.8561125271099</v>
      </c>
      <c r="L15" s="33">
        <v>3151.5549625833401</v>
      </c>
      <c r="M15" s="33">
        <v>3182.4711225936298</v>
      </c>
      <c r="N15" s="33">
        <v>6283.9550926563707</v>
      </c>
      <c r="O15" s="33">
        <v>6666.0550126603102</v>
      </c>
      <c r="P15" s="33">
        <v>6666.0550126612698</v>
      </c>
      <c r="Q15" s="33">
        <v>7187.7235726631397</v>
      </c>
      <c r="R15" s="33">
        <v>7187.7235726679201</v>
      </c>
      <c r="S15" s="33">
        <v>8967.7521626718299</v>
      </c>
      <c r="T15" s="33">
        <v>8967.75216267834</v>
      </c>
      <c r="U15" s="33">
        <v>9709.4151227047478</v>
      </c>
      <c r="V15" s="33">
        <v>9709.4151227089187</v>
      </c>
      <c r="W15" s="33">
        <v>11215.621382740399</v>
      </c>
      <c r="X15" s="33">
        <v>11872.31838275152</v>
      </c>
      <c r="Y15" s="33">
        <v>11872.31838275245</v>
      </c>
      <c r="Z15" s="33">
        <v>11908.080082753959</v>
      </c>
      <c r="AA15" s="33">
        <v>11908.08008276064</v>
      </c>
      <c r="AB15" s="33">
        <v>11908.080082769698</v>
      </c>
      <c r="AC15" s="33">
        <v>11908.08008277262</v>
      </c>
      <c r="AD15" s="33">
        <v>11908.080082783819</v>
      </c>
      <c r="AE15" s="33">
        <v>11908.080082790138</v>
      </c>
      <c r="AF15" s="28"/>
      <c r="AG15" s="28"/>
      <c r="AH15" s="28"/>
      <c r="AI15" s="28"/>
    </row>
    <row r="16" spans="1:35">
      <c r="A16" s="29" t="s">
        <v>40</v>
      </c>
      <c r="B16" s="29" t="s">
        <v>56</v>
      </c>
      <c r="C16" s="33">
        <v>95.565001159906174</v>
      </c>
      <c r="D16" s="33">
        <v>222.30399817228289</v>
      </c>
      <c r="E16" s="33">
        <v>472.72400641441254</v>
      </c>
      <c r="F16" s="33">
        <v>827.38901638984419</v>
      </c>
      <c r="G16" s="33">
        <v>1275.4639947414385</v>
      </c>
      <c r="H16" s="33">
        <v>1796.002980709073</v>
      </c>
      <c r="I16" s="33">
        <v>2438.3960294723474</v>
      </c>
      <c r="J16" s="33">
        <v>3184.4369697570778</v>
      </c>
      <c r="K16" s="33">
        <v>4042.5660362243557</v>
      </c>
      <c r="L16" s="33">
        <v>4718.5470113754145</v>
      </c>
      <c r="M16" s="33">
        <v>5463.8920488357453</v>
      </c>
      <c r="N16" s="33">
        <v>6261.2278814315578</v>
      </c>
      <c r="O16" s="33">
        <v>7107.5971488952464</v>
      </c>
      <c r="P16" s="33">
        <v>7905.5148887634123</v>
      </c>
      <c r="Q16" s="33">
        <v>8730.1271591186469</v>
      </c>
      <c r="R16" s="33">
        <v>9162.6489810943513</v>
      </c>
      <c r="S16" s="33">
        <v>9618.3372249603162</v>
      </c>
      <c r="T16" s="33">
        <v>10079.154048919669</v>
      </c>
      <c r="U16" s="33">
        <v>10567.066068649285</v>
      </c>
      <c r="V16" s="33">
        <v>11065.494928359969</v>
      </c>
      <c r="W16" s="33">
        <v>11575.234004974354</v>
      </c>
      <c r="X16" s="33">
        <v>12098.768871307355</v>
      </c>
      <c r="Y16" s="33">
        <v>12640.389154434191</v>
      </c>
      <c r="Z16" s="33">
        <v>13204.069122314442</v>
      </c>
      <c r="AA16" s="33">
        <v>13783.858104705803</v>
      </c>
      <c r="AB16" s="33">
        <v>14380.364139556885</v>
      </c>
      <c r="AC16" s="33">
        <v>14988.57563400268</v>
      </c>
      <c r="AD16" s="33">
        <v>15603.09802246093</v>
      </c>
      <c r="AE16" s="33">
        <v>16225.747894287102</v>
      </c>
      <c r="AF16" s="28"/>
      <c r="AG16" s="28"/>
      <c r="AH16" s="28"/>
      <c r="AI16" s="28"/>
    </row>
    <row r="17" spans="1:35">
      <c r="A17" s="34" t="s">
        <v>138</v>
      </c>
      <c r="B17" s="34"/>
      <c r="C17" s="35">
        <v>62378.353299504859</v>
      </c>
      <c r="D17" s="35">
        <v>64946.698293101064</v>
      </c>
      <c r="E17" s="35">
        <v>65652.743844315817</v>
      </c>
      <c r="F17" s="35">
        <v>63711.626573049231</v>
      </c>
      <c r="G17" s="35">
        <v>62070.639532322522</v>
      </c>
      <c r="H17" s="35">
        <v>62157.874579753392</v>
      </c>
      <c r="I17" s="35">
        <v>63252.202427991353</v>
      </c>
      <c r="J17" s="35">
        <v>66089.492348110551</v>
      </c>
      <c r="K17" s="35">
        <v>66813.548328817415</v>
      </c>
      <c r="L17" s="35">
        <v>68260.999682707174</v>
      </c>
      <c r="M17" s="35">
        <v>69992.606089833062</v>
      </c>
      <c r="N17" s="35">
        <v>77603.447517534645</v>
      </c>
      <c r="O17" s="35">
        <v>80372.327472329212</v>
      </c>
      <c r="P17" s="35">
        <v>81633.52037242426</v>
      </c>
      <c r="Q17" s="35">
        <v>80473.967025429462</v>
      </c>
      <c r="R17" s="35">
        <v>81132.816493794206</v>
      </c>
      <c r="S17" s="35">
        <v>91885.057692726812</v>
      </c>
      <c r="T17" s="35">
        <v>93635.396865062736</v>
      </c>
      <c r="U17" s="35">
        <v>95799.818055545285</v>
      </c>
      <c r="V17" s="35">
        <v>98207.179964621144</v>
      </c>
      <c r="W17" s="35">
        <v>106586.77910542104</v>
      </c>
      <c r="X17" s="35">
        <v>114898.02372147706</v>
      </c>
      <c r="Y17" s="35">
        <v>117375.19415526494</v>
      </c>
      <c r="Z17" s="35">
        <v>116394.45717351309</v>
      </c>
      <c r="AA17" s="35">
        <v>117337.47696753535</v>
      </c>
      <c r="AB17" s="35">
        <v>130094.4434190492</v>
      </c>
      <c r="AC17" s="35">
        <v>129381.95339814544</v>
      </c>
      <c r="AD17" s="35">
        <v>133731.91185814986</v>
      </c>
      <c r="AE17" s="35">
        <v>138774.48839268208</v>
      </c>
      <c r="AF17" s="28"/>
      <c r="AG17" s="28"/>
      <c r="AH17" s="28"/>
      <c r="AI17" s="28"/>
    </row>
    <row r="18" spans="1:35">
      <c r="AF18" s="28"/>
      <c r="AG18" s="28"/>
      <c r="AH18" s="28"/>
      <c r="AI18" s="28"/>
    </row>
    <row r="19" spans="1:35">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c r="AF19" s="28"/>
      <c r="AG19" s="28"/>
      <c r="AH19" s="28"/>
      <c r="AI19" s="28"/>
    </row>
    <row r="20" spans="1:35">
      <c r="A20" s="29" t="s">
        <v>130</v>
      </c>
      <c r="B20" s="29" t="s">
        <v>64</v>
      </c>
      <c r="C20" s="33">
        <v>10240</v>
      </c>
      <c r="D20" s="33">
        <v>9765</v>
      </c>
      <c r="E20" s="33">
        <v>8290</v>
      </c>
      <c r="F20" s="33">
        <v>7332.2535738747301</v>
      </c>
      <c r="G20" s="33">
        <v>4959.2049705805211</v>
      </c>
      <c r="H20" s="33">
        <v>4884.3815855960092</v>
      </c>
      <c r="I20" s="33">
        <v>4884.3816160815804</v>
      </c>
      <c r="J20" s="33">
        <v>4884.3816161217792</v>
      </c>
      <c r="K20" s="33">
        <v>4876.7875467548101</v>
      </c>
      <c r="L20" s="33">
        <v>4876.7875767979695</v>
      </c>
      <c r="M20" s="33">
        <v>4876.7875467931699</v>
      </c>
      <c r="N20" s="33">
        <v>1996.78760677118</v>
      </c>
      <c r="O20" s="33">
        <v>1996.7876067745701</v>
      </c>
      <c r="P20" s="33">
        <v>1996.7876368673101</v>
      </c>
      <c r="Q20" s="33">
        <v>1350</v>
      </c>
      <c r="R20" s="33">
        <v>1350</v>
      </c>
      <c r="S20" s="33">
        <v>1350</v>
      </c>
      <c r="T20" s="33">
        <v>1350</v>
      </c>
      <c r="U20" s="33">
        <v>1350</v>
      </c>
      <c r="V20" s="33">
        <v>1350</v>
      </c>
      <c r="W20" s="33">
        <v>690</v>
      </c>
      <c r="X20" s="33">
        <v>0</v>
      </c>
      <c r="Y20" s="33">
        <v>0</v>
      </c>
      <c r="Z20" s="33">
        <v>0</v>
      </c>
      <c r="AA20" s="33">
        <v>0</v>
      </c>
      <c r="AB20" s="33">
        <v>0</v>
      </c>
      <c r="AC20" s="33">
        <v>0</v>
      </c>
      <c r="AD20" s="33">
        <v>0</v>
      </c>
      <c r="AE20" s="33">
        <v>0</v>
      </c>
      <c r="AF20" s="28"/>
      <c r="AG20" s="28"/>
      <c r="AH20" s="28"/>
      <c r="AI20" s="28"/>
    </row>
    <row r="21" spans="1:35" s="28" customFormat="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5" s="28" customFormat="1">
      <c r="A22" s="29" t="s">
        <v>130</v>
      </c>
      <c r="B22" s="29" t="s">
        <v>20</v>
      </c>
      <c r="C22" s="33">
        <v>625</v>
      </c>
      <c r="D22" s="33">
        <v>625</v>
      </c>
      <c r="E22" s="33">
        <v>625</v>
      </c>
      <c r="F22" s="33">
        <v>625</v>
      </c>
      <c r="G22" s="33">
        <v>625</v>
      </c>
      <c r="H22" s="33">
        <v>625</v>
      </c>
      <c r="I22" s="33">
        <v>625</v>
      </c>
      <c r="J22" s="33">
        <v>625</v>
      </c>
      <c r="K22" s="33">
        <v>625</v>
      </c>
      <c r="L22" s="33">
        <v>625</v>
      </c>
      <c r="M22" s="33">
        <v>625</v>
      </c>
      <c r="N22" s="33">
        <v>625</v>
      </c>
      <c r="O22" s="33">
        <v>625</v>
      </c>
      <c r="P22" s="33">
        <v>625</v>
      </c>
      <c r="Q22" s="33">
        <v>625</v>
      </c>
      <c r="R22" s="33">
        <v>625</v>
      </c>
      <c r="S22" s="33">
        <v>625</v>
      </c>
      <c r="T22" s="33">
        <v>625</v>
      </c>
      <c r="U22" s="33">
        <v>625</v>
      </c>
      <c r="V22" s="33">
        <v>625</v>
      </c>
      <c r="W22" s="33">
        <v>625</v>
      </c>
      <c r="X22" s="33">
        <v>625</v>
      </c>
      <c r="Y22" s="33">
        <v>185</v>
      </c>
      <c r="Z22" s="33">
        <v>0</v>
      </c>
      <c r="AA22" s="33">
        <v>0</v>
      </c>
      <c r="AB22" s="33">
        <v>0</v>
      </c>
      <c r="AC22" s="33">
        <v>0</v>
      </c>
      <c r="AD22" s="33">
        <v>0</v>
      </c>
      <c r="AE22" s="33">
        <v>0</v>
      </c>
    </row>
    <row r="23" spans="1:35" s="28" customFormat="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5" s="28" customFormat="1">
      <c r="A24" s="29" t="s">
        <v>130</v>
      </c>
      <c r="B24" s="29" t="s">
        <v>66</v>
      </c>
      <c r="C24" s="33">
        <v>1438</v>
      </c>
      <c r="D24" s="33">
        <v>1438</v>
      </c>
      <c r="E24" s="33">
        <v>1438</v>
      </c>
      <c r="F24" s="33">
        <v>1438</v>
      </c>
      <c r="G24" s="33">
        <v>1438</v>
      </c>
      <c r="H24" s="33">
        <v>1438</v>
      </c>
      <c r="I24" s="33">
        <v>1438</v>
      </c>
      <c r="J24" s="33">
        <v>1438</v>
      </c>
      <c r="K24" s="33">
        <v>1438</v>
      </c>
      <c r="L24" s="33">
        <v>1438</v>
      </c>
      <c r="M24" s="33">
        <v>1438</v>
      </c>
      <c r="N24" s="33">
        <v>1438</v>
      </c>
      <c r="O24" s="33">
        <v>1438</v>
      </c>
      <c r="P24" s="33">
        <v>1438</v>
      </c>
      <c r="Q24" s="33">
        <v>1418.883787</v>
      </c>
      <c r="R24" s="33">
        <v>1418.883787</v>
      </c>
      <c r="S24" s="33">
        <v>2730.3478999999998</v>
      </c>
      <c r="T24" s="33">
        <v>2730.3478999999998</v>
      </c>
      <c r="U24" s="33">
        <v>2730.3478999999998</v>
      </c>
      <c r="V24" s="33">
        <v>2730.3478999999998</v>
      </c>
      <c r="W24" s="33">
        <v>2730.3478999999998</v>
      </c>
      <c r="X24" s="33">
        <v>2730.3478999999998</v>
      </c>
      <c r="Y24" s="33">
        <v>4118.6689999999999</v>
      </c>
      <c r="Z24" s="33">
        <v>4193.4573</v>
      </c>
      <c r="AA24" s="33">
        <v>4193.4573</v>
      </c>
      <c r="AB24" s="33">
        <v>4193.4573</v>
      </c>
      <c r="AC24" s="33">
        <v>4193.4573</v>
      </c>
      <c r="AD24" s="33">
        <v>4217.7880000000005</v>
      </c>
      <c r="AE24" s="33">
        <v>4542.1193999999996</v>
      </c>
    </row>
    <row r="25" spans="1:35" s="28" customFormat="1">
      <c r="A25" s="29" t="s">
        <v>130</v>
      </c>
      <c r="B25" s="29" t="s">
        <v>65</v>
      </c>
      <c r="C25" s="33">
        <v>2585</v>
      </c>
      <c r="D25" s="33">
        <v>2585</v>
      </c>
      <c r="E25" s="33">
        <v>2585</v>
      </c>
      <c r="F25" s="33">
        <v>2585</v>
      </c>
      <c r="G25" s="33">
        <v>2585</v>
      </c>
      <c r="H25" s="33">
        <v>2585</v>
      </c>
      <c r="I25" s="33">
        <v>2585</v>
      </c>
      <c r="J25" s="33">
        <v>2585</v>
      </c>
      <c r="K25" s="33">
        <v>2585</v>
      </c>
      <c r="L25" s="33">
        <v>2585</v>
      </c>
      <c r="M25" s="33">
        <v>2585</v>
      </c>
      <c r="N25" s="33">
        <v>2585</v>
      </c>
      <c r="O25" s="33">
        <v>2585</v>
      </c>
      <c r="P25" s="33">
        <v>2585</v>
      </c>
      <c r="Q25" s="33">
        <v>2585</v>
      </c>
      <c r="R25" s="33">
        <v>2585</v>
      </c>
      <c r="S25" s="33">
        <v>2585</v>
      </c>
      <c r="T25" s="33">
        <v>2585</v>
      </c>
      <c r="U25" s="33">
        <v>2585</v>
      </c>
      <c r="V25" s="33">
        <v>2585</v>
      </c>
      <c r="W25" s="33">
        <v>2585</v>
      </c>
      <c r="X25" s="33">
        <v>2585</v>
      </c>
      <c r="Y25" s="33">
        <v>2585</v>
      </c>
      <c r="Z25" s="33">
        <v>2585</v>
      </c>
      <c r="AA25" s="33">
        <v>2585</v>
      </c>
      <c r="AB25" s="33">
        <v>2585</v>
      </c>
      <c r="AC25" s="33">
        <v>2585</v>
      </c>
      <c r="AD25" s="33">
        <v>2585</v>
      </c>
      <c r="AE25" s="33">
        <v>2585</v>
      </c>
    </row>
    <row r="26" spans="1:35" s="28" customFormat="1">
      <c r="A26" s="29" t="s">
        <v>130</v>
      </c>
      <c r="B26" s="29" t="s">
        <v>69</v>
      </c>
      <c r="C26" s="33">
        <v>3520.7299985441568</v>
      </c>
      <c r="D26" s="33">
        <v>3520.7299985467916</v>
      </c>
      <c r="E26" s="33">
        <v>5470.7299987091465</v>
      </c>
      <c r="F26" s="33">
        <v>7515.0990995422326</v>
      </c>
      <c r="G26" s="33">
        <v>7765.0990995422326</v>
      </c>
      <c r="H26" s="33">
        <v>7765.0990995422326</v>
      </c>
      <c r="I26" s="33">
        <v>7765.0990995422326</v>
      </c>
      <c r="J26" s="33">
        <v>7865.0990995422326</v>
      </c>
      <c r="K26" s="33">
        <v>7865.0990995422326</v>
      </c>
      <c r="L26" s="33">
        <v>9254.3882995422318</v>
      </c>
      <c r="M26" s="33">
        <v>9703.0449995422332</v>
      </c>
      <c r="N26" s="33">
        <v>13932.804269519233</v>
      </c>
      <c r="O26" s="33">
        <v>13932.804269544791</v>
      </c>
      <c r="P26" s="33">
        <v>13932.804269547893</v>
      </c>
      <c r="Q26" s="33">
        <v>13932.804342555663</v>
      </c>
      <c r="R26" s="33">
        <v>14633.335530779392</v>
      </c>
      <c r="S26" s="33">
        <v>14363.335530796403</v>
      </c>
      <c r="T26" s="33">
        <v>15301.749943814693</v>
      </c>
      <c r="U26" s="33">
        <v>15301.749943814693</v>
      </c>
      <c r="V26" s="33">
        <v>14941.249943814693</v>
      </c>
      <c r="W26" s="33">
        <v>14892.949944577633</v>
      </c>
      <c r="X26" s="33">
        <v>16291.407544577634</v>
      </c>
      <c r="Y26" s="33">
        <v>15996.427541220701</v>
      </c>
      <c r="Z26" s="33">
        <v>15996.427541220701</v>
      </c>
      <c r="AA26" s="33">
        <v>17620.590741220702</v>
      </c>
      <c r="AB26" s="33">
        <v>20410.149968168942</v>
      </c>
      <c r="AC26" s="33">
        <v>20433.403998168946</v>
      </c>
      <c r="AD26" s="33">
        <v>20433.403998168946</v>
      </c>
      <c r="AE26" s="33">
        <v>20320.213995727539</v>
      </c>
    </row>
    <row r="27" spans="1:35" s="28" customFormat="1">
      <c r="A27" s="29" t="s">
        <v>130</v>
      </c>
      <c r="B27" s="29" t="s">
        <v>68</v>
      </c>
      <c r="C27" s="33">
        <v>2130.362995147701</v>
      </c>
      <c r="D27" s="33">
        <v>2600.362995147701</v>
      </c>
      <c r="E27" s="33">
        <v>2600.362995147701</v>
      </c>
      <c r="F27" s="33">
        <v>2600.362995147701</v>
      </c>
      <c r="G27" s="33">
        <v>2700.362995147701</v>
      </c>
      <c r="H27" s="33">
        <v>2945.0479029100011</v>
      </c>
      <c r="I27" s="33">
        <v>2945.0479029250009</v>
      </c>
      <c r="J27" s="33">
        <v>3652.1044429852109</v>
      </c>
      <c r="K27" s="33">
        <v>3652.1044430504408</v>
      </c>
      <c r="L27" s="33">
        <v>3763.9571151477012</v>
      </c>
      <c r="M27" s="33">
        <v>3763.9572296919714</v>
      </c>
      <c r="N27" s="33">
        <v>6942.8965007138313</v>
      </c>
      <c r="O27" s="33">
        <v>8225.9195007589005</v>
      </c>
      <c r="P27" s="33">
        <v>8225.91950076586</v>
      </c>
      <c r="Q27" s="33">
        <v>8520.5889007739806</v>
      </c>
      <c r="R27" s="33">
        <v>8554.9390007829006</v>
      </c>
      <c r="S27" s="33">
        <v>11672.416335147702</v>
      </c>
      <c r="T27" s="33">
        <v>12580.375332095935</v>
      </c>
      <c r="U27" s="33">
        <v>13580.616432095943</v>
      </c>
      <c r="V27" s="33">
        <v>15232.129132095943</v>
      </c>
      <c r="W27" s="33">
        <v>17897.615432095947</v>
      </c>
      <c r="X27" s="33">
        <v>20248.03793057007</v>
      </c>
      <c r="Y27" s="33">
        <v>20175.03793057007</v>
      </c>
      <c r="Z27" s="33">
        <v>20175.03793057007</v>
      </c>
      <c r="AA27" s="33">
        <v>20175.03793057007</v>
      </c>
      <c r="AB27" s="33">
        <v>21487.687190570068</v>
      </c>
      <c r="AC27" s="33">
        <v>21487.687190570068</v>
      </c>
      <c r="AD27" s="33">
        <v>21437.687190570068</v>
      </c>
      <c r="AE27" s="33">
        <v>21581.534385382078</v>
      </c>
    </row>
    <row r="28" spans="1:35" s="28" customFormat="1">
      <c r="A28" s="29" t="s">
        <v>130</v>
      </c>
      <c r="B28" s="29" t="s">
        <v>36</v>
      </c>
      <c r="C28" s="33">
        <v>0</v>
      </c>
      <c r="D28" s="33">
        <v>0</v>
      </c>
      <c r="E28" s="33">
        <v>0</v>
      </c>
      <c r="F28" s="33">
        <v>0</v>
      </c>
      <c r="G28" s="33">
        <v>0</v>
      </c>
      <c r="H28" s="33">
        <v>0</v>
      </c>
      <c r="I28" s="33">
        <v>0</v>
      </c>
      <c r="J28" s="33">
        <v>0</v>
      </c>
      <c r="K28" s="33">
        <v>0</v>
      </c>
      <c r="L28" s="33">
        <v>0</v>
      </c>
      <c r="M28" s="33">
        <v>0</v>
      </c>
      <c r="N28" s="33">
        <v>397.67367999999999</v>
      </c>
      <c r="O28" s="33">
        <v>397.67367999999999</v>
      </c>
      <c r="P28" s="33">
        <v>397.67367999999999</v>
      </c>
      <c r="Q28" s="33">
        <v>397.67367999999999</v>
      </c>
      <c r="R28" s="33">
        <v>397.67367999999999</v>
      </c>
      <c r="S28" s="33">
        <v>397.67367999999999</v>
      </c>
      <c r="T28" s="33">
        <v>397.67367999999999</v>
      </c>
      <c r="U28" s="33">
        <v>397.67394737343</v>
      </c>
      <c r="V28" s="33">
        <v>397.67394738749999</v>
      </c>
      <c r="W28" s="33">
        <v>1799.2142800000001</v>
      </c>
      <c r="X28" s="33">
        <v>1799.2142800000001</v>
      </c>
      <c r="Y28" s="33">
        <v>1799.2142800000001</v>
      </c>
      <c r="Z28" s="33">
        <v>1799.2142800000001</v>
      </c>
      <c r="AA28" s="33">
        <v>1799.2142800000001</v>
      </c>
      <c r="AB28" s="33">
        <v>1799.2142800000001</v>
      </c>
      <c r="AC28" s="33">
        <v>1799.21425</v>
      </c>
      <c r="AD28" s="33">
        <v>1799.21425</v>
      </c>
      <c r="AE28" s="33">
        <v>1799.21425</v>
      </c>
    </row>
    <row r="29" spans="1:35" s="28" customFormat="1">
      <c r="A29" s="29" t="s">
        <v>130</v>
      </c>
      <c r="B29" s="29" t="s">
        <v>73</v>
      </c>
      <c r="C29" s="33">
        <v>240</v>
      </c>
      <c r="D29" s="33">
        <v>240</v>
      </c>
      <c r="E29" s="33">
        <v>240</v>
      </c>
      <c r="F29" s="33">
        <v>240</v>
      </c>
      <c r="G29" s="33">
        <v>2280</v>
      </c>
      <c r="H29" s="33">
        <v>2280</v>
      </c>
      <c r="I29" s="33">
        <v>2280</v>
      </c>
      <c r="J29" s="33">
        <v>2280</v>
      </c>
      <c r="K29" s="33">
        <v>2280</v>
      </c>
      <c r="L29" s="33">
        <v>2280</v>
      </c>
      <c r="M29" s="33">
        <v>2280</v>
      </c>
      <c r="N29" s="33">
        <v>3894.9379999999901</v>
      </c>
      <c r="O29" s="33">
        <v>3894.9379999999901</v>
      </c>
      <c r="P29" s="33">
        <v>3894.9379999999901</v>
      </c>
      <c r="Q29" s="33">
        <v>3948.1729</v>
      </c>
      <c r="R29" s="33">
        <v>3948.1729</v>
      </c>
      <c r="S29" s="33">
        <v>4125.3832000000002</v>
      </c>
      <c r="T29" s="33">
        <v>4125.3832000000002</v>
      </c>
      <c r="U29" s="33">
        <v>4697.2916999999998</v>
      </c>
      <c r="V29" s="33">
        <v>4697.2916999999998</v>
      </c>
      <c r="W29" s="33">
        <v>4880</v>
      </c>
      <c r="X29" s="33">
        <v>4880</v>
      </c>
      <c r="Y29" s="33">
        <v>4880</v>
      </c>
      <c r="Z29" s="33">
        <v>4880</v>
      </c>
      <c r="AA29" s="33">
        <v>4880</v>
      </c>
      <c r="AB29" s="33">
        <v>4880</v>
      </c>
      <c r="AC29" s="33">
        <v>4880</v>
      </c>
      <c r="AD29" s="33">
        <v>4880</v>
      </c>
      <c r="AE29" s="33">
        <v>4880</v>
      </c>
    </row>
    <row r="30" spans="1:35" s="28" customFormat="1">
      <c r="A30" s="29" t="s">
        <v>130</v>
      </c>
      <c r="B30" s="29" t="s">
        <v>56</v>
      </c>
      <c r="C30" s="33">
        <v>33.809000492095876</v>
      </c>
      <c r="D30" s="33">
        <v>82.708997726440401</v>
      </c>
      <c r="E30" s="33">
        <v>156.7610015869133</v>
      </c>
      <c r="F30" s="33">
        <v>263.89000701904251</v>
      </c>
      <c r="G30" s="33">
        <v>405.04799652099609</v>
      </c>
      <c r="H30" s="33">
        <v>567.05899810790902</v>
      </c>
      <c r="I30" s="33">
        <v>769.63403320312409</v>
      </c>
      <c r="J30" s="33">
        <v>1010.102981567382</v>
      </c>
      <c r="K30" s="33">
        <v>1287.846038818356</v>
      </c>
      <c r="L30" s="33">
        <v>1513.001998901364</v>
      </c>
      <c r="M30" s="33">
        <v>1757.9950256347629</v>
      </c>
      <c r="N30" s="33">
        <v>2022.752929687492</v>
      </c>
      <c r="O30" s="33">
        <v>2303.8510437011641</v>
      </c>
      <c r="P30" s="33">
        <v>2570.3709106445258</v>
      </c>
      <c r="Q30" s="33">
        <v>2845.8051147460928</v>
      </c>
      <c r="R30" s="33">
        <v>2993.400024414062</v>
      </c>
      <c r="S30" s="33">
        <v>3149.60205078125</v>
      </c>
      <c r="T30" s="33">
        <v>3306.082000732416</v>
      </c>
      <c r="U30" s="33">
        <v>3472.6760864257813</v>
      </c>
      <c r="V30" s="33">
        <v>3642.4990844726508</v>
      </c>
      <c r="W30" s="33">
        <v>3815.6539916992128</v>
      </c>
      <c r="X30" s="33">
        <v>3993.2119750976508</v>
      </c>
      <c r="Y30" s="33">
        <v>4175.7440795898383</v>
      </c>
      <c r="Z30" s="33">
        <v>4364.7819213867133</v>
      </c>
      <c r="AA30" s="33">
        <v>4557.4061279296875</v>
      </c>
      <c r="AB30" s="33">
        <v>4750.507080078125</v>
      </c>
      <c r="AC30" s="33">
        <v>4944.2018432617178</v>
      </c>
      <c r="AD30" s="33">
        <v>5141.238037109375</v>
      </c>
      <c r="AE30" s="33">
        <v>5338.71484375</v>
      </c>
    </row>
    <row r="31" spans="1:35" s="28" customFormat="1">
      <c r="A31" s="34" t="s">
        <v>138</v>
      </c>
      <c r="B31" s="34"/>
      <c r="C31" s="35">
        <v>20539.092993691858</v>
      </c>
      <c r="D31" s="35">
        <v>20534.092993694492</v>
      </c>
      <c r="E31" s="35">
        <v>21009.092993856848</v>
      </c>
      <c r="F31" s="35">
        <v>22095.715668564666</v>
      </c>
      <c r="G31" s="35">
        <v>20072.667065270456</v>
      </c>
      <c r="H31" s="35">
        <v>20242.528588048244</v>
      </c>
      <c r="I31" s="35">
        <v>20242.528618548815</v>
      </c>
      <c r="J31" s="35">
        <v>21049.585158649224</v>
      </c>
      <c r="K31" s="35">
        <v>21041.991089347484</v>
      </c>
      <c r="L31" s="35">
        <v>22543.132991487902</v>
      </c>
      <c r="M31" s="35">
        <v>22991.789776027377</v>
      </c>
      <c r="N31" s="35">
        <v>27520.488377004243</v>
      </c>
      <c r="O31" s="35">
        <v>28803.511377078263</v>
      </c>
      <c r="P31" s="35">
        <v>28803.511407181064</v>
      </c>
      <c r="Q31" s="35">
        <v>28432.277030329642</v>
      </c>
      <c r="R31" s="35">
        <v>29167.158318562295</v>
      </c>
      <c r="S31" s="35">
        <v>33326.099765944105</v>
      </c>
      <c r="T31" s="35">
        <v>35172.473175910629</v>
      </c>
      <c r="U31" s="35">
        <v>36172.714275910635</v>
      </c>
      <c r="V31" s="35">
        <v>37463.726975910635</v>
      </c>
      <c r="W31" s="35">
        <v>39420.913276673578</v>
      </c>
      <c r="X31" s="35">
        <v>42479.793375147703</v>
      </c>
      <c r="Y31" s="35">
        <v>43060.13447179077</v>
      </c>
      <c r="Z31" s="35">
        <v>42949.922771790771</v>
      </c>
      <c r="AA31" s="35">
        <v>44574.085971790773</v>
      </c>
      <c r="AB31" s="35">
        <v>48676.294458739008</v>
      </c>
      <c r="AC31" s="35">
        <v>48699.548488739012</v>
      </c>
      <c r="AD31" s="35">
        <v>48673.879188739011</v>
      </c>
      <c r="AE31" s="35">
        <v>49028.867781109613</v>
      </c>
    </row>
    <row r="32" spans="1:35" s="28" customFormat="1"/>
    <row r="33" spans="1:31" s="28" customFormat="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s="28" customFormat="1">
      <c r="A34" s="29" t="s">
        <v>131</v>
      </c>
      <c r="B34" s="29" t="s">
        <v>64</v>
      </c>
      <c r="C34" s="33">
        <v>8126</v>
      </c>
      <c r="D34" s="33">
        <v>8126</v>
      </c>
      <c r="E34" s="33">
        <v>8126</v>
      </c>
      <c r="F34" s="33">
        <v>4590.1451359999983</v>
      </c>
      <c r="G34" s="33">
        <v>4527.0258685666995</v>
      </c>
      <c r="H34" s="33">
        <v>4345.9999432187888</v>
      </c>
      <c r="I34" s="33">
        <v>4195.9284099999977</v>
      </c>
      <c r="J34" s="33">
        <v>4195.9284099999977</v>
      </c>
      <c r="K34" s="33">
        <v>4077.2397199999996</v>
      </c>
      <c r="L34" s="33">
        <v>4077.2397199999996</v>
      </c>
      <c r="M34" s="33">
        <v>4077.2397199999996</v>
      </c>
      <c r="N34" s="33">
        <v>4077.2397199999996</v>
      </c>
      <c r="O34" s="33">
        <v>3409.7981538596496</v>
      </c>
      <c r="P34" s="33">
        <v>3409.7981538350195</v>
      </c>
      <c r="Q34" s="33">
        <v>3409.7981537718797</v>
      </c>
      <c r="R34" s="33">
        <v>3109.8696238602402</v>
      </c>
      <c r="S34" s="33">
        <v>3109.8696238360303</v>
      </c>
      <c r="T34" s="33">
        <v>3109.8696238324801</v>
      </c>
      <c r="U34" s="33">
        <v>3109.8696238312004</v>
      </c>
      <c r="V34" s="33">
        <v>3109.8696238177504</v>
      </c>
      <c r="W34" s="33">
        <v>3109.8696238309303</v>
      </c>
      <c r="X34" s="33">
        <v>2365.8696238340303</v>
      </c>
      <c r="Y34" s="33">
        <v>2054.8301000000001</v>
      </c>
      <c r="Z34" s="33">
        <v>1692</v>
      </c>
      <c r="AA34" s="33">
        <v>1692</v>
      </c>
      <c r="AB34" s="33">
        <v>1692</v>
      </c>
      <c r="AC34" s="33">
        <v>1692</v>
      </c>
      <c r="AD34" s="33">
        <v>1692</v>
      </c>
      <c r="AE34" s="33">
        <v>1692</v>
      </c>
    </row>
    <row r="35" spans="1:31" s="28" customFormat="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s="28" customFormat="1">
      <c r="A36" s="29" t="s">
        <v>131</v>
      </c>
      <c r="B36" s="29" t="s">
        <v>20</v>
      </c>
      <c r="C36" s="33">
        <v>1512.8999938964839</v>
      </c>
      <c r="D36" s="33">
        <v>1512.8999938964839</v>
      </c>
      <c r="E36" s="33">
        <v>1512.8999938964839</v>
      </c>
      <c r="F36" s="33">
        <v>1512.8999938964839</v>
      </c>
      <c r="G36" s="33">
        <v>1512.8999938964839</v>
      </c>
      <c r="H36" s="33">
        <v>1512.8999938964839</v>
      </c>
      <c r="I36" s="33">
        <v>1512.8999938964839</v>
      </c>
      <c r="J36" s="33">
        <v>1512.8999938964839</v>
      </c>
      <c r="K36" s="33">
        <v>1512.8999938964839</v>
      </c>
      <c r="L36" s="33">
        <v>1512.8999938964839</v>
      </c>
      <c r="M36" s="33">
        <v>1512.8999938964839</v>
      </c>
      <c r="N36" s="33">
        <v>1512.8999938964839</v>
      </c>
      <c r="O36" s="33">
        <v>1512.8999938964839</v>
      </c>
      <c r="P36" s="33">
        <v>1512.8999938964839</v>
      </c>
      <c r="Q36" s="33">
        <v>1512.8999938964839</v>
      </c>
      <c r="R36" s="33">
        <v>1127.8999938964839</v>
      </c>
      <c r="S36" s="33">
        <v>1127.8999938964839</v>
      </c>
      <c r="T36" s="33">
        <v>1127.8999938964839</v>
      </c>
      <c r="U36" s="33">
        <v>984.5</v>
      </c>
      <c r="V36" s="33">
        <v>984.5</v>
      </c>
      <c r="W36" s="33">
        <v>984.5</v>
      </c>
      <c r="X36" s="33">
        <v>984.5</v>
      </c>
      <c r="Y36" s="33">
        <v>984.5</v>
      </c>
      <c r="Z36" s="33">
        <v>984.5</v>
      </c>
      <c r="AA36" s="33">
        <v>340</v>
      </c>
      <c r="AB36" s="33">
        <v>180</v>
      </c>
      <c r="AC36" s="33">
        <v>180</v>
      </c>
      <c r="AD36" s="33">
        <v>180</v>
      </c>
      <c r="AE36" s="33">
        <v>180</v>
      </c>
    </row>
    <row r="37" spans="1:31" s="28" customFormat="1">
      <c r="A37" s="29" t="s">
        <v>131</v>
      </c>
      <c r="B37" s="29" t="s">
        <v>32</v>
      </c>
      <c r="C37" s="33">
        <v>84</v>
      </c>
      <c r="D37" s="33">
        <v>84</v>
      </c>
      <c r="E37" s="33">
        <v>84</v>
      </c>
      <c r="F37" s="33">
        <v>84</v>
      </c>
      <c r="G37" s="33">
        <v>84</v>
      </c>
      <c r="H37" s="33">
        <v>84</v>
      </c>
      <c r="I37" s="33">
        <v>84</v>
      </c>
      <c r="J37" s="33">
        <v>84</v>
      </c>
      <c r="K37" s="33">
        <v>84</v>
      </c>
      <c r="L37" s="33">
        <v>84</v>
      </c>
      <c r="M37" s="33">
        <v>84</v>
      </c>
      <c r="N37" s="33">
        <v>84</v>
      </c>
      <c r="O37" s="33">
        <v>84</v>
      </c>
      <c r="P37" s="33">
        <v>84</v>
      </c>
      <c r="Q37" s="33">
        <v>84</v>
      </c>
      <c r="R37" s="33">
        <v>84</v>
      </c>
      <c r="S37" s="33">
        <v>84</v>
      </c>
      <c r="T37" s="33">
        <v>84</v>
      </c>
      <c r="U37" s="33">
        <v>84</v>
      </c>
      <c r="V37" s="33">
        <v>84</v>
      </c>
      <c r="W37" s="33">
        <v>84</v>
      </c>
      <c r="X37" s="33">
        <v>84</v>
      </c>
      <c r="Y37" s="33">
        <v>84</v>
      </c>
      <c r="Z37" s="33">
        <v>84</v>
      </c>
      <c r="AA37" s="33">
        <v>84</v>
      </c>
      <c r="AB37" s="33">
        <v>0</v>
      </c>
      <c r="AC37" s="33">
        <v>0</v>
      </c>
      <c r="AD37" s="33">
        <v>0</v>
      </c>
      <c r="AE37" s="33">
        <v>0</v>
      </c>
    </row>
    <row r="38" spans="1:31" s="28" customFormat="1">
      <c r="A38" s="29" t="s">
        <v>131</v>
      </c>
      <c r="B38" s="29" t="s">
        <v>66</v>
      </c>
      <c r="C38" s="33">
        <v>1910</v>
      </c>
      <c r="D38" s="33">
        <v>1910</v>
      </c>
      <c r="E38" s="33">
        <v>1910</v>
      </c>
      <c r="F38" s="33">
        <v>1910</v>
      </c>
      <c r="G38" s="33">
        <v>1910</v>
      </c>
      <c r="H38" s="33">
        <v>1910</v>
      </c>
      <c r="I38" s="33">
        <v>1910</v>
      </c>
      <c r="J38" s="33">
        <v>1910</v>
      </c>
      <c r="K38" s="33">
        <v>1910</v>
      </c>
      <c r="L38" s="33">
        <v>1910</v>
      </c>
      <c r="M38" s="33">
        <v>1910</v>
      </c>
      <c r="N38" s="33">
        <v>1910</v>
      </c>
      <c r="O38" s="33">
        <v>1618</v>
      </c>
      <c r="P38" s="33">
        <v>1501</v>
      </c>
      <c r="Q38" s="33">
        <v>1501</v>
      </c>
      <c r="R38" s="33">
        <v>1501</v>
      </c>
      <c r="S38" s="33">
        <v>1501</v>
      </c>
      <c r="T38" s="33">
        <v>1501</v>
      </c>
      <c r="U38" s="33">
        <v>2445.0653000000002</v>
      </c>
      <c r="V38" s="33">
        <v>2445.0653000000002</v>
      </c>
      <c r="W38" s="33">
        <v>2445.0653000000002</v>
      </c>
      <c r="X38" s="33">
        <v>2983.9589000000001</v>
      </c>
      <c r="Y38" s="33">
        <v>2983.9589000000001</v>
      </c>
      <c r="Z38" s="33">
        <v>2851.9589000000001</v>
      </c>
      <c r="AA38" s="33">
        <v>2851.9589000000001</v>
      </c>
      <c r="AB38" s="33">
        <v>3669.9785000000002</v>
      </c>
      <c r="AC38" s="33">
        <v>3669.9785000000002</v>
      </c>
      <c r="AD38" s="33">
        <v>3669.9785000000002</v>
      </c>
      <c r="AE38" s="33">
        <v>4816.97</v>
      </c>
    </row>
    <row r="39" spans="1:31" s="28" customFormat="1">
      <c r="A39" s="29" t="s">
        <v>131</v>
      </c>
      <c r="B39" s="29" t="s">
        <v>65</v>
      </c>
      <c r="C39" s="33">
        <v>152.40000152587891</v>
      </c>
      <c r="D39" s="33">
        <v>152.40000152587891</v>
      </c>
      <c r="E39" s="33">
        <v>152.40000152587891</v>
      </c>
      <c r="F39" s="33">
        <v>152.40000152587891</v>
      </c>
      <c r="G39" s="33">
        <v>152.40000152587891</v>
      </c>
      <c r="H39" s="33">
        <v>152.40000152587891</v>
      </c>
      <c r="I39" s="33">
        <v>152.40000152587891</v>
      </c>
      <c r="J39" s="33">
        <v>152.40000152587891</v>
      </c>
      <c r="K39" s="33">
        <v>152.40000152587891</v>
      </c>
      <c r="L39" s="33">
        <v>152.40000152587891</v>
      </c>
      <c r="M39" s="33">
        <v>152.40000152587891</v>
      </c>
      <c r="N39" s="33">
        <v>152.40000152587891</v>
      </c>
      <c r="O39" s="33">
        <v>152.40000152587891</v>
      </c>
      <c r="P39" s="33">
        <v>152.40000152587891</v>
      </c>
      <c r="Q39" s="33">
        <v>152.40000152587891</v>
      </c>
      <c r="R39" s="33">
        <v>152.40000152587891</v>
      </c>
      <c r="S39" s="33">
        <v>66</v>
      </c>
      <c r="T39" s="33">
        <v>66</v>
      </c>
      <c r="U39" s="33">
        <v>66</v>
      </c>
      <c r="V39" s="33">
        <v>66</v>
      </c>
      <c r="W39" s="33">
        <v>66</v>
      </c>
      <c r="X39" s="33">
        <v>0</v>
      </c>
      <c r="Y39" s="33">
        <v>0</v>
      </c>
      <c r="Z39" s="33">
        <v>0</v>
      </c>
      <c r="AA39" s="33">
        <v>0</v>
      </c>
      <c r="AB39" s="33">
        <v>0</v>
      </c>
      <c r="AC39" s="33">
        <v>0</v>
      </c>
      <c r="AD39" s="33">
        <v>0</v>
      </c>
      <c r="AE39" s="33">
        <v>0</v>
      </c>
    </row>
    <row r="40" spans="1:31" s="28" customFormat="1">
      <c r="A40" s="29" t="s">
        <v>131</v>
      </c>
      <c r="B40" s="29" t="s">
        <v>69</v>
      </c>
      <c r="C40" s="33">
        <v>4576.6079607824686</v>
      </c>
      <c r="D40" s="33">
        <v>5076.6079607824686</v>
      </c>
      <c r="E40" s="33">
        <v>5076.6079607824686</v>
      </c>
      <c r="F40" s="33">
        <v>6276.6079607824686</v>
      </c>
      <c r="G40" s="33">
        <v>6564.8484607824685</v>
      </c>
      <c r="H40" s="33">
        <v>6564.8484607824685</v>
      </c>
      <c r="I40" s="33">
        <v>6575.7545907824688</v>
      </c>
      <c r="J40" s="33">
        <v>7382.5537207824682</v>
      </c>
      <c r="K40" s="33">
        <v>7382.5537207824682</v>
      </c>
      <c r="L40" s="33">
        <v>7382.5537207824682</v>
      </c>
      <c r="M40" s="33">
        <v>7600.1823207824682</v>
      </c>
      <c r="N40" s="33">
        <v>8528.9545207824667</v>
      </c>
      <c r="O40" s="33">
        <v>9961.0176685742063</v>
      </c>
      <c r="P40" s="33">
        <v>10097.629338580276</v>
      </c>
      <c r="Q40" s="33">
        <v>10411.209908588587</v>
      </c>
      <c r="R40" s="33">
        <v>10885.691468634428</v>
      </c>
      <c r="S40" s="33">
        <v>11733.673308767427</v>
      </c>
      <c r="T40" s="33">
        <v>11733.673308785388</v>
      </c>
      <c r="U40" s="33">
        <v>11733.673308788328</v>
      </c>
      <c r="V40" s="33">
        <v>11733.673308792359</v>
      </c>
      <c r="W40" s="33">
        <v>12372.838108800808</v>
      </c>
      <c r="X40" s="33">
        <v>13995.911661188569</v>
      </c>
      <c r="Y40" s="33">
        <v>13815.393655823555</v>
      </c>
      <c r="Z40" s="33">
        <v>14166.260441180308</v>
      </c>
      <c r="AA40" s="33">
        <v>15392.038191203939</v>
      </c>
      <c r="AB40" s="33">
        <v>15666.600007079225</v>
      </c>
      <c r="AC40" s="33">
        <v>15666.600007092391</v>
      </c>
      <c r="AD40" s="33">
        <v>20080.623200762941</v>
      </c>
      <c r="AE40" s="33">
        <v>20080.623200762941</v>
      </c>
    </row>
    <row r="41" spans="1:31" s="28" customFormat="1">
      <c r="A41" s="29" t="s">
        <v>131</v>
      </c>
      <c r="B41" s="29" t="s">
        <v>68</v>
      </c>
      <c r="C41" s="33">
        <v>2017.6349983215291</v>
      </c>
      <c r="D41" s="33">
        <v>2827.6199989318811</v>
      </c>
      <c r="E41" s="33">
        <v>2827.6199989318811</v>
      </c>
      <c r="F41" s="33">
        <v>2827.6199989318811</v>
      </c>
      <c r="G41" s="33">
        <v>2827.6199989318811</v>
      </c>
      <c r="H41" s="33">
        <v>2827.6199989318811</v>
      </c>
      <c r="I41" s="33">
        <v>2827.6199989318811</v>
      </c>
      <c r="J41" s="33">
        <v>2827.6199989318811</v>
      </c>
      <c r="K41" s="33">
        <v>2827.6199989318811</v>
      </c>
      <c r="L41" s="33">
        <v>2827.6199989318811</v>
      </c>
      <c r="M41" s="33">
        <v>3204.0456289318799</v>
      </c>
      <c r="N41" s="33">
        <v>3876.9801289318798</v>
      </c>
      <c r="O41" s="33">
        <v>4541.3067289318797</v>
      </c>
      <c r="P41" s="33">
        <v>4541.3067289318797</v>
      </c>
      <c r="Q41" s="33">
        <v>4541.3067289318797</v>
      </c>
      <c r="R41" s="33">
        <v>4420.3067289318797</v>
      </c>
      <c r="S41" s="33">
        <v>6625.371658931871</v>
      </c>
      <c r="T41" s="33">
        <v>6625.371658931871</v>
      </c>
      <c r="U41" s="33">
        <v>7633.3649589318802</v>
      </c>
      <c r="V41" s="33">
        <v>8456.0086589318817</v>
      </c>
      <c r="W41" s="33">
        <v>9513.1871589318816</v>
      </c>
      <c r="X41" s="33">
        <v>12618.678400762936</v>
      </c>
      <c r="Y41" s="33">
        <v>12451.678400762936</v>
      </c>
      <c r="Z41" s="33">
        <v>12250.578402288815</v>
      </c>
      <c r="AA41" s="33">
        <v>12186.370402105709</v>
      </c>
      <c r="AB41" s="33">
        <v>17916.9974607857</v>
      </c>
      <c r="AC41" s="33">
        <v>17806.597459260636</v>
      </c>
      <c r="AD41" s="33">
        <v>17275.697457736631</v>
      </c>
      <c r="AE41" s="33">
        <v>19814.397456549683</v>
      </c>
    </row>
    <row r="42" spans="1:31" s="28" customFormat="1">
      <c r="A42" s="29" t="s">
        <v>131</v>
      </c>
      <c r="B42" s="29" t="s">
        <v>36</v>
      </c>
      <c r="C42" s="33">
        <v>0</v>
      </c>
      <c r="D42" s="33">
        <v>20</v>
      </c>
      <c r="E42" s="33">
        <v>20</v>
      </c>
      <c r="F42" s="33">
        <v>20</v>
      </c>
      <c r="G42" s="33">
        <v>20</v>
      </c>
      <c r="H42" s="33">
        <v>20</v>
      </c>
      <c r="I42" s="33">
        <v>20</v>
      </c>
      <c r="J42" s="33">
        <v>20.000355299500001</v>
      </c>
      <c r="K42" s="33">
        <v>20.000355335969999</v>
      </c>
      <c r="L42" s="33">
        <v>20.000355363360001</v>
      </c>
      <c r="M42" s="33">
        <v>20.000355391500001</v>
      </c>
      <c r="N42" s="33">
        <v>529.22085999999899</v>
      </c>
      <c r="O42" s="33">
        <v>730.7953</v>
      </c>
      <c r="P42" s="33">
        <v>730.7953</v>
      </c>
      <c r="Q42" s="33">
        <v>730.7953</v>
      </c>
      <c r="R42" s="33">
        <v>730.7953</v>
      </c>
      <c r="S42" s="33">
        <v>730.7953</v>
      </c>
      <c r="T42" s="33">
        <v>730.7953</v>
      </c>
      <c r="U42" s="33">
        <v>730.7953</v>
      </c>
      <c r="V42" s="33">
        <v>710.7953</v>
      </c>
      <c r="W42" s="33">
        <v>710.7953</v>
      </c>
      <c r="X42" s="33">
        <v>1950.1445000000001</v>
      </c>
      <c r="Y42" s="33">
        <v>1950.1445000000001</v>
      </c>
      <c r="Z42" s="33">
        <v>2931.9448000000002</v>
      </c>
      <c r="AA42" s="33">
        <v>3364.1628000000001</v>
      </c>
      <c r="AB42" s="33">
        <v>8165.9340000000002</v>
      </c>
      <c r="AC42" s="33">
        <v>8165.9340000000002</v>
      </c>
      <c r="AD42" s="33">
        <v>10000</v>
      </c>
      <c r="AE42" s="33">
        <v>10000</v>
      </c>
    </row>
    <row r="43" spans="1:31" s="28" customFormat="1">
      <c r="A43" s="29" t="s">
        <v>131</v>
      </c>
      <c r="B43" s="29" t="s">
        <v>73</v>
      </c>
      <c r="C43" s="33">
        <v>570</v>
      </c>
      <c r="D43" s="33">
        <v>570</v>
      </c>
      <c r="E43" s="33">
        <v>570</v>
      </c>
      <c r="F43" s="33">
        <v>570</v>
      </c>
      <c r="G43" s="33">
        <v>570</v>
      </c>
      <c r="H43" s="33">
        <v>570</v>
      </c>
      <c r="I43" s="33">
        <v>570</v>
      </c>
      <c r="J43" s="33">
        <v>570</v>
      </c>
      <c r="K43" s="33">
        <v>570</v>
      </c>
      <c r="L43" s="33">
        <v>570</v>
      </c>
      <c r="M43" s="33">
        <v>570</v>
      </c>
      <c r="N43" s="33">
        <v>1088.9501299999999</v>
      </c>
      <c r="O43" s="33">
        <v>1471.0500500000001</v>
      </c>
      <c r="P43" s="33">
        <v>1471.0500500000001</v>
      </c>
      <c r="Q43" s="33">
        <v>1471.0500500000001</v>
      </c>
      <c r="R43" s="33">
        <v>1471.0500500000001</v>
      </c>
      <c r="S43" s="33">
        <v>2719.7388000000001</v>
      </c>
      <c r="T43" s="33">
        <v>2719.7388000000001</v>
      </c>
      <c r="U43" s="33">
        <v>2862.5259999999998</v>
      </c>
      <c r="V43" s="33">
        <v>2862.5259999999998</v>
      </c>
      <c r="W43" s="33">
        <v>3013.3029999999999</v>
      </c>
      <c r="X43" s="33">
        <v>3670</v>
      </c>
      <c r="Y43" s="33">
        <v>3670</v>
      </c>
      <c r="Z43" s="33">
        <v>3670</v>
      </c>
      <c r="AA43" s="33">
        <v>3670</v>
      </c>
      <c r="AB43" s="33">
        <v>3670</v>
      </c>
      <c r="AC43" s="33">
        <v>3670</v>
      </c>
      <c r="AD43" s="33">
        <v>3670</v>
      </c>
      <c r="AE43" s="33">
        <v>3670</v>
      </c>
    </row>
    <row r="44" spans="1:31" s="28" customFormat="1">
      <c r="A44" s="29" t="s">
        <v>131</v>
      </c>
      <c r="B44" s="29" t="s">
        <v>56</v>
      </c>
      <c r="C44" s="33">
        <v>18.792000293731611</v>
      </c>
      <c r="D44" s="33">
        <v>56.930000305175746</v>
      </c>
      <c r="E44" s="33">
        <v>116.31200408935541</v>
      </c>
      <c r="F44" s="33">
        <v>203.74100685119538</v>
      </c>
      <c r="G44" s="33">
        <v>316.67499160766528</v>
      </c>
      <c r="H44" s="33">
        <v>441.51198577880842</v>
      </c>
      <c r="I44" s="33">
        <v>598.09701538085881</v>
      </c>
      <c r="J44" s="33">
        <v>788.33800506591706</v>
      </c>
      <c r="K44" s="33">
        <v>1007.1959838867181</v>
      </c>
      <c r="L44" s="33">
        <v>1181.6699371337841</v>
      </c>
      <c r="M44" s="33">
        <v>1375.488037109372</v>
      </c>
      <c r="N44" s="33">
        <v>1581.046997070305</v>
      </c>
      <c r="O44" s="33">
        <v>1799.5640411376919</v>
      </c>
      <c r="P44" s="33">
        <v>2003.201034545895</v>
      </c>
      <c r="Q44" s="33">
        <v>2215.9790039062468</v>
      </c>
      <c r="R44" s="33">
        <v>2320.6339721679628</v>
      </c>
      <c r="S44" s="33">
        <v>2431.5501098632758</v>
      </c>
      <c r="T44" s="33">
        <v>2543.8589782714839</v>
      </c>
      <c r="U44" s="33">
        <v>2662.8169250488231</v>
      </c>
      <c r="V44" s="33">
        <v>2785.4378967285102</v>
      </c>
      <c r="W44" s="33">
        <v>2910.140014648432</v>
      </c>
      <c r="X44" s="33">
        <v>3039.4479064941352</v>
      </c>
      <c r="Y44" s="33">
        <v>3174.2980346679628</v>
      </c>
      <c r="Z44" s="33">
        <v>3316.8311157226563</v>
      </c>
      <c r="AA44" s="33">
        <v>3463.237915039057</v>
      </c>
      <c r="AB44" s="33">
        <v>3617.5489807128902</v>
      </c>
      <c r="AC44" s="33">
        <v>3775.544921874995</v>
      </c>
      <c r="AD44" s="33">
        <v>3934.3799438476508</v>
      </c>
      <c r="AE44" s="33">
        <v>4096.4850463867178</v>
      </c>
    </row>
    <row r="45" spans="1:31" s="28" customFormat="1">
      <c r="A45" s="34" t="s">
        <v>138</v>
      </c>
      <c r="B45" s="34"/>
      <c r="C45" s="35">
        <v>18379.542954526361</v>
      </c>
      <c r="D45" s="35">
        <v>19689.527955136713</v>
      </c>
      <c r="E45" s="35">
        <v>19689.527955136713</v>
      </c>
      <c r="F45" s="35">
        <v>17353.673091136712</v>
      </c>
      <c r="G45" s="35">
        <v>17578.794323703412</v>
      </c>
      <c r="H45" s="35">
        <v>17397.768398355503</v>
      </c>
      <c r="I45" s="35">
        <v>17258.602995136709</v>
      </c>
      <c r="J45" s="35">
        <v>18065.402125136708</v>
      </c>
      <c r="K45" s="35">
        <v>17946.713435136713</v>
      </c>
      <c r="L45" s="35">
        <v>17946.713435136713</v>
      </c>
      <c r="M45" s="35">
        <v>18540.767665136711</v>
      </c>
      <c r="N45" s="35">
        <v>20142.47436513671</v>
      </c>
      <c r="O45" s="35">
        <v>21279.422546788097</v>
      </c>
      <c r="P45" s="35">
        <v>21299.034216769538</v>
      </c>
      <c r="Q45" s="35">
        <v>21612.614786714708</v>
      </c>
      <c r="R45" s="35">
        <v>21281.167816848909</v>
      </c>
      <c r="S45" s="35">
        <v>24247.814585431814</v>
      </c>
      <c r="T45" s="35">
        <v>24247.814585446224</v>
      </c>
      <c r="U45" s="35">
        <v>26056.473191551409</v>
      </c>
      <c r="V45" s="35">
        <v>26879.116891541991</v>
      </c>
      <c r="W45" s="35">
        <v>28575.460191563623</v>
      </c>
      <c r="X45" s="35">
        <v>33032.918585785534</v>
      </c>
      <c r="Y45" s="35">
        <v>32374.361056586491</v>
      </c>
      <c r="Z45" s="35">
        <v>32029.297743469124</v>
      </c>
      <c r="AA45" s="35">
        <v>32546.367493309648</v>
      </c>
      <c r="AB45" s="35">
        <v>39125.575967864926</v>
      </c>
      <c r="AC45" s="35">
        <v>39015.175966353025</v>
      </c>
      <c r="AD45" s="35">
        <v>42898.299158499576</v>
      </c>
      <c r="AE45" s="35">
        <v>46583.990657312621</v>
      </c>
    </row>
    <row r="46" spans="1:31" s="28" customFormat="1"/>
    <row r="47" spans="1:31" s="28" customFormat="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s="28" customFormat="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s="28" customFormat="1">
      <c r="A49" s="29" t="s">
        <v>132</v>
      </c>
      <c r="B49" s="29" t="s">
        <v>71</v>
      </c>
      <c r="C49" s="33">
        <v>4790</v>
      </c>
      <c r="D49" s="33">
        <v>4790</v>
      </c>
      <c r="E49" s="33">
        <v>4790</v>
      </c>
      <c r="F49" s="33">
        <v>2090.4890500000001</v>
      </c>
      <c r="G49" s="33">
        <v>1989.0482300000003</v>
      </c>
      <c r="H49" s="33">
        <v>1603.9114300000001</v>
      </c>
      <c r="I49" s="33">
        <v>0</v>
      </c>
      <c r="J49" s="33">
        <v>0</v>
      </c>
      <c r="K49" s="33">
        <v>0</v>
      </c>
      <c r="L49" s="33">
        <v>0</v>
      </c>
      <c r="M49" s="33">
        <v>0</v>
      </c>
      <c r="N49" s="33">
        <v>0</v>
      </c>
      <c r="O49" s="33">
        <v>0</v>
      </c>
      <c r="P49" s="33">
        <v>0</v>
      </c>
      <c r="Q49" s="33">
        <v>0</v>
      </c>
      <c r="R49" s="33">
        <v>0</v>
      </c>
      <c r="S49" s="33">
        <v>0</v>
      </c>
      <c r="T49" s="33">
        <v>0</v>
      </c>
      <c r="U49" s="33">
        <v>0</v>
      </c>
      <c r="V49" s="33">
        <v>0</v>
      </c>
      <c r="W49" s="33">
        <v>0</v>
      </c>
      <c r="X49" s="33">
        <v>0</v>
      </c>
      <c r="Y49" s="33">
        <v>0</v>
      </c>
      <c r="Z49" s="33">
        <v>0</v>
      </c>
      <c r="AA49" s="33">
        <v>0</v>
      </c>
      <c r="AB49" s="33">
        <v>0</v>
      </c>
      <c r="AC49" s="33">
        <v>0</v>
      </c>
      <c r="AD49" s="33">
        <v>0</v>
      </c>
      <c r="AE49" s="33">
        <v>0</v>
      </c>
    </row>
    <row r="50" spans="1:31" s="28" customFormat="1">
      <c r="A50" s="29" t="s">
        <v>132</v>
      </c>
      <c r="B50" s="29" t="s">
        <v>20</v>
      </c>
      <c r="C50" s="33">
        <v>0</v>
      </c>
      <c r="D50" s="33">
        <v>0</v>
      </c>
      <c r="E50" s="33">
        <v>0</v>
      </c>
      <c r="F50" s="33">
        <v>0</v>
      </c>
      <c r="G50" s="33">
        <v>0</v>
      </c>
      <c r="H50" s="33">
        <v>0</v>
      </c>
      <c r="I50" s="33">
        <v>0</v>
      </c>
      <c r="J50" s="33">
        <v>0</v>
      </c>
      <c r="K50" s="33">
        <v>0</v>
      </c>
      <c r="L50" s="33">
        <v>0</v>
      </c>
      <c r="M50" s="33">
        <v>0</v>
      </c>
      <c r="N50" s="33">
        <v>0</v>
      </c>
      <c r="O50" s="33">
        <v>0</v>
      </c>
      <c r="P50" s="33">
        <v>0</v>
      </c>
      <c r="Q50" s="33">
        <v>0</v>
      </c>
      <c r="R50" s="33">
        <v>0</v>
      </c>
      <c r="S50" s="33">
        <v>0</v>
      </c>
      <c r="T50" s="33">
        <v>0</v>
      </c>
      <c r="U50" s="33">
        <v>0</v>
      </c>
      <c r="V50" s="33">
        <v>0</v>
      </c>
      <c r="W50" s="33">
        <v>0</v>
      </c>
      <c r="X50" s="33">
        <v>0</v>
      </c>
      <c r="Y50" s="33">
        <v>0</v>
      </c>
      <c r="Z50" s="33">
        <v>0</v>
      </c>
      <c r="AA50" s="33">
        <v>0</v>
      </c>
      <c r="AB50" s="33">
        <v>0</v>
      </c>
      <c r="AC50" s="33">
        <v>0</v>
      </c>
      <c r="AD50" s="33">
        <v>0</v>
      </c>
      <c r="AE50" s="33">
        <v>0</v>
      </c>
    </row>
    <row r="51" spans="1:31" s="28" customFormat="1">
      <c r="A51" s="29" t="s">
        <v>132</v>
      </c>
      <c r="B51" s="29" t="s">
        <v>32</v>
      </c>
      <c r="C51" s="33">
        <v>500</v>
      </c>
      <c r="D51" s="33">
        <v>500</v>
      </c>
      <c r="E51" s="33">
        <v>500</v>
      </c>
      <c r="F51" s="33">
        <v>500</v>
      </c>
      <c r="G51" s="33">
        <v>500</v>
      </c>
      <c r="H51" s="33">
        <v>500</v>
      </c>
      <c r="I51" s="33">
        <v>500</v>
      </c>
      <c r="J51" s="33">
        <v>500</v>
      </c>
      <c r="K51" s="33">
        <v>500</v>
      </c>
      <c r="L51" s="33">
        <v>500</v>
      </c>
      <c r="M51" s="33">
        <v>500</v>
      </c>
      <c r="N51" s="33">
        <v>500</v>
      </c>
      <c r="O51" s="33">
        <v>500</v>
      </c>
      <c r="P51" s="33">
        <v>500</v>
      </c>
      <c r="Q51" s="33">
        <v>500</v>
      </c>
      <c r="R51" s="33">
        <v>500</v>
      </c>
      <c r="S51" s="33">
        <v>500</v>
      </c>
      <c r="T51" s="33">
        <v>500</v>
      </c>
      <c r="U51" s="33">
        <v>0</v>
      </c>
      <c r="V51" s="33">
        <v>0</v>
      </c>
      <c r="W51" s="33">
        <v>0</v>
      </c>
      <c r="X51" s="33">
        <v>0</v>
      </c>
      <c r="Y51" s="33">
        <v>0</v>
      </c>
      <c r="Z51" s="33">
        <v>0</v>
      </c>
      <c r="AA51" s="33">
        <v>0</v>
      </c>
      <c r="AB51" s="33">
        <v>0</v>
      </c>
      <c r="AC51" s="33">
        <v>0</v>
      </c>
      <c r="AD51" s="33">
        <v>0</v>
      </c>
      <c r="AE51" s="33">
        <v>0</v>
      </c>
    </row>
    <row r="52" spans="1:31" s="28" customFormat="1">
      <c r="A52" s="29" t="s">
        <v>132</v>
      </c>
      <c r="B52" s="29" t="s">
        <v>66</v>
      </c>
      <c r="C52" s="33">
        <v>1900</v>
      </c>
      <c r="D52" s="33">
        <v>1900</v>
      </c>
      <c r="E52" s="33">
        <v>1900</v>
      </c>
      <c r="F52" s="33">
        <v>1900</v>
      </c>
      <c r="G52" s="33">
        <v>1900</v>
      </c>
      <c r="H52" s="33">
        <v>1900</v>
      </c>
      <c r="I52" s="33">
        <v>1900</v>
      </c>
      <c r="J52" s="33">
        <v>1900</v>
      </c>
      <c r="K52" s="33">
        <v>1900</v>
      </c>
      <c r="L52" s="33">
        <v>1900</v>
      </c>
      <c r="M52" s="33">
        <v>1900</v>
      </c>
      <c r="N52" s="33">
        <v>1900</v>
      </c>
      <c r="O52" s="33">
        <v>1730</v>
      </c>
      <c r="P52" s="33">
        <v>1730</v>
      </c>
      <c r="Q52" s="33">
        <v>1730</v>
      </c>
      <c r="R52" s="33">
        <v>1730</v>
      </c>
      <c r="S52" s="33">
        <v>1763.947506</v>
      </c>
      <c r="T52" s="33">
        <v>1763.947506</v>
      </c>
      <c r="U52" s="33">
        <v>1402.7970399999999</v>
      </c>
      <c r="V52" s="33">
        <v>1402.7970399999999</v>
      </c>
      <c r="W52" s="33">
        <v>2713.5739000000003</v>
      </c>
      <c r="X52" s="33">
        <v>2619.5739000000003</v>
      </c>
      <c r="Y52" s="33">
        <v>3365.4375</v>
      </c>
      <c r="Z52" s="33">
        <v>3855.8955000000001</v>
      </c>
      <c r="AA52" s="33">
        <v>3855.8955000000001</v>
      </c>
      <c r="AB52" s="33">
        <v>3855.8955000000001</v>
      </c>
      <c r="AC52" s="33">
        <v>3271.8955000000001</v>
      </c>
      <c r="AD52" s="33">
        <v>3692.93707848448</v>
      </c>
      <c r="AE52" s="33">
        <v>4908.3029270602001</v>
      </c>
    </row>
    <row r="53" spans="1:31" s="28" customFormat="1">
      <c r="A53" s="29" t="s">
        <v>132</v>
      </c>
      <c r="B53" s="29" t="s">
        <v>65</v>
      </c>
      <c r="C53" s="33">
        <v>2219</v>
      </c>
      <c r="D53" s="33">
        <v>2219</v>
      </c>
      <c r="E53" s="33">
        <v>2219</v>
      </c>
      <c r="F53" s="33">
        <v>2219</v>
      </c>
      <c r="G53" s="33">
        <v>2219</v>
      </c>
      <c r="H53" s="33">
        <v>2219</v>
      </c>
      <c r="I53" s="33">
        <v>2219</v>
      </c>
      <c r="J53" s="33">
        <v>2219</v>
      </c>
      <c r="K53" s="33">
        <v>2219</v>
      </c>
      <c r="L53" s="33">
        <v>2219</v>
      </c>
      <c r="M53" s="33">
        <v>2219</v>
      </c>
      <c r="N53" s="33">
        <v>2219</v>
      </c>
      <c r="O53" s="33">
        <v>2219</v>
      </c>
      <c r="P53" s="33">
        <v>2219</v>
      </c>
      <c r="Q53" s="33">
        <v>2219</v>
      </c>
      <c r="R53" s="33">
        <v>2219</v>
      </c>
      <c r="S53" s="33">
        <v>2219</v>
      </c>
      <c r="T53" s="33">
        <v>2219</v>
      </c>
      <c r="U53" s="33">
        <v>2219</v>
      </c>
      <c r="V53" s="33">
        <v>2219</v>
      </c>
      <c r="W53" s="33">
        <v>2219</v>
      </c>
      <c r="X53" s="33">
        <v>2219</v>
      </c>
      <c r="Y53" s="33">
        <v>2219</v>
      </c>
      <c r="Z53" s="33">
        <v>2219</v>
      </c>
      <c r="AA53" s="33">
        <v>2219</v>
      </c>
      <c r="AB53" s="33">
        <v>2219</v>
      </c>
      <c r="AC53" s="33">
        <v>2219</v>
      </c>
      <c r="AD53" s="33">
        <v>2219</v>
      </c>
      <c r="AE53" s="33">
        <v>2219</v>
      </c>
    </row>
    <row r="54" spans="1:31" s="28" customFormat="1">
      <c r="A54" s="29" t="s">
        <v>132</v>
      </c>
      <c r="B54" s="29" t="s">
        <v>69</v>
      </c>
      <c r="C54" s="33">
        <v>3434.4399795532199</v>
      </c>
      <c r="D54" s="33">
        <v>4322.199974060055</v>
      </c>
      <c r="E54" s="33">
        <v>4322.199974060055</v>
      </c>
      <c r="F54" s="33">
        <v>5697.8858140600551</v>
      </c>
      <c r="G54" s="33">
        <v>5796.7325440600553</v>
      </c>
      <c r="H54" s="33">
        <v>6280.2687940600545</v>
      </c>
      <c r="I54" s="33">
        <v>7633.1548740600547</v>
      </c>
      <c r="J54" s="33">
        <v>8183.1548740600547</v>
      </c>
      <c r="K54" s="33">
        <v>8183.1548740600547</v>
      </c>
      <c r="L54" s="33">
        <v>8183.1548740600547</v>
      </c>
      <c r="M54" s="33">
        <v>8360.5103893655723</v>
      </c>
      <c r="N54" s="33">
        <v>8360.5103893782834</v>
      </c>
      <c r="O54" s="33">
        <v>8978.1191593809053</v>
      </c>
      <c r="P54" s="33">
        <v>10019.700419381756</v>
      </c>
      <c r="Q54" s="33">
        <v>10019.700419384155</v>
      </c>
      <c r="R54" s="33">
        <v>10115.788199388795</v>
      </c>
      <c r="S54" s="33">
        <v>12802.500422448382</v>
      </c>
      <c r="T54" s="33">
        <v>12382.500422486613</v>
      </c>
      <c r="U54" s="33">
        <v>12190.500422612844</v>
      </c>
      <c r="V54" s="33">
        <v>12396.255341689448</v>
      </c>
      <c r="W54" s="33">
        <v>13102.199981689449</v>
      </c>
      <c r="X54" s="33">
        <v>13051.649982452389</v>
      </c>
      <c r="Y54" s="33">
        <v>12727.849979400631</v>
      </c>
      <c r="Z54" s="33">
        <v>12415.849979400631</v>
      </c>
      <c r="AA54" s="33">
        <v>11220.489978790281</v>
      </c>
      <c r="AB54" s="33">
        <v>11220.489978790281</v>
      </c>
      <c r="AC54" s="33">
        <v>10980.489978790281</v>
      </c>
      <c r="AD54" s="33">
        <v>10951.789978027342</v>
      </c>
      <c r="AE54" s="33">
        <v>10772.643398474122</v>
      </c>
    </row>
    <row r="55" spans="1:31" s="28" customFormat="1">
      <c r="A55" s="29" t="s">
        <v>132</v>
      </c>
      <c r="B55" s="29" t="s">
        <v>68</v>
      </c>
      <c r="C55" s="33">
        <v>1098.972995758056</v>
      </c>
      <c r="D55" s="33">
        <v>1098.972995758056</v>
      </c>
      <c r="E55" s="33">
        <v>1098.972995758056</v>
      </c>
      <c r="F55" s="33">
        <v>1098.972995758056</v>
      </c>
      <c r="G55" s="33">
        <v>1258.507415758055</v>
      </c>
      <c r="H55" s="33">
        <v>1258.507415758055</v>
      </c>
      <c r="I55" s="33">
        <v>1859.5550957580558</v>
      </c>
      <c r="J55" s="33">
        <v>1859.5550957580558</v>
      </c>
      <c r="K55" s="33">
        <v>1859.5550957580558</v>
      </c>
      <c r="L55" s="33">
        <v>2258.8516957580559</v>
      </c>
      <c r="M55" s="33">
        <v>2638.0588957580558</v>
      </c>
      <c r="N55" s="33">
        <v>3478.9733544054561</v>
      </c>
      <c r="O55" s="33">
        <v>3478.9733544168357</v>
      </c>
      <c r="P55" s="33">
        <v>3478.973354423596</v>
      </c>
      <c r="Q55" s="33">
        <v>3478.9733544314558</v>
      </c>
      <c r="R55" s="33">
        <v>3478.9733544606161</v>
      </c>
      <c r="S55" s="33">
        <v>3778.9725357580551</v>
      </c>
      <c r="T55" s="33">
        <v>3778.9725357580551</v>
      </c>
      <c r="U55" s="33">
        <v>3778.9725357580551</v>
      </c>
      <c r="V55" s="33">
        <v>4025.9231257580541</v>
      </c>
      <c r="W55" s="33">
        <v>6464.8345957580559</v>
      </c>
      <c r="X55" s="33">
        <v>7045.3299957580557</v>
      </c>
      <c r="Y55" s="33">
        <v>7737.8572957580554</v>
      </c>
      <c r="Z55" s="33">
        <v>7630.3372991149899</v>
      </c>
      <c r="AA55" s="33">
        <v>7740.0939984741208</v>
      </c>
      <c r="AB55" s="33">
        <v>7760.3499984741211</v>
      </c>
      <c r="AC55" s="33">
        <v>7760.3499984741211</v>
      </c>
      <c r="AD55" s="33">
        <v>7608.4499969482422</v>
      </c>
      <c r="AE55" s="33">
        <v>7211</v>
      </c>
    </row>
    <row r="56" spans="1:31" s="28" customFormat="1">
      <c r="A56" s="29" t="s">
        <v>132</v>
      </c>
      <c r="B56" s="29" t="s">
        <v>36</v>
      </c>
      <c r="C56" s="33">
        <v>55.329999923705998</v>
      </c>
      <c r="D56" s="33">
        <v>375.329999923706</v>
      </c>
      <c r="E56" s="33">
        <v>375.329999923706</v>
      </c>
      <c r="F56" s="33">
        <v>375.329999923706</v>
      </c>
      <c r="G56" s="33">
        <v>375.329999923706</v>
      </c>
      <c r="H56" s="33">
        <v>375.329999923706</v>
      </c>
      <c r="I56" s="33">
        <v>375.329999923706</v>
      </c>
      <c r="J56" s="33">
        <v>375.329999923706</v>
      </c>
      <c r="K56" s="33">
        <v>375.329999923706</v>
      </c>
      <c r="L56" s="33">
        <v>375.329999923706</v>
      </c>
      <c r="M56" s="33">
        <v>375.329999923706</v>
      </c>
      <c r="N56" s="33">
        <v>375.33039732603601</v>
      </c>
      <c r="O56" s="33">
        <v>320.00039742910002</v>
      </c>
      <c r="P56" s="33">
        <v>320.00039743410002</v>
      </c>
      <c r="Q56" s="33">
        <v>320.00039755350002</v>
      </c>
      <c r="R56" s="33">
        <v>320.00039756952998</v>
      </c>
      <c r="S56" s="33">
        <v>320.00039765334998</v>
      </c>
      <c r="T56" s="33">
        <v>320.00039767679999</v>
      </c>
      <c r="U56" s="33">
        <v>320.00039776220001</v>
      </c>
      <c r="V56" s="33">
        <v>320.00039779063002</v>
      </c>
      <c r="W56" s="33">
        <v>300.00039464464999</v>
      </c>
      <c r="X56" s="33">
        <v>3.9304159999999999E-4</v>
      </c>
      <c r="Y56" s="33">
        <v>3.930448E-4</v>
      </c>
      <c r="Z56" s="33">
        <v>889.03909999999996</v>
      </c>
      <c r="AA56" s="33">
        <v>889.03909999999996</v>
      </c>
      <c r="AB56" s="33">
        <v>889.03909999999996</v>
      </c>
      <c r="AC56" s="33">
        <v>2653.2024000000001</v>
      </c>
      <c r="AD56" s="33">
        <v>3091.2259999999901</v>
      </c>
      <c r="AE56" s="33">
        <v>4259.9340000000002</v>
      </c>
    </row>
    <row r="57" spans="1:31" s="28" customFormat="1">
      <c r="A57" s="29" t="s">
        <v>132</v>
      </c>
      <c r="B57" s="29" t="s">
        <v>73</v>
      </c>
      <c r="C57" s="33">
        <v>0</v>
      </c>
      <c r="D57" s="33">
        <v>0</v>
      </c>
      <c r="E57" s="33">
        <v>0</v>
      </c>
      <c r="F57" s="33">
        <v>0</v>
      </c>
      <c r="G57" s="33">
        <v>0</v>
      </c>
      <c r="H57" s="33">
        <v>0</v>
      </c>
      <c r="I57" s="33">
        <v>0</v>
      </c>
      <c r="J57" s="33">
        <v>0</v>
      </c>
      <c r="K57" s="33">
        <v>0</v>
      </c>
      <c r="L57" s="33">
        <v>0</v>
      </c>
      <c r="M57" s="33">
        <v>0</v>
      </c>
      <c r="N57" s="33">
        <v>473.95114000000001</v>
      </c>
      <c r="O57" s="33">
        <v>473.95114000000001</v>
      </c>
      <c r="P57" s="33">
        <v>473.95114000000001</v>
      </c>
      <c r="Q57" s="33">
        <v>942.38480000000004</v>
      </c>
      <c r="R57" s="33">
        <v>942.38480000000004</v>
      </c>
      <c r="S57" s="33">
        <v>1249.3494000000001</v>
      </c>
      <c r="T57" s="33">
        <v>1249.3494000000001</v>
      </c>
      <c r="U57" s="33">
        <v>1249.3494000000001</v>
      </c>
      <c r="V57" s="33">
        <v>1249.3494000000001</v>
      </c>
      <c r="W57" s="33">
        <v>2364.2383</v>
      </c>
      <c r="X57" s="33">
        <v>2364.2383</v>
      </c>
      <c r="Y57" s="33">
        <v>2364.2383</v>
      </c>
      <c r="Z57" s="33">
        <v>2400</v>
      </c>
      <c r="AA57" s="33">
        <v>2400</v>
      </c>
      <c r="AB57" s="33">
        <v>2400</v>
      </c>
      <c r="AC57" s="33">
        <v>2400</v>
      </c>
      <c r="AD57" s="33">
        <v>2400</v>
      </c>
      <c r="AE57" s="33">
        <v>2400</v>
      </c>
    </row>
    <row r="58" spans="1:31" s="28" customFormat="1">
      <c r="A58" s="29" t="s">
        <v>132</v>
      </c>
      <c r="B58" s="29" t="s">
        <v>56</v>
      </c>
      <c r="C58" s="33">
        <v>21.324999809265112</v>
      </c>
      <c r="D58" s="33">
        <v>39.332999229431003</v>
      </c>
      <c r="E58" s="33">
        <v>124.65300178527829</v>
      </c>
      <c r="F58" s="33">
        <v>240.5120048522939</v>
      </c>
      <c r="G58" s="33">
        <v>387.46300506591774</v>
      </c>
      <c r="H58" s="33">
        <v>568.47399139404206</v>
      </c>
      <c r="I58" s="33">
        <v>786.96098327636605</v>
      </c>
      <c r="J58" s="33">
        <v>1024.835983276367</v>
      </c>
      <c r="K58" s="33">
        <v>1297.2010192871039</v>
      </c>
      <c r="L58" s="33">
        <v>1508.376068115231</v>
      </c>
      <c r="M58" s="33">
        <v>1741.757995605466</v>
      </c>
      <c r="N58" s="33">
        <v>1990.8499450683539</v>
      </c>
      <c r="O58" s="33">
        <v>2255.0250549316352</v>
      </c>
      <c r="P58" s="33">
        <v>2511.4719543456981</v>
      </c>
      <c r="Q58" s="33">
        <v>2773.6560668945313</v>
      </c>
      <c r="R58" s="33">
        <v>2913.0490112304678</v>
      </c>
      <c r="S58" s="33">
        <v>3058.5720520019481</v>
      </c>
      <c r="T58" s="33">
        <v>3207.325073242187</v>
      </c>
      <c r="U58" s="33">
        <v>3364.1940307617178</v>
      </c>
      <c r="V58" s="33">
        <v>3523.5459594726508</v>
      </c>
      <c r="W58" s="33">
        <v>3687.8629760742178</v>
      </c>
      <c r="X58" s="33">
        <v>3855.463012695307</v>
      </c>
      <c r="Y58" s="33">
        <v>4029.3500366210928</v>
      </c>
      <c r="Z58" s="33">
        <v>4209.115112304682</v>
      </c>
      <c r="AA58" s="33">
        <v>4396.3960571289063</v>
      </c>
      <c r="AB58" s="33">
        <v>4589.93505859375</v>
      </c>
      <c r="AC58" s="33">
        <v>4789.6218872070313</v>
      </c>
      <c r="AD58" s="33">
        <v>4990.3800048828125</v>
      </c>
      <c r="AE58" s="33">
        <v>5195.4019775390625</v>
      </c>
    </row>
    <row r="59" spans="1:31" s="28" customFormat="1">
      <c r="A59" s="34" t="s">
        <v>138</v>
      </c>
      <c r="B59" s="34"/>
      <c r="C59" s="35">
        <v>13942.412975311276</v>
      </c>
      <c r="D59" s="35">
        <v>14830.172969818112</v>
      </c>
      <c r="E59" s="35">
        <v>14830.172969818112</v>
      </c>
      <c r="F59" s="35">
        <v>13506.347859818112</v>
      </c>
      <c r="G59" s="35">
        <v>13663.288189818109</v>
      </c>
      <c r="H59" s="35">
        <v>13761.68763981811</v>
      </c>
      <c r="I59" s="35">
        <v>14111.709969818112</v>
      </c>
      <c r="J59" s="35">
        <v>14661.709969818112</v>
      </c>
      <c r="K59" s="35">
        <v>14661.709969818112</v>
      </c>
      <c r="L59" s="35">
        <v>15061.006569818112</v>
      </c>
      <c r="M59" s="35">
        <v>15617.569285123627</v>
      </c>
      <c r="N59" s="35">
        <v>16458.483743783741</v>
      </c>
      <c r="O59" s="35">
        <v>16906.092513797739</v>
      </c>
      <c r="P59" s="35">
        <v>17947.673773805353</v>
      </c>
      <c r="Q59" s="35">
        <v>17947.673773815612</v>
      </c>
      <c r="R59" s="35">
        <v>18043.76155384941</v>
      </c>
      <c r="S59" s="35">
        <v>21064.420464206436</v>
      </c>
      <c r="T59" s="35">
        <v>20644.420464244668</v>
      </c>
      <c r="U59" s="35">
        <v>19591.269998370899</v>
      </c>
      <c r="V59" s="35">
        <v>20043.975507447503</v>
      </c>
      <c r="W59" s="35">
        <v>24499.608477447506</v>
      </c>
      <c r="X59" s="35">
        <v>24935.553878210445</v>
      </c>
      <c r="Y59" s="35">
        <v>26050.144775158686</v>
      </c>
      <c r="Z59" s="35">
        <v>26121.082778515622</v>
      </c>
      <c r="AA59" s="35">
        <v>25035.479477264402</v>
      </c>
      <c r="AB59" s="35">
        <v>25055.735477264403</v>
      </c>
      <c r="AC59" s="35">
        <v>24231.735477264403</v>
      </c>
      <c r="AD59" s="35">
        <v>24472.177053460066</v>
      </c>
      <c r="AE59" s="35">
        <v>25110.946325534322</v>
      </c>
    </row>
    <row r="60" spans="1:31" s="28" customFormat="1"/>
    <row r="61" spans="1:31" s="28" customFormat="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s="28" customFormat="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s="28" customFormat="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s="28" customFormat="1">
      <c r="A64" s="29" t="s">
        <v>133</v>
      </c>
      <c r="B64" s="29" t="s">
        <v>20</v>
      </c>
      <c r="C64" s="33">
        <v>709</v>
      </c>
      <c r="D64" s="33">
        <v>709</v>
      </c>
      <c r="E64" s="33">
        <v>529</v>
      </c>
      <c r="F64" s="33">
        <v>529</v>
      </c>
      <c r="G64" s="33">
        <v>529</v>
      </c>
      <c r="H64" s="33">
        <v>529</v>
      </c>
      <c r="I64" s="33">
        <v>529</v>
      </c>
      <c r="J64" s="33">
        <v>529</v>
      </c>
      <c r="K64" s="33">
        <v>529</v>
      </c>
      <c r="L64" s="33">
        <v>529</v>
      </c>
      <c r="M64" s="33">
        <v>529</v>
      </c>
      <c r="N64" s="33">
        <v>529</v>
      </c>
      <c r="O64" s="33">
        <v>529</v>
      </c>
      <c r="P64" s="33">
        <v>529</v>
      </c>
      <c r="Q64" s="33">
        <v>529</v>
      </c>
      <c r="R64" s="33">
        <v>529</v>
      </c>
      <c r="S64" s="33">
        <v>0</v>
      </c>
      <c r="T64" s="33">
        <v>0</v>
      </c>
      <c r="U64" s="33">
        <v>0</v>
      </c>
      <c r="V64" s="33">
        <v>0</v>
      </c>
      <c r="W64" s="33">
        <v>0</v>
      </c>
      <c r="X64" s="33">
        <v>0</v>
      </c>
      <c r="Y64" s="33">
        <v>0</v>
      </c>
      <c r="Z64" s="33">
        <v>0</v>
      </c>
      <c r="AA64" s="33">
        <v>0</v>
      </c>
      <c r="AB64" s="33">
        <v>0</v>
      </c>
      <c r="AC64" s="33">
        <v>0</v>
      </c>
      <c r="AD64" s="33">
        <v>0</v>
      </c>
      <c r="AE64" s="33">
        <v>0</v>
      </c>
    </row>
    <row r="65" spans="1:31" s="28" customFormat="1">
      <c r="A65" s="29" t="s">
        <v>133</v>
      </c>
      <c r="B65" s="29" t="s">
        <v>32</v>
      </c>
      <c r="C65" s="33">
        <v>800</v>
      </c>
      <c r="D65" s="33">
        <v>800</v>
      </c>
      <c r="E65" s="33">
        <v>800</v>
      </c>
      <c r="F65" s="33">
        <v>800</v>
      </c>
      <c r="G65" s="33">
        <v>800</v>
      </c>
      <c r="H65" s="33">
        <v>800</v>
      </c>
      <c r="I65" s="33">
        <v>800</v>
      </c>
      <c r="J65" s="33">
        <v>800</v>
      </c>
      <c r="K65" s="33">
        <v>800</v>
      </c>
      <c r="L65" s="33">
        <v>800</v>
      </c>
      <c r="M65" s="33">
        <v>800</v>
      </c>
      <c r="N65" s="33">
        <v>800</v>
      </c>
      <c r="O65" s="33">
        <v>800</v>
      </c>
      <c r="P65" s="33">
        <v>800</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s="28" customFormat="1">
      <c r="A66" s="29" t="s">
        <v>133</v>
      </c>
      <c r="B66" s="29" t="s">
        <v>66</v>
      </c>
      <c r="C66" s="33">
        <v>1437.1399917602528</v>
      </c>
      <c r="D66" s="33">
        <v>1437.1399917602528</v>
      </c>
      <c r="E66" s="33">
        <v>1437.1399917602528</v>
      </c>
      <c r="F66" s="33">
        <v>1437.1399917602528</v>
      </c>
      <c r="G66" s="33">
        <v>1437.1399917602528</v>
      </c>
      <c r="H66" s="33">
        <v>1437.1399917602528</v>
      </c>
      <c r="I66" s="33">
        <v>1437.1399917602528</v>
      </c>
      <c r="J66" s="33">
        <v>1437.1399917602528</v>
      </c>
      <c r="K66" s="33">
        <v>1437.1399917602528</v>
      </c>
      <c r="L66" s="33">
        <v>1054.639991760253</v>
      </c>
      <c r="M66" s="33">
        <v>1054.639991760253</v>
      </c>
      <c r="N66" s="33">
        <v>785.29999542236283</v>
      </c>
      <c r="O66" s="33">
        <v>785.29999542236283</v>
      </c>
      <c r="P66" s="33">
        <v>785.29999542236283</v>
      </c>
      <c r="Q66" s="33">
        <v>705.30034281904284</v>
      </c>
      <c r="R66" s="33">
        <v>705.30034282163285</v>
      </c>
      <c r="S66" s="33">
        <v>1199.7849454223629</v>
      </c>
      <c r="T66" s="33">
        <v>1199.7849454223629</v>
      </c>
      <c r="U66" s="33">
        <v>1199.7849454223629</v>
      </c>
      <c r="V66" s="33">
        <v>1199.7849454223629</v>
      </c>
      <c r="W66" s="33">
        <v>1199.7849454223629</v>
      </c>
      <c r="X66" s="33">
        <v>1199.7849454223629</v>
      </c>
      <c r="Y66" s="33">
        <v>1596.6356954223629</v>
      </c>
      <c r="Z66" s="33">
        <v>1258.6356954223629</v>
      </c>
      <c r="AA66" s="33">
        <v>1258.6356954223629</v>
      </c>
      <c r="AB66" s="33">
        <v>1258.6356954223629</v>
      </c>
      <c r="AC66" s="33">
        <v>1258.6356954223629</v>
      </c>
      <c r="AD66" s="33">
        <v>1258.6356954223629</v>
      </c>
      <c r="AE66" s="33">
        <v>1258.6356954223629</v>
      </c>
    </row>
    <row r="67" spans="1:31" s="28" customFormat="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s="28" customFormat="1">
      <c r="A68" s="29" t="s">
        <v>133</v>
      </c>
      <c r="B68" s="29" t="s">
        <v>69</v>
      </c>
      <c r="C68" s="33">
        <v>2405.8997790026801</v>
      </c>
      <c r="D68" s="33">
        <v>2702.299780528559</v>
      </c>
      <c r="E68" s="33">
        <v>2772.7699405285603</v>
      </c>
      <c r="F68" s="33">
        <v>3404.7099685541602</v>
      </c>
      <c r="G68" s="33">
        <v>3404.7099685549601</v>
      </c>
      <c r="H68" s="33">
        <v>3404.7099685559601</v>
      </c>
      <c r="I68" s="33">
        <v>3556.7654185566598</v>
      </c>
      <c r="J68" s="33">
        <v>4230.1996685572612</v>
      </c>
      <c r="K68" s="33">
        <v>4139.4496685588601</v>
      </c>
      <c r="L68" s="33">
        <v>4068.9598685680603</v>
      </c>
      <c r="M68" s="33">
        <v>4068.9598685697601</v>
      </c>
      <c r="N68" s="33">
        <v>4818.9300609722604</v>
      </c>
      <c r="O68" s="33">
        <v>4720.2300640274188</v>
      </c>
      <c r="P68" s="33">
        <v>4720.2300640306185</v>
      </c>
      <c r="Q68" s="33">
        <v>4498.3301765351298</v>
      </c>
      <c r="R68" s="33">
        <v>4313.5301734966233</v>
      </c>
      <c r="S68" s="33">
        <v>4357.0584735067532</v>
      </c>
      <c r="T68" s="33">
        <v>4563.9583828235036</v>
      </c>
      <c r="U68" s="33">
        <v>4806.2295430746426</v>
      </c>
      <c r="V68" s="33">
        <v>4767.2295430833283</v>
      </c>
      <c r="W68" s="33">
        <v>5002.9276130986436</v>
      </c>
      <c r="X68" s="33">
        <v>5254.3056356956731</v>
      </c>
      <c r="Y68" s="33">
        <v>5607.8719050912923</v>
      </c>
      <c r="Z68" s="33">
        <v>5607.8719269963522</v>
      </c>
      <c r="AA68" s="33">
        <v>5495.2620724293156</v>
      </c>
      <c r="AB68" s="33">
        <v>7010.9831724396463</v>
      </c>
      <c r="AC68" s="33">
        <v>7010.9831724478063</v>
      </c>
      <c r="AD68" s="33">
        <v>7010.9831724537162</v>
      </c>
      <c r="AE68" s="33">
        <v>7038.2656724610051</v>
      </c>
    </row>
    <row r="69" spans="1:31" s="28" customFormat="1">
      <c r="A69" s="29" t="s">
        <v>133</v>
      </c>
      <c r="B69" s="29" t="s">
        <v>68</v>
      </c>
      <c r="C69" s="33">
        <v>353</v>
      </c>
      <c r="D69" s="33">
        <v>432.19999694824207</v>
      </c>
      <c r="E69" s="33">
        <v>432.19999694824207</v>
      </c>
      <c r="F69" s="33">
        <v>432.19999694824207</v>
      </c>
      <c r="G69" s="33">
        <v>432.19999694824207</v>
      </c>
      <c r="H69" s="33">
        <v>432.19999694824207</v>
      </c>
      <c r="I69" s="33">
        <v>432.20009790372205</v>
      </c>
      <c r="J69" s="33">
        <v>432.20009792190206</v>
      </c>
      <c r="K69" s="33">
        <v>432.2000979289021</v>
      </c>
      <c r="L69" s="33">
        <v>432.20274966904208</v>
      </c>
      <c r="M69" s="33">
        <v>527.22955694824213</v>
      </c>
      <c r="N69" s="33">
        <v>527.22955694824213</v>
      </c>
      <c r="O69" s="33">
        <v>527.22955694824213</v>
      </c>
      <c r="P69" s="33">
        <v>727.22949694824115</v>
      </c>
      <c r="Q69" s="33">
        <v>727.22949694824115</v>
      </c>
      <c r="R69" s="33">
        <v>930.24832694824204</v>
      </c>
      <c r="S69" s="33">
        <v>1527.2294969482421</v>
      </c>
      <c r="T69" s="33">
        <v>1527.2294969482421</v>
      </c>
      <c r="U69" s="33">
        <v>1527.2294969482421</v>
      </c>
      <c r="V69" s="33">
        <v>1527.2294969482421</v>
      </c>
      <c r="W69" s="33">
        <v>1527.2294969482421</v>
      </c>
      <c r="X69" s="33">
        <v>1566.8209869482421</v>
      </c>
      <c r="Y69" s="33">
        <v>2257.1999369482419</v>
      </c>
      <c r="Z69" s="33">
        <v>2147.1999369482419</v>
      </c>
      <c r="AA69" s="33">
        <v>2147.1999369482419</v>
      </c>
      <c r="AB69" s="33">
        <v>2147.1999369482419</v>
      </c>
      <c r="AC69" s="33">
        <v>2147.1999369482419</v>
      </c>
      <c r="AD69" s="33">
        <v>2147.2003186045222</v>
      </c>
      <c r="AE69" s="33">
        <v>2456.1801898715321</v>
      </c>
    </row>
    <row r="70" spans="1:31" s="28" customFormat="1">
      <c r="A70" s="29" t="s">
        <v>133</v>
      </c>
      <c r="B70" s="29" t="s">
        <v>36</v>
      </c>
      <c r="C70" s="33">
        <v>205</v>
      </c>
      <c r="D70" s="33">
        <v>205</v>
      </c>
      <c r="E70" s="33">
        <v>205</v>
      </c>
      <c r="F70" s="33">
        <v>205</v>
      </c>
      <c r="G70" s="33">
        <v>205</v>
      </c>
      <c r="H70" s="33">
        <v>205</v>
      </c>
      <c r="I70" s="33">
        <v>205</v>
      </c>
      <c r="J70" s="33">
        <v>205</v>
      </c>
      <c r="K70" s="33">
        <v>205</v>
      </c>
      <c r="L70" s="33">
        <v>175</v>
      </c>
      <c r="M70" s="33">
        <v>175</v>
      </c>
      <c r="N70" s="33">
        <v>267.73373400000003</v>
      </c>
      <c r="O70" s="33">
        <v>267.73373400000003</v>
      </c>
      <c r="P70" s="33">
        <v>242.733734</v>
      </c>
      <c r="Q70" s="33">
        <v>795.00019999999995</v>
      </c>
      <c r="R70" s="33">
        <v>795.00019999999995</v>
      </c>
      <c r="S70" s="33">
        <v>795.00019999999995</v>
      </c>
      <c r="T70" s="33">
        <v>795.00019999999995</v>
      </c>
      <c r="U70" s="33">
        <v>795.00019999999995</v>
      </c>
      <c r="V70" s="33">
        <v>795.00019999999995</v>
      </c>
      <c r="W70" s="33">
        <v>888.41510000000005</v>
      </c>
      <c r="X70" s="33">
        <v>888.41510000000005</v>
      </c>
      <c r="Y70" s="33">
        <v>888.41510000000005</v>
      </c>
      <c r="Z70" s="33">
        <v>1276.3756000000001</v>
      </c>
      <c r="AA70" s="33">
        <v>1276.3756000000001</v>
      </c>
      <c r="AB70" s="33">
        <v>1276.3756000000001</v>
      </c>
      <c r="AC70" s="33">
        <v>1276.3756000000001</v>
      </c>
      <c r="AD70" s="33">
        <v>1276.3756000000001</v>
      </c>
      <c r="AE70" s="33">
        <v>1276.3756000000001</v>
      </c>
    </row>
    <row r="71" spans="1:31" s="28" customFormat="1">
      <c r="A71" s="29" t="s">
        <v>133</v>
      </c>
      <c r="B71" s="29" t="s">
        <v>73</v>
      </c>
      <c r="C71" s="33">
        <v>0</v>
      </c>
      <c r="D71" s="33">
        <v>0</v>
      </c>
      <c r="E71" s="33">
        <v>0</v>
      </c>
      <c r="F71" s="33">
        <v>0</v>
      </c>
      <c r="G71" s="33">
        <v>0</v>
      </c>
      <c r="H71" s="33">
        <v>0</v>
      </c>
      <c r="I71" s="33">
        <v>0</v>
      </c>
      <c r="J71" s="33">
        <v>0</v>
      </c>
      <c r="K71" s="33">
        <v>0</v>
      </c>
      <c r="L71" s="33">
        <v>0</v>
      </c>
      <c r="M71" s="33">
        <v>0</v>
      </c>
      <c r="N71" s="33">
        <v>0</v>
      </c>
      <c r="O71" s="33">
        <v>0</v>
      </c>
      <c r="P71" s="33">
        <v>0</v>
      </c>
      <c r="Q71" s="33">
        <v>0</v>
      </c>
      <c r="R71" s="33">
        <v>0</v>
      </c>
      <c r="S71" s="33">
        <v>0</v>
      </c>
      <c r="T71" s="33">
        <v>0</v>
      </c>
      <c r="U71" s="33">
        <v>0</v>
      </c>
      <c r="V71" s="33">
        <v>0</v>
      </c>
      <c r="W71" s="33">
        <v>0</v>
      </c>
      <c r="X71" s="33">
        <v>0</v>
      </c>
      <c r="Y71" s="33">
        <v>0</v>
      </c>
      <c r="Z71" s="33">
        <v>0</v>
      </c>
      <c r="AA71" s="33">
        <v>0</v>
      </c>
      <c r="AB71" s="33">
        <v>0</v>
      </c>
      <c r="AC71" s="33">
        <v>0</v>
      </c>
      <c r="AD71" s="33">
        <v>0</v>
      </c>
      <c r="AE71" s="33">
        <v>0</v>
      </c>
    </row>
    <row r="72" spans="1:31" s="28" customFormat="1">
      <c r="A72" s="29" t="s">
        <v>133</v>
      </c>
      <c r="B72" s="29" t="s">
        <v>56</v>
      </c>
      <c r="C72" s="33">
        <v>19.108000516891451</v>
      </c>
      <c r="D72" s="33">
        <v>37.433001041412268</v>
      </c>
      <c r="E72" s="33">
        <v>64.041998863220101</v>
      </c>
      <c r="F72" s="33">
        <v>100.9389972686767</v>
      </c>
      <c r="G72" s="33">
        <v>139.00600242614701</v>
      </c>
      <c r="H72" s="33">
        <v>181.2900047302239</v>
      </c>
      <c r="I72" s="33">
        <v>233.20699691772381</v>
      </c>
      <c r="J72" s="33">
        <v>295.74800109863247</v>
      </c>
      <c r="K72" s="33">
        <v>367.72499084472639</v>
      </c>
      <c r="L72" s="33">
        <v>418.77000427246037</v>
      </c>
      <c r="M72" s="33">
        <v>476.5399932861323</v>
      </c>
      <c r="N72" s="33">
        <v>537.83000946044876</v>
      </c>
      <c r="O72" s="33">
        <v>602.48300170898392</v>
      </c>
      <c r="P72" s="33">
        <v>656.358985900878</v>
      </c>
      <c r="Q72" s="33">
        <v>712.61397552490098</v>
      </c>
      <c r="R72" s="33">
        <v>743.76597595214798</v>
      </c>
      <c r="S72" s="33">
        <v>776.57901000976506</v>
      </c>
      <c r="T72" s="33">
        <v>809.53199768066293</v>
      </c>
      <c r="U72" s="33">
        <v>844.20101928710903</v>
      </c>
      <c r="V72" s="33">
        <v>879.81898498535099</v>
      </c>
      <c r="W72" s="33">
        <v>916.08302307128906</v>
      </c>
      <c r="X72" s="33">
        <v>953.68797302246003</v>
      </c>
      <c r="Y72" s="33">
        <v>992.26100158691304</v>
      </c>
      <c r="Z72" s="33">
        <v>1032.718978881835</v>
      </c>
      <c r="AA72" s="33">
        <v>1074.201995849608</v>
      </c>
      <c r="AB72" s="33">
        <v>1117.7970275878902</v>
      </c>
      <c r="AC72" s="33">
        <v>1162.580978393554</v>
      </c>
      <c r="AD72" s="33">
        <v>1208.344024658202</v>
      </c>
      <c r="AE72" s="33">
        <v>1254.282028198234</v>
      </c>
    </row>
    <row r="73" spans="1:31" s="28" customFormat="1">
      <c r="A73" s="34" t="s">
        <v>138</v>
      </c>
      <c r="B73" s="34"/>
      <c r="C73" s="35">
        <v>5705.0397707629327</v>
      </c>
      <c r="D73" s="35">
        <v>6080.6397692370538</v>
      </c>
      <c r="E73" s="35">
        <v>5971.1099292370554</v>
      </c>
      <c r="F73" s="35">
        <v>6603.0499572626559</v>
      </c>
      <c r="G73" s="35">
        <v>6603.0499572634553</v>
      </c>
      <c r="H73" s="35">
        <v>6603.0499572644549</v>
      </c>
      <c r="I73" s="35">
        <v>6755.1055082206349</v>
      </c>
      <c r="J73" s="35">
        <v>7428.5397582394162</v>
      </c>
      <c r="K73" s="35">
        <v>7337.7897582480155</v>
      </c>
      <c r="L73" s="35">
        <v>6884.8026099973558</v>
      </c>
      <c r="M73" s="35">
        <v>6979.8294172782553</v>
      </c>
      <c r="N73" s="35">
        <v>7460.4596133428649</v>
      </c>
      <c r="O73" s="35">
        <v>7361.7596163980243</v>
      </c>
      <c r="P73" s="35">
        <v>7561.7595564012227</v>
      </c>
      <c r="Q73" s="35">
        <v>6459.860016302413</v>
      </c>
      <c r="R73" s="35">
        <v>6478.0788432664976</v>
      </c>
      <c r="S73" s="35">
        <v>7084.0729158773584</v>
      </c>
      <c r="T73" s="35">
        <v>7290.9728251941078</v>
      </c>
      <c r="U73" s="35">
        <v>7533.2439854452468</v>
      </c>
      <c r="V73" s="35">
        <v>7494.2439854539325</v>
      </c>
      <c r="W73" s="35">
        <v>7729.9420554692488</v>
      </c>
      <c r="X73" s="35">
        <v>8020.9115680662781</v>
      </c>
      <c r="Y73" s="35">
        <v>9461.707537461898</v>
      </c>
      <c r="Z73" s="35">
        <v>9013.7075593669579</v>
      </c>
      <c r="AA73" s="35">
        <v>8901.0977047999204</v>
      </c>
      <c r="AB73" s="35">
        <v>10416.818804810251</v>
      </c>
      <c r="AC73" s="35">
        <v>10416.818804818411</v>
      </c>
      <c r="AD73" s="35">
        <v>10416.819186480601</v>
      </c>
      <c r="AE73" s="35">
        <v>10753.0815577549</v>
      </c>
    </row>
    <row r="74" spans="1:31" s="28" customFormat="1"/>
    <row r="75" spans="1:31" s="28" customFormat="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s="28" customFormat="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s="28" customFormat="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s="28" customFormat="1">
      <c r="A78" s="29" t="s">
        <v>134</v>
      </c>
      <c r="B78" s="29" t="s">
        <v>20</v>
      </c>
      <c r="C78" s="33">
        <v>208</v>
      </c>
      <c r="D78" s="33">
        <v>208</v>
      </c>
      <c r="E78" s="33">
        <v>208</v>
      </c>
      <c r="F78" s="33">
        <v>208</v>
      </c>
      <c r="G78" s="33">
        <v>208</v>
      </c>
      <c r="H78" s="33">
        <v>208</v>
      </c>
      <c r="I78" s="33">
        <v>208</v>
      </c>
      <c r="J78" s="33">
        <v>208</v>
      </c>
      <c r="K78" s="33">
        <v>208</v>
      </c>
      <c r="L78" s="33">
        <v>208</v>
      </c>
      <c r="M78" s="33">
        <v>208</v>
      </c>
      <c r="N78" s="33">
        <v>208</v>
      </c>
      <c r="O78" s="33">
        <v>208</v>
      </c>
      <c r="P78" s="33">
        <v>208</v>
      </c>
      <c r="Q78" s="33">
        <v>208</v>
      </c>
      <c r="R78" s="33">
        <v>208</v>
      </c>
      <c r="S78" s="33">
        <v>208</v>
      </c>
      <c r="T78" s="33">
        <v>208</v>
      </c>
      <c r="U78" s="33">
        <v>208</v>
      </c>
      <c r="V78" s="33">
        <v>208</v>
      </c>
      <c r="W78" s="33">
        <v>208</v>
      </c>
      <c r="X78" s="33">
        <v>208</v>
      </c>
      <c r="Y78" s="33">
        <v>208</v>
      </c>
      <c r="Z78" s="33">
        <v>208</v>
      </c>
      <c r="AA78" s="33">
        <v>208</v>
      </c>
      <c r="AB78" s="33">
        <v>208</v>
      </c>
      <c r="AC78" s="33">
        <v>208</v>
      </c>
      <c r="AD78" s="33">
        <v>208</v>
      </c>
      <c r="AE78" s="33">
        <v>208</v>
      </c>
    </row>
    <row r="79" spans="1:31" s="28" customFormat="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s="28" customFormat="1">
      <c r="A80" s="29" t="s">
        <v>134</v>
      </c>
      <c r="B80" s="29" t="s">
        <v>66</v>
      </c>
      <c r="C80" s="33">
        <v>178</v>
      </c>
      <c r="D80" s="33">
        <v>178</v>
      </c>
      <c r="E80" s="33">
        <v>178</v>
      </c>
      <c r="F80" s="33">
        <v>178</v>
      </c>
      <c r="G80" s="33">
        <v>178</v>
      </c>
      <c r="H80" s="33">
        <v>178</v>
      </c>
      <c r="I80" s="33">
        <v>178</v>
      </c>
      <c r="J80" s="33">
        <v>178</v>
      </c>
      <c r="K80" s="33">
        <v>178</v>
      </c>
      <c r="L80" s="33">
        <v>178</v>
      </c>
      <c r="M80" s="33">
        <v>178</v>
      </c>
      <c r="N80" s="33">
        <v>178</v>
      </c>
      <c r="O80" s="33">
        <v>178</v>
      </c>
      <c r="P80" s="33">
        <v>178</v>
      </c>
      <c r="Q80" s="33">
        <v>178</v>
      </c>
      <c r="R80" s="33">
        <v>178</v>
      </c>
      <c r="S80" s="33">
        <v>178</v>
      </c>
      <c r="T80" s="33">
        <v>178</v>
      </c>
      <c r="U80" s="33">
        <v>178</v>
      </c>
      <c r="V80" s="33">
        <v>58</v>
      </c>
      <c r="W80" s="33">
        <v>58</v>
      </c>
      <c r="X80" s="33">
        <v>58</v>
      </c>
      <c r="Y80" s="33">
        <v>58</v>
      </c>
      <c r="Z80" s="33">
        <v>58</v>
      </c>
      <c r="AA80" s="33">
        <v>58</v>
      </c>
      <c r="AB80" s="33">
        <v>58</v>
      </c>
      <c r="AC80" s="33">
        <v>58</v>
      </c>
      <c r="AD80" s="33">
        <v>58</v>
      </c>
      <c r="AE80" s="33">
        <v>58</v>
      </c>
    </row>
    <row r="81" spans="1:35" s="28" customFormat="1">
      <c r="A81" s="29" t="s">
        <v>134</v>
      </c>
      <c r="B81" s="29" t="s">
        <v>65</v>
      </c>
      <c r="C81" s="33">
        <v>2408.8999938964839</v>
      </c>
      <c r="D81" s="33">
        <v>2408.8999938964839</v>
      </c>
      <c r="E81" s="33">
        <v>2408.8999938964839</v>
      </c>
      <c r="F81" s="33">
        <v>2408.8999938964839</v>
      </c>
      <c r="G81" s="33">
        <v>2408.8999938964839</v>
      </c>
      <c r="H81" s="33">
        <v>2408.8999938964839</v>
      </c>
      <c r="I81" s="33">
        <v>2658.8999938964839</v>
      </c>
      <c r="J81" s="33">
        <v>2658.8999938964839</v>
      </c>
      <c r="K81" s="33">
        <v>2658.8999938964839</v>
      </c>
      <c r="L81" s="33">
        <v>2658.8999938964839</v>
      </c>
      <c r="M81" s="33">
        <v>2658.8999938964839</v>
      </c>
      <c r="N81" s="33">
        <v>2658.8999938964839</v>
      </c>
      <c r="O81" s="33">
        <v>2658.8999938964839</v>
      </c>
      <c r="P81" s="33">
        <v>2658.8999938964839</v>
      </c>
      <c r="Q81" s="33">
        <v>2658.8999938964839</v>
      </c>
      <c r="R81" s="33">
        <v>2658.8999938964839</v>
      </c>
      <c r="S81" s="33">
        <v>2658.8999938964839</v>
      </c>
      <c r="T81" s="33">
        <v>2658.8999938964839</v>
      </c>
      <c r="U81" s="33">
        <v>2658.8999938964839</v>
      </c>
      <c r="V81" s="33">
        <v>2658.8999938964839</v>
      </c>
      <c r="W81" s="33">
        <v>2658.8999938964839</v>
      </c>
      <c r="X81" s="33">
        <v>2658.8999938964839</v>
      </c>
      <c r="Y81" s="33">
        <v>2658.8999938964839</v>
      </c>
      <c r="Z81" s="33">
        <v>2658.8999938964839</v>
      </c>
      <c r="AA81" s="33">
        <v>2658.8999938964839</v>
      </c>
      <c r="AB81" s="33">
        <v>2658.8999938964839</v>
      </c>
      <c r="AC81" s="33">
        <v>2658.8999938964839</v>
      </c>
      <c r="AD81" s="33">
        <v>2658.8999938964839</v>
      </c>
      <c r="AE81" s="33">
        <v>2658.8999938964839</v>
      </c>
    </row>
    <row r="82" spans="1:35" s="28" customFormat="1">
      <c r="A82" s="29" t="s">
        <v>134</v>
      </c>
      <c r="B82" s="29" t="s">
        <v>69</v>
      </c>
      <c r="C82" s="33">
        <v>1017.364611315945</v>
      </c>
      <c r="D82" s="33">
        <v>1017.3646113182049</v>
      </c>
      <c r="E82" s="33">
        <v>1357.940002370605</v>
      </c>
      <c r="F82" s="33">
        <v>1357.940002370605</v>
      </c>
      <c r="G82" s="33">
        <v>1357.940002370605</v>
      </c>
      <c r="H82" s="33">
        <v>1357.940002370605</v>
      </c>
      <c r="I82" s="33">
        <v>1839.3553423706051</v>
      </c>
      <c r="J82" s="33">
        <v>1839.3553423706051</v>
      </c>
      <c r="K82" s="33">
        <v>2780.444082370605</v>
      </c>
      <c r="L82" s="33">
        <v>2780.444082370605</v>
      </c>
      <c r="M82" s="33">
        <v>2817.7499523706051</v>
      </c>
      <c r="N82" s="33">
        <v>2976.6414243706054</v>
      </c>
      <c r="O82" s="33">
        <v>2976.6414243706054</v>
      </c>
      <c r="P82" s="33">
        <v>2976.6414243706054</v>
      </c>
      <c r="Q82" s="33">
        <v>2976.6414243706054</v>
      </c>
      <c r="R82" s="33">
        <v>3117.7499673706052</v>
      </c>
      <c r="S82" s="33">
        <v>3117.7499673706052</v>
      </c>
      <c r="T82" s="33">
        <v>3234.8158203706053</v>
      </c>
      <c r="U82" s="33">
        <v>3401.216610370604</v>
      </c>
      <c r="V82" s="33">
        <v>3401.216610370604</v>
      </c>
      <c r="W82" s="33">
        <v>3435.955110370604</v>
      </c>
      <c r="X82" s="33">
        <v>3503.946320370605</v>
      </c>
      <c r="Y82" s="33">
        <v>3503.946320370605</v>
      </c>
      <c r="Z82" s="33">
        <v>3355.5463264741211</v>
      </c>
      <c r="AA82" s="33">
        <v>3355.5463264741211</v>
      </c>
      <c r="AB82" s="33">
        <v>3895.1187164741191</v>
      </c>
      <c r="AC82" s="33">
        <v>4093.7746670741212</v>
      </c>
      <c r="AD82" s="33">
        <v>4345.8372770741216</v>
      </c>
      <c r="AE82" s="33">
        <v>4372.702077074121</v>
      </c>
    </row>
    <row r="83" spans="1:35" s="28" customFormat="1">
      <c r="A83" s="29" t="s">
        <v>134</v>
      </c>
      <c r="B83" s="29" t="s">
        <v>68</v>
      </c>
      <c r="C83" s="33">
        <v>0</v>
      </c>
      <c r="D83" s="33">
        <v>0</v>
      </c>
      <c r="E83" s="33">
        <v>0</v>
      </c>
      <c r="F83" s="33">
        <v>0</v>
      </c>
      <c r="G83" s="33">
        <v>0</v>
      </c>
      <c r="H83" s="33">
        <v>0</v>
      </c>
      <c r="I83" s="33">
        <v>0</v>
      </c>
      <c r="J83" s="33">
        <v>0</v>
      </c>
      <c r="K83" s="33">
        <v>0</v>
      </c>
      <c r="L83" s="33">
        <v>0</v>
      </c>
      <c r="M83" s="33">
        <v>0</v>
      </c>
      <c r="N83" s="33">
        <v>0</v>
      </c>
      <c r="O83" s="33">
        <v>0</v>
      </c>
      <c r="P83" s="33">
        <v>0</v>
      </c>
      <c r="Q83" s="33">
        <v>0</v>
      </c>
      <c r="R83" s="33">
        <v>0</v>
      </c>
      <c r="S83" s="33">
        <v>0</v>
      </c>
      <c r="T83" s="33">
        <v>0</v>
      </c>
      <c r="U83" s="33">
        <v>0</v>
      </c>
      <c r="V83" s="33">
        <v>0</v>
      </c>
      <c r="W83" s="33">
        <v>0</v>
      </c>
      <c r="X83" s="33">
        <v>0</v>
      </c>
      <c r="Y83" s="33">
        <v>0</v>
      </c>
      <c r="Z83" s="33">
        <v>0</v>
      </c>
      <c r="AA83" s="33">
        <v>0</v>
      </c>
      <c r="AB83" s="33">
        <v>0</v>
      </c>
      <c r="AC83" s="33">
        <v>0</v>
      </c>
      <c r="AD83" s="33">
        <v>0</v>
      </c>
      <c r="AE83" s="33">
        <v>0</v>
      </c>
    </row>
    <row r="84" spans="1:35" s="28" customFormat="1">
      <c r="A84" s="29" t="s">
        <v>134</v>
      </c>
      <c r="B84" s="29" t="s">
        <v>36</v>
      </c>
      <c r="C84" s="33">
        <v>0</v>
      </c>
      <c r="D84" s="33">
        <v>0</v>
      </c>
      <c r="E84" s="33">
        <v>0</v>
      </c>
      <c r="F84" s="33">
        <v>0</v>
      </c>
      <c r="G84" s="33">
        <v>0</v>
      </c>
      <c r="H84" s="33">
        <v>0</v>
      </c>
      <c r="I84" s="33">
        <v>0</v>
      </c>
      <c r="J84" s="33">
        <v>0</v>
      </c>
      <c r="K84" s="33">
        <v>0</v>
      </c>
      <c r="L84" s="33">
        <v>0</v>
      </c>
      <c r="M84" s="33">
        <v>0</v>
      </c>
      <c r="N84" s="33">
        <v>0</v>
      </c>
      <c r="O84" s="33">
        <v>0</v>
      </c>
      <c r="P84" s="33">
        <v>0</v>
      </c>
      <c r="Q84" s="33">
        <v>0</v>
      </c>
      <c r="R84" s="33">
        <v>0</v>
      </c>
      <c r="S84" s="33">
        <v>0</v>
      </c>
      <c r="T84" s="33">
        <v>0</v>
      </c>
      <c r="U84" s="33">
        <v>0</v>
      </c>
      <c r="V84" s="33">
        <v>0</v>
      </c>
      <c r="W84" s="33">
        <v>0</v>
      </c>
      <c r="X84" s="33">
        <v>0</v>
      </c>
      <c r="Y84" s="33">
        <v>0</v>
      </c>
      <c r="Z84" s="33">
        <v>0</v>
      </c>
      <c r="AA84" s="33">
        <v>0</v>
      </c>
      <c r="AB84" s="33">
        <v>0</v>
      </c>
      <c r="AC84" s="33">
        <v>0</v>
      </c>
      <c r="AD84" s="33">
        <v>0</v>
      </c>
      <c r="AE84" s="33">
        <v>0</v>
      </c>
    </row>
    <row r="85" spans="1:35" s="28" customFormat="1">
      <c r="A85" s="29" t="s">
        <v>134</v>
      </c>
      <c r="B85" s="29" t="s">
        <v>73</v>
      </c>
      <c r="C85" s="33">
        <v>0</v>
      </c>
      <c r="D85" s="33">
        <v>0</v>
      </c>
      <c r="E85" s="33">
        <v>0</v>
      </c>
      <c r="F85" s="33">
        <v>0</v>
      </c>
      <c r="G85" s="33">
        <v>0</v>
      </c>
      <c r="H85" s="33">
        <v>0</v>
      </c>
      <c r="I85" s="33">
        <v>0</v>
      </c>
      <c r="J85" s="33">
        <v>0</v>
      </c>
      <c r="K85" s="33">
        <v>243.85611252710999</v>
      </c>
      <c r="L85" s="33">
        <v>301.55496258334</v>
      </c>
      <c r="M85" s="33">
        <v>332.47112259363001</v>
      </c>
      <c r="N85" s="33">
        <v>826.11582265637992</v>
      </c>
      <c r="O85" s="33">
        <v>826.11582266031996</v>
      </c>
      <c r="P85" s="33">
        <v>826.11582266127994</v>
      </c>
      <c r="Q85" s="33">
        <v>826.11582266313997</v>
      </c>
      <c r="R85" s="33">
        <v>826.11582266791993</v>
      </c>
      <c r="S85" s="33">
        <v>873.28076267182996</v>
      </c>
      <c r="T85" s="33">
        <v>873.2807626783399</v>
      </c>
      <c r="U85" s="33">
        <v>900.24802270474993</v>
      </c>
      <c r="V85" s="33">
        <v>900.24802270891996</v>
      </c>
      <c r="W85" s="33">
        <v>958.08008274039901</v>
      </c>
      <c r="X85" s="33">
        <v>958.08008275151906</v>
      </c>
      <c r="Y85" s="33">
        <v>958.08008275244902</v>
      </c>
      <c r="Z85" s="33">
        <v>958.080082753959</v>
      </c>
      <c r="AA85" s="33">
        <v>958.08008276063902</v>
      </c>
      <c r="AB85" s="33">
        <v>958.08008276969906</v>
      </c>
      <c r="AC85" s="33">
        <v>958.08008277261899</v>
      </c>
      <c r="AD85" s="33">
        <v>958.08008278381897</v>
      </c>
      <c r="AE85" s="33">
        <v>958.08008279013904</v>
      </c>
      <c r="AF85" s="13"/>
      <c r="AG85" s="13"/>
      <c r="AH85" s="13"/>
      <c r="AI85" s="13"/>
    </row>
    <row r="86" spans="1:35" s="28" customFormat="1">
      <c r="A86" s="29" t="s">
        <v>134</v>
      </c>
      <c r="B86" s="29" t="s">
        <v>56</v>
      </c>
      <c r="C86" s="33">
        <v>2.531000047922126</v>
      </c>
      <c r="D86" s="33">
        <v>5.8989998698234514</v>
      </c>
      <c r="E86" s="33">
        <v>10.95600008964537</v>
      </c>
      <c r="F86" s="33">
        <v>18.307000398635768</v>
      </c>
      <c r="G86" s="33">
        <v>27.271999120712248</v>
      </c>
      <c r="H86" s="33">
        <v>37.668000698089529</v>
      </c>
      <c r="I86" s="33">
        <v>50.497000694274853</v>
      </c>
      <c r="J86" s="33">
        <v>65.411998748779297</v>
      </c>
      <c r="K86" s="33">
        <v>82.598003387451101</v>
      </c>
      <c r="L86" s="33">
        <v>96.729002952575598</v>
      </c>
      <c r="M86" s="33">
        <v>112.11099720001209</v>
      </c>
      <c r="N86" s="33">
        <v>128.7480001449583</v>
      </c>
      <c r="O86" s="33">
        <v>146.674007415771</v>
      </c>
      <c r="P86" s="33">
        <v>164.1120033264157</v>
      </c>
      <c r="Q86" s="33">
        <v>182.07299804687452</v>
      </c>
      <c r="R86" s="33">
        <v>191.79999732971089</v>
      </c>
      <c r="S86" s="33">
        <v>202.03400230407689</v>
      </c>
      <c r="T86" s="33">
        <v>212.35599899291938</v>
      </c>
      <c r="U86" s="33">
        <v>223.17800712585358</v>
      </c>
      <c r="V86" s="33">
        <v>234.19300270080521</v>
      </c>
      <c r="W86" s="33">
        <v>245.49399948120112</v>
      </c>
      <c r="X86" s="33">
        <v>256.95800399780211</v>
      </c>
      <c r="Y86" s="33">
        <v>268.73600196838322</v>
      </c>
      <c r="Z86" s="33">
        <v>280.62199401855423</v>
      </c>
      <c r="AA86" s="33">
        <v>292.61600875854447</v>
      </c>
      <c r="AB86" s="33">
        <v>304.57599258422778</v>
      </c>
      <c r="AC86" s="33">
        <v>316.62600326538069</v>
      </c>
      <c r="AD86" s="33">
        <v>328.75601196289063</v>
      </c>
      <c r="AE86" s="33">
        <v>340.86399841308514</v>
      </c>
      <c r="AF86" s="13"/>
      <c r="AG86" s="13"/>
      <c r="AH86" s="13"/>
      <c r="AI86" s="13"/>
    </row>
    <row r="87" spans="1:35" s="28" customFormat="1">
      <c r="A87" s="34" t="s">
        <v>138</v>
      </c>
      <c r="B87" s="34"/>
      <c r="C87" s="35">
        <v>3812.2646052124292</v>
      </c>
      <c r="D87" s="35">
        <v>3812.2646052146888</v>
      </c>
      <c r="E87" s="35">
        <v>4152.8399962670892</v>
      </c>
      <c r="F87" s="35">
        <v>4152.8399962670892</v>
      </c>
      <c r="G87" s="35">
        <v>4152.8399962670892</v>
      </c>
      <c r="H87" s="35">
        <v>4152.8399962670892</v>
      </c>
      <c r="I87" s="35">
        <v>4884.2553362670888</v>
      </c>
      <c r="J87" s="35">
        <v>4884.2553362670888</v>
      </c>
      <c r="K87" s="35">
        <v>5825.3440762670889</v>
      </c>
      <c r="L87" s="35">
        <v>5825.3440762670889</v>
      </c>
      <c r="M87" s="35">
        <v>5862.649946267089</v>
      </c>
      <c r="N87" s="35">
        <v>6021.5414182670893</v>
      </c>
      <c r="O87" s="35">
        <v>6021.5414182670893</v>
      </c>
      <c r="P87" s="35">
        <v>6021.5414182670893</v>
      </c>
      <c r="Q87" s="35">
        <v>6021.5414182670893</v>
      </c>
      <c r="R87" s="35">
        <v>6162.6499612670887</v>
      </c>
      <c r="S87" s="35">
        <v>6162.6499612670887</v>
      </c>
      <c r="T87" s="35">
        <v>6279.7158142670887</v>
      </c>
      <c r="U87" s="35">
        <v>6446.1166042670884</v>
      </c>
      <c r="V87" s="35">
        <v>6326.1166042670884</v>
      </c>
      <c r="W87" s="35">
        <v>6360.8551042670879</v>
      </c>
      <c r="X87" s="35">
        <v>6428.8463142670889</v>
      </c>
      <c r="Y87" s="35">
        <v>6428.8463142670889</v>
      </c>
      <c r="Z87" s="35">
        <v>6280.4463203706055</v>
      </c>
      <c r="AA87" s="35">
        <v>6280.4463203706055</v>
      </c>
      <c r="AB87" s="35">
        <v>6820.018710370603</v>
      </c>
      <c r="AC87" s="35">
        <v>7018.6746609706051</v>
      </c>
      <c r="AD87" s="35">
        <v>7270.7372709706051</v>
      </c>
      <c r="AE87" s="35">
        <v>7297.6020709706045</v>
      </c>
      <c r="AF87" s="13"/>
      <c r="AG87" s="13"/>
      <c r="AH87" s="13"/>
      <c r="AI87" s="13"/>
    </row>
    <row r="88" spans="1:35" s="28" customFormat="1" collapsed="1">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row>
    <row r="89" spans="1:35" s="28" customFormat="1">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row>
    <row r="90" spans="1:35" s="28" customFormat="1">
      <c r="A90" s="18" t="s">
        <v>135</v>
      </c>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row>
    <row r="91" spans="1:35" s="28" customFormat="1">
      <c r="A91" s="19" t="s">
        <v>128</v>
      </c>
      <c r="B91" s="19" t="s">
        <v>129</v>
      </c>
      <c r="C91" s="19" t="s">
        <v>80</v>
      </c>
      <c r="D91" s="19" t="s">
        <v>89</v>
      </c>
      <c r="E91" s="19" t="s">
        <v>90</v>
      </c>
      <c r="F91" s="19" t="s">
        <v>91</v>
      </c>
      <c r="G91" s="19" t="s">
        <v>92</v>
      </c>
      <c r="H91" s="19" t="s">
        <v>93</v>
      </c>
      <c r="I91" s="19" t="s">
        <v>94</v>
      </c>
      <c r="J91" s="19" t="s">
        <v>95</v>
      </c>
      <c r="K91" s="19" t="s">
        <v>96</v>
      </c>
      <c r="L91" s="19" t="s">
        <v>97</v>
      </c>
      <c r="M91" s="19" t="s">
        <v>98</v>
      </c>
      <c r="N91" s="19" t="s">
        <v>99</v>
      </c>
      <c r="O91" s="19" t="s">
        <v>100</v>
      </c>
      <c r="P91" s="19" t="s">
        <v>101</v>
      </c>
      <c r="Q91" s="19" t="s">
        <v>102</v>
      </c>
      <c r="R91" s="19" t="s">
        <v>103</v>
      </c>
      <c r="S91" s="19" t="s">
        <v>104</v>
      </c>
      <c r="T91" s="19" t="s">
        <v>105</v>
      </c>
      <c r="U91" s="19" t="s">
        <v>106</v>
      </c>
      <c r="V91" s="19" t="s">
        <v>107</v>
      </c>
      <c r="W91" s="19" t="s">
        <v>108</v>
      </c>
      <c r="X91" s="19" t="s">
        <v>109</v>
      </c>
      <c r="Y91" s="19" t="s">
        <v>110</v>
      </c>
      <c r="Z91" s="19" t="s">
        <v>111</v>
      </c>
      <c r="AA91" s="19" t="s">
        <v>112</v>
      </c>
      <c r="AB91" s="19" t="s">
        <v>113</v>
      </c>
      <c r="AC91" s="19" t="s">
        <v>114</v>
      </c>
      <c r="AD91" s="19" t="s">
        <v>115</v>
      </c>
      <c r="AE91" s="19" t="s">
        <v>116</v>
      </c>
      <c r="AF91" s="13"/>
      <c r="AG91" s="13"/>
      <c r="AH91" s="13"/>
      <c r="AI91" s="13"/>
    </row>
    <row r="92" spans="1:35" s="28" customFormat="1">
      <c r="A92" s="29" t="s">
        <v>40</v>
      </c>
      <c r="B92" s="29" t="s">
        <v>70</v>
      </c>
      <c r="C92" s="33">
        <v>260.329999923706</v>
      </c>
      <c r="D92" s="33">
        <v>600.32999992370605</v>
      </c>
      <c r="E92" s="33">
        <v>600.32999992370605</v>
      </c>
      <c r="F92" s="33">
        <v>600.32999992370605</v>
      </c>
      <c r="G92" s="33">
        <v>600.32999992370605</v>
      </c>
      <c r="H92" s="33">
        <v>600.32999992370605</v>
      </c>
      <c r="I92" s="33">
        <v>600.32999992370605</v>
      </c>
      <c r="J92" s="33">
        <v>600.33035522320597</v>
      </c>
      <c r="K92" s="33">
        <v>600.33035525967603</v>
      </c>
      <c r="L92" s="33">
        <v>570.33035528706603</v>
      </c>
      <c r="M92" s="33">
        <v>570.33035531520602</v>
      </c>
      <c r="N92" s="33">
        <v>1569.9586713260351</v>
      </c>
      <c r="O92" s="33">
        <v>1716.2031114291003</v>
      </c>
      <c r="P92" s="33">
        <v>1691.2031114341</v>
      </c>
      <c r="Q92" s="33">
        <v>2243.4695775535001</v>
      </c>
      <c r="R92" s="33">
        <v>2243.46957756953</v>
      </c>
      <c r="S92" s="33">
        <v>2243.4695776533499</v>
      </c>
      <c r="T92" s="33">
        <v>2243.4695776768003</v>
      </c>
      <c r="U92" s="33">
        <v>2243.4698451356298</v>
      </c>
      <c r="V92" s="33">
        <v>2223.4698451781301</v>
      </c>
      <c r="W92" s="33">
        <v>3698.4250746446501</v>
      </c>
      <c r="X92" s="33">
        <v>4637.7742730416003</v>
      </c>
      <c r="Y92" s="33">
        <v>4637.7742730448008</v>
      </c>
      <c r="Z92" s="33">
        <v>6896.5737800000006</v>
      </c>
      <c r="AA92" s="33">
        <v>7328.7917800000005</v>
      </c>
      <c r="AB92" s="33">
        <v>12130.562980000001</v>
      </c>
      <c r="AC92" s="33">
        <v>13894.72625</v>
      </c>
      <c r="AD92" s="33">
        <v>16166.81584999999</v>
      </c>
      <c r="AE92" s="33">
        <v>17335.523850000001</v>
      </c>
      <c r="AF92" s="13"/>
      <c r="AG92" s="13"/>
      <c r="AH92" s="13"/>
      <c r="AI92" s="13"/>
    </row>
    <row r="93" spans="1:35" collapsed="1">
      <c r="A93" s="29" t="s">
        <v>40</v>
      </c>
      <c r="B93" s="29" t="s">
        <v>72</v>
      </c>
      <c r="C93" s="33">
        <v>1330</v>
      </c>
      <c r="D93" s="33">
        <v>1330</v>
      </c>
      <c r="E93" s="33">
        <v>1330</v>
      </c>
      <c r="F93" s="33">
        <v>1330</v>
      </c>
      <c r="G93" s="33">
        <v>3370</v>
      </c>
      <c r="H93" s="33">
        <v>3370</v>
      </c>
      <c r="I93" s="33">
        <v>3370</v>
      </c>
      <c r="J93" s="33">
        <v>3370</v>
      </c>
      <c r="K93" s="33">
        <v>3613.8561125271099</v>
      </c>
      <c r="L93" s="33">
        <v>3671.5549625833401</v>
      </c>
      <c r="M93" s="33">
        <v>3702.4711225936298</v>
      </c>
      <c r="N93" s="33">
        <v>6803.9550926563707</v>
      </c>
      <c r="O93" s="33">
        <v>7186.0550126603102</v>
      </c>
      <c r="P93" s="33">
        <v>7186.0550126612698</v>
      </c>
      <c r="Q93" s="33">
        <v>7707.7235726631388</v>
      </c>
      <c r="R93" s="33">
        <v>7707.7235726679191</v>
      </c>
      <c r="S93" s="33">
        <v>9487.7521626718299</v>
      </c>
      <c r="T93" s="33">
        <v>9487.75216267834</v>
      </c>
      <c r="U93" s="33">
        <v>10229.415122704748</v>
      </c>
      <c r="V93" s="33">
        <v>10229.415122708919</v>
      </c>
      <c r="W93" s="33">
        <v>11735.621382740399</v>
      </c>
      <c r="X93" s="33">
        <v>12392.31838275152</v>
      </c>
      <c r="Y93" s="33">
        <v>12392.31838275245</v>
      </c>
      <c r="Z93" s="33">
        <v>12428.080082753959</v>
      </c>
      <c r="AA93" s="33">
        <v>12428.08008276064</v>
      </c>
      <c r="AB93" s="33">
        <v>12428.080082769698</v>
      </c>
      <c r="AC93" s="33">
        <v>12428.08008277262</v>
      </c>
      <c r="AD93" s="33">
        <v>12428.080082783819</v>
      </c>
      <c r="AE93" s="33">
        <v>12428.080082790138</v>
      </c>
    </row>
    <row r="94" spans="1:35">
      <c r="A94" s="29" t="s">
        <v>40</v>
      </c>
      <c r="B94" s="29" t="s">
        <v>76</v>
      </c>
      <c r="C94" s="33">
        <v>95.565001159906174</v>
      </c>
      <c r="D94" s="33">
        <v>222.30399817228289</v>
      </c>
      <c r="E94" s="33">
        <v>472.72400641441254</v>
      </c>
      <c r="F94" s="33">
        <v>827.38901638984419</v>
      </c>
      <c r="G94" s="33">
        <v>1275.4639947414385</v>
      </c>
      <c r="H94" s="33">
        <v>1796.002980709073</v>
      </c>
      <c r="I94" s="33">
        <v>2438.3960294723474</v>
      </c>
      <c r="J94" s="33">
        <v>3184.4369697570778</v>
      </c>
      <c r="K94" s="33">
        <v>4042.5660362243557</v>
      </c>
      <c r="L94" s="33">
        <v>4718.5470113754145</v>
      </c>
      <c r="M94" s="33">
        <v>5463.8920488357453</v>
      </c>
      <c r="N94" s="33">
        <v>6261.2278814315578</v>
      </c>
      <c r="O94" s="33">
        <v>7107.5971488952464</v>
      </c>
      <c r="P94" s="33">
        <v>7905.5148887634123</v>
      </c>
      <c r="Q94" s="33">
        <v>8730.1271591186469</v>
      </c>
      <c r="R94" s="33">
        <v>9162.6489810943513</v>
      </c>
      <c r="S94" s="33">
        <v>9618.3372249603162</v>
      </c>
      <c r="T94" s="33">
        <v>10079.154048919669</v>
      </c>
      <c r="U94" s="33">
        <v>10567.066068649285</v>
      </c>
      <c r="V94" s="33">
        <v>11065.494928359969</v>
      </c>
      <c r="W94" s="33">
        <v>11575.234004974354</v>
      </c>
      <c r="X94" s="33">
        <v>12098.768871307355</v>
      </c>
      <c r="Y94" s="33">
        <v>12640.389154434191</v>
      </c>
      <c r="Z94" s="33">
        <v>13204.069122314442</v>
      </c>
      <c r="AA94" s="33">
        <v>13783.858104705803</v>
      </c>
      <c r="AB94" s="33">
        <v>14380.364139556885</v>
      </c>
      <c r="AC94" s="33">
        <v>14988.57563400268</v>
      </c>
      <c r="AD94" s="33">
        <v>15603.09802246093</v>
      </c>
      <c r="AE94" s="33">
        <v>16225.747894287102</v>
      </c>
    </row>
    <row r="95" spans="1:35" collapsed="1"/>
    <row r="96" spans="1:35">
      <c r="A96" s="19" t="s">
        <v>128</v>
      </c>
      <c r="B96" s="19" t="s">
        <v>129</v>
      </c>
      <c r="C96" s="19" t="s">
        <v>80</v>
      </c>
      <c r="D96" s="19" t="s">
        <v>89</v>
      </c>
      <c r="E96" s="19" t="s">
        <v>90</v>
      </c>
      <c r="F96" s="19" t="s">
        <v>91</v>
      </c>
      <c r="G96" s="19" t="s">
        <v>92</v>
      </c>
      <c r="H96" s="19" t="s">
        <v>93</v>
      </c>
      <c r="I96" s="19" t="s">
        <v>94</v>
      </c>
      <c r="J96" s="19" t="s">
        <v>95</v>
      </c>
      <c r="K96" s="19" t="s">
        <v>96</v>
      </c>
      <c r="L96" s="19" t="s">
        <v>97</v>
      </c>
      <c r="M96" s="19" t="s">
        <v>98</v>
      </c>
      <c r="N96" s="19" t="s">
        <v>99</v>
      </c>
      <c r="O96" s="19" t="s">
        <v>100</v>
      </c>
      <c r="P96" s="19" t="s">
        <v>101</v>
      </c>
      <c r="Q96" s="19" t="s">
        <v>102</v>
      </c>
      <c r="R96" s="19" t="s">
        <v>103</v>
      </c>
      <c r="S96" s="19" t="s">
        <v>104</v>
      </c>
      <c r="T96" s="19" t="s">
        <v>105</v>
      </c>
      <c r="U96" s="19" t="s">
        <v>106</v>
      </c>
      <c r="V96" s="19" t="s">
        <v>107</v>
      </c>
      <c r="W96" s="19" t="s">
        <v>108</v>
      </c>
      <c r="X96" s="19" t="s">
        <v>109</v>
      </c>
      <c r="Y96" s="19" t="s">
        <v>110</v>
      </c>
      <c r="Z96" s="19" t="s">
        <v>111</v>
      </c>
      <c r="AA96" s="19" t="s">
        <v>112</v>
      </c>
      <c r="AB96" s="19" t="s">
        <v>113</v>
      </c>
      <c r="AC96" s="19" t="s">
        <v>114</v>
      </c>
      <c r="AD96" s="19" t="s">
        <v>115</v>
      </c>
      <c r="AE96" s="19" t="s">
        <v>116</v>
      </c>
    </row>
    <row r="97" spans="1:31">
      <c r="A97" s="29" t="s">
        <v>130</v>
      </c>
      <c r="B97" s="29" t="s">
        <v>70</v>
      </c>
      <c r="C97" s="33">
        <v>0</v>
      </c>
      <c r="D97" s="33">
        <v>0</v>
      </c>
      <c r="E97" s="33">
        <v>0</v>
      </c>
      <c r="F97" s="33">
        <v>0</v>
      </c>
      <c r="G97" s="33">
        <v>0</v>
      </c>
      <c r="H97" s="33">
        <v>0</v>
      </c>
      <c r="I97" s="33">
        <v>0</v>
      </c>
      <c r="J97" s="33">
        <v>0</v>
      </c>
      <c r="K97" s="33">
        <v>0</v>
      </c>
      <c r="L97" s="33">
        <v>0</v>
      </c>
      <c r="M97" s="33">
        <v>0</v>
      </c>
      <c r="N97" s="33">
        <v>397.67367999999999</v>
      </c>
      <c r="O97" s="33">
        <v>397.67367999999999</v>
      </c>
      <c r="P97" s="33">
        <v>397.67367999999999</v>
      </c>
      <c r="Q97" s="33">
        <v>397.67367999999999</v>
      </c>
      <c r="R97" s="33">
        <v>397.67367999999999</v>
      </c>
      <c r="S97" s="33">
        <v>397.67367999999999</v>
      </c>
      <c r="T97" s="33">
        <v>397.67367999999999</v>
      </c>
      <c r="U97" s="33">
        <v>397.67394737343</v>
      </c>
      <c r="V97" s="33">
        <v>397.67394738749999</v>
      </c>
      <c r="W97" s="33">
        <v>1799.2142800000001</v>
      </c>
      <c r="X97" s="33">
        <v>1799.2142800000001</v>
      </c>
      <c r="Y97" s="33">
        <v>1799.2142800000001</v>
      </c>
      <c r="Z97" s="33">
        <v>1799.2142800000001</v>
      </c>
      <c r="AA97" s="33">
        <v>1799.2142800000001</v>
      </c>
      <c r="AB97" s="33">
        <v>1799.2142800000001</v>
      </c>
      <c r="AC97" s="33">
        <v>1799.21425</v>
      </c>
      <c r="AD97" s="33">
        <v>1799.21425</v>
      </c>
      <c r="AE97" s="33">
        <v>1799.21425</v>
      </c>
    </row>
    <row r="98" spans="1:31">
      <c r="A98" s="29" t="s">
        <v>130</v>
      </c>
      <c r="B98" s="29" t="s">
        <v>72</v>
      </c>
      <c r="C98" s="33">
        <v>840</v>
      </c>
      <c r="D98" s="33">
        <v>840</v>
      </c>
      <c r="E98" s="33">
        <v>840</v>
      </c>
      <c r="F98" s="33">
        <v>840</v>
      </c>
      <c r="G98" s="33">
        <v>2880</v>
      </c>
      <c r="H98" s="33">
        <v>2880</v>
      </c>
      <c r="I98" s="33">
        <v>2880</v>
      </c>
      <c r="J98" s="33">
        <v>2880</v>
      </c>
      <c r="K98" s="33">
        <v>2880</v>
      </c>
      <c r="L98" s="33">
        <v>2880</v>
      </c>
      <c r="M98" s="33">
        <v>2880</v>
      </c>
      <c r="N98" s="33">
        <v>4494.9379999999901</v>
      </c>
      <c r="O98" s="33">
        <v>4494.9379999999901</v>
      </c>
      <c r="P98" s="33">
        <v>4494.9379999999901</v>
      </c>
      <c r="Q98" s="33">
        <v>4548.1728999999996</v>
      </c>
      <c r="R98" s="33">
        <v>4548.1728999999996</v>
      </c>
      <c r="S98" s="33">
        <v>4725.3832000000002</v>
      </c>
      <c r="T98" s="33">
        <v>4725.3832000000002</v>
      </c>
      <c r="U98" s="33">
        <v>5297.2916999999998</v>
      </c>
      <c r="V98" s="33">
        <v>5297.2916999999998</v>
      </c>
      <c r="W98" s="33">
        <v>5480</v>
      </c>
      <c r="X98" s="33">
        <v>5480</v>
      </c>
      <c r="Y98" s="33">
        <v>5480</v>
      </c>
      <c r="Z98" s="33">
        <v>5480</v>
      </c>
      <c r="AA98" s="33">
        <v>5480</v>
      </c>
      <c r="AB98" s="33">
        <v>5480</v>
      </c>
      <c r="AC98" s="33">
        <v>5480</v>
      </c>
      <c r="AD98" s="33">
        <v>5480</v>
      </c>
      <c r="AE98" s="33">
        <v>5480</v>
      </c>
    </row>
    <row r="99" spans="1:31">
      <c r="A99" s="29" t="s">
        <v>130</v>
      </c>
      <c r="B99" s="29" t="s">
        <v>76</v>
      </c>
      <c r="C99" s="33">
        <v>33.809000492095876</v>
      </c>
      <c r="D99" s="33">
        <v>82.708997726440401</v>
      </c>
      <c r="E99" s="33">
        <v>156.7610015869133</v>
      </c>
      <c r="F99" s="33">
        <v>263.89000701904251</v>
      </c>
      <c r="G99" s="33">
        <v>405.04799652099609</v>
      </c>
      <c r="H99" s="33">
        <v>567.05899810790902</v>
      </c>
      <c r="I99" s="33">
        <v>769.63403320312409</v>
      </c>
      <c r="J99" s="33">
        <v>1010.102981567382</v>
      </c>
      <c r="K99" s="33">
        <v>1287.846038818356</v>
      </c>
      <c r="L99" s="33">
        <v>1513.001998901364</v>
      </c>
      <c r="M99" s="33">
        <v>1757.9950256347629</v>
      </c>
      <c r="N99" s="33">
        <v>2022.752929687492</v>
      </c>
      <c r="O99" s="33">
        <v>2303.8510437011641</v>
      </c>
      <c r="P99" s="33">
        <v>2570.3709106445258</v>
      </c>
      <c r="Q99" s="33">
        <v>2845.8051147460928</v>
      </c>
      <c r="R99" s="33">
        <v>2993.400024414062</v>
      </c>
      <c r="S99" s="33">
        <v>3149.60205078125</v>
      </c>
      <c r="T99" s="33">
        <v>3306.082000732416</v>
      </c>
      <c r="U99" s="33">
        <v>3472.6760864257813</v>
      </c>
      <c r="V99" s="33">
        <v>3642.4990844726508</v>
      </c>
      <c r="W99" s="33">
        <v>3815.6539916992128</v>
      </c>
      <c r="X99" s="33">
        <v>3993.2119750976508</v>
      </c>
      <c r="Y99" s="33">
        <v>4175.7440795898383</v>
      </c>
      <c r="Z99" s="33">
        <v>4364.7819213867133</v>
      </c>
      <c r="AA99" s="33">
        <v>4557.4061279296875</v>
      </c>
      <c r="AB99" s="33">
        <v>4750.507080078125</v>
      </c>
      <c r="AC99" s="33">
        <v>4944.2018432617178</v>
      </c>
      <c r="AD99" s="33">
        <v>5141.238037109375</v>
      </c>
      <c r="AE99" s="33">
        <v>5338.71484375</v>
      </c>
    </row>
    <row r="101" spans="1:31">
      <c r="A101" s="19" t="s">
        <v>128</v>
      </c>
      <c r="B101" s="19" t="s">
        <v>129</v>
      </c>
      <c r="C101" s="19" t="s">
        <v>80</v>
      </c>
      <c r="D101" s="19" t="s">
        <v>89</v>
      </c>
      <c r="E101" s="19" t="s">
        <v>90</v>
      </c>
      <c r="F101" s="19" t="s">
        <v>91</v>
      </c>
      <c r="G101" s="19" t="s">
        <v>92</v>
      </c>
      <c r="H101" s="19" t="s">
        <v>93</v>
      </c>
      <c r="I101" s="19" t="s">
        <v>94</v>
      </c>
      <c r="J101" s="19" t="s">
        <v>95</v>
      </c>
      <c r="K101" s="19" t="s">
        <v>96</v>
      </c>
      <c r="L101" s="19" t="s">
        <v>97</v>
      </c>
      <c r="M101" s="19" t="s">
        <v>98</v>
      </c>
      <c r="N101" s="19" t="s">
        <v>99</v>
      </c>
      <c r="O101" s="19" t="s">
        <v>100</v>
      </c>
      <c r="P101" s="19" t="s">
        <v>101</v>
      </c>
      <c r="Q101" s="19" t="s">
        <v>102</v>
      </c>
      <c r="R101" s="19" t="s">
        <v>103</v>
      </c>
      <c r="S101" s="19" t="s">
        <v>104</v>
      </c>
      <c r="T101" s="19" t="s">
        <v>105</v>
      </c>
      <c r="U101" s="19" t="s">
        <v>106</v>
      </c>
      <c r="V101" s="19" t="s">
        <v>107</v>
      </c>
      <c r="W101" s="19" t="s">
        <v>108</v>
      </c>
      <c r="X101" s="19" t="s">
        <v>109</v>
      </c>
      <c r="Y101" s="19" t="s">
        <v>110</v>
      </c>
      <c r="Z101" s="19" t="s">
        <v>111</v>
      </c>
      <c r="AA101" s="19" t="s">
        <v>112</v>
      </c>
      <c r="AB101" s="19" t="s">
        <v>113</v>
      </c>
      <c r="AC101" s="19" t="s">
        <v>114</v>
      </c>
      <c r="AD101" s="19" t="s">
        <v>115</v>
      </c>
      <c r="AE101" s="19" t="s">
        <v>116</v>
      </c>
    </row>
    <row r="102" spans="1:31">
      <c r="A102" s="29" t="s">
        <v>131</v>
      </c>
      <c r="B102" s="29" t="s">
        <v>70</v>
      </c>
      <c r="C102" s="33">
        <v>0</v>
      </c>
      <c r="D102" s="33">
        <v>20</v>
      </c>
      <c r="E102" s="33">
        <v>20</v>
      </c>
      <c r="F102" s="33">
        <v>20</v>
      </c>
      <c r="G102" s="33">
        <v>20</v>
      </c>
      <c r="H102" s="33">
        <v>20</v>
      </c>
      <c r="I102" s="33">
        <v>20</v>
      </c>
      <c r="J102" s="33">
        <v>20.000355299500001</v>
      </c>
      <c r="K102" s="33">
        <v>20.000355335969999</v>
      </c>
      <c r="L102" s="33">
        <v>20.000355363360001</v>
      </c>
      <c r="M102" s="33">
        <v>20.000355391500001</v>
      </c>
      <c r="N102" s="33">
        <v>529.22085999999899</v>
      </c>
      <c r="O102" s="33">
        <v>730.7953</v>
      </c>
      <c r="P102" s="33">
        <v>730.7953</v>
      </c>
      <c r="Q102" s="33">
        <v>730.7953</v>
      </c>
      <c r="R102" s="33">
        <v>730.7953</v>
      </c>
      <c r="S102" s="33">
        <v>730.7953</v>
      </c>
      <c r="T102" s="33">
        <v>730.7953</v>
      </c>
      <c r="U102" s="33">
        <v>730.7953</v>
      </c>
      <c r="V102" s="33">
        <v>710.7953</v>
      </c>
      <c r="W102" s="33">
        <v>710.7953</v>
      </c>
      <c r="X102" s="33">
        <v>1950.1445000000001</v>
      </c>
      <c r="Y102" s="33">
        <v>1950.1445000000001</v>
      </c>
      <c r="Z102" s="33">
        <v>2931.9448000000002</v>
      </c>
      <c r="AA102" s="33">
        <v>3364.1628000000001</v>
      </c>
      <c r="AB102" s="33">
        <v>8165.9340000000002</v>
      </c>
      <c r="AC102" s="33">
        <v>8165.9340000000002</v>
      </c>
      <c r="AD102" s="33">
        <v>10000</v>
      </c>
      <c r="AE102" s="33">
        <v>10000</v>
      </c>
    </row>
    <row r="103" spans="1:31">
      <c r="A103" s="29" t="s">
        <v>131</v>
      </c>
      <c r="B103" s="29" t="s">
        <v>72</v>
      </c>
      <c r="C103" s="33">
        <v>490</v>
      </c>
      <c r="D103" s="33">
        <v>490</v>
      </c>
      <c r="E103" s="33">
        <v>490</v>
      </c>
      <c r="F103" s="33">
        <v>490</v>
      </c>
      <c r="G103" s="33">
        <v>490</v>
      </c>
      <c r="H103" s="33">
        <v>490</v>
      </c>
      <c r="I103" s="33">
        <v>490</v>
      </c>
      <c r="J103" s="33">
        <v>490</v>
      </c>
      <c r="K103" s="33">
        <v>490</v>
      </c>
      <c r="L103" s="33">
        <v>490</v>
      </c>
      <c r="M103" s="33">
        <v>490</v>
      </c>
      <c r="N103" s="33">
        <v>1008.9501299999999</v>
      </c>
      <c r="O103" s="33">
        <v>1391.0500500000001</v>
      </c>
      <c r="P103" s="33">
        <v>1391.0500500000001</v>
      </c>
      <c r="Q103" s="33">
        <v>1391.0500500000001</v>
      </c>
      <c r="R103" s="33">
        <v>1391.0500500000001</v>
      </c>
      <c r="S103" s="33">
        <v>2639.7388000000001</v>
      </c>
      <c r="T103" s="33">
        <v>2639.7388000000001</v>
      </c>
      <c r="U103" s="33">
        <v>2782.5259999999998</v>
      </c>
      <c r="V103" s="33">
        <v>2782.5259999999998</v>
      </c>
      <c r="W103" s="33">
        <v>2933.3029999999999</v>
      </c>
      <c r="X103" s="33">
        <v>3590</v>
      </c>
      <c r="Y103" s="33">
        <v>3590</v>
      </c>
      <c r="Z103" s="33">
        <v>3590</v>
      </c>
      <c r="AA103" s="33">
        <v>3590</v>
      </c>
      <c r="AB103" s="33">
        <v>3590</v>
      </c>
      <c r="AC103" s="33">
        <v>3590</v>
      </c>
      <c r="AD103" s="33">
        <v>3590</v>
      </c>
      <c r="AE103" s="33">
        <v>3590</v>
      </c>
    </row>
    <row r="104" spans="1:31">
      <c r="A104" s="29" t="s">
        <v>131</v>
      </c>
      <c r="B104" s="29" t="s">
        <v>76</v>
      </c>
      <c r="C104" s="33">
        <v>18.792000293731611</v>
      </c>
      <c r="D104" s="33">
        <v>56.930000305175746</v>
      </c>
      <c r="E104" s="33">
        <v>116.31200408935541</v>
      </c>
      <c r="F104" s="33">
        <v>203.74100685119538</v>
      </c>
      <c r="G104" s="33">
        <v>316.67499160766528</v>
      </c>
      <c r="H104" s="33">
        <v>441.51198577880842</v>
      </c>
      <c r="I104" s="33">
        <v>598.09701538085881</v>
      </c>
      <c r="J104" s="33">
        <v>788.33800506591706</v>
      </c>
      <c r="K104" s="33">
        <v>1007.1959838867181</v>
      </c>
      <c r="L104" s="33">
        <v>1181.6699371337841</v>
      </c>
      <c r="M104" s="33">
        <v>1375.488037109372</v>
      </c>
      <c r="N104" s="33">
        <v>1581.046997070305</v>
      </c>
      <c r="O104" s="33">
        <v>1799.5640411376919</v>
      </c>
      <c r="P104" s="33">
        <v>2003.201034545895</v>
      </c>
      <c r="Q104" s="33">
        <v>2215.9790039062468</v>
      </c>
      <c r="R104" s="33">
        <v>2320.6339721679628</v>
      </c>
      <c r="S104" s="33">
        <v>2431.5501098632758</v>
      </c>
      <c r="T104" s="33">
        <v>2543.8589782714839</v>
      </c>
      <c r="U104" s="33">
        <v>2662.8169250488231</v>
      </c>
      <c r="V104" s="33">
        <v>2785.4378967285102</v>
      </c>
      <c r="W104" s="33">
        <v>2910.140014648432</v>
      </c>
      <c r="X104" s="33">
        <v>3039.4479064941352</v>
      </c>
      <c r="Y104" s="33">
        <v>3174.2980346679628</v>
      </c>
      <c r="Z104" s="33">
        <v>3316.8311157226563</v>
      </c>
      <c r="AA104" s="33">
        <v>3463.237915039057</v>
      </c>
      <c r="AB104" s="33">
        <v>3617.5489807128902</v>
      </c>
      <c r="AC104" s="33">
        <v>3775.544921874995</v>
      </c>
      <c r="AD104" s="33">
        <v>3934.3799438476508</v>
      </c>
      <c r="AE104" s="33">
        <v>4096.4850463867178</v>
      </c>
    </row>
    <row r="106" spans="1:31">
      <c r="A106" s="19" t="s">
        <v>128</v>
      </c>
      <c r="B106" s="19" t="s">
        <v>129</v>
      </c>
      <c r="C106" s="19" t="s">
        <v>80</v>
      </c>
      <c r="D106" s="19" t="s">
        <v>89</v>
      </c>
      <c r="E106" s="19" t="s">
        <v>90</v>
      </c>
      <c r="F106" s="19" t="s">
        <v>91</v>
      </c>
      <c r="G106" s="19" t="s">
        <v>92</v>
      </c>
      <c r="H106" s="19" t="s">
        <v>93</v>
      </c>
      <c r="I106" s="19" t="s">
        <v>94</v>
      </c>
      <c r="J106" s="19" t="s">
        <v>95</v>
      </c>
      <c r="K106" s="19" t="s">
        <v>96</v>
      </c>
      <c r="L106" s="19" t="s">
        <v>97</v>
      </c>
      <c r="M106" s="19" t="s">
        <v>98</v>
      </c>
      <c r="N106" s="19" t="s">
        <v>99</v>
      </c>
      <c r="O106" s="19" t="s">
        <v>100</v>
      </c>
      <c r="P106" s="19" t="s">
        <v>101</v>
      </c>
      <c r="Q106" s="19" t="s">
        <v>102</v>
      </c>
      <c r="R106" s="19" t="s">
        <v>103</v>
      </c>
      <c r="S106" s="19" t="s">
        <v>104</v>
      </c>
      <c r="T106" s="19" t="s">
        <v>105</v>
      </c>
      <c r="U106" s="19" t="s">
        <v>106</v>
      </c>
      <c r="V106" s="19" t="s">
        <v>107</v>
      </c>
      <c r="W106" s="19" t="s">
        <v>108</v>
      </c>
      <c r="X106" s="19" t="s">
        <v>109</v>
      </c>
      <c r="Y106" s="19" t="s">
        <v>110</v>
      </c>
      <c r="Z106" s="19" t="s">
        <v>111</v>
      </c>
      <c r="AA106" s="19" t="s">
        <v>112</v>
      </c>
      <c r="AB106" s="19" t="s">
        <v>113</v>
      </c>
      <c r="AC106" s="19" t="s">
        <v>114</v>
      </c>
      <c r="AD106" s="19" t="s">
        <v>115</v>
      </c>
      <c r="AE106" s="19" t="s">
        <v>116</v>
      </c>
    </row>
    <row r="107" spans="1:31">
      <c r="A107" s="29" t="s">
        <v>132</v>
      </c>
      <c r="B107" s="29" t="s">
        <v>70</v>
      </c>
      <c r="C107" s="33">
        <v>55.329999923705998</v>
      </c>
      <c r="D107" s="33">
        <v>375.329999923706</v>
      </c>
      <c r="E107" s="33">
        <v>375.329999923706</v>
      </c>
      <c r="F107" s="33">
        <v>375.329999923706</v>
      </c>
      <c r="G107" s="33">
        <v>375.329999923706</v>
      </c>
      <c r="H107" s="33">
        <v>375.329999923706</v>
      </c>
      <c r="I107" s="33">
        <v>375.329999923706</v>
      </c>
      <c r="J107" s="33">
        <v>375.329999923706</v>
      </c>
      <c r="K107" s="33">
        <v>375.329999923706</v>
      </c>
      <c r="L107" s="33">
        <v>375.329999923706</v>
      </c>
      <c r="M107" s="33">
        <v>375.329999923706</v>
      </c>
      <c r="N107" s="33">
        <v>375.33039732603601</v>
      </c>
      <c r="O107" s="33">
        <v>320.00039742910002</v>
      </c>
      <c r="P107" s="33">
        <v>320.00039743410002</v>
      </c>
      <c r="Q107" s="33">
        <v>320.00039755350002</v>
      </c>
      <c r="R107" s="33">
        <v>320.00039756952998</v>
      </c>
      <c r="S107" s="33">
        <v>320.00039765334998</v>
      </c>
      <c r="T107" s="33">
        <v>320.00039767679999</v>
      </c>
      <c r="U107" s="33">
        <v>320.00039776220001</v>
      </c>
      <c r="V107" s="33">
        <v>320.00039779063002</v>
      </c>
      <c r="W107" s="33">
        <v>300.00039464464999</v>
      </c>
      <c r="X107" s="33">
        <v>3.9304159999999999E-4</v>
      </c>
      <c r="Y107" s="33">
        <v>3.930448E-4</v>
      </c>
      <c r="Z107" s="33">
        <v>889.03909999999996</v>
      </c>
      <c r="AA107" s="33">
        <v>889.03909999999996</v>
      </c>
      <c r="AB107" s="33">
        <v>889.03909999999996</v>
      </c>
      <c r="AC107" s="33">
        <v>2653.2024000000001</v>
      </c>
      <c r="AD107" s="33">
        <v>3091.2259999999901</v>
      </c>
      <c r="AE107" s="33">
        <v>4259.9340000000002</v>
      </c>
    </row>
    <row r="108" spans="1:31">
      <c r="A108" s="29" t="s">
        <v>132</v>
      </c>
      <c r="B108" s="29" t="s">
        <v>72</v>
      </c>
      <c r="C108" s="33">
        <v>0</v>
      </c>
      <c r="D108" s="33">
        <v>0</v>
      </c>
      <c r="E108" s="33">
        <v>0</v>
      </c>
      <c r="F108" s="33">
        <v>0</v>
      </c>
      <c r="G108" s="33">
        <v>0</v>
      </c>
      <c r="H108" s="33">
        <v>0</v>
      </c>
      <c r="I108" s="33">
        <v>0</v>
      </c>
      <c r="J108" s="33">
        <v>0</v>
      </c>
      <c r="K108" s="33">
        <v>0</v>
      </c>
      <c r="L108" s="33">
        <v>0</v>
      </c>
      <c r="M108" s="33">
        <v>0</v>
      </c>
      <c r="N108" s="33">
        <v>473.95114000000001</v>
      </c>
      <c r="O108" s="33">
        <v>473.95114000000001</v>
      </c>
      <c r="P108" s="33">
        <v>473.95114000000001</v>
      </c>
      <c r="Q108" s="33">
        <v>942.38480000000004</v>
      </c>
      <c r="R108" s="33">
        <v>942.38480000000004</v>
      </c>
      <c r="S108" s="33">
        <v>1249.3494000000001</v>
      </c>
      <c r="T108" s="33">
        <v>1249.3494000000001</v>
      </c>
      <c r="U108" s="33">
        <v>1249.3494000000001</v>
      </c>
      <c r="V108" s="33">
        <v>1249.3494000000001</v>
      </c>
      <c r="W108" s="33">
        <v>2364.2383</v>
      </c>
      <c r="X108" s="33">
        <v>2364.2383</v>
      </c>
      <c r="Y108" s="33">
        <v>2364.2383</v>
      </c>
      <c r="Z108" s="33">
        <v>2400</v>
      </c>
      <c r="AA108" s="33">
        <v>2400</v>
      </c>
      <c r="AB108" s="33">
        <v>2400</v>
      </c>
      <c r="AC108" s="33">
        <v>2400</v>
      </c>
      <c r="AD108" s="33">
        <v>2400</v>
      </c>
      <c r="AE108" s="33">
        <v>2400</v>
      </c>
    </row>
    <row r="109" spans="1:31">
      <c r="A109" s="29" t="s">
        <v>132</v>
      </c>
      <c r="B109" s="29" t="s">
        <v>76</v>
      </c>
      <c r="C109" s="33">
        <v>21.324999809265112</v>
      </c>
      <c r="D109" s="33">
        <v>39.332999229431003</v>
      </c>
      <c r="E109" s="33">
        <v>124.65300178527829</v>
      </c>
      <c r="F109" s="33">
        <v>240.5120048522939</v>
      </c>
      <c r="G109" s="33">
        <v>387.46300506591774</v>
      </c>
      <c r="H109" s="33">
        <v>568.47399139404206</v>
      </c>
      <c r="I109" s="33">
        <v>786.96098327636605</v>
      </c>
      <c r="J109" s="33">
        <v>1024.835983276367</v>
      </c>
      <c r="K109" s="33">
        <v>1297.2010192871039</v>
      </c>
      <c r="L109" s="33">
        <v>1508.376068115231</v>
      </c>
      <c r="M109" s="33">
        <v>1741.757995605466</v>
      </c>
      <c r="N109" s="33">
        <v>1990.8499450683539</v>
      </c>
      <c r="O109" s="33">
        <v>2255.0250549316352</v>
      </c>
      <c r="P109" s="33">
        <v>2511.4719543456981</v>
      </c>
      <c r="Q109" s="33">
        <v>2773.6560668945313</v>
      </c>
      <c r="R109" s="33">
        <v>2913.0490112304678</v>
      </c>
      <c r="S109" s="33">
        <v>3058.5720520019481</v>
      </c>
      <c r="T109" s="33">
        <v>3207.325073242187</v>
      </c>
      <c r="U109" s="33">
        <v>3364.1940307617178</v>
      </c>
      <c r="V109" s="33">
        <v>3523.5459594726508</v>
      </c>
      <c r="W109" s="33">
        <v>3687.8629760742178</v>
      </c>
      <c r="X109" s="33">
        <v>3855.463012695307</v>
      </c>
      <c r="Y109" s="33">
        <v>4029.3500366210928</v>
      </c>
      <c r="Z109" s="33">
        <v>4209.115112304682</v>
      </c>
      <c r="AA109" s="33">
        <v>4396.3960571289063</v>
      </c>
      <c r="AB109" s="33">
        <v>4589.93505859375</v>
      </c>
      <c r="AC109" s="33">
        <v>4789.6218872070313</v>
      </c>
      <c r="AD109" s="33">
        <v>4990.3800048828125</v>
      </c>
      <c r="AE109" s="33">
        <v>5195.4019775390625</v>
      </c>
    </row>
    <row r="111" spans="1:31">
      <c r="A111" s="19" t="s">
        <v>128</v>
      </c>
      <c r="B111" s="19" t="s">
        <v>129</v>
      </c>
      <c r="C111" s="19" t="s">
        <v>80</v>
      </c>
      <c r="D111" s="19" t="s">
        <v>89</v>
      </c>
      <c r="E111" s="19" t="s">
        <v>90</v>
      </c>
      <c r="F111" s="19" t="s">
        <v>91</v>
      </c>
      <c r="G111" s="19" t="s">
        <v>92</v>
      </c>
      <c r="H111" s="19" t="s">
        <v>93</v>
      </c>
      <c r="I111" s="19" t="s">
        <v>94</v>
      </c>
      <c r="J111" s="19" t="s">
        <v>95</v>
      </c>
      <c r="K111" s="19" t="s">
        <v>96</v>
      </c>
      <c r="L111" s="19" t="s">
        <v>97</v>
      </c>
      <c r="M111" s="19" t="s">
        <v>98</v>
      </c>
      <c r="N111" s="19" t="s">
        <v>99</v>
      </c>
      <c r="O111" s="19" t="s">
        <v>100</v>
      </c>
      <c r="P111" s="19" t="s">
        <v>101</v>
      </c>
      <c r="Q111" s="19" t="s">
        <v>102</v>
      </c>
      <c r="R111" s="19" t="s">
        <v>103</v>
      </c>
      <c r="S111" s="19" t="s">
        <v>104</v>
      </c>
      <c r="T111" s="19" t="s">
        <v>105</v>
      </c>
      <c r="U111" s="19" t="s">
        <v>106</v>
      </c>
      <c r="V111" s="19" t="s">
        <v>107</v>
      </c>
      <c r="W111" s="19" t="s">
        <v>108</v>
      </c>
      <c r="X111" s="19" t="s">
        <v>109</v>
      </c>
      <c r="Y111" s="19" t="s">
        <v>110</v>
      </c>
      <c r="Z111" s="19" t="s">
        <v>111</v>
      </c>
      <c r="AA111" s="19" t="s">
        <v>112</v>
      </c>
      <c r="AB111" s="19" t="s">
        <v>113</v>
      </c>
      <c r="AC111" s="19" t="s">
        <v>114</v>
      </c>
      <c r="AD111" s="19" t="s">
        <v>115</v>
      </c>
      <c r="AE111" s="19" t="s">
        <v>116</v>
      </c>
    </row>
    <row r="112" spans="1:31">
      <c r="A112" s="29" t="s">
        <v>133</v>
      </c>
      <c r="B112" s="29" t="s">
        <v>70</v>
      </c>
      <c r="C112" s="33">
        <v>205</v>
      </c>
      <c r="D112" s="33">
        <v>205</v>
      </c>
      <c r="E112" s="33">
        <v>205</v>
      </c>
      <c r="F112" s="33">
        <v>205</v>
      </c>
      <c r="G112" s="33">
        <v>205</v>
      </c>
      <c r="H112" s="33">
        <v>205</v>
      </c>
      <c r="I112" s="33">
        <v>205</v>
      </c>
      <c r="J112" s="33">
        <v>205</v>
      </c>
      <c r="K112" s="33">
        <v>205</v>
      </c>
      <c r="L112" s="33">
        <v>175</v>
      </c>
      <c r="M112" s="33">
        <v>175</v>
      </c>
      <c r="N112" s="33">
        <v>267.73373400000003</v>
      </c>
      <c r="O112" s="33">
        <v>267.73373400000003</v>
      </c>
      <c r="P112" s="33">
        <v>242.733734</v>
      </c>
      <c r="Q112" s="33">
        <v>795.00019999999995</v>
      </c>
      <c r="R112" s="33">
        <v>795.00019999999995</v>
      </c>
      <c r="S112" s="33">
        <v>795.00019999999995</v>
      </c>
      <c r="T112" s="33">
        <v>795.00019999999995</v>
      </c>
      <c r="U112" s="33">
        <v>795.00019999999995</v>
      </c>
      <c r="V112" s="33">
        <v>795.00019999999995</v>
      </c>
      <c r="W112" s="33">
        <v>888.41510000000005</v>
      </c>
      <c r="X112" s="33">
        <v>888.41510000000005</v>
      </c>
      <c r="Y112" s="33">
        <v>888.41510000000005</v>
      </c>
      <c r="Z112" s="33">
        <v>1276.3756000000001</v>
      </c>
      <c r="AA112" s="33">
        <v>1276.3756000000001</v>
      </c>
      <c r="AB112" s="33">
        <v>1276.3756000000001</v>
      </c>
      <c r="AC112" s="33">
        <v>1276.3756000000001</v>
      </c>
      <c r="AD112" s="33">
        <v>1276.3756000000001</v>
      </c>
      <c r="AE112" s="33">
        <v>1276.3756000000001</v>
      </c>
    </row>
    <row r="113" spans="1:31">
      <c r="A113" s="29" t="s">
        <v>133</v>
      </c>
      <c r="B113" s="29" t="s">
        <v>72</v>
      </c>
      <c r="C113" s="33">
        <v>0</v>
      </c>
      <c r="D113" s="33">
        <v>0</v>
      </c>
      <c r="E113" s="33">
        <v>0</v>
      </c>
      <c r="F113" s="33">
        <v>0</v>
      </c>
      <c r="G113" s="33">
        <v>0</v>
      </c>
      <c r="H113" s="33">
        <v>0</v>
      </c>
      <c r="I113" s="33">
        <v>0</v>
      </c>
      <c r="J113" s="33">
        <v>0</v>
      </c>
      <c r="K113" s="33">
        <v>0</v>
      </c>
      <c r="L113" s="33">
        <v>0</v>
      </c>
      <c r="M113" s="33">
        <v>0</v>
      </c>
      <c r="N113" s="33">
        <v>0</v>
      </c>
      <c r="O113" s="33">
        <v>0</v>
      </c>
      <c r="P113" s="33">
        <v>0</v>
      </c>
      <c r="Q113" s="33">
        <v>0</v>
      </c>
      <c r="R113" s="33">
        <v>0</v>
      </c>
      <c r="S113" s="33">
        <v>0</v>
      </c>
      <c r="T113" s="33">
        <v>0</v>
      </c>
      <c r="U113" s="33">
        <v>0</v>
      </c>
      <c r="V113" s="33">
        <v>0</v>
      </c>
      <c r="W113" s="33">
        <v>0</v>
      </c>
      <c r="X113" s="33">
        <v>0</v>
      </c>
      <c r="Y113" s="33">
        <v>0</v>
      </c>
      <c r="Z113" s="33">
        <v>0</v>
      </c>
      <c r="AA113" s="33">
        <v>0</v>
      </c>
      <c r="AB113" s="33">
        <v>0</v>
      </c>
      <c r="AC113" s="33">
        <v>0</v>
      </c>
      <c r="AD113" s="33">
        <v>0</v>
      </c>
      <c r="AE113" s="33">
        <v>0</v>
      </c>
    </row>
    <row r="114" spans="1:31">
      <c r="A114" s="29" t="s">
        <v>133</v>
      </c>
      <c r="B114" s="29" t="s">
        <v>76</v>
      </c>
      <c r="C114" s="33">
        <v>19.108000516891451</v>
      </c>
      <c r="D114" s="33">
        <v>37.433001041412268</v>
      </c>
      <c r="E114" s="33">
        <v>64.041998863220101</v>
      </c>
      <c r="F114" s="33">
        <v>100.9389972686767</v>
      </c>
      <c r="G114" s="33">
        <v>139.00600242614701</v>
      </c>
      <c r="H114" s="33">
        <v>181.2900047302239</v>
      </c>
      <c r="I114" s="33">
        <v>233.20699691772381</v>
      </c>
      <c r="J114" s="33">
        <v>295.74800109863247</v>
      </c>
      <c r="K114" s="33">
        <v>367.72499084472639</v>
      </c>
      <c r="L114" s="33">
        <v>418.77000427246037</v>
      </c>
      <c r="M114" s="33">
        <v>476.5399932861323</v>
      </c>
      <c r="N114" s="33">
        <v>537.83000946044876</v>
      </c>
      <c r="O114" s="33">
        <v>602.48300170898392</v>
      </c>
      <c r="P114" s="33">
        <v>656.358985900878</v>
      </c>
      <c r="Q114" s="33">
        <v>712.61397552490098</v>
      </c>
      <c r="R114" s="33">
        <v>743.76597595214798</v>
      </c>
      <c r="S114" s="33">
        <v>776.57901000976506</v>
      </c>
      <c r="T114" s="33">
        <v>809.53199768066293</v>
      </c>
      <c r="U114" s="33">
        <v>844.20101928710903</v>
      </c>
      <c r="V114" s="33">
        <v>879.81898498535099</v>
      </c>
      <c r="W114" s="33">
        <v>916.08302307128906</v>
      </c>
      <c r="X114" s="33">
        <v>953.68797302246003</v>
      </c>
      <c r="Y114" s="33">
        <v>992.26100158691304</v>
      </c>
      <c r="Z114" s="33">
        <v>1032.718978881835</v>
      </c>
      <c r="AA114" s="33">
        <v>1074.201995849608</v>
      </c>
      <c r="AB114" s="33">
        <v>1117.7970275878902</v>
      </c>
      <c r="AC114" s="33">
        <v>1162.580978393554</v>
      </c>
      <c r="AD114" s="33">
        <v>1208.344024658202</v>
      </c>
      <c r="AE114" s="33">
        <v>1254.282028198234</v>
      </c>
    </row>
    <row r="116" spans="1:31">
      <c r="A116" s="19" t="s">
        <v>128</v>
      </c>
      <c r="B116" s="19" t="s">
        <v>129</v>
      </c>
      <c r="C116" s="19" t="s">
        <v>80</v>
      </c>
      <c r="D116" s="19" t="s">
        <v>89</v>
      </c>
      <c r="E116" s="19" t="s">
        <v>90</v>
      </c>
      <c r="F116" s="19" t="s">
        <v>91</v>
      </c>
      <c r="G116" s="19" t="s">
        <v>92</v>
      </c>
      <c r="H116" s="19" t="s">
        <v>93</v>
      </c>
      <c r="I116" s="19" t="s">
        <v>94</v>
      </c>
      <c r="J116" s="19" t="s">
        <v>95</v>
      </c>
      <c r="K116" s="19" t="s">
        <v>96</v>
      </c>
      <c r="L116" s="19" t="s">
        <v>97</v>
      </c>
      <c r="M116" s="19" t="s">
        <v>98</v>
      </c>
      <c r="N116" s="19" t="s">
        <v>99</v>
      </c>
      <c r="O116" s="19" t="s">
        <v>100</v>
      </c>
      <c r="P116" s="19" t="s">
        <v>101</v>
      </c>
      <c r="Q116" s="19" t="s">
        <v>102</v>
      </c>
      <c r="R116" s="19" t="s">
        <v>103</v>
      </c>
      <c r="S116" s="19" t="s">
        <v>104</v>
      </c>
      <c r="T116" s="19" t="s">
        <v>105</v>
      </c>
      <c r="U116" s="19" t="s">
        <v>106</v>
      </c>
      <c r="V116" s="19" t="s">
        <v>107</v>
      </c>
      <c r="W116" s="19" t="s">
        <v>108</v>
      </c>
      <c r="X116" s="19" t="s">
        <v>109</v>
      </c>
      <c r="Y116" s="19" t="s">
        <v>110</v>
      </c>
      <c r="Z116" s="19" t="s">
        <v>111</v>
      </c>
      <c r="AA116" s="19" t="s">
        <v>112</v>
      </c>
      <c r="AB116" s="19" t="s">
        <v>113</v>
      </c>
      <c r="AC116" s="19" t="s">
        <v>114</v>
      </c>
      <c r="AD116" s="19" t="s">
        <v>115</v>
      </c>
      <c r="AE116" s="19" t="s">
        <v>116</v>
      </c>
    </row>
    <row r="117" spans="1:31">
      <c r="A117" s="29" t="s">
        <v>134</v>
      </c>
      <c r="B117" s="29" t="s">
        <v>70</v>
      </c>
      <c r="C117" s="33">
        <v>0</v>
      </c>
      <c r="D117" s="33">
        <v>0</v>
      </c>
      <c r="E117" s="33">
        <v>0</v>
      </c>
      <c r="F117" s="33">
        <v>0</v>
      </c>
      <c r="G117" s="33">
        <v>0</v>
      </c>
      <c r="H117" s="33">
        <v>0</v>
      </c>
      <c r="I117" s="33">
        <v>0</v>
      </c>
      <c r="J117" s="33">
        <v>0</v>
      </c>
      <c r="K117" s="33">
        <v>0</v>
      </c>
      <c r="L117" s="33">
        <v>0</v>
      </c>
      <c r="M117" s="33">
        <v>0</v>
      </c>
      <c r="N117" s="33">
        <v>0</v>
      </c>
      <c r="O117" s="33">
        <v>0</v>
      </c>
      <c r="P117" s="33">
        <v>0</v>
      </c>
      <c r="Q117" s="33">
        <v>0</v>
      </c>
      <c r="R117" s="33">
        <v>0</v>
      </c>
      <c r="S117" s="33">
        <v>0</v>
      </c>
      <c r="T117" s="33">
        <v>0</v>
      </c>
      <c r="U117" s="33">
        <v>0</v>
      </c>
      <c r="V117" s="33">
        <v>0</v>
      </c>
      <c r="W117" s="33">
        <v>0</v>
      </c>
      <c r="X117" s="33">
        <v>0</v>
      </c>
      <c r="Y117" s="33">
        <v>0</v>
      </c>
      <c r="Z117" s="33">
        <v>0</v>
      </c>
      <c r="AA117" s="33">
        <v>0</v>
      </c>
      <c r="AB117" s="33">
        <v>0</v>
      </c>
      <c r="AC117" s="33">
        <v>0</v>
      </c>
      <c r="AD117" s="33">
        <v>0</v>
      </c>
      <c r="AE117" s="33">
        <v>0</v>
      </c>
    </row>
    <row r="118" spans="1:31">
      <c r="A118" s="29" t="s">
        <v>134</v>
      </c>
      <c r="B118" s="29" t="s">
        <v>72</v>
      </c>
      <c r="C118" s="33">
        <v>0</v>
      </c>
      <c r="D118" s="33">
        <v>0</v>
      </c>
      <c r="E118" s="33">
        <v>0</v>
      </c>
      <c r="F118" s="33">
        <v>0</v>
      </c>
      <c r="G118" s="33">
        <v>0</v>
      </c>
      <c r="H118" s="33">
        <v>0</v>
      </c>
      <c r="I118" s="33">
        <v>0</v>
      </c>
      <c r="J118" s="33">
        <v>0</v>
      </c>
      <c r="K118" s="33">
        <v>243.85611252710999</v>
      </c>
      <c r="L118" s="33">
        <v>301.55496258334</v>
      </c>
      <c r="M118" s="33">
        <v>332.47112259363001</v>
      </c>
      <c r="N118" s="33">
        <v>826.11582265637992</v>
      </c>
      <c r="O118" s="33">
        <v>826.11582266031996</v>
      </c>
      <c r="P118" s="33">
        <v>826.11582266127994</v>
      </c>
      <c r="Q118" s="33">
        <v>826.11582266313997</v>
      </c>
      <c r="R118" s="33">
        <v>826.11582266791993</v>
      </c>
      <c r="S118" s="33">
        <v>873.28076267182996</v>
      </c>
      <c r="T118" s="33">
        <v>873.2807626783399</v>
      </c>
      <c r="U118" s="33">
        <v>900.24802270474993</v>
      </c>
      <c r="V118" s="33">
        <v>900.24802270891996</v>
      </c>
      <c r="W118" s="33">
        <v>958.08008274039901</v>
      </c>
      <c r="X118" s="33">
        <v>958.08008275151906</v>
      </c>
      <c r="Y118" s="33">
        <v>958.08008275244902</v>
      </c>
      <c r="Z118" s="33">
        <v>958.080082753959</v>
      </c>
      <c r="AA118" s="33">
        <v>958.08008276063902</v>
      </c>
      <c r="AB118" s="33">
        <v>958.08008276969906</v>
      </c>
      <c r="AC118" s="33">
        <v>958.08008277261899</v>
      </c>
      <c r="AD118" s="33">
        <v>958.08008278381897</v>
      </c>
      <c r="AE118" s="33">
        <v>958.08008279013904</v>
      </c>
    </row>
    <row r="119" spans="1:31">
      <c r="A119" s="29" t="s">
        <v>134</v>
      </c>
      <c r="B119" s="29" t="s">
        <v>76</v>
      </c>
      <c r="C119" s="33">
        <v>2.531000047922126</v>
      </c>
      <c r="D119" s="33">
        <v>5.8989998698234514</v>
      </c>
      <c r="E119" s="33">
        <v>10.95600008964537</v>
      </c>
      <c r="F119" s="33">
        <v>18.307000398635768</v>
      </c>
      <c r="G119" s="33">
        <v>27.271999120712248</v>
      </c>
      <c r="H119" s="33">
        <v>37.668000698089529</v>
      </c>
      <c r="I119" s="33">
        <v>50.497000694274853</v>
      </c>
      <c r="J119" s="33">
        <v>65.411998748779297</v>
      </c>
      <c r="K119" s="33">
        <v>82.598003387451101</v>
      </c>
      <c r="L119" s="33">
        <v>96.729002952575598</v>
      </c>
      <c r="M119" s="33">
        <v>112.11099720001209</v>
      </c>
      <c r="N119" s="33">
        <v>128.7480001449583</v>
      </c>
      <c r="O119" s="33">
        <v>146.674007415771</v>
      </c>
      <c r="P119" s="33">
        <v>164.1120033264157</v>
      </c>
      <c r="Q119" s="33">
        <v>182.07299804687452</v>
      </c>
      <c r="R119" s="33">
        <v>191.79999732971089</v>
      </c>
      <c r="S119" s="33">
        <v>202.03400230407689</v>
      </c>
      <c r="T119" s="33">
        <v>212.35599899291938</v>
      </c>
      <c r="U119" s="33">
        <v>223.17800712585358</v>
      </c>
      <c r="V119" s="33">
        <v>234.19300270080521</v>
      </c>
      <c r="W119" s="33">
        <v>245.49399948120112</v>
      </c>
      <c r="X119" s="33">
        <v>256.95800399780211</v>
      </c>
      <c r="Y119" s="33">
        <v>268.73600196838322</v>
      </c>
      <c r="Z119" s="33">
        <v>280.62199401855423</v>
      </c>
      <c r="AA119" s="33">
        <v>292.61600875854447</v>
      </c>
      <c r="AB119" s="33">
        <v>304.57599258422778</v>
      </c>
      <c r="AC119" s="33">
        <v>316.62600326538069</v>
      </c>
      <c r="AD119" s="33">
        <v>328.75601196289063</v>
      </c>
      <c r="AE119" s="33">
        <v>340.86399841308514</v>
      </c>
    </row>
    <row r="122" spans="1:31">
      <c r="A122" s="26" t="s">
        <v>136</v>
      </c>
    </row>
    <row r="123" spans="1:31">
      <c r="A123" s="19" t="s">
        <v>128</v>
      </c>
      <c r="B123" s="19" t="s">
        <v>129</v>
      </c>
      <c r="C123" s="19" t="s">
        <v>80</v>
      </c>
      <c r="D123" s="19" t="s">
        <v>89</v>
      </c>
      <c r="E123" s="19" t="s">
        <v>90</v>
      </c>
      <c r="F123" s="19" t="s">
        <v>91</v>
      </c>
      <c r="G123" s="19" t="s">
        <v>92</v>
      </c>
      <c r="H123" s="19" t="s">
        <v>93</v>
      </c>
      <c r="I123" s="19" t="s">
        <v>94</v>
      </c>
      <c r="J123" s="19" t="s">
        <v>95</v>
      </c>
      <c r="K123" s="19" t="s">
        <v>96</v>
      </c>
      <c r="L123" s="19" t="s">
        <v>97</v>
      </c>
      <c r="M123" s="19" t="s">
        <v>98</v>
      </c>
      <c r="N123" s="19" t="s">
        <v>99</v>
      </c>
      <c r="O123" s="19" t="s">
        <v>100</v>
      </c>
      <c r="P123" s="19" t="s">
        <v>101</v>
      </c>
      <c r="Q123" s="19" t="s">
        <v>102</v>
      </c>
      <c r="R123" s="19" t="s">
        <v>103</v>
      </c>
      <c r="S123" s="19" t="s">
        <v>104</v>
      </c>
      <c r="T123" s="19" t="s">
        <v>105</v>
      </c>
      <c r="U123" s="19" t="s">
        <v>106</v>
      </c>
      <c r="V123" s="19" t="s">
        <v>107</v>
      </c>
      <c r="W123" s="19" t="s">
        <v>108</v>
      </c>
      <c r="X123" s="19" t="s">
        <v>109</v>
      </c>
      <c r="Y123" s="19" t="s">
        <v>110</v>
      </c>
      <c r="Z123" s="19" t="s">
        <v>111</v>
      </c>
      <c r="AA123" s="19" t="s">
        <v>112</v>
      </c>
      <c r="AB123" s="19" t="s">
        <v>113</v>
      </c>
      <c r="AC123" s="19" t="s">
        <v>114</v>
      </c>
      <c r="AD123" s="19" t="s">
        <v>115</v>
      </c>
      <c r="AE123" s="19" t="s">
        <v>116</v>
      </c>
    </row>
    <row r="124" spans="1:31">
      <c r="A124" s="29" t="s">
        <v>40</v>
      </c>
      <c r="B124" s="29" t="s">
        <v>24</v>
      </c>
      <c r="C124" s="33">
        <v>14317.73557949064</v>
      </c>
      <c r="D124" s="33">
        <v>16038.031738281245</v>
      </c>
      <c r="E124" s="33">
        <v>18141.66250038147</v>
      </c>
      <c r="F124" s="33">
        <v>20467.162845611565</v>
      </c>
      <c r="G124" s="33">
        <v>22742.462699890129</v>
      </c>
      <c r="H124" s="33">
        <v>24794.136241912842</v>
      </c>
      <c r="I124" s="33">
        <v>27203.264793395989</v>
      </c>
      <c r="J124" s="33">
        <v>29404.585037231431</v>
      </c>
      <c r="K124" s="33">
        <v>31633.684417724588</v>
      </c>
      <c r="L124" s="33">
        <v>33722.422073364258</v>
      </c>
      <c r="M124" s="33">
        <v>35881.735794067376</v>
      </c>
      <c r="N124" s="33">
        <v>38229.617347717271</v>
      </c>
      <c r="O124" s="33">
        <v>40526.807868957505</v>
      </c>
      <c r="P124" s="33">
        <v>42201.454330444321</v>
      </c>
      <c r="Q124" s="33">
        <v>43959.248107910142</v>
      </c>
      <c r="R124" s="33">
        <v>45343.557586669915</v>
      </c>
      <c r="S124" s="33">
        <v>47243.382507324204</v>
      </c>
      <c r="T124" s="33">
        <v>48591.002059936516</v>
      </c>
      <c r="U124" s="33">
        <v>50017.107940673828</v>
      </c>
      <c r="V124" s="33">
        <v>51711.974105834954</v>
      </c>
      <c r="W124" s="33">
        <v>53139.024307250962</v>
      </c>
      <c r="X124" s="33">
        <v>54708.855667114243</v>
      </c>
      <c r="Y124" s="33">
        <v>56320.096862792961</v>
      </c>
      <c r="Z124" s="33">
        <v>57968.833374023438</v>
      </c>
      <c r="AA124" s="33">
        <v>59644.967987060547</v>
      </c>
      <c r="AB124" s="33">
        <v>61342.158584594727</v>
      </c>
      <c r="AC124" s="33">
        <v>63040.189727783189</v>
      </c>
      <c r="AD124" s="33">
        <v>64716.189086914055</v>
      </c>
      <c r="AE124" s="33">
        <v>66373.636596679688</v>
      </c>
    </row>
    <row r="125" spans="1:31" collapsed="1">
      <c r="A125" s="29" t="s">
        <v>40</v>
      </c>
      <c r="B125" s="29" t="s">
        <v>77</v>
      </c>
      <c r="C125" s="33">
        <v>579.5</v>
      </c>
      <c r="D125" s="33">
        <v>1031.2</v>
      </c>
      <c r="E125" s="33">
        <v>1768.4</v>
      </c>
      <c r="F125" s="33">
        <v>2546.2999999999997</v>
      </c>
      <c r="G125" s="33">
        <v>3286.9</v>
      </c>
      <c r="H125" s="33">
        <v>3921.6</v>
      </c>
      <c r="I125" s="33">
        <v>4557.8000000000011</v>
      </c>
      <c r="J125" s="33">
        <v>5129.8</v>
      </c>
      <c r="K125" s="33">
        <v>5641.2</v>
      </c>
      <c r="L125" s="33">
        <v>6325.9</v>
      </c>
      <c r="M125" s="33">
        <v>7040.2999999999993</v>
      </c>
      <c r="N125" s="33">
        <v>7755.7999999999993</v>
      </c>
      <c r="O125" s="33">
        <v>8465.7000000000007</v>
      </c>
      <c r="P125" s="33">
        <v>9049.4000000000015</v>
      </c>
      <c r="Q125" s="33">
        <v>9600.4</v>
      </c>
      <c r="R125" s="33">
        <v>9649.8000000000011</v>
      </c>
      <c r="S125" s="33">
        <v>9702.8000000000011</v>
      </c>
      <c r="T125" s="33">
        <v>9740.4</v>
      </c>
      <c r="U125" s="33">
        <v>9784.1</v>
      </c>
      <c r="V125" s="33">
        <v>9817.1</v>
      </c>
      <c r="W125" s="33">
        <v>9839.6</v>
      </c>
      <c r="X125" s="33">
        <v>9854</v>
      </c>
      <c r="Y125" s="33">
        <v>9863.4000000000015</v>
      </c>
      <c r="Z125" s="33">
        <v>9870</v>
      </c>
      <c r="AA125" s="33">
        <v>9868.2999999999993</v>
      </c>
      <c r="AB125" s="33">
        <v>9858.5</v>
      </c>
      <c r="AC125" s="33">
        <v>9836.4</v>
      </c>
      <c r="AD125" s="33">
        <v>9798.5999999999985</v>
      </c>
      <c r="AE125" s="33">
        <v>9747.0000000000036</v>
      </c>
    </row>
    <row r="126" spans="1:31" collapsed="1">
      <c r="A126" s="29" t="s">
        <v>40</v>
      </c>
      <c r="B126" s="29" t="s">
        <v>78</v>
      </c>
      <c r="C126" s="33">
        <v>579.5</v>
      </c>
      <c r="D126" s="33">
        <v>1031.2</v>
      </c>
      <c r="E126" s="33">
        <v>1768.4</v>
      </c>
      <c r="F126" s="33">
        <v>2546.2999999999997</v>
      </c>
      <c r="G126" s="33">
        <v>3286.9</v>
      </c>
      <c r="H126" s="33">
        <v>3921.6</v>
      </c>
      <c r="I126" s="33">
        <v>4557.8000000000011</v>
      </c>
      <c r="J126" s="33">
        <v>5129.8</v>
      </c>
      <c r="K126" s="33">
        <v>5641.2</v>
      </c>
      <c r="L126" s="33">
        <v>6325.9</v>
      </c>
      <c r="M126" s="33">
        <v>7040.2999999999993</v>
      </c>
      <c r="N126" s="33">
        <v>7755.7999999999993</v>
      </c>
      <c r="O126" s="33">
        <v>8465.7000000000007</v>
      </c>
      <c r="P126" s="33">
        <v>9049.4000000000015</v>
      </c>
      <c r="Q126" s="33">
        <v>9600.4</v>
      </c>
      <c r="R126" s="33">
        <v>9649.8000000000011</v>
      </c>
      <c r="S126" s="33">
        <v>9702.8000000000011</v>
      </c>
      <c r="T126" s="33">
        <v>9740.4</v>
      </c>
      <c r="U126" s="33">
        <v>9784.1</v>
      </c>
      <c r="V126" s="33">
        <v>9817.1</v>
      </c>
      <c r="W126" s="33">
        <v>9839.6</v>
      </c>
      <c r="X126" s="33">
        <v>9854</v>
      </c>
      <c r="Y126" s="33">
        <v>9863.4000000000015</v>
      </c>
      <c r="Z126" s="33">
        <v>9870</v>
      </c>
      <c r="AA126" s="33">
        <v>9868.2999999999993</v>
      </c>
      <c r="AB126" s="33">
        <v>9858.5</v>
      </c>
      <c r="AC126" s="33">
        <v>9836.4</v>
      </c>
      <c r="AD126" s="33">
        <v>9798.5999999999985</v>
      </c>
      <c r="AE126" s="33">
        <v>9747.0000000000036</v>
      </c>
    </row>
    <row r="128" spans="1:31">
      <c r="A128" s="19" t="s">
        <v>128</v>
      </c>
      <c r="B128" s="19" t="s">
        <v>129</v>
      </c>
      <c r="C128" s="19" t="s">
        <v>80</v>
      </c>
      <c r="D128" s="19" t="s">
        <v>89</v>
      </c>
      <c r="E128" s="19" t="s">
        <v>90</v>
      </c>
      <c r="F128" s="19" t="s">
        <v>91</v>
      </c>
      <c r="G128" s="19" t="s">
        <v>92</v>
      </c>
      <c r="H128" s="19" t="s">
        <v>93</v>
      </c>
      <c r="I128" s="19" t="s">
        <v>94</v>
      </c>
      <c r="J128" s="19" t="s">
        <v>95</v>
      </c>
      <c r="K128" s="19" t="s">
        <v>96</v>
      </c>
      <c r="L128" s="19" t="s">
        <v>97</v>
      </c>
      <c r="M128" s="19" t="s">
        <v>98</v>
      </c>
      <c r="N128" s="19" t="s">
        <v>99</v>
      </c>
      <c r="O128" s="19" t="s">
        <v>100</v>
      </c>
      <c r="P128" s="19" t="s">
        <v>101</v>
      </c>
      <c r="Q128" s="19" t="s">
        <v>102</v>
      </c>
      <c r="R128" s="19" t="s">
        <v>103</v>
      </c>
      <c r="S128" s="19" t="s">
        <v>104</v>
      </c>
      <c r="T128" s="19" t="s">
        <v>105</v>
      </c>
      <c r="U128" s="19" t="s">
        <v>106</v>
      </c>
      <c r="V128" s="19" t="s">
        <v>107</v>
      </c>
      <c r="W128" s="19" t="s">
        <v>108</v>
      </c>
      <c r="X128" s="19" t="s">
        <v>109</v>
      </c>
      <c r="Y128" s="19" t="s">
        <v>110</v>
      </c>
      <c r="Z128" s="19" t="s">
        <v>111</v>
      </c>
      <c r="AA128" s="19" t="s">
        <v>112</v>
      </c>
      <c r="AB128" s="19" t="s">
        <v>113</v>
      </c>
      <c r="AC128" s="19" t="s">
        <v>114</v>
      </c>
      <c r="AD128" s="19" t="s">
        <v>115</v>
      </c>
      <c r="AE128" s="19" t="s">
        <v>116</v>
      </c>
    </row>
    <row r="129" spans="1:31">
      <c r="A129" s="29" t="s">
        <v>130</v>
      </c>
      <c r="B129" s="29" t="s">
        <v>24</v>
      </c>
      <c r="C129" s="25">
        <v>4241.3829040527289</v>
      </c>
      <c r="D129" s="25">
        <v>4711.3319396972647</v>
      </c>
      <c r="E129" s="25">
        <v>5343.9404907226563</v>
      </c>
      <c r="F129" s="25">
        <v>6062.9208984375</v>
      </c>
      <c r="G129" s="25">
        <v>6807.4859619140625</v>
      </c>
      <c r="H129" s="25">
        <v>7463.93701171875</v>
      </c>
      <c r="I129" s="25">
        <v>8257.1661376953107</v>
      </c>
      <c r="J129" s="25">
        <v>9003.6689453125</v>
      </c>
      <c r="K129" s="25">
        <v>9768.92822265625</v>
      </c>
      <c r="L129" s="25">
        <v>10504.7978515625</v>
      </c>
      <c r="M129" s="25">
        <v>11253.5546875</v>
      </c>
      <c r="N129" s="25">
        <v>12077.626098632811</v>
      </c>
      <c r="O129" s="25">
        <v>12885.68591308593</v>
      </c>
      <c r="P129" s="25">
        <v>13472.84814453125</v>
      </c>
      <c r="Q129" s="25">
        <v>14095.52270507812</v>
      </c>
      <c r="R129" s="25">
        <v>14591.8154296875</v>
      </c>
      <c r="S129" s="25">
        <v>15270.205078125</v>
      </c>
      <c r="T129" s="25">
        <v>15752.2724609375</v>
      </c>
      <c r="U129" s="25">
        <v>16264.2509765625</v>
      </c>
      <c r="V129" s="25">
        <v>16864</v>
      </c>
      <c r="W129" s="25">
        <v>17367.352294921871</v>
      </c>
      <c r="X129" s="25">
        <v>17918.0751953125</v>
      </c>
      <c r="Y129" s="25">
        <v>18480.28564453125</v>
      </c>
      <c r="Z129" s="25">
        <v>19049.06884765625</v>
      </c>
      <c r="AA129" s="25">
        <v>19615.707275390621</v>
      </c>
      <c r="AB129" s="25">
        <v>20164.0634765625</v>
      </c>
      <c r="AC129" s="25">
        <v>20698.415283203121</v>
      </c>
      <c r="AD129" s="25">
        <v>21227.725830078121</v>
      </c>
      <c r="AE129" s="25">
        <v>21742.505615234371</v>
      </c>
    </row>
    <row r="130" spans="1:31">
      <c r="A130" s="29" t="s">
        <v>130</v>
      </c>
      <c r="B130" s="29" t="s">
        <v>77</v>
      </c>
      <c r="C130" s="33">
        <v>203.5</v>
      </c>
      <c r="D130" s="33">
        <v>385.90000000000003</v>
      </c>
      <c r="E130" s="33">
        <v>585</v>
      </c>
      <c r="F130" s="33">
        <v>808.6</v>
      </c>
      <c r="G130" s="33">
        <v>1038.8</v>
      </c>
      <c r="H130" s="33">
        <v>1231.3000000000002</v>
      </c>
      <c r="I130" s="33">
        <v>1430.2000000000003</v>
      </c>
      <c r="J130" s="33">
        <v>1617.7000000000003</v>
      </c>
      <c r="K130" s="33">
        <v>1786.0000000000002</v>
      </c>
      <c r="L130" s="33">
        <v>2016.8000000000002</v>
      </c>
      <c r="M130" s="33">
        <v>2252.5</v>
      </c>
      <c r="N130" s="33">
        <v>2492.1999999999998</v>
      </c>
      <c r="O130" s="33">
        <v>2729.7000000000003</v>
      </c>
      <c r="P130" s="33">
        <v>2928.2000000000003</v>
      </c>
      <c r="Q130" s="33">
        <v>3115.2</v>
      </c>
      <c r="R130" s="33">
        <v>3140.2000000000003</v>
      </c>
      <c r="S130" s="33">
        <v>3166.7000000000003</v>
      </c>
      <c r="T130" s="33">
        <v>3186.2999999999997</v>
      </c>
      <c r="U130" s="33">
        <v>3208.5</v>
      </c>
      <c r="V130" s="33">
        <v>3226.3</v>
      </c>
      <c r="W130" s="33">
        <v>3239.8</v>
      </c>
      <c r="X130" s="33">
        <v>3250</v>
      </c>
      <c r="Y130" s="33">
        <v>3257.1000000000004</v>
      </c>
      <c r="Z130" s="33">
        <v>3262.3999999999996</v>
      </c>
      <c r="AA130" s="33">
        <v>3263.8</v>
      </c>
      <c r="AB130" s="33">
        <v>3259</v>
      </c>
      <c r="AC130" s="33">
        <v>3248.0999999999995</v>
      </c>
      <c r="AD130" s="33">
        <v>3233.5999999999995</v>
      </c>
      <c r="AE130" s="33">
        <v>3213.2</v>
      </c>
    </row>
    <row r="131" spans="1:31">
      <c r="A131" s="29" t="s">
        <v>130</v>
      </c>
      <c r="B131" s="29" t="s">
        <v>78</v>
      </c>
      <c r="C131" s="33">
        <v>203.5</v>
      </c>
      <c r="D131" s="33">
        <v>385.90000000000003</v>
      </c>
      <c r="E131" s="33">
        <v>585</v>
      </c>
      <c r="F131" s="33">
        <v>808.6</v>
      </c>
      <c r="G131" s="33">
        <v>1038.8</v>
      </c>
      <c r="H131" s="33">
        <v>1231.3000000000002</v>
      </c>
      <c r="I131" s="33">
        <v>1430.2000000000003</v>
      </c>
      <c r="J131" s="33">
        <v>1617.7000000000003</v>
      </c>
      <c r="K131" s="33">
        <v>1786.0000000000002</v>
      </c>
      <c r="L131" s="33">
        <v>2016.8000000000002</v>
      </c>
      <c r="M131" s="33">
        <v>2252.5</v>
      </c>
      <c r="N131" s="33">
        <v>2492.1999999999998</v>
      </c>
      <c r="O131" s="33">
        <v>2729.7000000000003</v>
      </c>
      <c r="P131" s="33">
        <v>2928.2000000000003</v>
      </c>
      <c r="Q131" s="33">
        <v>3115.2</v>
      </c>
      <c r="R131" s="33">
        <v>3140.2000000000003</v>
      </c>
      <c r="S131" s="33">
        <v>3166.7000000000003</v>
      </c>
      <c r="T131" s="33">
        <v>3186.2999999999997</v>
      </c>
      <c r="U131" s="33">
        <v>3208.5</v>
      </c>
      <c r="V131" s="33">
        <v>3226.3</v>
      </c>
      <c r="W131" s="33">
        <v>3239.8</v>
      </c>
      <c r="X131" s="33">
        <v>3250</v>
      </c>
      <c r="Y131" s="33">
        <v>3257.1000000000004</v>
      </c>
      <c r="Z131" s="33">
        <v>3262.3999999999996</v>
      </c>
      <c r="AA131" s="33">
        <v>3263.8</v>
      </c>
      <c r="AB131" s="33">
        <v>3259</v>
      </c>
      <c r="AC131" s="33">
        <v>3248.0999999999995</v>
      </c>
      <c r="AD131" s="33">
        <v>3233.5999999999995</v>
      </c>
      <c r="AE131" s="33">
        <v>3213.2</v>
      </c>
    </row>
    <row r="133" spans="1:31">
      <c r="A133" s="19" t="s">
        <v>128</v>
      </c>
      <c r="B133" s="19" t="s">
        <v>129</v>
      </c>
      <c r="C133" s="19" t="s">
        <v>80</v>
      </c>
      <c r="D133" s="19" t="s">
        <v>89</v>
      </c>
      <c r="E133" s="19" t="s">
        <v>90</v>
      </c>
      <c r="F133" s="19" t="s">
        <v>91</v>
      </c>
      <c r="G133" s="19" t="s">
        <v>92</v>
      </c>
      <c r="H133" s="19" t="s">
        <v>93</v>
      </c>
      <c r="I133" s="19" t="s">
        <v>94</v>
      </c>
      <c r="J133" s="19" t="s">
        <v>95</v>
      </c>
      <c r="K133" s="19" t="s">
        <v>96</v>
      </c>
      <c r="L133" s="19" t="s">
        <v>97</v>
      </c>
      <c r="M133" s="19" t="s">
        <v>98</v>
      </c>
      <c r="N133" s="19" t="s">
        <v>99</v>
      </c>
      <c r="O133" s="19" t="s">
        <v>100</v>
      </c>
      <c r="P133" s="19" t="s">
        <v>101</v>
      </c>
      <c r="Q133" s="19" t="s">
        <v>102</v>
      </c>
      <c r="R133" s="19" t="s">
        <v>103</v>
      </c>
      <c r="S133" s="19" t="s">
        <v>104</v>
      </c>
      <c r="T133" s="19" t="s">
        <v>105</v>
      </c>
      <c r="U133" s="19" t="s">
        <v>106</v>
      </c>
      <c r="V133" s="19" t="s">
        <v>107</v>
      </c>
      <c r="W133" s="19" t="s">
        <v>108</v>
      </c>
      <c r="X133" s="19" t="s">
        <v>109</v>
      </c>
      <c r="Y133" s="19" t="s">
        <v>110</v>
      </c>
      <c r="Z133" s="19" t="s">
        <v>111</v>
      </c>
      <c r="AA133" s="19" t="s">
        <v>112</v>
      </c>
      <c r="AB133" s="19" t="s">
        <v>113</v>
      </c>
      <c r="AC133" s="19" t="s">
        <v>114</v>
      </c>
      <c r="AD133" s="19" t="s">
        <v>115</v>
      </c>
      <c r="AE133" s="19" t="s">
        <v>116</v>
      </c>
    </row>
    <row r="134" spans="1:31">
      <c r="A134" s="29" t="s">
        <v>131</v>
      </c>
      <c r="B134" s="29" t="s">
        <v>24</v>
      </c>
      <c r="C134" s="25">
        <v>4265.7440490722647</v>
      </c>
      <c r="D134" s="25">
        <v>4680.951629638671</v>
      </c>
      <c r="E134" s="25">
        <v>5183.1304321289063</v>
      </c>
      <c r="F134" s="25">
        <v>5787.557373046875</v>
      </c>
      <c r="G134" s="25">
        <v>6389.47265625</v>
      </c>
      <c r="H134" s="25">
        <v>6895.2298583984375</v>
      </c>
      <c r="I134" s="25">
        <v>7516.7694091796875</v>
      </c>
      <c r="J134" s="25">
        <v>8113.26904296875</v>
      </c>
      <c r="K134" s="25">
        <v>8718.3391113281195</v>
      </c>
      <c r="L134" s="25">
        <v>9285.158203125</v>
      </c>
      <c r="M134" s="25">
        <v>9878.2021484375</v>
      </c>
      <c r="N134" s="25">
        <v>10523.746215820311</v>
      </c>
      <c r="O134" s="25">
        <v>11158.63232421875</v>
      </c>
      <c r="P134" s="25">
        <v>11620.78198242187</v>
      </c>
      <c r="Q134" s="25">
        <v>12106.79614257812</v>
      </c>
      <c r="R134" s="25">
        <v>12479.32067871093</v>
      </c>
      <c r="S134" s="25">
        <v>13012.87097167968</v>
      </c>
      <c r="T134" s="25">
        <v>13376.08813476562</v>
      </c>
      <c r="U134" s="25">
        <v>13757.3876953125</v>
      </c>
      <c r="V134" s="25">
        <v>14223.6259765625</v>
      </c>
      <c r="W134" s="25">
        <v>14602.67431640625</v>
      </c>
      <c r="X134" s="25">
        <v>15026.61889648437</v>
      </c>
      <c r="Y134" s="25">
        <v>15462.798828125</v>
      </c>
      <c r="Z134" s="25">
        <v>15914.64794921875</v>
      </c>
      <c r="AA134" s="25">
        <v>16374.3203125</v>
      </c>
      <c r="AB134" s="25">
        <v>16853.6875</v>
      </c>
      <c r="AC134" s="25">
        <v>17335.372314453121</v>
      </c>
      <c r="AD134" s="25">
        <v>17808.1953125</v>
      </c>
      <c r="AE134" s="25">
        <v>18279.0087890625</v>
      </c>
    </row>
    <row r="135" spans="1:31">
      <c r="A135" s="29" t="s">
        <v>131</v>
      </c>
      <c r="B135" s="29" t="s">
        <v>77</v>
      </c>
      <c r="C135" s="33">
        <v>113.00000000000001</v>
      </c>
      <c r="D135" s="33">
        <v>269.20000000000005</v>
      </c>
      <c r="E135" s="33">
        <v>441.49999999999994</v>
      </c>
      <c r="F135" s="33">
        <v>636.29999999999995</v>
      </c>
      <c r="G135" s="33">
        <v>828.89999999999986</v>
      </c>
      <c r="H135" s="33">
        <v>979.8</v>
      </c>
      <c r="I135" s="33">
        <v>1137.4000000000001</v>
      </c>
      <c r="J135" s="33">
        <v>1294.8</v>
      </c>
      <c r="K135" s="33">
        <v>1435.3999999999999</v>
      </c>
      <c r="L135" s="33">
        <v>1617.8999999999999</v>
      </c>
      <c r="M135" s="33">
        <v>1809.9</v>
      </c>
      <c r="N135" s="33">
        <v>1999.5</v>
      </c>
      <c r="O135" s="33">
        <v>2187.6</v>
      </c>
      <c r="P135" s="33">
        <v>2339.4000000000005</v>
      </c>
      <c r="Q135" s="33">
        <v>2485.6999999999998</v>
      </c>
      <c r="R135" s="33">
        <v>2493.2999999999997</v>
      </c>
      <c r="S135" s="33">
        <v>2502.5000000000005</v>
      </c>
      <c r="T135" s="33">
        <v>2508.4999999999995</v>
      </c>
      <c r="U135" s="33">
        <v>2516.1999999999998</v>
      </c>
      <c r="V135" s="33">
        <v>2522.2999999999997</v>
      </c>
      <c r="W135" s="33">
        <v>2525.2999999999997</v>
      </c>
      <c r="X135" s="33">
        <v>2527.4999999999995</v>
      </c>
      <c r="Y135" s="33">
        <v>2529.3000000000002</v>
      </c>
      <c r="Z135" s="33">
        <v>2532.0999999999995</v>
      </c>
      <c r="AA135" s="33">
        <v>2532.5</v>
      </c>
      <c r="AB135" s="33">
        <v>2533.3999999999996</v>
      </c>
      <c r="AC135" s="33">
        <v>2531.3000000000002</v>
      </c>
      <c r="AD135" s="33">
        <v>2524.1</v>
      </c>
      <c r="AE135" s="33">
        <v>2514.1000000000004</v>
      </c>
    </row>
    <row r="136" spans="1:31">
      <c r="A136" s="29" t="s">
        <v>131</v>
      </c>
      <c r="B136" s="29" t="s">
        <v>78</v>
      </c>
      <c r="C136" s="33">
        <v>113.00000000000001</v>
      </c>
      <c r="D136" s="33">
        <v>269.20000000000005</v>
      </c>
      <c r="E136" s="33">
        <v>441.49999999999994</v>
      </c>
      <c r="F136" s="33">
        <v>636.29999999999995</v>
      </c>
      <c r="G136" s="33">
        <v>828.89999999999986</v>
      </c>
      <c r="H136" s="33">
        <v>979.8</v>
      </c>
      <c r="I136" s="33">
        <v>1137.4000000000001</v>
      </c>
      <c r="J136" s="33">
        <v>1294.8</v>
      </c>
      <c r="K136" s="33">
        <v>1435.3999999999999</v>
      </c>
      <c r="L136" s="33">
        <v>1617.8999999999999</v>
      </c>
      <c r="M136" s="33">
        <v>1809.9</v>
      </c>
      <c r="N136" s="33">
        <v>1999.5</v>
      </c>
      <c r="O136" s="33">
        <v>2187.6</v>
      </c>
      <c r="P136" s="33">
        <v>2339.4000000000005</v>
      </c>
      <c r="Q136" s="33">
        <v>2485.6999999999998</v>
      </c>
      <c r="R136" s="33">
        <v>2493.2999999999997</v>
      </c>
      <c r="S136" s="33">
        <v>2502.5000000000005</v>
      </c>
      <c r="T136" s="33">
        <v>2508.4999999999995</v>
      </c>
      <c r="U136" s="33">
        <v>2516.1999999999998</v>
      </c>
      <c r="V136" s="33">
        <v>2522.2999999999997</v>
      </c>
      <c r="W136" s="33">
        <v>2525.2999999999997</v>
      </c>
      <c r="X136" s="33">
        <v>2527.4999999999995</v>
      </c>
      <c r="Y136" s="33">
        <v>2529.3000000000002</v>
      </c>
      <c r="Z136" s="33">
        <v>2532.0999999999995</v>
      </c>
      <c r="AA136" s="33">
        <v>2532.5</v>
      </c>
      <c r="AB136" s="33">
        <v>2533.3999999999996</v>
      </c>
      <c r="AC136" s="33">
        <v>2531.3000000000002</v>
      </c>
      <c r="AD136" s="33">
        <v>2524.1</v>
      </c>
      <c r="AE136" s="33">
        <v>2514.1000000000004</v>
      </c>
    </row>
    <row r="138" spans="1:31">
      <c r="A138" s="19" t="s">
        <v>128</v>
      </c>
      <c r="B138" s="19" t="s">
        <v>129</v>
      </c>
      <c r="C138" s="19" t="s">
        <v>80</v>
      </c>
      <c r="D138" s="19" t="s">
        <v>89</v>
      </c>
      <c r="E138" s="19" t="s">
        <v>90</v>
      </c>
      <c r="F138" s="19" t="s">
        <v>91</v>
      </c>
      <c r="G138" s="19" t="s">
        <v>92</v>
      </c>
      <c r="H138" s="19" t="s">
        <v>93</v>
      </c>
      <c r="I138" s="19" t="s">
        <v>94</v>
      </c>
      <c r="J138" s="19" t="s">
        <v>95</v>
      </c>
      <c r="K138" s="19" t="s">
        <v>96</v>
      </c>
      <c r="L138" s="19" t="s">
        <v>97</v>
      </c>
      <c r="M138" s="19" t="s">
        <v>98</v>
      </c>
      <c r="N138" s="19" t="s">
        <v>99</v>
      </c>
      <c r="O138" s="19" t="s">
        <v>100</v>
      </c>
      <c r="P138" s="19" t="s">
        <v>101</v>
      </c>
      <c r="Q138" s="19" t="s">
        <v>102</v>
      </c>
      <c r="R138" s="19" t="s">
        <v>103</v>
      </c>
      <c r="S138" s="19" t="s">
        <v>104</v>
      </c>
      <c r="T138" s="19" t="s">
        <v>105</v>
      </c>
      <c r="U138" s="19" t="s">
        <v>106</v>
      </c>
      <c r="V138" s="19" t="s">
        <v>107</v>
      </c>
      <c r="W138" s="19" t="s">
        <v>108</v>
      </c>
      <c r="X138" s="19" t="s">
        <v>109</v>
      </c>
      <c r="Y138" s="19" t="s">
        <v>110</v>
      </c>
      <c r="Z138" s="19" t="s">
        <v>111</v>
      </c>
      <c r="AA138" s="19" t="s">
        <v>112</v>
      </c>
      <c r="AB138" s="19" t="s">
        <v>113</v>
      </c>
      <c r="AC138" s="19" t="s">
        <v>114</v>
      </c>
      <c r="AD138" s="19" t="s">
        <v>115</v>
      </c>
      <c r="AE138" s="19" t="s">
        <v>116</v>
      </c>
    </row>
    <row r="139" spans="1:31">
      <c r="A139" s="29" t="s">
        <v>132</v>
      </c>
      <c r="B139" s="29" t="s">
        <v>24</v>
      </c>
      <c r="C139" s="25">
        <v>3672.012664794916</v>
      </c>
      <c r="D139" s="25">
        <v>4323.9168395996094</v>
      </c>
      <c r="E139" s="25">
        <v>5053.76904296875</v>
      </c>
      <c r="F139" s="25">
        <v>5790.9588012695313</v>
      </c>
      <c r="G139" s="25">
        <v>6520.7273559570313</v>
      </c>
      <c r="H139" s="25">
        <v>7238.115234375</v>
      </c>
      <c r="I139" s="25">
        <v>8018.1380615234302</v>
      </c>
      <c r="J139" s="25">
        <v>8676.4749755859302</v>
      </c>
      <c r="K139" s="25">
        <v>9331.2351074218695</v>
      </c>
      <c r="L139" s="25">
        <v>9932.0548095703107</v>
      </c>
      <c r="M139" s="25">
        <v>10554.23461914062</v>
      </c>
      <c r="N139" s="25">
        <v>11213.85388183593</v>
      </c>
      <c r="O139" s="25">
        <v>11851.77001953125</v>
      </c>
      <c r="P139" s="25">
        <v>12333.98999023437</v>
      </c>
      <c r="Q139" s="25">
        <v>12826.341796875</v>
      </c>
      <c r="R139" s="25">
        <v>13223.294921875</v>
      </c>
      <c r="S139" s="25">
        <v>13731.87353515625</v>
      </c>
      <c r="T139" s="25">
        <v>14116.36279296875</v>
      </c>
      <c r="U139" s="25">
        <v>14523.55419921875</v>
      </c>
      <c r="V139" s="25">
        <v>14994.72485351562</v>
      </c>
      <c r="W139" s="25">
        <v>15411.98168945312</v>
      </c>
      <c r="X139" s="25">
        <v>15862.20581054687</v>
      </c>
      <c r="Y139" s="25">
        <v>16328.1181640625</v>
      </c>
      <c r="Z139" s="25">
        <v>16804.285888671871</v>
      </c>
      <c r="AA139" s="25">
        <v>17301.05908203125</v>
      </c>
      <c r="AB139" s="25">
        <v>17811.241455078121</v>
      </c>
      <c r="AC139" s="25">
        <v>18331.921142578121</v>
      </c>
      <c r="AD139" s="25">
        <v>18845.3173828125</v>
      </c>
      <c r="AE139" s="25">
        <v>19361.50830078125</v>
      </c>
    </row>
    <row r="140" spans="1:31">
      <c r="A140" s="29" t="s">
        <v>132</v>
      </c>
      <c r="B140" s="29" t="s">
        <v>77</v>
      </c>
      <c r="C140" s="33">
        <v>127.89999999999999</v>
      </c>
      <c r="D140" s="33">
        <v>169.89999999999998</v>
      </c>
      <c r="E140" s="33">
        <v>458.59999999999997</v>
      </c>
      <c r="F140" s="33">
        <v>733.5</v>
      </c>
      <c r="G140" s="33">
        <v>991.5</v>
      </c>
      <c r="H140" s="33">
        <v>1234.7</v>
      </c>
      <c r="I140" s="33">
        <v>1463.3000000000002</v>
      </c>
      <c r="J140" s="33">
        <v>1639.3</v>
      </c>
      <c r="K140" s="33">
        <v>1795.4999999999998</v>
      </c>
      <c r="L140" s="33">
        <v>2004.5</v>
      </c>
      <c r="M140" s="33">
        <v>2224</v>
      </c>
      <c r="N140" s="33">
        <v>2443.1</v>
      </c>
      <c r="O140" s="33">
        <v>2661.2</v>
      </c>
      <c r="P140" s="33">
        <v>2848.7</v>
      </c>
      <c r="Q140" s="33">
        <v>3022.4000000000005</v>
      </c>
      <c r="R140" s="33">
        <v>3038.1000000000004</v>
      </c>
      <c r="S140" s="33">
        <v>3053.6</v>
      </c>
      <c r="T140" s="33">
        <v>3065.3999999999996</v>
      </c>
      <c r="U140" s="33">
        <v>3078.7</v>
      </c>
      <c r="V140" s="33">
        <v>3087.8999999999996</v>
      </c>
      <c r="W140" s="33">
        <v>3094.9999999999995</v>
      </c>
      <c r="X140" s="33">
        <v>3098.7</v>
      </c>
      <c r="Y140" s="33">
        <v>3101.4</v>
      </c>
      <c r="Z140" s="33">
        <v>3102.2999999999993</v>
      </c>
      <c r="AA140" s="33">
        <v>3102.2000000000007</v>
      </c>
      <c r="AB140" s="33">
        <v>3100.1000000000004</v>
      </c>
      <c r="AC140" s="33">
        <v>3095.5999999999995</v>
      </c>
      <c r="AD140" s="33">
        <v>3085.2000000000007</v>
      </c>
      <c r="AE140" s="33">
        <v>3071.3000000000011</v>
      </c>
    </row>
    <row r="141" spans="1:31">
      <c r="A141" s="29" t="s">
        <v>132</v>
      </c>
      <c r="B141" s="29" t="s">
        <v>78</v>
      </c>
      <c r="C141" s="33">
        <v>127.89999999999999</v>
      </c>
      <c r="D141" s="33">
        <v>169.89999999999998</v>
      </c>
      <c r="E141" s="33">
        <v>458.59999999999997</v>
      </c>
      <c r="F141" s="33">
        <v>733.5</v>
      </c>
      <c r="G141" s="33">
        <v>991.5</v>
      </c>
      <c r="H141" s="33">
        <v>1234.7</v>
      </c>
      <c r="I141" s="33">
        <v>1463.3000000000002</v>
      </c>
      <c r="J141" s="33">
        <v>1639.3</v>
      </c>
      <c r="K141" s="33">
        <v>1795.4999999999998</v>
      </c>
      <c r="L141" s="33">
        <v>2004.5</v>
      </c>
      <c r="M141" s="33">
        <v>2224</v>
      </c>
      <c r="N141" s="33">
        <v>2443.1</v>
      </c>
      <c r="O141" s="33">
        <v>2661.2</v>
      </c>
      <c r="P141" s="33">
        <v>2848.7</v>
      </c>
      <c r="Q141" s="33">
        <v>3022.4000000000005</v>
      </c>
      <c r="R141" s="33">
        <v>3038.1000000000004</v>
      </c>
      <c r="S141" s="33">
        <v>3053.6</v>
      </c>
      <c r="T141" s="33">
        <v>3065.3999999999996</v>
      </c>
      <c r="U141" s="33">
        <v>3078.7</v>
      </c>
      <c r="V141" s="33">
        <v>3087.8999999999996</v>
      </c>
      <c r="W141" s="33">
        <v>3094.9999999999995</v>
      </c>
      <c r="X141" s="33">
        <v>3098.7</v>
      </c>
      <c r="Y141" s="33">
        <v>3101.4</v>
      </c>
      <c r="Z141" s="33">
        <v>3102.2999999999993</v>
      </c>
      <c r="AA141" s="33">
        <v>3102.2000000000007</v>
      </c>
      <c r="AB141" s="33">
        <v>3100.1000000000004</v>
      </c>
      <c r="AC141" s="33">
        <v>3095.5999999999995</v>
      </c>
      <c r="AD141" s="33">
        <v>3085.2000000000007</v>
      </c>
      <c r="AE141" s="33">
        <v>3071.3000000000011</v>
      </c>
    </row>
    <row r="143" spans="1:31">
      <c r="A143" s="19" t="s">
        <v>128</v>
      </c>
      <c r="B143" s="19" t="s">
        <v>129</v>
      </c>
      <c r="C143" s="19" t="s">
        <v>80</v>
      </c>
      <c r="D143" s="19" t="s">
        <v>89</v>
      </c>
      <c r="E143" s="19" t="s">
        <v>90</v>
      </c>
      <c r="F143" s="19" t="s">
        <v>91</v>
      </c>
      <c r="G143" s="19" t="s">
        <v>92</v>
      </c>
      <c r="H143" s="19" t="s">
        <v>93</v>
      </c>
      <c r="I143" s="19" t="s">
        <v>94</v>
      </c>
      <c r="J143" s="19" t="s">
        <v>95</v>
      </c>
      <c r="K143" s="19" t="s">
        <v>96</v>
      </c>
      <c r="L143" s="19" t="s">
        <v>97</v>
      </c>
      <c r="M143" s="19" t="s">
        <v>98</v>
      </c>
      <c r="N143" s="19" t="s">
        <v>99</v>
      </c>
      <c r="O143" s="19" t="s">
        <v>100</v>
      </c>
      <c r="P143" s="19" t="s">
        <v>101</v>
      </c>
      <c r="Q143" s="19" t="s">
        <v>102</v>
      </c>
      <c r="R143" s="19" t="s">
        <v>103</v>
      </c>
      <c r="S143" s="19" t="s">
        <v>104</v>
      </c>
      <c r="T143" s="19" t="s">
        <v>105</v>
      </c>
      <c r="U143" s="19" t="s">
        <v>106</v>
      </c>
      <c r="V143" s="19" t="s">
        <v>107</v>
      </c>
      <c r="W143" s="19" t="s">
        <v>108</v>
      </c>
      <c r="X143" s="19" t="s">
        <v>109</v>
      </c>
      <c r="Y143" s="19" t="s">
        <v>110</v>
      </c>
      <c r="Z143" s="19" t="s">
        <v>111</v>
      </c>
      <c r="AA143" s="19" t="s">
        <v>112</v>
      </c>
      <c r="AB143" s="19" t="s">
        <v>113</v>
      </c>
      <c r="AC143" s="19" t="s">
        <v>114</v>
      </c>
      <c r="AD143" s="19" t="s">
        <v>115</v>
      </c>
      <c r="AE143" s="19" t="s">
        <v>116</v>
      </c>
    </row>
    <row r="144" spans="1:31">
      <c r="A144" s="29" t="s">
        <v>133</v>
      </c>
      <c r="B144" s="29" t="s">
        <v>24</v>
      </c>
      <c r="C144" s="25">
        <v>1913.520553588859</v>
      </c>
      <c r="D144" s="25">
        <v>2069.2839965820281</v>
      </c>
      <c r="E144" s="25">
        <v>2265.9701538085928</v>
      </c>
      <c r="F144" s="25">
        <v>2481.5299682617128</v>
      </c>
      <c r="G144" s="25">
        <v>2637.3888244628852</v>
      </c>
      <c r="H144" s="25">
        <v>2773.986053466796</v>
      </c>
      <c r="I144" s="25">
        <v>2939.550750732421</v>
      </c>
      <c r="J144" s="25">
        <v>3101.8463745117128</v>
      </c>
      <c r="K144" s="25">
        <v>3268.0303649902289</v>
      </c>
      <c r="L144" s="25">
        <v>3414.8693237304678</v>
      </c>
      <c r="M144" s="25">
        <v>3571.648559570312</v>
      </c>
      <c r="N144" s="25">
        <v>3741.8128051757813</v>
      </c>
      <c r="O144" s="25">
        <v>3908.65209960937</v>
      </c>
      <c r="P144" s="25">
        <v>4020.199584960937</v>
      </c>
      <c r="Q144" s="25">
        <v>4138.7557983398428</v>
      </c>
      <c r="R144" s="25">
        <v>4231.3834228515625</v>
      </c>
      <c r="S144" s="25">
        <v>4360.8052368164008</v>
      </c>
      <c r="T144" s="25">
        <v>4451.8955688476563</v>
      </c>
      <c r="U144" s="25">
        <v>4549.1459350585928</v>
      </c>
      <c r="V144" s="25">
        <v>4665.1983642578125</v>
      </c>
      <c r="W144" s="25">
        <v>4763.3251953124945</v>
      </c>
      <c r="X144" s="25">
        <v>4872.7831420898428</v>
      </c>
      <c r="Y144" s="25">
        <v>4984.3777465820258</v>
      </c>
      <c r="Z144" s="25">
        <v>5100.9013671875</v>
      </c>
      <c r="AA144" s="25">
        <v>5220.0137939453125</v>
      </c>
      <c r="AB144" s="25">
        <v>5346.0237426757813</v>
      </c>
      <c r="AC144" s="25">
        <v>5474.4638671875</v>
      </c>
      <c r="AD144" s="25">
        <v>5603.2781982421802</v>
      </c>
      <c r="AE144" s="25">
        <v>5728.2808837890598</v>
      </c>
    </row>
    <row r="145" spans="1:31">
      <c r="A145" s="29" t="s">
        <v>133</v>
      </c>
      <c r="B145" s="29" t="s">
        <v>77</v>
      </c>
      <c r="C145" s="33">
        <v>119.5</v>
      </c>
      <c r="D145" s="33">
        <v>178</v>
      </c>
      <c r="E145" s="33">
        <v>241.39999999999998</v>
      </c>
      <c r="F145" s="33">
        <v>310.29999999999995</v>
      </c>
      <c r="G145" s="33">
        <v>355.9</v>
      </c>
      <c r="H145" s="33">
        <v>391.7</v>
      </c>
      <c r="I145" s="33">
        <v>430.3</v>
      </c>
      <c r="J145" s="33">
        <v>470.00000000000006</v>
      </c>
      <c r="K145" s="33">
        <v>506.09999999999997</v>
      </c>
      <c r="L145" s="33">
        <v>553.70000000000005</v>
      </c>
      <c r="M145" s="33">
        <v>605.90000000000009</v>
      </c>
      <c r="N145" s="33">
        <v>657.7</v>
      </c>
      <c r="O145" s="33">
        <v>708.5</v>
      </c>
      <c r="P145" s="33">
        <v>741.00000000000011</v>
      </c>
      <c r="Q145" s="33">
        <v>772.4</v>
      </c>
      <c r="R145" s="33">
        <v>771.60000000000014</v>
      </c>
      <c r="S145" s="33">
        <v>771.4</v>
      </c>
      <c r="T145" s="33">
        <v>770.09999999999991</v>
      </c>
      <c r="U145" s="33">
        <v>769.09999999999991</v>
      </c>
      <c r="V145" s="33">
        <v>767.7</v>
      </c>
      <c r="W145" s="33">
        <v>765.6</v>
      </c>
      <c r="X145" s="33">
        <v>763.3</v>
      </c>
      <c r="Y145" s="33">
        <v>760.5</v>
      </c>
      <c r="Z145" s="33">
        <v>758</v>
      </c>
      <c r="AA145" s="33">
        <v>754.8</v>
      </c>
      <c r="AB145" s="33">
        <v>751.7</v>
      </c>
      <c r="AC145" s="33">
        <v>748.10000000000014</v>
      </c>
      <c r="AD145" s="33">
        <v>743.8</v>
      </c>
      <c r="AE145" s="33">
        <v>738.2</v>
      </c>
    </row>
    <row r="146" spans="1:31">
      <c r="A146" s="29" t="s">
        <v>133</v>
      </c>
      <c r="B146" s="29" t="s">
        <v>78</v>
      </c>
      <c r="C146" s="33">
        <v>119.5</v>
      </c>
      <c r="D146" s="33">
        <v>178</v>
      </c>
      <c r="E146" s="33">
        <v>241.39999999999998</v>
      </c>
      <c r="F146" s="33">
        <v>310.29999999999995</v>
      </c>
      <c r="G146" s="33">
        <v>355.9</v>
      </c>
      <c r="H146" s="33">
        <v>391.7</v>
      </c>
      <c r="I146" s="33">
        <v>430.3</v>
      </c>
      <c r="J146" s="33">
        <v>470.00000000000006</v>
      </c>
      <c r="K146" s="33">
        <v>506.09999999999997</v>
      </c>
      <c r="L146" s="33">
        <v>553.70000000000005</v>
      </c>
      <c r="M146" s="33">
        <v>605.90000000000009</v>
      </c>
      <c r="N146" s="33">
        <v>657.7</v>
      </c>
      <c r="O146" s="33">
        <v>708.5</v>
      </c>
      <c r="P146" s="33">
        <v>741.00000000000011</v>
      </c>
      <c r="Q146" s="33">
        <v>772.4</v>
      </c>
      <c r="R146" s="33">
        <v>771.60000000000014</v>
      </c>
      <c r="S146" s="33">
        <v>771.4</v>
      </c>
      <c r="T146" s="33">
        <v>770.09999999999991</v>
      </c>
      <c r="U146" s="33">
        <v>769.09999999999991</v>
      </c>
      <c r="V146" s="33">
        <v>767.7</v>
      </c>
      <c r="W146" s="33">
        <v>765.6</v>
      </c>
      <c r="X146" s="33">
        <v>763.3</v>
      </c>
      <c r="Y146" s="33">
        <v>760.5</v>
      </c>
      <c r="Z146" s="33">
        <v>758</v>
      </c>
      <c r="AA146" s="33">
        <v>754.8</v>
      </c>
      <c r="AB146" s="33">
        <v>751.7</v>
      </c>
      <c r="AC146" s="33">
        <v>748.10000000000014</v>
      </c>
      <c r="AD146" s="33">
        <v>743.8</v>
      </c>
      <c r="AE146" s="33">
        <v>738.2</v>
      </c>
    </row>
    <row r="148" spans="1:31">
      <c r="A148" s="19" t="s">
        <v>128</v>
      </c>
      <c r="B148" s="19" t="s">
        <v>129</v>
      </c>
      <c r="C148" s="19" t="s">
        <v>80</v>
      </c>
      <c r="D148" s="19" t="s">
        <v>89</v>
      </c>
      <c r="E148" s="19" t="s">
        <v>90</v>
      </c>
      <c r="F148" s="19" t="s">
        <v>91</v>
      </c>
      <c r="G148" s="19" t="s">
        <v>92</v>
      </c>
      <c r="H148" s="19" t="s">
        <v>93</v>
      </c>
      <c r="I148" s="19" t="s">
        <v>94</v>
      </c>
      <c r="J148" s="19" t="s">
        <v>95</v>
      </c>
      <c r="K148" s="19" t="s">
        <v>96</v>
      </c>
      <c r="L148" s="19" t="s">
        <v>97</v>
      </c>
      <c r="M148" s="19" t="s">
        <v>98</v>
      </c>
      <c r="N148" s="19" t="s">
        <v>99</v>
      </c>
      <c r="O148" s="19" t="s">
        <v>100</v>
      </c>
      <c r="P148" s="19" t="s">
        <v>101</v>
      </c>
      <c r="Q148" s="19" t="s">
        <v>102</v>
      </c>
      <c r="R148" s="19" t="s">
        <v>103</v>
      </c>
      <c r="S148" s="19" t="s">
        <v>104</v>
      </c>
      <c r="T148" s="19" t="s">
        <v>105</v>
      </c>
      <c r="U148" s="19" t="s">
        <v>106</v>
      </c>
      <c r="V148" s="19" t="s">
        <v>107</v>
      </c>
      <c r="W148" s="19" t="s">
        <v>108</v>
      </c>
      <c r="X148" s="19" t="s">
        <v>109</v>
      </c>
      <c r="Y148" s="19" t="s">
        <v>110</v>
      </c>
      <c r="Z148" s="19" t="s">
        <v>111</v>
      </c>
      <c r="AA148" s="19" t="s">
        <v>112</v>
      </c>
      <c r="AB148" s="19" t="s">
        <v>113</v>
      </c>
      <c r="AC148" s="19" t="s">
        <v>114</v>
      </c>
      <c r="AD148" s="19" t="s">
        <v>115</v>
      </c>
      <c r="AE148" s="19" t="s">
        <v>116</v>
      </c>
    </row>
    <row r="149" spans="1:31">
      <c r="A149" s="29" t="s">
        <v>134</v>
      </c>
      <c r="B149" s="29" t="s">
        <v>24</v>
      </c>
      <c r="C149" s="25">
        <v>225.07540798187213</v>
      </c>
      <c r="D149" s="25">
        <v>252.54733276367128</v>
      </c>
      <c r="E149" s="25">
        <v>294.85238075256325</v>
      </c>
      <c r="F149" s="25">
        <v>344.1958045959463</v>
      </c>
      <c r="G149" s="25">
        <v>387.38790130615143</v>
      </c>
      <c r="H149" s="25">
        <v>422.86808395385714</v>
      </c>
      <c r="I149" s="25">
        <v>471.64043426513581</v>
      </c>
      <c r="J149" s="25">
        <v>509.32569885253889</v>
      </c>
      <c r="K149" s="25">
        <v>547.15161132812432</v>
      </c>
      <c r="L149" s="25">
        <v>585.54188537597565</v>
      </c>
      <c r="M149" s="25">
        <v>624.0957794189444</v>
      </c>
      <c r="N149" s="25">
        <v>672.57834625244095</v>
      </c>
      <c r="O149" s="25">
        <v>722.06751251220601</v>
      </c>
      <c r="P149" s="25">
        <v>753.63462829589707</v>
      </c>
      <c r="Q149" s="25">
        <v>791.83166503906091</v>
      </c>
      <c r="R149" s="25">
        <v>817.74313354492108</v>
      </c>
      <c r="S149" s="25">
        <v>867.62768554687409</v>
      </c>
      <c r="T149" s="25">
        <v>894.38310241699196</v>
      </c>
      <c r="U149" s="25">
        <v>922.76913452148403</v>
      </c>
      <c r="V149" s="25">
        <v>964.42491149902298</v>
      </c>
      <c r="W149" s="25">
        <v>993.69081115722599</v>
      </c>
      <c r="X149" s="25">
        <v>1029.1726226806629</v>
      </c>
      <c r="Y149" s="25">
        <v>1064.5164794921859</v>
      </c>
      <c r="Z149" s="25">
        <v>1099.929321289062</v>
      </c>
      <c r="AA149" s="25">
        <v>1133.8675231933589</v>
      </c>
      <c r="AB149" s="25">
        <v>1167.1424102783201</v>
      </c>
      <c r="AC149" s="25">
        <v>1200.017120361327</v>
      </c>
      <c r="AD149" s="25">
        <v>1231.6723632812491</v>
      </c>
      <c r="AE149" s="25">
        <v>1262.3330078124991</v>
      </c>
    </row>
    <row r="150" spans="1:31">
      <c r="A150" s="29" t="s">
        <v>134</v>
      </c>
      <c r="B150" s="29" t="s">
        <v>77</v>
      </c>
      <c r="C150" s="33">
        <v>15.600000000000001</v>
      </c>
      <c r="D150" s="33">
        <v>28.200000000000003</v>
      </c>
      <c r="E150" s="33">
        <v>41.9</v>
      </c>
      <c r="F150" s="33">
        <v>57.600000000000009</v>
      </c>
      <c r="G150" s="33">
        <v>71.8</v>
      </c>
      <c r="H150" s="33">
        <v>84.1</v>
      </c>
      <c r="I150" s="33">
        <v>96.6</v>
      </c>
      <c r="J150" s="33">
        <v>108</v>
      </c>
      <c r="K150" s="33">
        <v>118.20000000000002</v>
      </c>
      <c r="L150" s="33">
        <v>133</v>
      </c>
      <c r="M150" s="33">
        <v>148.00000000000003</v>
      </c>
      <c r="N150" s="33">
        <v>163.30000000000001</v>
      </c>
      <c r="O150" s="33">
        <v>178.7</v>
      </c>
      <c r="P150" s="33">
        <v>192.1</v>
      </c>
      <c r="Q150" s="33">
        <v>204.70000000000002</v>
      </c>
      <c r="R150" s="33">
        <v>206.59999999999997</v>
      </c>
      <c r="S150" s="33">
        <v>208.60000000000002</v>
      </c>
      <c r="T150" s="33">
        <v>210.1</v>
      </c>
      <c r="U150" s="33">
        <v>211.60000000000002</v>
      </c>
      <c r="V150" s="33">
        <v>212.90000000000003</v>
      </c>
      <c r="W150" s="33">
        <v>213.89999999999998</v>
      </c>
      <c r="X150" s="33">
        <v>214.5</v>
      </c>
      <c r="Y150" s="33">
        <v>215.10000000000002</v>
      </c>
      <c r="Z150" s="33">
        <v>215.2</v>
      </c>
      <c r="AA150" s="33">
        <v>215</v>
      </c>
      <c r="AB150" s="33">
        <v>214.29999999999995</v>
      </c>
      <c r="AC150" s="33">
        <v>213.29999999999995</v>
      </c>
      <c r="AD150" s="33">
        <v>211.90000000000003</v>
      </c>
      <c r="AE150" s="33">
        <v>210.20000000000005</v>
      </c>
    </row>
    <row r="151" spans="1:31">
      <c r="A151" s="29" t="s">
        <v>134</v>
      </c>
      <c r="B151" s="29" t="s">
        <v>78</v>
      </c>
      <c r="C151" s="33">
        <v>15.600000000000001</v>
      </c>
      <c r="D151" s="33">
        <v>28.200000000000003</v>
      </c>
      <c r="E151" s="33">
        <v>41.9</v>
      </c>
      <c r="F151" s="33">
        <v>57.600000000000009</v>
      </c>
      <c r="G151" s="33">
        <v>71.8</v>
      </c>
      <c r="H151" s="33">
        <v>84.1</v>
      </c>
      <c r="I151" s="33">
        <v>96.6</v>
      </c>
      <c r="J151" s="33">
        <v>108</v>
      </c>
      <c r="K151" s="33">
        <v>118.20000000000002</v>
      </c>
      <c r="L151" s="33">
        <v>133</v>
      </c>
      <c r="M151" s="33">
        <v>148.00000000000003</v>
      </c>
      <c r="N151" s="33">
        <v>163.30000000000001</v>
      </c>
      <c r="O151" s="33">
        <v>178.7</v>
      </c>
      <c r="P151" s="33">
        <v>192.1</v>
      </c>
      <c r="Q151" s="33">
        <v>204.70000000000002</v>
      </c>
      <c r="R151" s="33">
        <v>206.59999999999997</v>
      </c>
      <c r="S151" s="33">
        <v>208.60000000000002</v>
      </c>
      <c r="T151" s="33">
        <v>210.1</v>
      </c>
      <c r="U151" s="33">
        <v>211.60000000000002</v>
      </c>
      <c r="V151" s="33">
        <v>212.90000000000003</v>
      </c>
      <c r="W151" s="33">
        <v>213.89999999999998</v>
      </c>
      <c r="X151" s="33">
        <v>214.5</v>
      </c>
      <c r="Y151" s="33">
        <v>215.10000000000002</v>
      </c>
      <c r="Z151" s="33">
        <v>215.2</v>
      </c>
      <c r="AA151" s="33">
        <v>215</v>
      </c>
      <c r="AB151" s="33">
        <v>214.29999999999995</v>
      </c>
      <c r="AC151" s="33">
        <v>213.29999999999995</v>
      </c>
      <c r="AD151" s="33">
        <v>211.90000000000003</v>
      </c>
      <c r="AE151" s="33">
        <v>210.20000000000005</v>
      </c>
    </row>
  </sheetData>
  <sheetProtection algorithmName="SHA-512" hashValue="kJGWBClhwxxukCfuV5+PNU0XcEWUuqGI5a+WErnrREmYr7aVhe2sMdRGAevwlvC7lq6H2xX/jiBs4jFxlGAD6g==" saltValue="pSyRUNkS37C+Ve9Jz9ULmQ=="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7" tint="0.39997558519241921"/>
  </sheetPr>
  <dimension ref="A1:AE121"/>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160</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54</v>
      </c>
      <c r="B2" s="18" t="s">
        <v>142</v>
      </c>
    </row>
    <row r="3" spans="1:31">
      <c r="B3" s="1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305875.00589999999</v>
      </c>
      <c r="D6" s="33">
        <v>264000.2328</v>
      </c>
      <c r="E6" s="33">
        <v>240705.17660000001</v>
      </c>
      <c r="F6" s="33">
        <v>211669.30933699655</v>
      </c>
      <c r="G6" s="33">
        <v>171668.66944892978</v>
      </c>
      <c r="H6" s="33">
        <v>154487.71351623582</v>
      </c>
      <c r="I6" s="33">
        <v>139033.46651619463</v>
      </c>
      <c r="J6" s="33">
        <v>141057.15702801396</v>
      </c>
      <c r="K6" s="33">
        <v>132637.23856418038</v>
      </c>
      <c r="L6" s="33">
        <v>123570.99949462968</v>
      </c>
      <c r="M6" s="33">
        <v>112749.79674523699</v>
      </c>
      <c r="N6" s="33">
        <v>70753.675030605664</v>
      </c>
      <c r="O6" s="33">
        <v>69160.95164817544</v>
      </c>
      <c r="P6" s="33">
        <v>57978.673500444813</v>
      </c>
      <c r="Q6" s="33">
        <v>45640.80911434313</v>
      </c>
      <c r="R6" s="33">
        <v>42794.011739722038</v>
      </c>
      <c r="S6" s="33">
        <v>41931.552931189603</v>
      </c>
      <c r="T6" s="33">
        <v>39948.62364090867</v>
      </c>
      <c r="U6" s="33">
        <v>34852.027846073499</v>
      </c>
      <c r="V6" s="33">
        <v>33504.103481716535</v>
      </c>
      <c r="W6" s="33">
        <v>27021.537685909472</v>
      </c>
      <c r="X6" s="33">
        <v>17418.524347932431</v>
      </c>
      <c r="Y6" s="33">
        <v>13338.09593091537</v>
      </c>
      <c r="Z6" s="33">
        <v>9883.4688991498188</v>
      </c>
      <c r="AA6" s="33">
        <v>8606.5114632902914</v>
      </c>
      <c r="AB6" s="33">
        <v>8165.9327999999996</v>
      </c>
      <c r="AC6" s="33">
        <v>7505.1429999999991</v>
      </c>
      <c r="AD6" s="33">
        <v>6358.2227000000012</v>
      </c>
      <c r="AE6" s="33">
        <v>6089.6744000000008</v>
      </c>
    </row>
    <row r="7" spans="1:31">
      <c r="A7" s="29" t="s">
        <v>40</v>
      </c>
      <c r="B7" s="29" t="s">
        <v>71</v>
      </c>
      <c r="C7" s="33">
        <v>104136.698</v>
      </c>
      <c r="D7" s="33">
        <v>85431.736000000004</v>
      </c>
      <c r="E7" s="33">
        <v>84824.504499999995</v>
      </c>
      <c r="F7" s="33">
        <v>40633.794378995546</v>
      </c>
      <c r="G7" s="33">
        <v>38426.04462390361</v>
      </c>
      <c r="H7" s="33">
        <v>28252.738481575943</v>
      </c>
      <c r="I7" s="33">
        <v>1.6206947349999999E-3</v>
      </c>
      <c r="J7" s="33">
        <v>1.2696838350000001E-3</v>
      </c>
      <c r="K7" s="33">
        <v>1.081129689E-3</v>
      </c>
      <c r="L7" s="33">
        <v>9.9119121599999999E-4</v>
      </c>
      <c r="M7" s="33">
        <v>8.3827512300000003E-4</v>
      </c>
      <c r="N7" s="33">
        <v>7.5259819399999992E-4</v>
      </c>
      <c r="O7" s="33">
        <v>7.4282056099999997E-4</v>
      </c>
      <c r="P7" s="33">
        <v>6.6329103100000008E-4</v>
      </c>
      <c r="Q7" s="33">
        <v>6.36845799999999E-4</v>
      </c>
      <c r="R7" s="33">
        <v>5.8268576099999999E-4</v>
      </c>
      <c r="S7" s="33">
        <v>4.9907926499999995E-4</v>
      </c>
      <c r="T7" s="33">
        <v>5.0816236000000002E-4</v>
      </c>
      <c r="U7" s="33">
        <v>4.2067893699999996E-4</v>
      </c>
      <c r="V7" s="33">
        <v>4.0648337499999998E-4</v>
      </c>
      <c r="W7" s="33">
        <v>4.3618622100000012E-4</v>
      </c>
      <c r="X7" s="33">
        <v>4.5280168499999999E-4</v>
      </c>
      <c r="Y7" s="33">
        <v>4.2579504299999996E-4</v>
      </c>
      <c r="Z7" s="33">
        <v>3.78974045E-4</v>
      </c>
      <c r="AA7" s="33">
        <v>3.5053792699999998E-4</v>
      </c>
      <c r="AB7" s="33">
        <v>3.7910756199999895E-4</v>
      </c>
      <c r="AC7" s="33">
        <v>1.6396286500000001E-4</v>
      </c>
      <c r="AD7" s="33">
        <v>0</v>
      </c>
      <c r="AE7" s="33">
        <v>0</v>
      </c>
    </row>
    <row r="8" spans="1:31">
      <c r="A8" s="29" t="s">
        <v>40</v>
      </c>
      <c r="B8" s="29" t="s">
        <v>20</v>
      </c>
      <c r="C8" s="33">
        <v>15642.266408056608</v>
      </c>
      <c r="D8" s="33">
        <v>14898.143321746651</v>
      </c>
      <c r="E8" s="33">
        <v>11462.227773100762</v>
      </c>
      <c r="F8" s="33">
        <v>20564.964985987594</v>
      </c>
      <c r="G8" s="33">
        <v>24212.532583112083</v>
      </c>
      <c r="H8" s="33">
        <v>19971.409591849009</v>
      </c>
      <c r="I8" s="33">
        <v>17443.597592473554</v>
      </c>
      <c r="J8" s="33">
        <v>18030.401701122664</v>
      </c>
      <c r="K8" s="33">
        <v>16251.966576936247</v>
      </c>
      <c r="L8" s="33">
        <v>17903.349531957079</v>
      </c>
      <c r="M8" s="33">
        <v>21029.186507010909</v>
      </c>
      <c r="N8" s="33">
        <v>22166.0207506365</v>
      </c>
      <c r="O8" s="33">
        <v>25164.944267412964</v>
      </c>
      <c r="P8" s="33">
        <v>23608.027621809724</v>
      </c>
      <c r="Q8" s="33">
        <v>19774.045003622428</v>
      </c>
      <c r="R8" s="33">
        <v>15582.273939318577</v>
      </c>
      <c r="S8" s="33">
        <v>14162.580607280743</v>
      </c>
      <c r="T8" s="33">
        <v>13815.454362519778</v>
      </c>
      <c r="U8" s="33">
        <v>11196.093594425045</v>
      </c>
      <c r="V8" s="33">
        <v>11255.302479640248</v>
      </c>
      <c r="W8" s="33">
        <v>11387.26830610903</v>
      </c>
      <c r="X8" s="33">
        <v>11945.128112305652</v>
      </c>
      <c r="Y8" s="33">
        <v>6903.0107686479369</v>
      </c>
      <c r="Z8" s="33">
        <v>6263.2260395758985</v>
      </c>
      <c r="AA8" s="33">
        <v>2936.5690704860881</v>
      </c>
      <c r="AB8" s="33">
        <v>2054.7283150968933</v>
      </c>
      <c r="AC8" s="33">
        <v>1964.5757972121473</v>
      </c>
      <c r="AD8" s="33">
        <v>1869.5577273042488</v>
      </c>
      <c r="AE8" s="33">
        <v>1782.7353090364459</v>
      </c>
    </row>
    <row r="9" spans="1:31">
      <c r="A9" s="29" t="s">
        <v>40</v>
      </c>
      <c r="B9" s="29" t="s">
        <v>32</v>
      </c>
      <c r="C9" s="33">
        <v>1729.0649619999999</v>
      </c>
      <c r="D9" s="33">
        <v>1676.5585480000002</v>
      </c>
      <c r="E9" s="33">
        <v>1767.8982080000001</v>
      </c>
      <c r="F9" s="33">
        <v>877.67881999999997</v>
      </c>
      <c r="G9" s="33">
        <v>883.2517499999999</v>
      </c>
      <c r="H9" s="33">
        <v>845.78502400000002</v>
      </c>
      <c r="I9" s="33">
        <v>849.95733999999993</v>
      </c>
      <c r="J9" s="33">
        <v>1070.29513</v>
      </c>
      <c r="K9" s="33">
        <v>854.21687399999996</v>
      </c>
      <c r="L9" s="33">
        <v>747.39821999999992</v>
      </c>
      <c r="M9" s="33">
        <v>811.88685999999996</v>
      </c>
      <c r="N9" s="33">
        <v>1213.8717900000001</v>
      </c>
      <c r="O9" s="33">
        <v>1418.39796</v>
      </c>
      <c r="P9" s="33">
        <v>2016.1394299999999</v>
      </c>
      <c r="Q9" s="33">
        <v>851.51955999999996</v>
      </c>
      <c r="R9" s="33">
        <v>887.61662999999999</v>
      </c>
      <c r="S9" s="33">
        <v>1222.9070000000002</v>
      </c>
      <c r="T9" s="33">
        <v>1166.80186</v>
      </c>
      <c r="U9" s="33">
        <v>472.97771999999998</v>
      </c>
      <c r="V9" s="33">
        <v>526.96093999999994</v>
      </c>
      <c r="W9" s="33">
        <v>629.45240000000001</v>
      </c>
      <c r="X9" s="33">
        <v>623.50159999999994</v>
      </c>
      <c r="Y9" s="33">
        <v>500.00765999999999</v>
      </c>
      <c r="Z9" s="33">
        <v>478.93438000000003</v>
      </c>
      <c r="AA9" s="33">
        <v>369.83603000000005</v>
      </c>
      <c r="AB9" s="33">
        <v>0</v>
      </c>
      <c r="AC9" s="33">
        <v>0</v>
      </c>
      <c r="AD9" s="33">
        <v>0</v>
      </c>
      <c r="AE9" s="33">
        <v>0</v>
      </c>
    </row>
    <row r="10" spans="1:31">
      <c r="A10" s="29" t="s">
        <v>40</v>
      </c>
      <c r="B10" s="29" t="s">
        <v>66</v>
      </c>
      <c r="C10" s="33">
        <v>604.14319005697962</v>
      </c>
      <c r="D10" s="33">
        <v>235.96173120854112</v>
      </c>
      <c r="E10" s="33">
        <v>977.34594587825143</v>
      </c>
      <c r="F10" s="33">
        <v>3343.4968212677363</v>
      </c>
      <c r="G10" s="33">
        <v>2767.9149187261919</v>
      </c>
      <c r="H10" s="33">
        <v>2807.2977871382332</v>
      </c>
      <c r="I10" s="33">
        <v>1747.2105215852362</v>
      </c>
      <c r="J10" s="33">
        <v>2840.7376382285338</v>
      </c>
      <c r="K10" s="33">
        <v>1256.2557807494923</v>
      </c>
      <c r="L10" s="33">
        <v>2541.7786307000179</v>
      </c>
      <c r="M10" s="33">
        <v>4018.1634538782478</v>
      </c>
      <c r="N10" s="33">
        <v>7126.0235899767576</v>
      </c>
      <c r="O10" s="33">
        <v>6199.5545951305467</v>
      </c>
      <c r="P10" s="33">
        <v>8675.9117171058842</v>
      </c>
      <c r="Q10" s="33">
        <v>8145.9810010479168</v>
      </c>
      <c r="R10" s="33">
        <v>8949.7942471399801</v>
      </c>
      <c r="S10" s="33">
        <v>15064.851373353915</v>
      </c>
      <c r="T10" s="33">
        <v>13089.951222444024</v>
      </c>
      <c r="U10" s="33">
        <v>18508.149338352687</v>
      </c>
      <c r="V10" s="33">
        <v>23115.952014606679</v>
      </c>
      <c r="W10" s="33">
        <v>19269.247157139493</v>
      </c>
      <c r="X10" s="33">
        <v>20057.659350691552</v>
      </c>
      <c r="Y10" s="33">
        <v>24036.782346273347</v>
      </c>
      <c r="Z10" s="33">
        <v>12449.314315492498</v>
      </c>
      <c r="AA10" s="33">
        <v>13417.465228397852</v>
      </c>
      <c r="AB10" s="33">
        <v>16969.440215177769</v>
      </c>
      <c r="AC10" s="33">
        <v>13054.352095215741</v>
      </c>
      <c r="AD10" s="33">
        <v>15023.568320923667</v>
      </c>
      <c r="AE10" s="33">
        <v>14288.679674310604</v>
      </c>
    </row>
    <row r="11" spans="1:31">
      <c r="A11" s="29" t="s">
        <v>40</v>
      </c>
      <c r="B11" s="29" t="s">
        <v>65</v>
      </c>
      <c r="C11" s="33">
        <v>91838.563740000012</v>
      </c>
      <c r="D11" s="33">
        <v>92897.677710000018</v>
      </c>
      <c r="E11" s="33">
        <v>81900.31210000001</v>
      </c>
      <c r="F11" s="33">
        <v>90940.663130000001</v>
      </c>
      <c r="G11" s="33">
        <v>86585.289100000009</v>
      </c>
      <c r="H11" s="33">
        <v>77923.319779999991</v>
      </c>
      <c r="I11" s="33">
        <v>85560.849969999996</v>
      </c>
      <c r="J11" s="33">
        <v>91172.754279999994</v>
      </c>
      <c r="K11" s="33">
        <v>76624.957989999995</v>
      </c>
      <c r="L11" s="33">
        <v>68049.342470000003</v>
      </c>
      <c r="M11" s="33">
        <v>65613.930779999995</v>
      </c>
      <c r="N11" s="33">
        <v>59296.51341</v>
      </c>
      <c r="O11" s="33">
        <v>64152.556199999992</v>
      </c>
      <c r="P11" s="33">
        <v>61536.731910000002</v>
      </c>
      <c r="Q11" s="33">
        <v>57237.431149999997</v>
      </c>
      <c r="R11" s="33">
        <v>52640.915310000004</v>
      </c>
      <c r="S11" s="33">
        <v>56787.937549999995</v>
      </c>
      <c r="T11" s="33">
        <v>50149.745749999995</v>
      </c>
      <c r="U11" s="33">
        <v>43270.271200000003</v>
      </c>
      <c r="V11" s="33">
        <v>39522.693979999996</v>
      </c>
      <c r="W11" s="33">
        <v>36665.31712</v>
      </c>
      <c r="X11" s="33">
        <v>39492.522769999996</v>
      </c>
      <c r="Y11" s="33">
        <v>37573.980705000002</v>
      </c>
      <c r="Z11" s="33">
        <v>33841.637069999997</v>
      </c>
      <c r="AA11" s="33">
        <v>34403.554214999996</v>
      </c>
      <c r="AB11" s="33">
        <v>37890.914570000001</v>
      </c>
      <c r="AC11" s="33">
        <v>31837.000970000001</v>
      </c>
      <c r="AD11" s="33">
        <v>27119.720155000003</v>
      </c>
      <c r="AE11" s="33">
        <v>25361.837466000001</v>
      </c>
    </row>
    <row r="12" spans="1:31">
      <c r="A12" s="29" t="s">
        <v>40</v>
      </c>
      <c r="B12" s="29" t="s">
        <v>69</v>
      </c>
      <c r="C12" s="33">
        <v>66264.032465376498</v>
      </c>
      <c r="D12" s="33">
        <v>77527.496656805844</v>
      </c>
      <c r="E12" s="33">
        <v>64986.924717680187</v>
      </c>
      <c r="F12" s="33">
        <v>62819.411745264537</v>
      </c>
      <c r="G12" s="33">
        <v>62280.013282408334</v>
      </c>
      <c r="H12" s="33">
        <v>61235.206126336067</v>
      </c>
      <c r="I12" s="33">
        <v>58459.509945161815</v>
      </c>
      <c r="J12" s="33">
        <v>48650.356753165092</v>
      </c>
      <c r="K12" s="33">
        <v>45643.757391600942</v>
      </c>
      <c r="L12" s="33">
        <v>42312.765397831572</v>
      </c>
      <c r="M12" s="33">
        <v>44318.485306976429</v>
      </c>
      <c r="N12" s="33">
        <v>37080.574347451235</v>
      </c>
      <c r="O12" s="33">
        <v>34780.855181056162</v>
      </c>
      <c r="P12" s="33">
        <v>31083.308014921571</v>
      </c>
      <c r="Q12" s="33">
        <v>31878.619067457905</v>
      </c>
      <c r="R12" s="33">
        <v>30482.384211263125</v>
      </c>
      <c r="S12" s="33">
        <v>22907.47391898495</v>
      </c>
      <c r="T12" s="33">
        <v>21728.474231199332</v>
      </c>
      <c r="U12" s="33">
        <v>17578.297212503458</v>
      </c>
      <c r="V12" s="33">
        <v>15204.780475869284</v>
      </c>
      <c r="W12" s="33">
        <v>14376.612707413326</v>
      </c>
      <c r="X12" s="33">
        <v>13877.431465476895</v>
      </c>
      <c r="Y12" s="33">
        <v>10145.628563742603</v>
      </c>
      <c r="Z12" s="33">
        <v>8449.7582950201995</v>
      </c>
      <c r="AA12" s="33">
        <v>6415.4391244722046</v>
      </c>
      <c r="AB12" s="33">
        <v>4731.3295103031396</v>
      </c>
      <c r="AC12" s="33">
        <v>4251.5394761212965</v>
      </c>
      <c r="AD12" s="33">
        <v>3563.7236625706128</v>
      </c>
      <c r="AE12" s="33">
        <v>2528.4677110687717</v>
      </c>
    </row>
    <row r="13" spans="1:31">
      <c r="A13" s="29" t="s">
        <v>40</v>
      </c>
      <c r="B13" s="29" t="s">
        <v>68</v>
      </c>
      <c r="C13" s="33">
        <v>13.512076443516728</v>
      </c>
      <c r="D13" s="33">
        <v>15.820550902102232</v>
      </c>
      <c r="E13" s="33">
        <v>15.321391627270536</v>
      </c>
      <c r="F13" s="33">
        <v>14.048117136131115</v>
      </c>
      <c r="G13" s="33">
        <v>17.942328889932526</v>
      </c>
      <c r="H13" s="33">
        <v>22.362480456303814</v>
      </c>
      <c r="I13" s="33">
        <v>31.812788536367101</v>
      </c>
      <c r="J13" s="33">
        <v>37.900103019604487</v>
      </c>
      <c r="K13" s="33">
        <v>37.382558017914363</v>
      </c>
      <c r="L13" s="33">
        <v>43.447407069286363</v>
      </c>
      <c r="M13" s="33">
        <v>52.359356328113194</v>
      </c>
      <c r="N13" s="33">
        <v>114.20486552394631</v>
      </c>
      <c r="O13" s="33">
        <v>128.99692965204576</v>
      </c>
      <c r="P13" s="33">
        <v>122.96883255225663</v>
      </c>
      <c r="Q13" s="33">
        <v>128.34705491519307</v>
      </c>
      <c r="R13" s="33">
        <v>125.7834575994311</v>
      </c>
      <c r="S13" s="33">
        <v>164.10736173244382</v>
      </c>
      <c r="T13" s="33">
        <v>168.53963443449686</v>
      </c>
      <c r="U13" s="33">
        <v>186.01955078472687</v>
      </c>
      <c r="V13" s="33">
        <v>201.42177560306027</v>
      </c>
      <c r="W13" s="33">
        <v>241.63239766170574</v>
      </c>
      <c r="X13" s="33">
        <v>267.48008647540456</v>
      </c>
      <c r="Y13" s="33">
        <v>255.96257295304176</v>
      </c>
      <c r="Z13" s="33">
        <v>256.53871261719507</v>
      </c>
      <c r="AA13" s="33">
        <v>242.25959015357716</v>
      </c>
      <c r="AB13" s="33">
        <v>246.79997171056525</v>
      </c>
      <c r="AC13" s="33">
        <v>243.83774754293989</v>
      </c>
      <c r="AD13" s="33">
        <v>224.73253514372033</v>
      </c>
      <c r="AE13" s="33">
        <v>236.58627069209442</v>
      </c>
    </row>
    <row r="14" spans="1:31">
      <c r="A14" s="29" t="s">
        <v>40</v>
      </c>
      <c r="B14" s="29" t="s">
        <v>36</v>
      </c>
      <c r="C14" s="33">
        <v>0.12854556653949498</v>
      </c>
      <c r="D14" s="33">
        <v>0.192077090384635</v>
      </c>
      <c r="E14" s="33">
        <v>0.21496438785194139</v>
      </c>
      <c r="F14" s="33">
        <v>0.23333397875371897</v>
      </c>
      <c r="G14" s="33">
        <v>0.21398296163988101</v>
      </c>
      <c r="H14" s="33">
        <v>0.20958659594658094</v>
      </c>
      <c r="I14" s="33">
        <v>0.202001543957638</v>
      </c>
      <c r="J14" s="33">
        <v>0.18330105629338886</v>
      </c>
      <c r="K14" s="33">
        <v>0.16467704577219702</v>
      </c>
      <c r="L14" s="33">
        <v>0.15965148132147403</v>
      </c>
      <c r="M14" s="33">
        <v>0.14610612246172289</v>
      </c>
      <c r="N14" s="33">
        <v>1.7527747832190599</v>
      </c>
      <c r="O14" s="33">
        <v>1.9547994193954739</v>
      </c>
      <c r="P14" s="33">
        <v>1.867048384760376</v>
      </c>
      <c r="Q14" s="33">
        <v>2.5321832146269938</v>
      </c>
      <c r="R14" s="33">
        <v>2.4236470281117755</v>
      </c>
      <c r="S14" s="33">
        <v>2.2229688184508589</v>
      </c>
      <c r="T14" s="33">
        <v>2.1092835220771637</v>
      </c>
      <c r="U14" s="33">
        <v>2.0475054170439457</v>
      </c>
      <c r="V14" s="33">
        <v>1.9288412329535098</v>
      </c>
      <c r="W14" s="33">
        <v>4.6300218996186784</v>
      </c>
      <c r="X14" s="33">
        <v>5.5204118715676351</v>
      </c>
      <c r="Y14" s="33">
        <v>5.0599404219233399</v>
      </c>
      <c r="Z14" s="33">
        <v>6.8675998628712147</v>
      </c>
      <c r="AA14" s="33">
        <v>6.6815273204375947</v>
      </c>
      <c r="AB14" s="33">
        <v>9.0760520926788306</v>
      </c>
      <c r="AC14" s="33">
        <v>9.9925833220247089</v>
      </c>
      <c r="AD14" s="33">
        <v>9.2621495025650198</v>
      </c>
      <c r="AE14" s="33">
        <v>9.8862927447959645</v>
      </c>
    </row>
    <row r="15" spans="1:31">
      <c r="A15" s="29" t="s">
        <v>40</v>
      </c>
      <c r="B15" s="29" t="s">
        <v>73</v>
      </c>
      <c r="C15" s="33">
        <v>2173.2480800000003</v>
      </c>
      <c r="D15" s="33">
        <v>2911.0230299999998</v>
      </c>
      <c r="E15" s="33">
        <v>3588.9438602777673</v>
      </c>
      <c r="F15" s="33">
        <v>3353.8784134541661</v>
      </c>
      <c r="G15" s="33">
        <v>2865.8986241426069</v>
      </c>
      <c r="H15" s="33">
        <v>3553.7118766023514</v>
      </c>
      <c r="I15" s="33">
        <v>3887.9676371322175</v>
      </c>
      <c r="J15" s="33">
        <v>3501.5461957286348</v>
      </c>
      <c r="K15" s="33">
        <v>3282.3295058060976</v>
      </c>
      <c r="L15" s="33">
        <v>3482.4828555166523</v>
      </c>
      <c r="M15" s="33">
        <v>3362.4170712327086</v>
      </c>
      <c r="N15" s="33">
        <v>2958.6145129623715</v>
      </c>
      <c r="O15" s="33">
        <v>2420.0021879331339</v>
      </c>
      <c r="P15" s="33">
        <v>1974.0035583167578</v>
      </c>
      <c r="Q15" s="33">
        <v>2130.2707913179565</v>
      </c>
      <c r="R15" s="33">
        <v>2020.0974199856851</v>
      </c>
      <c r="S15" s="33">
        <v>1630.4087274936558</v>
      </c>
      <c r="T15" s="33">
        <v>1647.2005568562654</v>
      </c>
      <c r="U15" s="33">
        <v>1709.7097255660071</v>
      </c>
      <c r="V15" s="33">
        <v>1590.0408864689173</v>
      </c>
      <c r="W15" s="33">
        <v>1698.372475045818</v>
      </c>
      <c r="X15" s="33">
        <v>1691.2907470987807</v>
      </c>
      <c r="Y15" s="33">
        <v>1073.1051319008614</v>
      </c>
      <c r="Z15" s="33">
        <v>1118.1409961781937</v>
      </c>
      <c r="AA15" s="33">
        <v>1000.7420159408016</v>
      </c>
      <c r="AB15" s="33">
        <v>739.57979738940276</v>
      </c>
      <c r="AC15" s="33">
        <v>598.13935377452708</v>
      </c>
      <c r="AD15" s="33">
        <v>435.07182772344754</v>
      </c>
      <c r="AE15" s="33">
        <v>383.63687945980837</v>
      </c>
    </row>
    <row r="16" spans="1:31">
      <c r="A16" s="29" t="s">
        <v>40</v>
      </c>
      <c r="B16" s="29" t="s">
        <v>56</v>
      </c>
      <c r="C16" s="33">
        <v>0.37641415839999975</v>
      </c>
      <c r="D16" s="33">
        <v>1.1264427934000001</v>
      </c>
      <c r="E16" s="33">
        <v>2.5344041269999988</v>
      </c>
      <c r="F16" s="33">
        <v>4.8952779859999982</v>
      </c>
      <c r="G16" s="33">
        <v>7.1497291440000001</v>
      </c>
      <c r="H16" s="33">
        <v>9.7047634330000001</v>
      </c>
      <c r="I16" s="33">
        <v>12.046771594999999</v>
      </c>
      <c r="J16" s="33">
        <v>13.877214478000001</v>
      </c>
      <c r="K16" s="33">
        <v>16.001402474999999</v>
      </c>
      <c r="L16" s="33">
        <v>17.728601443000002</v>
      </c>
      <c r="M16" s="33">
        <v>18.946011500000001</v>
      </c>
      <c r="N16" s="33">
        <v>19.988599929999999</v>
      </c>
      <c r="O16" s="33">
        <v>21.302252762999998</v>
      </c>
      <c r="P16" s="33">
        <v>21.799217032000001</v>
      </c>
      <c r="Q16" s="33">
        <v>24.039096824000001</v>
      </c>
      <c r="R16" s="33">
        <v>23.65760101</v>
      </c>
      <c r="S16" s="33">
        <v>22.084488446999998</v>
      </c>
      <c r="T16" s="33">
        <v>21.911448786000005</v>
      </c>
      <c r="U16" s="33">
        <v>22.303228172999997</v>
      </c>
      <c r="V16" s="33">
        <v>21.88319662</v>
      </c>
      <c r="W16" s="33">
        <v>22.257673409999999</v>
      </c>
      <c r="X16" s="33">
        <v>20.93761027</v>
      </c>
      <c r="Y16" s="33">
        <v>18.546848309999998</v>
      </c>
      <c r="Z16" s="33">
        <v>18.774001250000001</v>
      </c>
      <c r="AA16" s="33">
        <v>17.201036855999988</v>
      </c>
      <c r="AB16" s="33">
        <v>14.227337349999999</v>
      </c>
      <c r="AC16" s="33">
        <v>12.618972476</v>
      </c>
      <c r="AD16" s="33">
        <v>11.582430185</v>
      </c>
      <c r="AE16" s="33">
        <v>10.03979799</v>
      </c>
    </row>
    <row r="17" spans="1:31">
      <c r="A17" s="34" t="s">
        <v>138</v>
      </c>
      <c r="B17" s="34"/>
      <c r="C17" s="35">
        <v>586103.28674193355</v>
      </c>
      <c r="D17" s="35">
        <v>536683.62731866317</v>
      </c>
      <c r="E17" s="35">
        <v>486639.7112362865</v>
      </c>
      <c r="F17" s="35">
        <v>430863.3673356481</v>
      </c>
      <c r="G17" s="35">
        <v>386841.65803596994</v>
      </c>
      <c r="H17" s="35">
        <v>345545.83278759138</v>
      </c>
      <c r="I17" s="35">
        <v>303126.40629464632</v>
      </c>
      <c r="J17" s="35">
        <v>302859.60390323371</v>
      </c>
      <c r="K17" s="35">
        <v>273305.77681661467</v>
      </c>
      <c r="L17" s="35">
        <v>255169.08214337888</v>
      </c>
      <c r="M17" s="35">
        <v>248593.80984770582</v>
      </c>
      <c r="N17" s="35">
        <v>197750.88453679229</v>
      </c>
      <c r="O17" s="35">
        <v>201006.25752424772</v>
      </c>
      <c r="P17" s="35">
        <v>185021.76169012531</v>
      </c>
      <c r="Q17" s="35">
        <v>163656.75258823237</v>
      </c>
      <c r="R17" s="35">
        <v>151462.78011772892</v>
      </c>
      <c r="S17" s="35">
        <v>152241.41124162095</v>
      </c>
      <c r="T17" s="35">
        <v>140067.59120966867</v>
      </c>
      <c r="U17" s="35">
        <v>126063.83688281836</v>
      </c>
      <c r="V17" s="35">
        <v>123331.21555391916</v>
      </c>
      <c r="W17" s="35">
        <v>109591.06821041924</v>
      </c>
      <c r="X17" s="35">
        <v>103682.24818568362</v>
      </c>
      <c r="Y17" s="35">
        <v>92753.468973327341</v>
      </c>
      <c r="Z17" s="35">
        <v>71622.878090829661</v>
      </c>
      <c r="AA17" s="35">
        <v>66391.635072337944</v>
      </c>
      <c r="AB17" s="35">
        <v>70059.145761395936</v>
      </c>
      <c r="AC17" s="35">
        <v>58856.44925005499</v>
      </c>
      <c r="AD17" s="35">
        <v>54159.52510094225</v>
      </c>
      <c r="AE17" s="35">
        <v>50287.980831107918</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171863.0295</v>
      </c>
      <c r="D20" s="33">
        <v>145136.394</v>
      </c>
      <c r="E20" s="33">
        <v>122399.76850000001</v>
      </c>
      <c r="F20" s="33">
        <v>123273.9248723996</v>
      </c>
      <c r="G20" s="33">
        <v>92644.678427625593</v>
      </c>
      <c r="H20" s="33">
        <v>79145.643908680795</v>
      </c>
      <c r="I20" s="33">
        <v>73308.46102966035</v>
      </c>
      <c r="J20" s="33">
        <v>75330.888087716899</v>
      </c>
      <c r="K20" s="33">
        <v>70462.333719606002</v>
      </c>
      <c r="L20" s="33">
        <v>65925.986431185505</v>
      </c>
      <c r="M20" s="33">
        <v>59911.994309274705</v>
      </c>
      <c r="N20" s="33">
        <v>20882.056107925298</v>
      </c>
      <c r="O20" s="33">
        <v>24889.391091429959</v>
      </c>
      <c r="P20" s="33">
        <v>20506.3725636747</v>
      </c>
      <c r="Q20" s="33">
        <v>10615.6595</v>
      </c>
      <c r="R20" s="33">
        <v>12687.597</v>
      </c>
      <c r="S20" s="33">
        <v>13242.654</v>
      </c>
      <c r="T20" s="33">
        <v>12341.378500000001</v>
      </c>
      <c r="U20" s="33">
        <v>10930.4445</v>
      </c>
      <c r="V20" s="33">
        <v>9168.7028000000009</v>
      </c>
      <c r="W20" s="33">
        <v>5080.8810397524721</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230.54854868291201</v>
      </c>
      <c r="D22" s="33">
        <v>220.65402856222101</v>
      </c>
      <c r="E22" s="33">
        <v>641.28787312946804</v>
      </c>
      <c r="F22" s="33">
        <v>1597.1406291332869</v>
      </c>
      <c r="G22" s="33">
        <v>2147.6707310671</v>
      </c>
      <c r="H22" s="33">
        <v>1156.6453468456298</v>
      </c>
      <c r="I22" s="33">
        <v>1321.7275909463031</v>
      </c>
      <c r="J22" s="33">
        <v>2168.5321587964604</v>
      </c>
      <c r="K22" s="33">
        <v>1800.4485396274504</v>
      </c>
      <c r="L22" s="33">
        <v>2382.3209924109028</v>
      </c>
      <c r="M22" s="33">
        <v>3010.0248571109987</v>
      </c>
      <c r="N22" s="33">
        <v>4263.3474636897308</v>
      </c>
      <c r="O22" s="33">
        <v>4402.8577858748504</v>
      </c>
      <c r="P22" s="33">
        <v>5151.5482507323541</v>
      </c>
      <c r="Q22" s="33">
        <v>4278.6548384929401</v>
      </c>
      <c r="R22" s="33">
        <v>3256.2391810582949</v>
      </c>
      <c r="S22" s="33">
        <v>4462.9333064326302</v>
      </c>
      <c r="T22" s="33">
        <v>4775.8643691329398</v>
      </c>
      <c r="U22" s="33">
        <v>4196.7192944531698</v>
      </c>
      <c r="V22" s="33">
        <v>3642.78748988193</v>
      </c>
      <c r="W22" s="33">
        <v>3625.4297808213851</v>
      </c>
      <c r="X22" s="33">
        <v>3848.3203901731799</v>
      </c>
      <c r="Y22" s="33">
        <v>131.67915009551999</v>
      </c>
      <c r="Z22" s="33">
        <v>8.085748599999989E-5</v>
      </c>
      <c r="AA22" s="33">
        <v>7.8261159999999999E-5</v>
      </c>
      <c r="AB22" s="33">
        <v>8.3810149999999996E-5</v>
      </c>
      <c r="AC22" s="33">
        <v>7.9466239999999991E-5</v>
      </c>
      <c r="AD22" s="33">
        <v>7.448578999999999E-5</v>
      </c>
      <c r="AE22" s="33">
        <v>6.9796510000000002E-5</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5.3925430500000004E-5</v>
      </c>
      <c r="D24" s="33">
        <v>5.4031215999999894E-5</v>
      </c>
      <c r="E24" s="33">
        <v>110.551883291724</v>
      </c>
      <c r="F24" s="33">
        <v>547.60214080438175</v>
      </c>
      <c r="G24" s="33">
        <v>93.505393167384014</v>
      </c>
      <c r="H24" s="33">
        <v>199.0908493822904</v>
      </c>
      <c r="I24" s="33">
        <v>129.24521490449931</v>
      </c>
      <c r="J24" s="33">
        <v>304.38932992242769</v>
      </c>
      <c r="K24" s="33">
        <v>146.86693695915113</v>
      </c>
      <c r="L24" s="33">
        <v>225.16132128460302</v>
      </c>
      <c r="M24" s="33">
        <v>181.48166702852589</v>
      </c>
      <c r="N24" s="33">
        <v>1101.8548416488111</v>
      </c>
      <c r="O24" s="33">
        <v>641.61730962667878</v>
      </c>
      <c r="P24" s="33">
        <v>1979.3317392285908</v>
      </c>
      <c r="Q24" s="33">
        <v>1922.6133635598751</v>
      </c>
      <c r="R24" s="33">
        <v>2420.3969220049403</v>
      </c>
      <c r="S24" s="33">
        <v>4066.4418822561242</v>
      </c>
      <c r="T24" s="33">
        <v>4817.4636794244134</v>
      </c>
      <c r="U24" s="33">
        <v>6212.467350148384</v>
      </c>
      <c r="V24" s="33">
        <v>8932.6470533810516</v>
      </c>
      <c r="W24" s="33">
        <v>5153.9620590732729</v>
      </c>
      <c r="X24" s="33">
        <v>6575.9084648886201</v>
      </c>
      <c r="Y24" s="33">
        <v>10123.068906784451</v>
      </c>
      <c r="Z24" s="33">
        <v>3548.2812792547097</v>
      </c>
      <c r="AA24" s="33">
        <v>3307.7566260139101</v>
      </c>
      <c r="AB24" s="33">
        <v>5150.6542954634388</v>
      </c>
      <c r="AC24" s="33">
        <v>6617.4629022708796</v>
      </c>
      <c r="AD24" s="33">
        <v>6660.9764966241601</v>
      </c>
      <c r="AE24" s="33">
        <v>6193.0777691103995</v>
      </c>
    </row>
    <row r="25" spans="1:31">
      <c r="A25" s="29" t="s">
        <v>130</v>
      </c>
      <c r="B25" s="29" t="s">
        <v>65</v>
      </c>
      <c r="C25" s="33">
        <v>14961.911199999999</v>
      </c>
      <c r="D25" s="33">
        <v>15091.036890000001</v>
      </c>
      <c r="E25" s="33">
        <v>13601.645</v>
      </c>
      <c r="F25" s="33">
        <v>17502.612120000002</v>
      </c>
      <c r="G25" s="33">
        <v>15935.910039999999</v>
      </c>
      <c r="H25" s="33">
        <v>14932.92814</v>
      </c>
      <c r="I25" s="33">
        <v>14931.66646</v>
      </c>
      <c r="J25" s="33">
        <v>18676.180899999999</v>
      </c>
      <c r="K25" s="33">
        <v>14051.3825</v>
      </c>
      <c r="L25" s="33">
        <v>12539.161529999999</v>
      </c>
      <c r="M25" s="33">
        <v>12451.886199999999</v>
      </c>
      <c r="N25" s="33">
        <v>11696.632780000002</v>
      </c>
      <c r="O25" s="33">
        <v>13172.463719999998</v>
      </c>
      <c r="P25" s="33">
        <v>13623.206559999999</v>
      </c>
      <c r="Q25" s="33">
        <v>12900.440480000001</v>
      </c>
      <c r="R25" s="33">
        <v>11625.64841</v>
      </c>
      <c r="S25" s="33">
        <v>14621.776599999999</v>
      </c>
      <c r="T25" s="33">
        <v>12030.31618</v>
      </c>
      <c r="U25" s="33">
        <v>10628.38494</v>
      </c>
      <c r="V25" s="33">
        <v>9260.1855399999986</v>
      </c>
      <c r="W25" s="33">
        <v>8444.2158099999979</v>
      </c>
      <c r="X25" s="33">
        <v>9664.0063300000002</v>
      </c>
      <c r="Y25" s="33">
        <v>8825.6037400000005</v>
      </c>
      <c r="Z25" s="33">
        <v>8676.5676400000011</v>
      </c>
      <c r="AA25" s="33">
        <v>8434.3138099999978</v>
      </c>
      <c r="AB25" s="33">
        <v>9809.145849999999</v>
      </c>
      <c r="AC25" s="33">
        <v>7392.5087599999997</v>
      </c>
      <c r="AD25" s="33">
        <v>6337.3334400000003</v>
      </c>
      <c r="AE25" s="33">
        <v>5367.8657359999997</v>
      </c>
    </row>
    <row r="26" spans="1:31">
      <c r="A26" s="29" t="s">
        <v>130</v>
      </c>
      <c r="B26" s="29" t="s">
        <v>69</v>
      </c>
      <c r="C26" s="33">
        <v>15612.108660094787</v>
      </c>
      <c r="D26" s="33">
        <v>17334.495349801589</v>
      </c>
      <c r="E26" s="33">
        <v>15178.206484643664</v>
      </c>
      <c r="F26" s="33">
        <v>14220.023084038728</v>
      </c>
      <c r="G26" s="33">
        <v>14417.724507714907</v>
      </c>
      <c r="H26" s="33">
        <v>14343.269141026678</v>
      </c>
      <c r="I26" s="33">
        <v>13306.618319406427</v>
      </c>
      <c r="J26" s="33">
        <v>10483.156224260518</v>
      </c>
      <c r="K26" s="33">
        <v>8913.6188881623075</v>
      </c>
      <c r="L26" s="33">
        <v>9049.0964181503696</v>
      </c>
      <c r="M26" s="33">
        <v>10113.710744096416</v>
      </c>
      <c r="N26" s="33">
        <v>8737.0059096235127</v>
      </c>
      <c r="O26" s="33">
        <v>8240.9968332265362</v>
      </c>
      <c r="P26" s="33">
        <v>7488.047822101119</v>
      </c>
      <c r="Q26" s="33">
        <v>7808.8228620811778</v>
      </c>
      <c r="R26" s="33">
        <v>7244.4334951531364</v>
      </c>
      <c r="S26" s="33">
        <v>4736.7338042870924</v>
      </c>
      <c r="T26" s="33">
        <v>3715.1656412758921</v>
      </c>
      <c r="U26" s="33">
        <v>3479.6185905299603</v>
      </c>
      <c r="V26" s="33">
        <v>2936.4075080967154</v>
      </c>
      <c r="W26" s="33">
        <v>2872.5653307141097</v>
      </c>
      <c r="X26" s="33">
        <v>2780.4790026919609</v>
      </c>
      <c r="Y26" s="33">
        <v>1796.9060169421646</v>
      </c>
      <c r="Z26" s="33">
        <v>1729.6619088580574</v>
      </c>
      <c r="AA26" s="33">
        <v>1733.5401184071773</v>
      </c>
      <c r="AB26" s="33">
        <v>981.75720007397547</v>
      </c>
      <c r="AC26" s="33">
        <v>867.81597275766899</v>
      </c>
      <c r="AD26" s="33">
        <v>803.38604554841766</v>
      </c>
      <c r="AE26" s="33">
        <v>765.50278166535941</v>
      </c>
    </row>
    <row r="27" spans="1:31">
      <c r="A27" s="29" t="s">
        <v>130</v>
      </c>
      <c r="B27" s="29" t="s">
        <v>68</v>
      </c>
      <c r="C27" s="33">
        <v>4.9791114259637039</v>
      </c>
      <c r="D27" s="33">
        <v>5.7841321364725058</v>
      </c>
      <c r="E27" s="33">
        <v>5.5558545778430597</v>
      </c>
      <c r="F27" s="33">
        <v>5.1041662796157228</v>
      </c>
      <c r="G27" s="33">
        <v>6.5665277067953101</v>
      </c>
      <c r="H27" s="33">
        <v>11.077380429994905</v>
      </c>
      <c r="I27" s="33">
        <v>10.535738194495234</v>
      </c>
      <c r="J27" s="33">
        <v>19.817945202360463</v>
      </c>
      <c r="K27" s="33">
        <v>19.601171288084061</v>
      </c>
      <c r="L27" s="33">
        <v>21.023314442950614</v>
      </c>
      <c r="M27" s="33">
        <v>19.965537683001315</v>
      </c>
      <c r="N27" s="33">
        <v>63.898533186892095</v>
      </c>
      <c r="O27" s="33">
        <v>75.293267807650352</v>
      </c>
      <c r="P27" s="33">
        <v>69.830744503340952</v>
      </c>
      <c r="Q27" s="33">
        <v>75.097635894510759</v>
      </c>
      <c r="R27" s="33">
        <v>72.405941523474468</v>
      </c>
      <c r="S27" s="33">
        <v>91.258705382692582</v>
      </c>
      <c r="T27" s="33">
        <v>96.564935699675743</v>
      </c>
      <c r="U27" s="33">
        <v>107.84568106721171</v>
      </c>
      <c r="V27" s="33">
        <v>115.33969703707693</v>
      </c>
      <c r="W27" s="33">
        <v>132.89524831111555</v>
      </c>
      <c r="X27" s="33">
        <v>140.43284045711422</v>
      </c>
      <c r="Y27" s="33">
        <v>129.70209330439724</v>
      </c>
      <c r="Z27" s="33">
        <v>132.0296681487325</v>
      </c>
      <c r="AA27" s="33">
        <v>125.15492947888002</v>
      </c>
      <c r="AB27" s="33">
        <v>116.46904461174213</v>
      </c>
      <c r="AC27" s="33">
        <v>112.37642298314016</v>
      </c>
      <c r="AD27" s="33">
        <v>110.43034669992869</v>
      </c>
      <c r="AE27" s="33">
        <v>110.15425986885302</v>
      </c>
    </row>
    <row r="28" spans="1:31">
      <c r="A28" s="29" t="s">
        <v>130</v>
      </c>
      <c r="B28" s="29" t="s">
        <v>36</v>
      </c>
      <c r="C28" s="33">
        <v>3.1941884000000005E-8</v>
      </c>
      <c r="D28" s="33">
        <v>4.3181865999999999E-8</v>
      </c>
      <c r="E28" s="33">
        <v>4.1643090499999995E-8</v>
      </c>
      <c r="F28" s="33">
        <v>5.9699596000000002E-8</v>
      </c>
      <c r="G28" s="33">
        <v>5.9547672999999997E-8</v>
      </c>
      <c r="H28" s="33">
        <v>6.2626886000000006E-8</v>
      </c>
      <c r="I28" s="33">
        <v>8.2681924000000001E-8</v>
      </c>
      <c r="J28" s="33">
        <v>9.3925033000000003E-8</v>
      </c>
      <c r="K28" s="33">
        <v>1.0826335199999999E-7</v>
      </c>
      <c r="L28" s="33">
        <v>1.23981414E-7</v>
      </c>
      <c r="M28" s="33">
        <v>1.3522565499999991E-7</v>
      </c>
      <c r="N28" s="33">
        <v>0.63360592847084996</v>
      </c>
      <c r="O28" s="33">
        <v>0.60242171465453997</v>
      </c>
      <c r="P28" s="33">
        <v>0.57373440986989999</v>
      </c>
      <c r="Q28" s="33">
        <v>0.55823830166739996</v>
      </c>
      <c r="R28" s="33">
        <v>0.53000030107417007</v>
      </c>
      <c r="S28" s="33">
        <v>0.487058102450869</v>
      </c>
      <c r="T28" s="33">
        <v>0.46222332842283997</v>
      </c>
      <c r="U28" s="33">
        <v>0.44829520394499994</v>
      </c>
      <c r="V28" s="33">
        <v>0.42717653001619998</v>
      </c>
      <c r="W28" s="33">
        <v>3.1207061999999999</v>
      </c>
      <c r="X28" s="33">
        <v>2.9333794799999988</v>
      </c>
      <c r="Y28" s="33">
        <v>2.6552256699999996</v>
      </c>
      <c r="Z28" s="33">
        <v>2.7291778599999903</v>
      </c>
      <c r="AA28" s="33">
        <v>2.6017373699999999</v>
      </c>
      <c r="AB28" s="33">
        <v>2.3694959599999996</v>
      </c>
      <c r="AC28" s="33">
        <v>2.2158465999999999</v>
      </c>
      <c r="AD28" s="33">
        <v>2.1631517699999998</v>
      </c>
      <c r="AE28" s="33">
        <v>2.0156309800000001</v>
      </c>
    </row>
    <row r="29" spans="1:31">
      <c r="A29" s="29" t="s">
        <v>130</v>
      </c>
      <c r="B29" s="29" t="s">
        <v>73</v>
      </c>
      <c r="C29" s="33">
        <v>529.75027999999998</v>
      </c>
      <c r="D29" s="33">
        <v>829.72782999999993</v>
      </c>
      <c r="E29" s="33">
        <v>1083.4423600700725</v>
      </c>
      <c r="F29" s="33">
        <v>1171.6634131850483</v>
      </c>
      <c r="G29" s="33">
        <v>596.55462387707303</v>
      </c>
      <c r="H29" s="33">
        <v>865.92037627751085</v>
      </c>
      <c r="I29" s="33">
        <v>1083.3624367903303</v>
      </c>
      <c r="J29" s="33">
        <v>975.630195088645</v>
      </c>
      <c r="K29" s="33">
        <v>927.65071738917982</v>
      </c>
      <c r="L29" s="33">
        <v>1061.8359511117501</v>
      </c>
      <c r="M29" s="33">
        <v>1051.9801159148415</v>
      </c>
      <c r="N29" s="33">
        <v>1030.5528554666639</v>
      </c>
      <c r="O29" s="33">
        <v>996.72841334976408</v>
      </c>
      <c r="P29" s="33">
        <v>708.98071974539755</v>
      </c>
      <c r="Q29" s="33">
        <v>774.09071825265403</v>
      </c>
      <c r="R29" s="33">
        <v>789.66090173097825</v>
      </c>
      <c r="S29" s="33">
        <v>715.43991762945745</v>
      </c>
      <c r="T29" s="33">
        <v>725.88946581630842</v>
      </c>
      <c r="U29" s="33">
        <v>689.55729902270082</v>
      </c>
      <c r="V29" s="33">
        <v>608.42127302203482</v>
      </c>
      <c r="W29" s="33">
        <v>589.01655900562298</v>
      </c>
      <c r="X29" s="33">
        <v>714.1924685846086</v>
      </c>
      <c r="Y29" s="33">
        <v>436.19632838315766</v>
      </c>
      <c r="Z29" s="33">
        <v>517.06605449226208</v>
      </c>
      <c r="AA29" s="33">
        <v>553.89239697765015</v>
      </c>
      <c r="AB29" s="33">
        <v>450.24576515830324</v>
      </c>
      <c r="AC29" s="33">
        <v>319.23715835312026</v>
      </c>
      <c r="AD29" s="33">
        <v>301.69457255767929</v>
      </c>
      <c r="AE29" s="33">
        <v>247.08258785220974</v>
      </c>
    </row>
    <row r="30" spans="1:31">
      <c r="A30" s="29" t="s">
        <v>130</v>
      </c>
      <c r="B30" s="29" t="s">
        <v>56</v>
      </c>
      <c r="C30" s="33">
        <v>7.1833687999999993E-2</v>
      </c>
      <c r="D30" s="33">
        <v>0.34221521999999999</v>
      </c>
      <c r="E30" s="33">
        <v>0.70577769000000001</v>
      </c>
      <c r="F30" s="33">
        <v>1.4131134599999999</v>
      </c>
      <c r="G30" s="33">
        <v>2.1357346600000002</v>
      </c>
      <c r="H30" s="33">
        <v>2.9980777999999999</v>
      </c>
      <c r="I30" s="33">
        <v>3.6420094999999999</v>
      </c>
      <c r="J30" s="33">
        <v>4.31455404</v>
      </c>
      <c r="K30" s="33">
        <v>4.8728560999999999</v>
      </c>
      <c r="L30" s="33">
        <v>5.5759301000000008</v>
      </c>
      <c r="M30" s="33">
        <v>5.9639675500000005</v>
      </c>
      <c r="N30" s="33">
        <v>6.5630489000000001</v>
      </c>
      <c r="O30" s="33">
        <v>7.0980315000000003</v>
      </c>
      <c r="P30" s="33">
        <v>7.3110959000000006</v>
      </c>
      <c r="Q30" s="33">
        <v>8.0990269999999995</v>
      </c>
      <c r="R30" s="33">
        <v>8.0081810000000004</v>
      </c>
      <c r="S30" s="33">
        <v>7.6231279999999995</v>
      </c>
      <c r="T30" s="33">
        <v>7.4868402000000005</v>
      </c>
      <c r="U30" s="33">
        <v>7.6343464999999995</v>
      </c>
      <c r="V30" s="33">
        <v>7.4562198999999998</v>
      </c>
      <c r="W30" s="33">
        <v>7.6152277000000002</v>
      </c>
      <c r="X30" s="33">
        <v>7.509894899999999</v>
      </c>
      <c r="Y30" s="33">
        <v>6.7288892999999996</v>
      </c>
      <c r="Z30" s="33">
        <v>7.1390596999999998</v>
      </c>
      <c r="AA30" s="33">
        <v>6.5796084999999902</v>
      </c>
      <c r="AB30" s="33">
        <v>6.1087863499999999</v>
      </c>
      <c r="AC30" s="33">
        <v>5.4375310299999997</v>
      </c>
      <c r="AD30" s="33">
        <v>5.4281496499999999</v>
      </c>
      <c r="AE30" s="33">
        <v>4.71038113</v>
      </c>
    </row>
    <row r="31" spans="1:31">
      <c r="A31" s="34" t="s">
        <v>138</v>
      </c>
      <c r="B31" s="34"/>
      <c r="C31" s="35">
        <v>202672.57707412911</v>
      </c>
      <c r="D31" s="35">
        <v>177788.36445453146</v>
      </c>
      <c r="E31" s="35">
        <v>151937.01559564268</v>
      </c>
      <c r="F31" s="35">
        <v>157146.4070126556</v>
      </c>
      <c r="G31" s="35">
        <v>125246.05562728179</v>
      </c>
      <c r="H31" s="35">
        <v>109788.65476636541</v>
      </c>
      <c r="I31" s="35">
        <v>103008.25435311208</v>
      </c>
      <c r="J31" s="35">
        <v>106982.96464589865</v>
      </c>
      <c r="K31" s="35">
        <v>95394.251755642996</v>
      </c>
      <c r="L31" s="35">
        <v>90142.750007474315</v>
      </c>
      <c r="M31" s="35">
        <v>85689.063315193649</v>
      </c>
      <c r="N31" s="35">
        <v>46744.795636074246</v>
      </c>
      <c r="O31" s="35">
        <v>51422.62000796567</v>
      </c>
      <c r="P31" s="35">
        <v>48818.337680240111</v>
      </c>
      <c r="Q31" s="35">
        <v>37601.288680028505</v>
      </c>
      <c r="R31" s="35">
        <v>37306.720949739843</v>
      </c>
      <c r="S31" s="35">
        <v>41221.798298358539</v>
      </c>
      <c r="T31" s="35">
        <v>37776.753305532919</v>
      </c>
      <c r="U31" s="35">
        <v>35555.480356198728</v>
      </c>
      <c r="V31" s="35">
        <v>34056.070088396773</v>
      </c>
      <c r="W31" s="35">
        <v>25309.949268672357</v>
      </c>
      <c r="X31" s="35">
        <v>23009.147028210875</v>
      </c>
      <c r="Y31" s="35">
        <v>21006.959907126533</v>
      </c>
      <c r="Z31" s="35">
        <v>14086.540577118987</v>
      </c>
      <c r="AA31" s="35">
        <v>13600.765562161127</v>
      </c>
      <c r="AB31" s="35">
        <v>16058.026473959304</v>
      </c>
      <c r="AC31" s="35">
        <v>14990.164137477928</v>
      </c>
      <c r="AD31" s="35">
        <v>13912.126403358296</v>
      </c>
      <c r="AE31" s="35">
        <v>12436.600616441123</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134011.97640000001</v>
      </c>
      <c r="D34" s="33">
        <v>118863.8388</v>
      </c>
      <c r="E34" s="33">
        <v>118305.40810000002</v>
      </c>
      <c r="F34" s="33">
        <v>88395.384464596951</v>
      </c>
      <c r="G34" s="33">
        <v>79023.991021304173</v>
      </c>
      <c r="H34" s="33">
        <v>75342.069607555008</v>
      </c>
      <c r="I34" s="33">
        <v>65725.005486534283</v>
      </c>
      <c r="J34" s="33">
        <v>65726.268940297057</v>
      </c>
      <c r="K34" s="33">
        <v>62174.904844574376</v>
      </c>
      <c r="L34" s="33">
        <v>57645.013063444181</v>
      </c>
      <c r="M34" s="33">
        <v>52837.802435962294</v>
      </c>
      <c r="N34" s="33">
        <v>49871.618922680362</v>
      </c>
      <c r="O34" s="33">
        <v>44271.560556745477</v>
      </c>
      <c r="P34" s="33">
        <v>37472.300936770116</v>
      </c>
      <c r="Q34" s="33">
        <v>35025.149614343129</v>
      </c>
      <c r="R34" s="33">
        <v>30106.41473972204</v>
      </c>
      <c r="S34" s="33">
        <v>28688.8989311896</v>
      </c>
      <c r="T34" s="33">
        <v>27607.245140908668</v>
      </c>
      <c r="U34" s="33">
        <v>23921.583346073501</v>
      </c>
      <c r="V34" s="33">
        <v>24335.400681716532</v>
      </c>
      <c r="W34" s="33">
        <v>21940.656646157</v>
      </c>
      <c r="X34" s="33">
        <v>17418.524347932431</v>
      </c>
      <c r="Y34" s="33">
        <v>13338.09593091537</v>
      </c>
      <c r="Z34" s="33">
        <v>9883.4688991498188</v>
      </c>
      <c r="AA34" s="33">
        <v>8606.5114632902914</v>
      </c>
      <c r="AB34" s="33">
        <v>8165.9327999999996</v>
      </c>
      <c r="AC34" s="33">
        <v>7505.1429999999991</v>
      </c>
      <c r="AD34" s="33">
        <v>6358.2227000000012</v>
      </c>
      <c r="AE34" s="33">
        <v>6089.6744000000008</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7669.5667747126054</v>
      </c>
      <c r="D36" s="33">
        <v>7311.0699139427297</v>
      </c>
      <c r="E36" s="33">
        <v>7773.0733145072254</v>
      </c>
      <c r="F36" s="33">
        <v>13603.685247409489</v>
      </c>
      <c r="G36" s="33">
        <v>15898.140745865037</v>
      </c>
      <c r="H36" s="33">
        <v>13561.11664365966</v>
      </c>
      <c r="I36" s="33">
        <v>13773.179902473372</v>
      </c>
      <c r="J36" s="33">
        <v>13606.469444286357</v>
      </c>
      <c r="K36" s="33">
        <v>12308.27944366233</v>
      </c>
      <c r="L36" s="33">
        <v>13252.729945862486</v>
      </c>
      <c r="M36" s="33">
        <v>15059.675556001055</v>
      </c>
      <c r="N36" s="33">
        <v>14149.452662455638</v>
      </c>
      <c r="O36" s="33">
        <v>16494.977861272033</v>
      </c>
      <c r="P36" s="33">
        <v>13793.762256701431</v>
      </c>
      <c r="Q36" s="33">
        <v>12371.225053508826</v>
      </c>
      <c r="R36" s="33">
        <v>9189.4698510163089</v>
      </c>
      <c r="S36" s="33">
        <v>9699.6471569269652</v>
      </c>
      <c r="T36" s="33">
        <v>9039.5898545914315</v>
      </c>
      <c r="U36" s="33">
        <v>6999.374153568594</v>
      </c>
      <c r="V36" s="33">
        <v>7612.514851941115</v>
      </c>
      <c r="W36" s="33">
        <v>7761.83834997347</v>
      </c>
      <c r="X36" s="33">
        <v>8096.8075481260976</v>
      </c>
      <c r="Y36" s="33">
        <v>6771.3314447893008</v>
      </c>
      <c r="Z36" s="33">
        <v>6263.2258021877833</v>
      </c>
      <c r="AA36" s="33">
        <v>2936.5688395887828</v>
      </c>
      <c r="AB36" s="33">
        <v>2054.728037438817</v>
      </c>
      <c r="AC36" s="33">
        <v>1964.5755356554841</v>
      </c>
      <c r="AD36" s="33">
        <v>1869.5574325108898</v>
      </c>
      <c r="AE36" s="33">
        <v>1782.7350310554129</v>
      </c>
    </row>
    <row r="37" spans="1:31">
      <c r="A37" s="29" t="s">
        <v>131</v>
      </c>
      <c r="B37" s="29" t="s">
        <v>32</v>
      </c>
      <c r="C37" s="33">
        <v>254.78788</v>
      </c>
      <c r="D37" s="33">
        <v>245.04124999999999</v>
      </c>
      <c r="E37" s="33">
        <v>462.34929999999997</v>
      </c>
      <c r="F37" s="33">
        <v>440.61021999999997</v>
      </c>
      <c r="G37" s="33">
        <v>417.95896999999997</v>
      </c>
      <c r="H37" s="33">
        <v>400.28944000000001</v>
      </c>
      <c r="I37" s="33">
        <v>584.64675</v>
      </c>
      <c r="J37" s="33">
        <v>732.96559999999999</v>
      </c>
      <c r="K37" s="33">
        <v>701.81193999999994</v>
      </c>
      <c r="L37" s="33">
        <v>531.69409999999993</v>
      </c>
      <c r="M37" s="33">
        <v>479.56849999999997</v>
      </c>
      <c r="N37" s="33">
        <v>477.30475000000001</v>
      </c>
      <c r="O37" s="33">
        <v>763.94330000000002</v>
      </c>
      <c r="P37" s="33">
        <v>633.20339999999999</v>
      </c>
      <c r="Q37" s="33">
        <v>538.27656000000002</v>
      </c>
      <c r="R37" s="33">
        <v>599.08510000000001</v>
      </c>
      <c r="S37" s="33">
        <v>638.68269999999995</v>
      </c>
      <c r="T37" s="33">
        <v>581.52980000000002</v>
      </c>
      <c r="U37" s="33">
        <v>472.97771999999998</v>
      </c>
      <c r="V37" s="33">
        <v>526.96093999999994</v>
      </c>
      <c r="W37" s="33">
        <v>629.45240000000001</v>
      </c>
      <c r="X37" s="33">
        <v>623.50159999999994</v>
      </c>
      <c r="Y37" s="33">
        <v>500.00765999999999</v>
      </c>
      <c r="Z37" s="33">
        <v>478.93438000000003</v>
      </c>
      <c r="AA37" s="33">
        <v>369.83603000000005</v>
      </c>
      <c r="AB37" s="33">
        <v>0</v>
      </c>
      <c r="AC37" s="33">
        <v>0</v>
      </c>
      <c r="AD37" s="33">
        <v>0</v>
      </c>
      <c r="AE37" s="33">
        <v>0</v>
      </c>
    </row>
    <row r="38" spans="1:31">
      <c r="A38" s="29" t="s">
        <v>131</v>
      </c>
      <c r="B38" s="29" t="s">
        <v>66</v>
      </c>
      <c r="C38" s="33">
        <v>1.0143567940000001E-4</v>
      </c>
      <c r="D38" s="33">
        <v>1.0074563029999994E-4</v>
      </c>
      <c r="E38" s="33">
        <v>1.02653379E-4</v>
      </c>
      <c r="F38" s="33">
        <v>954.5478813980659</v>
      </c>
      <c r="G38" s="33">
        <v>489.23276924978001</v>
      </c>
      <c r="H38" s="33">
        <v>526.16533723315104</v>
      </c>
      <c r="I38" s="33">
        <v>864.91288621841204</v>
      </c>
      <c r="J38" s="33">
        <v>1497.5995491294821</v>
      </c>
      <c r="K38" s="33">
        <v>882.73784791837807</v>
      </c>
      <c r="L38" s="33">
        <v>1602.2068449950743</v>
      </c>
      <c r="M38" s="33">
        <v>2711.2366552775056</v>
      </c>
      <c r="N38" s="33">
        <v>3227.9275981030946</v>
      </c>
      <c r="O38" s="33">
        <v>3464.4083219426816</v>
      </c>
      <c r="P38" s="33">
        <v>2742.6647388127963</v>
      </c>
      <c r="Q38" s="33">
        <v>3006.7470697417093</v>
      </c>
      <c r="R38" s="33">
        <v>3566.599572531838</v>
      </c>
      <c r="S38" s="33">
        <v>5425.1169295839181</v>
      </c>
      <c r="T38" s="33">
        <v>3166.4974428802666</v>
      </c>
      <c r="U38" s="33">
        <v>3424.6097151070353</v>
      </c>
      <c r="V38" s="33">
        <v>4277.9166438271004</v>
      </c>
      <c r="W38" s="33">
        <v>4191.0434187054661</v>
      </c>
      <c r="X38" s="33">
        <v>3807.548057655205</v>
      </c>
      <c r="Y38" s="33">
        <v>2813.5203272240783</v>
      </c>
      <c r="Z38" s="33">
        <v>3056.537334176593</v>
      </c>
      <c r="AA38" s="33">
        <v>3460.5253806129249</v>
      </c>
      <c r="AB38" s="33">
        <v>3019.4544225502359</v>
      </c>
      <c r="AC38" s="33">
        <v>1618.6969456921499</v>
      </c>
      <c r="AD38" s="33">
        <v>1573.2513737459631</v>
      </c>
      <c r="AE38" s="33">
        <v>1150.9829990509882</v>
      </c>
    </row>
    <row r="39" spans="1:31">
      <c r="A39" s="29" t="s">
        <v>131</v>
      </c>
      <c r="B39" s="29" t="s">
        <v>65</v>
      </c>
      <c r="C39" s="33">
        <v>4745.7904000000008</v>
      </c>
      <c r="D39" s="33">
        <v>4519.4596999999994</v>
      </c>
      <c r="E39" s="33">
        <v>4324.1530999999995</v>
      </c>
      <c r="F39" s="33">
        <v>4109.0060000000003</v>
      </c>
      <c r="G39" s="33">
        <v>3912.7129</v>
      </c>
      <c r="H39" s="33">
        <v>3729.3008999999997</v>
      </c>
      <c r="I39" s="33">
        <v>3565.2813000000001</v>
      </c>
      <c r="J39" s="33">
        <v>3381.3715999999999</v>
      </c>
      <c r="K39" s="33">
        <v>3227.1178999999997</v>
      </c>
      <c r="L39" s="33">
        <v>2983.5499</v>
      </c>
      <c r="M39" s="33">
        <v>2946.1202000000003</v>
      </c>
      <c r="N39" s="33">
        <v>2771.8225999999995</v>
      </c>
      <c r="O39" s="33">
        <v>2647.3839000000003</v>
      </c>
      <c r="P39" s="33">
        <v>2477.5911000000001</v>
      </c>
      <c r="Q39" s="33">
        <v>2310.8461000000002</v>
      </c>
      <c r="R39" s="33">
        <v>2196.3719000000006</v>
      </c>
      <c r="S39" s="33">
        <v>707.44259999999997</v>
      </c>
      <c r="T39" s="33">
        <v>704.96619999999996</v>
      </c>
      <c r="U39" s="33">
        <v>604.53390000000002</v>
      </c>
      <c r="V39" s="33">
        <v>575.01089999999999</v>
      </c>
      <c r="W39" s="33">
        <v>564.63206000000002</v>
      </c>
      <c r="X39" s="33">
        <v>0</v>
      </c>
      <c r="Y39" s="33">
        <v>0</v>
      </c>
      <c r="Z39" s="33">
        <v>0</v>
      </c>
      <c r="AA39" s="33">
        <v>0</v>
      </c>
      <c r="AB39" s="33">
        <v>0</v>
      </c>
      <c r="AC39" s="33">
        <v>0</v>
      </c>
      <c r="AD39" s="33">
        <v>0</v>
      </c>
      <c r="AE39" s="33">
        <v>0</v>
      </c>
    </row>
    <row r="40" spans="1:31">
      <c r="A40" s="29" t="s">
        <v>131</v>
      </c>
      <c r="B40" s="29" t="s">
        <v>69</v>
      </c>
      <c r="C40" s="33">
        <v>5024.9047635941024</v>
      </c>
      <c r="D40" s="33">
        <v>7531.3934872478412</v>
      </c>
      <c r="E40" s="33">
        <v>7069.4592895089554</v>
      </c>
      <c r="F40" s="33">
        <v>6506.7276645584261</v>
      </c>
      <c r="G40" s="33">
        <v>7270.704934332236</v>
      </c>
      <c r="H40" s="33">
        <v>6616.1259387625896</v>
      </c>
      <c r="I40" s="33">
        <v>6736.2100095396236</v>
      </c>
      <c r="J40" s="33">
        <v>6078.114762666266</v>
      </c>
      <c r="K40" s="33">
        <v>5763.8572261148156</v>
      </c>
      <c r="L40" s="33">
        <v>5610.22721084354</v>
      </c>
      <c r="M40" s="33">
        <v>4710.2672853348204</v>
      </c>
      <c r="N40" s="33">
        <v>4534.1621470467517</v>
      </c>
      <c r="O40" s="33">
        <v>3900.9378471890968</v>
      </c>
      <c r="P40" s="33">
        <v>4175.3022703465067</v>
      </c>
      <c r="Q40" s="33">
        <v>3596.3022146820736</v>
      </c>
      <c r="R40" s="33">
        <v>3621.5499247282887</v>
      </c>
      <c r="S40" s="33">
        <v>3216.2403884145297</v>
      </c>
      <c r="T40" s="33">
        <v>3250.1841427081463</v>
      </c>
      <c r="U40" s="33">
        <v>2873.9120292122739</v>
      </c>
      <c r="V40" s="33">
        <v>2278.4196647648137</v>
      </c>
      <c r="W40" s="33">
        <v>2338.3309961527743</v>
      </c>
      <c r="X40" s="33">
        <v>1848.0635325272972</v>
      </c>
      <c r="Y40" s="33">
        <v>1608.5502134912983</v>
      </c>
      <c r="Z40" s="33">
        <v>771.82846979432304</v>
      </c>
      <c r="AA40" s="33">
        <v>773.95075822893784</v>
      </c>
      <c r="AB40" s="33">
        <v>595.56574313500505</v>
      </c>
      <c r="AC40" s="33">
        <v>533.89170062051892</v>
      </c>
      <c r="AD40" s="33">
        <v>408.25915866745851</v>
      </c>
      <c r="AE40" s="33">
        <v>317.06574686081439</v>
      </c>
    </row>
    <row r="41" spans="1:31">
      <c r="A41" s="29" t="s">
        <v>131</v>
      </c>
      <c r="B41" s="29" t="s">
        <v>68</v>
      </c>
      <c r="C41" s="33">
        <v>5.1758222842897146</v>
      </c>
      <c r="D41" s="33">
        <v>6.7105283625293444</v>
      </c>
      <c r="E41" s="33">
        <v>6.518711405284483</v>
      </c>
      <c r="F41" s="33">
        <v>5.9520920332833045</v>
      </c>
      <c r="G41" s="33">
        <v>5.7564015958297672</v>
      </c>
      <c r="H41" s="33">
        <v>5.7532024927418721</v>
      </c>
      <c r="I41" s="33">
        <v>5.5568064001897355</v>
      </c>
      <c r="J41" s="33">
        <v>4.4256043730301373</v>
      </c>
      <c r="K41" s="33">
        <v>4.5781381051900514</v>
      </c>
      <c r="L41" s="33">
        <v>4.5418912502925135</v>
      </c>
      <c r="M41" s="33">
        <v>9.514787724860204</v>
      </c>
      <c r="N41" s="33">
        <v>17.657262854680628</v>
      </c>
      <c r="O41" s="33">
        <v>24.984453698380538</v>
      </c>
      <c r="P41" s="33">
        <v>23.421815442990322</v>
      </c>
      <c r="Q41" s="33">
        <v>22.978552553766335</v>
      </c>
      <c r="R41" s="33">
        <v>21.70299038351417</v>
      </c>
      <c r="S41" s="33">
        <v>39.298829251994057</v>
      </c>
      <c r="T41" s="33">
        <v>39.840139248320753</v>
      </c>
      <c r="U41" s="33">
        <v>47.486943221178237</v>
      </c>
      <c r="V41" s="33">
        <v>54.224479696632727</v>
      </c>
      <c r="W41" s="33">
        <v>58.322894145903483</v>
      </c>
      <c r="X41" s="33">
        <v>77.005690593201024</v>
      </c>
      <c r="Y41" s="33">
        <v>70.871790186474854</v>
      </c>
      <c r="Z41" s="33">
        <v>67.975434047915925</v>
      </c>
      <c r="AA41" s="33">
        <v>60.874902306717296</v>
      </c>
      <c r="AB41" s="33">
        <v>81.490949669967407</v>
      </c>
      <c r="AC41" s="33">
        <v>82.581074864954061</v>
      </c>
      <c r="AD41" s="33">
        <v>67.399409169126542</v>
      </c>
      <c r="AE41" s="33">
        <v>78.599833261409657</v>
      </c>
    </row>
    <row r="42" spans="1:31">
      <c r="A42" s="29" t="s">
        <v>131</v>
      </c>
      <c r="B42" s="29" t="s">
        <v>36</v>
      </c>
      <c r="C42" s="33">
        <v>2.2264960999999899E-8</v>
      </c>
      <c r="D42" s="33">
        <v>2.0679025455407E-2</v>
      </c>
      <c r="E42" s="33">
        <v>2.2030028397538998E-2</v>
      </c>
      <c r="F42" s="33">
        <v>2.3624390065279999E-2</v>
      </c>
      <c r="G42" s="33">
        <v>2.2333519869177997E-2</v>
      </c>
      <c r="H42" s="33">
        <v>2.2217126679865001E-2</v>
      </c>
      <c r="I42" s="33">
        <v>2.10958720571E-2</v>
      </c>
      <c r="J42" s="33">
        <v>1.9069570424429999E-2</v>
      </c>
      <c r="K42" s="33">
        <v>1.7761562604200001E-2</v>
      </c>
      <c r="L42" s="33">
        <v>1.7099787324760002E-2</v>
      </c>
      <c r="M42" s="33">
        <v>1.6278492618799902E-2</v>
      </c>
      <c r="N42" s="33">
        <v>0.84657515100000003</v>
      </c>
      <c r="O42" s="33">
        <v>1.1148756149999999</v>
      </c>
      <c r="P42" s="33">
        <v>1.0803900259999999</v>
      </c>
      <c r="Q42" s="33">
        <v>1.034218238</v>
      </c>
      <c r="R42" s="33">
        <v>0.99644590700000002</v>
      </c>
      <c r="S42" s="33">
        <v>0.89702971799999986</v>
      </c>
      <c r="T42" s="33">
        <v>0.85867649299999982</v>
      </c>
      <c r="U42" s="33">
        <v>0.82733480799999992</v>
      </c>
      <c r="V42" s="33">
        <v>0.77973190000000003</v>
      </c>
      <c r="W42" s="33">
        <v>0.751968999999999</v>
      </c>
      <c r="X42" s="33">
        <v>1.8919505999999999</v>
      </c>
      <c r="Y42" s="33">
        <v>1.7819982000000001</v>
      </c>
      <c r="Z42" s="33">
        <v>2.4648322999999999</v>
      </c>
      <c r="AA42" s="33">
        <v>2.4848178999999999</v>
      </c>
      <c r="AB42" s="33">
        <v>5.3237159999999903</v>
      </c>
      <c r="AC42" s="33">
        <v>5.3178983999999998</v>
      </c>
      <c r="AD42" s="33">
        <v>4.4394170000000006</v>
      </c>
      <c r="AE42" s="33">
        <v>4.8553275999999999</v>
      </c>
    </row>
    <row r="43" spans="1:31">
      <c r="A43" s="29" t="s">
        <v>131</v>
      </c>
      <c r="B43" s="29" t="s">
        <v>73</v>
      </c>
      <c r="C43" s="33">
        <v>1643.4978000000001</v>
      </c>
      <c r="D43" s="33">
        <v>2081.2952</v>
      </c>
      <c r="E43" s="33">
        <v>2505.5015000395688</v>
      </c>
      <c r="F43" s="33">
        <v>2182.2150000520969</v>
      </c>
      <c r="G43" s="33">
        <v>2269.3440000505843</v>
      </c>
      <c r="H43" s="33">
        <v>2687.7915000612352</v>
      </c>
      <c r="I43" s="33">
        <v>2804.6052000641357</v>
      </c>
      <c r="J43" s="33">
        <v>2525.9160003558609</v>
      </c>
      <c r="K43" s="33">
        <v>2353.9458003237683</v>
      </c>
      <c r="L43" s="33">
        <v>2419.6855003234964</v>
      </c>
      <c r="M43" s="33">
        <v>2309.4330003174532</v>
      </c>
      <c r="N43" s="33">
        <v>1924.5055433</v>
      </c>
      <c r="O43" s="33">
        <v>1419.9441181999998</v>
      </c>
      <c r="P43" s="33">
        <v>1261.8666143</v>
      </c>
      <c r="Q43" s="33">
        <v>1352.0637400000001</v>
      </c>
      <c r="R43" s="33">
        <v>1226.4721993000001</v>
      </c>
      <c r="S43" s="33">
        <v>910.56706500000007</v>
      </c>
      <c r="T43" s="33">
        <v>917.00144799999998</v>
      </c>
      <c r="U43" s="33">
        <v>1015.769035</v>
      </c>
      <c r="V43" s="33">
        <v>977.51737600000001</v>
      </c>
      <c r="W43" s="33">
        <v>1103.2321079999999</v>
      </c>
      <c r="X43" s="33">
        <v>971.4282576999999</v>
      </c>
      <c r="Y43" s="33">
        <v>631.75048300000003</v>
      </c>
      <c r="Z43" s="33">
        <v>595.67671530000007</v>
      </c>
      <c r="AA43" s="33">
        <v>441.77470620000003</v>
      </c>
      <c r="AB43" s="33">
        <v>284.99759099999994</v>
      </c>
      <c r="AC43" s="33">
        <v>274.97468859999998</v>
      </c>
      <c r="AD43" s="33">
        <v>129.7015241</v>
      </c>
      <c r="AE43" s="33">
        <v>133.33964600000002</v>
      </c>
    </row>
    <row r="44" spans="1:31">
      <c r="A44" s="29" t="s">
        <v>131</v>
      </c>
      <c r="B44" s="29" t="s">
        <v>56</v>
      </c>
      <c r="C44" s="33">
        <v>9.6368590000000018E-2</v>
      </c>
      <c r="D44" s="33">
        <v>0.35415373999999999</v>
      </c>
      <c r="E44" s="33">
        <v>0.71090741999999996</v>
      </c>
      <c r="F44" s="33">
        <v>1.3347728299999999</v>
      </c>
      <c r="G44" s="33">
        <v>1.9159809299999999</v>
      </c>
      <c r="H44" s="33">
        <v>2.5149756999999999</v>
      </c>
      <c r="I44" s="33">
        <v>3.1347938399999999</v>
      </c>
      <c r="J44" s="33">
        <v>3.5196016000000001</v>
      </c>
      <c r="K44" s="33">
        <v>4.1276224499999996</v>
      </c>
      <c r="L44" s="33">
        <v>4.6117237699999993</v>
      </c>
      <c r="M44" s="33">
        <v>4.9819180000000003</v>
      </c>
      <c r="N44" s="33">
        <v>5.0484163999999998</v>
      </c>
      <c r="O44" s="33">
        <v>5.3901295999999999</v>
      </c>
      <c r="P44" s="33">
        <v>5.6444821999999997</v>
      </c>
      <c r="Q44" s="33">
        <v>6.0421630999999998</v>
      </c>
      <c r="R44" s="33">
        <v>5.7714495699999997</v>
      </c>
      <c r="S44" s="33">
        <v>5.3275668000000005</v>
      </c>
      <c r="T44" s="33">
        <v>5.5087837000000004</v>
      </c>
      <c r="U44" s="33">
        <v>5.4520339</v>
      </c>
      <c r="V44" s="33">
        <v>5.6017291999999994</v>
      </c>
      <c r="W44" s="33">
        <v>5.6943153000000004</v>
      </c>
      <c r="X44" s="33">
        <v>4.8882647399999994</v>
      </c>
      <c r="Y44" s="33">
        <v>4.3879566400000005</v>
      </c>
      <c r="Z44" s="33">
        <v>3.8666298299999999</v>
      </c>
      <c r="AA44" s="33">
        <v>3.0281819399999987</v>
      </c>
      <c r="AB44" s="33">
        <v>1.92206334</v>
      </c>
      <c r="AC44" s="33">
        <v>1.9707983499999999</v>
      </c>
      <c r="AD44" s="33">
        <v>0.96426485000000006</v>
      </c>
      <c r="AE44" s="33">
        <v>1.2671767500000002</v>
      </c>
    </row>
    <row r="45" spans="1:31">
      <c r="A45" s="34" t="s">
        <v>138</v>
      </c>
      <c r="B45" s="34"/>
      <c r="C45" s="35">
        <v>151712.20214202665</v>
      </c>
      <c r="D45" s="35">
        <v>138477.51378029873</v>
      </c>
      <c r="E45" s="35">
        <v>137940.96191807484</v>
      </c>
      <c r="F45" s="35">
        <v>114015.91356999621</v>
      </c>
      <c r="G45" s="35">
        <v>107018.49774234707</v>
      </c>
      <c r="H45" s="35">
        <v>100180.82106970313</v>
      </c>
      <c r="I45" s="35">
        <v>91254.793141165894</v>
      </c>
      <c r="J45" s="35">
        <v>91027.215500752194</v>
      </c>
      <c r="K45" s="35">
        <v>85063.2873403751</v>
      </c>
      <c r="L45" s="35">
        <v>81629.962956395568</v>
      </c>
      <c r="M45" s="35">
        <v>78754.185420300535</v>
      </c>
      <c r="N45" s="35">
        <v>75049.945943140527</v>
      </c>
      <c r="O45" s="35">
        <v>71568.196240847668</v>
      </c>
      <c r="P45" s="35">
        <v>61318.246518073844</v>
      </c>
      <c r="Q45" s="35">
        <v>56871.525164829502</v>
      </c>
      <c r="R45" s="35">
        <v>49301.194078381981</v>
      </c>
      <c r="S45" s="35">
        <v>48415.327535367011</v>
      </c>
      <c r="T45" s="35">
        <v>44389.852720336836</v>
      </c>
      <c r="U45" s="35">
        <v>38344.477807182586</v>
      </c>
      <c r="V45" s="35">
        <v>39660.448161946195</v>
      </c>
      <c r="W45" s="35">
        <v>37484.276765134615</v>
      </c>
      <c r="X45" s="35">
        <v>31871.450776834226</v>
      </c>
      <c r="Y45" s="35">
        <v>25102.377366606521</v>
      </c>
      <c r="Z45" s="35">
        <v>20521.970319356431</v>
      </c>
      <c r="AA45" s="35">
        <v>16208.267374027655</v>
      </c>
      <c r="AB45" s="35">
        <v>13917.171952794024</v>
      </c>
      <c r="AC45" s="35">
        <v>11704.888256833108</v>
      </c>
      <c r="AD45" s="35">
        <v>10276.690074093438</v>
      </c>
      <c r="AE45" s="35">
        <v>9419.0580102286258</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104136.698</v>
      </c>
      <c r="D49" s="33">
        <v>85431.736000000004</v>
      </c>
      <c r="E49" s="33">
        <v>84824.504499999995</v>
      </c>
      <c r="F49" s="33">
        <v>40633.794378995546</v>
      </c>
      <c r="G49" s="33">
        <v>38426.04462390361</v>
      </c>
      <c r="H49" s="33">
        <v>28252.738481575943</v>
      </c>
      <c r="I49" s="33">
        <v>1.6206947349999999E-3</v>
      </c>
      <c r="J49" s="33">
        <v>1.2696838350000001E-3</v>
      </c>
      <c r="K49" s="33">
        <v>1.081129689E-3</v>
      </c>
      <c r="L49" s="33">
        <v>9.9119121599999999E-4</v>
      </c>
      <c r="M49" s="33">
        <v>8.3827512300000003E-4</v>
      </c>
      <c r="N49" s="33">
        <v>7.5259819399999992E-4</v>
      </c>
      <c r="O49" s="33">
        <v>7.4282056099999997E-4</v>
      </c>
      <c r="P49" s="33">
        <v>6.6329103100000008E-4</v>
      </c>
      <c r="Q49" s="33">
        <v>6.36845799999999E-4</v>
      </c>
      <c r="R49" s="33">
        <v>5.8268576099999999E-4</v>
      </c>
      <c r="S49" s="33">
        <v>4.9907926499999995E-4</v>
      </c>
      <c r="T49" s="33">
        <v>5.0816236000000002E-4</v>
      </c>
      <c r="U49" s="33">
        <v>4.2067893699999996E-4</v>
      </c>
      <c r="V49" s="33">
        <v>4.0648337499999998E-4</v>
      </c>
      <c r="W49" s="33">
        <v>4.3618622100000012E-4</v>
      </c>
      <c r="X49" s="33">
        <v>4.5280168499999999E-4</v>
      </c>
      <c r="Y49" s="33">
        <v>4.2579504299999996E-4</v>
      </c>
      <c r="Z49" s="33">
        <v>3.78974045E-4</v>
      </c>
      <c r="AA49" s="33">
        <v>3.5053792699999998E-4</v>
      </c>
      <c r="AB49" s="33">
        <v>3.7910756199999895E-4</v>
      </c>
      <c r="AC49" s="33">
        <v>1.6396286500000001E-4</v>
      </c>
      <c r="AD49" s="33">
        <v>0</v>
      </c>
      <c r="AE49" s="33">
        <v>0</v>
      </c>
    </row>
    <row r="50" spans="1:31">
      <c r="A50" s="29" t="s">
        <v>132</v>
      </c>
      <c r="B50" s="29" t="s">
        <v>20</v>
      </c>
      <c r="C50" s="33">
        <v>3.0130103E-5</v>
      </c>
      <c r="D50" s="33">
        <v>2.8211415E-5</v>
      </c>
      <c r="E50" s="33">
        <v>2.8346235000000002E-5</v>
      </c>
      <c r="F50" s="33">
        <v>4.8523169999999994E-5</v>
      </c>
      <c r="G50" s="33">
        <v>4.7284189999999996E-5</v>
      </c>
      <c r="H50" s="33">
        <v>4.4907073999999998E-5</v>
      </c>
      <c r="I50" s="33">
        <v>4.2034525000000001E-5</v>
      </c>
      <c r="J50" s="33">
        <v>4.1938808000000001E-5</v>
      </c>
      <c r="K50" s="33">
        <v>3.9677990000000001E-5</v>
      </c>
      <c r="L50" s="33">
        <v>3.8633573999999998E-5</v>
      </c>
      <c r="M50" s="33">
        <v>3.969028E-5</v>
      </c>
      <c r="N50" s="33">
        <v>5.4310839999999998E-5</v>
      </c>
      <c r="O50" s="33">
        <v>5.2477485999999995E-5</v>
      </c>
      <c r="P50" s="33">
        <v>4.9589309999999997E-5</v>
      </c>
      <c r="Q50" s="33">
        <v>4.5907787999999995E-5</v>
      </c>
      <c r="R50" s="33">
        <v>4.4028640000000003E-5</v>
      </c>
      <c r="S50" s="33">
        <v>6.0399592000000002E-5</v>
      </c>
      <c r="T50" s="33">
        <v>5.8579083999999999E-5</v>
      </c>
      <c r="U50" s="33">
        <v>6.4753580000000008E-5</v>
      </c>
      <c r="V50" s="33">
        <v>6.1043849999999997E-5</v>
      </c>
      <c r="W50" s="33">
        <v>9.0226054000000001E-5</v>
      </c>
      <c r="X50" s="33">
        <v>9.0599830000000008E-5</v>
      </c>
      <c r="Y50" s="33">
        <v>9.4749360000000009E-5</v>
      </c>
      <c r="Z50" s="33">
        <v>8.4920999999999996E-5</v>
      </c>
      <c r="AA50" s="33">
        <v>8.3050680000000006E-5</v>
      </c>
      <c r="AB50" s="33">
        <v>1.2309996000000001E-4</v>
      </c>
      <c r="AC50" s="33">
        <v>1.1574542499999999E-4</v>
      </c>
      <c r="AD50" s="33">
        <v>1.5348421000000001E-4</v>
      </c>
      <c r="AE50" s="33">
        <v>1.4548348E-4</v>
      </c>
    </row>
    <row r="51" spans="1:31">
      <c r="A51" s="29" t="s">
        <v>132</v>
      </c>
      <c r="B51" s="29" t="s">
        <v>32</v>
      </c>
      <c r="C51" s="33">
        <v>23.725482</v>
      </c>
      <c r="D51" s="33">
        <v>12.048698</v>
      </c>
      <c r="E51" s="33">
        <v>18.658908</v>
      </c>
      <c r="F51" s="33">
        <v>161.256</v>
      </c>
      <c r="G51" s="33">
        <v>133.65984</v>
      </c>
      <c r="H51" s="33">
        <v>125.809984</v>
      </c>
      <c r="I51" s="33">
        <v>106.19337</v>
      </c>
      <c r="J51" s="33">
        <v>156.35622000000001</v>
      </c>
      <c r="K51" s="33">
        <v>29.194403999999999</v>
      </c>
      <c r="L51" s="33">
        <v>86.424809999999994</v>
      </c>
      <c r="M51" s="33">
        <v>140.92353</v>
      </c>
      <c r="N51" s="33">
        <v>313.46734000000004</v>
      </c>
      <c r="O51" s="33">
        <v>233.02956</v>
      </c>
      <c r="P51" s="33">
        <v>499.20303000000001</v>
      </c>
      <c r="Q51" s="33">
        <v>313.24299999999999</v>
      </c>
      <c r="R51" s="33">
        <v>288.53153000000003</v>
      </c>
      <c r="S51" s="33">
        <v>584.22430000000008</v>
      </c>
      <c r="T51" s="33">
        <v>585.27206000000001</v>
      </c>
      <c r="U51" s="33">
        <v>0</v>
      </c>
      <c r="V51" s="33">
        <v>0</v>
      </c>
      <c r="W51" s="33">
        <v>0</v>
      </c>
      <c r="X51" s="33">
        <v>0</v>
      </c>
      <c r="Y51" s="33">
        <v>0</v>
      </c>
      <c r="Z51" s="33">
        <v>0</v>
      </c>
      <c r="AA51" s="33">
        <v>0</v>
      </c>
      <c r="AB51" s="33">
        <v>0</v>
      </c>
      <c r="AC51" s="33">
        <v>0</v>
      </c>
      <c r="AD51" s="33">
        <v>0</v>
      </c>
      <c r="AE51" s="33">
        <v>0</v>
      </c>
    </row>
    <row r="52" spans="1:31">
      <c r="A52" s="29" t="s">
        <v>132</v>
      </c>
      <c r="B52" s="29" t="s">
        <v>66</v>
      </c>
      <c r="C52" s="33">
        <v>106.10991239412259</v>
      </c>
      <c r="D52" s="33">
        <v>2.9176439552276001</v>
      </c>
      <c r="E52" s="33">
        <v>84.143627296057801</v>
      </c>
      <c r="F52" s="33">
        <v>448.02719105192443</v>
      </c>
      <c r="G52" s="33">
        <v>301.40525908317295</v>
      </c>
      <c r="H52" s="33">
        <v>713.33319739180035</v>
      </c>
      <c r="I52" s="33">
        <v>254.1476412528624</v>
      </c>
      <c r="J52" s="33">
        <v>455.39243492128315</v>
      </c>
      <c r="K52" s="33">
        <v>132.57522077035077</v>
      </c>
      <c r="L52" s="33">
        <v>290.69344725472138</v>
      </c>
      <c r="M52" s="33">
        <v>343.62371545972871</v>
      </c>
      <c r="N52" s="33">
        <v>1324.0292646690643</v>
      </c>
      <c r="O52" s="33">
        <v>625.00337801251601</v>
      </c>
      <c r="P52" s="33">
        <v>1635.0928033326791</v>
      </c>
      <c r="Q52" s="33">
        <v>1678.8001708524694</v>
      </c>
      <c r="R52" s="33">
        <v>1609.661887850534</v>
      </c>
      <c r="S52" s="33">
        <v>2484.9417218020499</v>
      </c>
      <c r="T52" s="33">
        <v>2005.036980764005</v>
      </c>
      <c r="U52" s="33">
        <v>5407.8868276977</v>
      </c>
      <c r="V52" s="33">
        <v>6338.5901468171942</v>
      </c>
      <c r="W52" s="33">
        <v>6544.2924645704197</v>
      </c>
      <c r="X52" s="33">
        <v>6130.0076072496904</v>
      </c>
      <c r="Y52" s="33">
        <v>7201.6766869451403</v>
      </c>
      <c r="Z52" s="33">
        <v>4857.0343997958889</v>
      </c>
      <c r="AA52" s="33">
        <v>5740.1728038557385</v>
      </c>
      <c r="AB52" s="33">
        <v>7840.35573831074</v>
      </c>
      <c r="AC52" s="33">
        <v>4014.4484816588802</v>
      </c>
      <c r="AD52" s="33">
        <v>5751.7385958015993</v>
      </c>
      <c r="AE52" s="33">
        <v>6096.2895999789998</v>
      </c>
    </row>
    <row r="53" spans="1:31">
      <c r="A53" s="29" t="s">
        <v>132</v>
      </c>
      <c r="B53" s="29" t="s">
        <v>65</v>
      </c>
      <c r="C53" s="33">
        <v>18940.76138</v>
      </c>
      <c r="D53" s="33">
        <v>18177.557220000002</v>
      </c>
      <c r="E53" s="33">
        <v>15829.761699999999</v>
      </c>
      <c r="F53" s="33">
        <v>18613.15381</v>
      </c>
      <c r="G53" s="33">
        <v>18126.457860000002</v>
      </c>
      <c r="H53" s="33">
        <v>16411.539540000002</v>
      </c>
      <c r="I53" s="33">
        <v>15768.822209999998</v>
      </c>
      <c r="J53" s="33">
        <v>19066.016879999999</v>
      </c>
      <c r="K53" s="33">
        <v>15052.782789999999</v>
      </c>
      <c r="L53" s="33">
        <v>12285.011540000001</v>
      </c>
      <c r="M53" s="33">
        <v>11779.54808</v>
      </c>
      <c r="N53" s="33">
        <v>10137.035890000001</v>
      </c>
      <c r="O53" s="33">
        <v>12045.58718</v>
      </c>
      <c r="P53" s="33">
        <v>11758.0954</v>
      </c>
      <c r="Q53" s="33">
        <v>10674.119809999998</v>
      </c>
      <c r="R53" s="33">
        <v>10218.521700000001</v>
      </c>
      <c r="S53" s="33">
        <v>12402.90719</v>
      </c>
      <c r="T53" s="33">
        <v>9823.4303499999987</v>
      </c>
      <c r="U53" s="33">
        <v>8040.0878400000011</v>
      </c>
      <c r="V53" s="33">
        <v>7659.5185399999991</v>
      </c>
      <c r="W53" s="33">
        <v>6658.502050000001</v>
      </c>
      <c r="X53" s="33">
        <v>7834.6396799999993</v>
      </c>
      <c r="Y53" s="33">
        <v>7702.371505000001</v>
      </c>
      <c r="Z53" s="33">
        <v>6961.3588999999993</v>
      </c>
      <c r="AA53" s="33">
        <v>6685.156395</v>
      </c>
      <c r="AB53" s="33">
        <v>8074.3880899999995</v>
      </c>
      <c r="AC53" s="33">
        <v>6407.5259900000001</v>
      </c>
      <c r="AD53" s="33">
        <v>5201.2338649999992</v>
      </c>
      <c r="AE53" s="33">
        <v>4983.6348400000006</v>
      </c>
    </row>
    <row r="54" spans="1:31">
      <c r="A54" s="29" t="s">
        <v>132</v>
      </c>
      <c r="B54" s="29" t="s">
        <v>69</v>
      </c>
      <c r="C54" s="33">
        <v>26949.991441873124</v>
      </c>
      <c r="D54" s="33">
        <v>32717.529281730811</v>
      </c>
      <c r="E54" s="33">
        <v>26150.726651602952</v>
      </c>
      <c r="F54" s="33">
        <v>25365.31913684266</v>
      </c>
      <c r="G54" s="33">
        <v>24721.619995840385</v>
      </c>
      <c r="H54" s="33">
        <v>24010.830299143257</v>
      </c>
      <c r="I54" s="33">
        <v>23341.960118785995</v>
      </c>
      <c r="J54" s="33">
        <v>19353.222426772405</v>
      </c>
      <c r="K54" s="33">
        <v>19111.236450832155</v>
      </c>
      <c r="L54" s="33">
        <v>17156.721049270353</v>
      </c>
      <c r="M54" s="33">
        <v>18818.583535213678</v>
      </c>
      <c r="N54" s="33">
        <v>15107.979441694104</v>
      </c>
      <c r="O54" s="33">
        <v>14458.237538519958</v>
      </c>
      <c r="P54" s="33">
        <v>12563.256186996603</v>
      </c>
      <c r="Q54" s="33">
        <v>13386.885870554277</v>
      </c>
      <c r="R54" s="33">
        <v>13194.330545085835</v>
      </c>
      <c r="S54" s="33">
        <v>9737.873504086936</v>
      </c>
      <c r="T54" s="33">
        <v>9719.5832816349957</v>
      </c>
      <c r="U54" s="33">
        <v>7749.4901872164992</v>
      </c>
      <c r="V54" s="33">
        <v>6999.9494871264078</v>
      </c>
      <c r="W54" s="33">
        <v>6294.960418823438</v>
      </c>
      <c r="X54" s="33">
        <v>6308.7342590318658</v>
      </c>
      <c r="Y54" s="33">
        <v>4727.2737293290766</v>
      </c>
      <c r="Z54" s="33">
        <v>4166.1307164273749</v>
      </c>
      <c r="AA54" s="33">
        <v>2440.3558351312959</v>
      </c>
      <c r="AB54" s="33">
        <v>2045.7575294456492</v>
      </c>
      <c r="AC54" s="33">
        <v>1796.7172724658833</v>
      </c>
      <c r="AD54" s="33">
        <v>1457.7375586597645</v>
      </c>
      <c r="AE54" s="33">
        <v>598.5513645000002</v>
      </c>
    </row>
    <row r="55" spans="1:31">
      <c r="A55" s="29" t="s">
        <v>132</v>
      </c>
      <c r="B55" s="29" t="s">
        <v>68</v>
      </c>
      <c r="C55" s="33">
        <v>2.4749838833675417</v>
      </c>
      <c r="D55" s="33">
        <v>2.3460156190091319</v>
      </c>
      <c r="E55" s="33">
        <v>2.3153140123113078</v>
      </c>
      <c r="F55" s="33">
        <v>2.1268096036834172</v>
      </c>
      <c r="G55" s="33">
        <v>4.8147071412444342</v>
      </c>
      <c r="H55" s="33">
        <v>4.7457449204287663</v>
      </c>
      <c r="I55" s="33">
        <v>14.946817824570617</v>
      </c>
      <c r="J55" s="33">
        <v>12.954908159655229</v>
      </c>
      <c r="K55" s="33">
        <v>12.505357795955069</v>
      </c>
      <c r="L55" s="33">
        <v>17.210415078459146</v>
      </c>
      <c r="M55" s="33">
        <v>21.001099450507695</v>
      </c>
      <c r="N55" s="33">
        <v>30.925013572669062</v>
      </c>
      <c r="O55" s="33">
        <v>27.193687756128043</v>
      </c>
      <c r="P55" s="33">
        <v>26.380070203404347</v>
      </c>
      <c r="Q55" s="33">
        <v>26.919848309333346</v>
      </c>
      <c r="R55" s="33">
        <v>26.513351612139747</v>
      </c>
      <c r="S55" s="33">
        <v>24.835900130372657</v>
      </c>
      <c r="T55" s="33">
        <v>24.153776236626257</v>
      </c>
      <c r="U55" s="33">
        <v>23.497599544086288</v>
      </c>
      <c r="V55" s="33">
        <v>24.480533374</v>
      </c>
      <c r="W55" s="33">
        <v>43.810859429999894</v>
      </c>
      <c r="X55" s="33">
        <v>43.711427760999996</v>
      </c>
      <c r="Y55" s="33">
        <v>44.811963402000003</v>
      </c>
      <c r="Z55" s="33">
        <v>46.0567489029999</v>
      </c>
      <c r="AA55" s="33">
        <v>45.941613388999997</v>
      </c>
      <c r="AB55" s="33">
        <v>40.107894894000005</v>
      </c>
      <c r="AC55" s="33">
        <v>40.464290882</v>
      </c>
      <c r="AD55" s="33">
        <v>39.198590345999996</v>
      </c>
      <c r="AE55" s="33">
        <v>38.345274164999999</v>
      </c>
    </row>
    <row r="56" spans="1:31">
      <c r="A56" s="29" t="s">
        <v>132</v>
      </c>
      <c r="B56" s="29" t="s">
        <v>36</v>
      </c>
      <c r="C56" s="33">
        <v>4.8355302242730998E-2</v>
      </c>
      <c r="D56" s="33">
        <v>9.7172827973069989E-2</v>
      </c>
      <c r="E56" s="33">
        <v>0.106488589463704</v>
      </c>
      <c r="F56" s="33">
        <v>0.129993700193266</v>
      </c>
      <c r="G56" s="33">
        <v>0.12006253631841</v>
      </c>
      <c r="H56" s="33">
        <v>0.11807123855720991</v>
      </c>
      <c r="I56" s="33">
        <v>0.114618687215766</v>
      </c>
      <c r="J56" s="33">
        <v>0.10427461922581598</v>
      </c>
      <c r="K56" s="33">
        <v>9.184500790021001E-2</v>
      </c>
      <c r="L56" s="33">
        <v>9.0559134168900005E-2</v>
      </c>
      <c r="M56" s="33">
        <v>8.3654974143573993E-2</v>
      </c>
      <c r="N56" s="33">
        <v>7.9644243222599997E-2</v>
      </c>
      <c r="O56" s="33">
        <v>5.8983782955299997E-2</v>
      </c>
      <c r="P56" s="33">
        <v>5.2122316261499997E-2</v>
      </c>
      <c r="Q56" s="33">
        <v>5.4708653117599995E-2</v>
      </c>
      <c r="R56" s="33">
        <v>5.2929245418599995E-2</v>
      </c>
      <c r="S56" s="33">
        <v>4.6586849033799997E-2</v>
      </c>
      <c r="T56" s="33">
        <v>4.2980021889500002E-2</v>
      </c>
      <c r="U56" s="33">
        <v>4.5754943037899898E-2</v>
      </c>
      <c r="V56" s="33">
        <v>4.1686520267799898E-2</v>
      </c>
      <c r="W56" s="33">
        <v>1.50108434104E-2</v>
      </c>
      <c r="X56" s="33">
        <v>5.7252650000000001E-7</v>
      </c>
      <c r="Y56" s="33">
        <v>5.9917102999999996E-7</v>
      </c>
      <c r="Z56" s="33">
        <v>0.73808965999999998</v>
      </c>
      <c r="AA56" s="33">
        <v>0.71549260000000003</v>
      </c>
      <c r="AB56" s="33">
        <v>0.65206740000000007</v>
      </c>
      <c r="AC56" s="33">
        <v>1.7784392</v>
      </c>
      <c r="AD56" s="33">
        <v>1.9930842</v>
      </c>
      <c r="AE56" s="33">
        <v>2.4019355</v>
      </c>
    </row>
    <row r="57" spans="1:31">
      <c r="A57" s="29" t="s">
        <v>132</v>
      </c>
      <c r="B57" s="29" t="s">
        <v>73</v>
      </c>
      <c r="C57" s="33">
        <v>0</v>
      </c>
      <c r="D57" s="33">
        <v>0</v>
      </c>
      <c r="E57" s="33">
        <v>4.4379833999999998E-8</v>
      </c>
      <c r="F57" s="33">
        <v>9.7207484999999898E-8</v>
      </c>
      <c r="G57" s="33">
        <v>9.1315249999999895E-8</v>
      </c>
      <c r="H57" s="33">
        <v>1.3132353999999901E-7</v>
      </c>
      <c r="I57" s="33">
        <v>1.2283646E-7</v>
      </c>
      <c r="J57" s="33">
        <v>1.1675763E-7</v>
      </c>
      <c r="K57" s="33">
        <v>1.2754965999999998E-7</v>
      </c>
      <c r="L57" s="33">
        <v>1.4458018999999901E-7</v>
      </c>
      <c r="M57" s="33">
        <v>1.67655439999999E-7</v>
      </c>
      <c r="N57" s="33">
        <v>1.4635603000000001</v>
      </c>
      <c r="O57" s="33">
        <v>1.3310885000000001</v>
      </c>
      <c r="P57" s="33">
        <v>1.2021964000000001</v>
      </c>
      <c r="Q57" s="33">
        <v>2.3259014000000002</v>
      </c>
      <c r="R57" s="33">
        <v>2.2383452000000004</v>
      </c>
      <c r="S57" s="33">
        <v>2.7097913</v>
      </c>
      <c r="T57" s="33">
        <v>2.6538843000000001</v>
      </c>
      <c r="U57" s="33">
        <v>2.6483440000000003</v>
      </c>
      <c r="V57" s="33">
        <v>2.4947516999999997</v>
      </c>
      <c r="W57" s="33">
        <v>4.5012600000000003</v>
      </c>
      <c r="X57" s="33">
        <v>4.1762563000000004</v>
      </c>
      <c r="Y57" s="33">
        <v>3.7588371999999999</v>
      </c>
      <c r="Z57" s="33">
        <v>3.974783</v>
      </c>
      <c r="AA57" s="33">
        <v>3.7646815999999999</v>
      </c>
      <c r="AB57" s="33">
        <v>3.2148322999999999</v>
      </c>
      <c r="AC57" s="33">
        <v>2.8975227000000001</v>
      </c>
      <c r="AD57" s="33">
        <v>2.7151594000000001</v>
      </c>
      <c r="AE57" s="33">
        <v>2.3687204999999998</v>
      </c>
    </row>
    <row r="58" spans="1:31">
      <c r="A58" s="29" t="s">
        <v>132</v>
      </c>
      <c r="B58" s="29" t="s">
        <v>56</v>
      </c>
      <c r="C58" s="33">
        <v>7.1746293999999891E-2</v>
      </c>
      <c r="D58" s="33">
        <v>0.17525169600000001</v>
      </c>
      <c r="E58" s="33">
        <v>0.628008329999999</v>
      </c>
      <c r="F58" s="33">
        <v>1.4750855499999997</v>
      </c>
      <c r="G58" s="33">
        <v>2.2416644999999997</v>
      </c>
      <c r="H58" s="33">
        <v>3.13495115</v>
      </c>
      <c r="I58" s="33">
        <v>3.94359744</v>
      </c>
      <c r="J58" s="33">
        <v>4.5241495599999997</v>
      </c>
      <c r="K58" s="33">
        <v>5.1988012499999998</v>
      </c>
      <c r="L58" s="33">
        <v>5.5655887000000002</v>
      </c>
      <c r="M58" s="33">
        <v>5.9526716300000002</v>
      </c>
      <c r="N58" s="33">
        <v>6.2600370999999999</v>
      </c>
      <c r="O58" s="33">
        <v>6.6070272999999995</v>
      </c>
      <c r="P58" s="33">
        <v>6.6345902000000008</v>
      </c>
      <c r="Q58" s="33">
        <v>7.6886274000000006</v>
      </c>
      <c r="R58" s="33">
        <v>7.6480372000000001</v>
      </c>
      <c r="S58" s="33">
        <v>7.0254329999999996</v>
      </c>
      <c r="T58" s="33">
        <v>6.8587451000000001</v>
      </c>
      <c r="U58" s="33">
        <v>7.1038000000000006</v>
      </c>
      <c r="V58" s="33">
        <v>6.8154187999999998</v>
      </c>
      <c r="W58" s="33">
        <v>6.9341459000000008</v>
      </c>
      <c r="X58" s="33">
        <v>6.6704615</v>
      </c>
      <c r="Y58" s="33">
        <v>5.7827706399999999</v>
      </c>
      <c r="Z58" s="33">
        <v>6.0901762999999995</v>
      </c>
      <c r="AA58" s="33">
        <v>5.9473336999999997</v>
      </c>
      <c r="AB58" s="33">
        <v>4.9704001</v>
      </c>
      <c r="AC58" s="33">
        <v>4.0671122000000004</v>
      </c>
      <c r="AD58" s="33">
        <v>4.095021</v>
      </c>
      <c r="AE58" s="33">
        <v>3.1252016999999999</v>
      </c>
    </row>
    <row r="59" spans="1:31">
      <c r="A59" s="34" t="s">
        <v>138</v>
      </c>
      <c r="B59" s="34"/>
      <c r="C59" s="35">
        <v>150159.76123028074</v>
      </c>
      <c r="D59" s="35">
        <v>136344.13488751647</v>
      </c>
      <c r="E59" s="35">
        <v>126910.11072925755</v>
      </c>
      <c r="F59" s="35">
        <v>85223.677375016981</v>
      </c>
      <c r="G59" s="35">
        <v>81714.002333252603</v>
      </c>
      <c r="H59" s="35">
        <v>69518.997291938504</v>
      </c>
      <c r="I59" s="35">
        <v>39486.07182059269</v>
      </c>
      <c r="J59" s="35">
        <v>39043.944181475985</v>
      </c>
      <c r="K59" s="35">
        <v>34338.295344206141</v>
      </c>
      <c r="L59" s="35">
        <v>29836.062291428323</v>
      </c>
      <c r="M59" s="35">
        <v>31103.680838089316</v>
      </c>
      <c r="N59" s="35">
        <v>26913.437756844873</v>
      </c>
      <c r="O59" s="35">
        <v>27389.052139586649</v>
      </c>
      <c r="P59" s="35">
        <v>26482.028203413029</v>
      </c>
      <c r="Q59" s="35">
        <v>26079.969382469666</v>
      </c>
      <c r="R59" s="35">
        <v>25337.559641262909</v>
      </c>
      <c r="S59" s="35">
        <v>25234.783175498214</v>
      </c>
      <c r="T59" s="35">
        <v>22157.477015377073</v>
      </c>
      <c r="U59" s="35">
        <v>21220.962939890804</v>
      </c>
      <c r="V59" s="35">
        <v>21022.539174844827</v>
      </c>
      <c r="W59" s="35">
        <v>19541.566319236132</v>
      </c>
      <c r="X59" s="35">
        <v>20317.093517444071</v>
      </c>
      <c r="Y59" s="35">
        <v>19676.134405220622</v>
      </c>
      <c r="Z59" s="35">
        <v>16030.581229021307</v>
      </c>
      <c r="AA59" s="35">
        <v>14911.627080964641</v>
      </c>
      <c r="AB59" s="35">
        <v>18000.609754857909</v>
      </c>
      <c r="AC59" s="35">
        <v>12259.156314715054</v>
      </c>
      <c r="AD59" s="35">
        <v>12449.908763291574</v>
      </c>
      <c r="AE59" s="35">
        <v>11716.821224127481</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7742.1510295621865</v>
      </c>
      <c r="D64" s="33">
        <v>7366.4193278128441</v>
      </c>
      <c r="E64" s="33">
        <v>3047.8665339415043</v>
      </c>
      <c r="F64" s="33">
        <v>5364.1390386465046</v>
      </c>
      <c r="G64" s="33">
        <v>6166.7210376593603</v>
      </c>
      <c r="H64" s="33">
        <v>5253.6475354203549</v>
      </c>
      <c r="I64" s="33">
        <v>2348.690033695716</v>
      </c>
      <c r="J64" s="33">
        <v>2255.4000320616201</v>
      </c>
      <c r="K64" s="33">
        <v>2143.2385304153022</v>
      </c>
      <c r="L64" s="33">
        <v>2268.298530519312</v>
      </c>
      <c r="M64" s="33">
        <v>2959.4860302879479</v>
      </c>
      <c r="N64" s="33">
        <v>3753.220542308085</v>
      </c>
      <c r="O64" s="33">
        <v>4267.1085410559699</v>
      </c>
      <c r="P64" s="33">
        <v>4662.7170393146725</v>
      </c>
      <c r="Q64" s="33">
        <v>3124.1650417294277</v>
      </c>
      <c r="R64" s="33">
        <v>3136.5648401280932</v>
      </c>
      <c r="S64" s="33">
        <v>5.8450777000000003E-5</v>
      </c>
      <c r="T64" s="33">
        <v>5.6274435999999996E-5</v>
      </c>
      <c r="U64" s="33">
        <v>5.3417946999999997E-5</v>
      </c>
      <c r="V64" s="33">
        <v>5.0179574999999995E-5</v>
      </c>
      <c r="W64" s="33">
        <v>5.7958964E-5</v>
      </c>
      <c r="X64" s="33">
        <v>5.7142377000000001E-5</v>
      </c>
      <c r="Y64" s="33">
        <v>5.4162054999999998E-5</v>
      </c>
      <c r="Z64" s="33">
        <v>4.8894160000000001E-5</v>
      </c>
      <c r="AA64" s="33">
        <v>4.7491855999999998E-5</v>
      </c>
      <c r="AB64" s="33">
        <v>4.6909942999999899E-5</v>
      </c>
      <c r="AC64" s="33">
        <v>4.4015978E-5</v>
      </c>
      <c r="AD64" s="33">
        <v>4.1872706E-5</v>
      </c>
      <c r="AE64" s="33">
        <v>3.9243889999999998E-5</v>
      </c>
    </row>
    <row r="65" spans="1:31">
      <c r="A65" s="29" t="s">
        <v>133</v>
      </c>
      <c r="B65" s="29" t="s">
        <v>32</v>
      </c>
      <c r="C65" s="33">
        <v>1450.5516</v>
      </c>
      <c r="D65" s="33">
        <v>1419.4686000000002</v>
      </c>
      <c r="E65" s="33">
        <v>1286.8900000000001</v>
      </c>
      <c r="F65" s="33">
        <v>275.81259999999997</v>
      </c>
      <c r="G65" s="33">
        <v>331.63294000000002</v>
      </c>
      <c r="H65" s="33">
        <v>319.68559999999997</v>
      </c>
      <c r="I65" s="33">
        <v>159.11722</v>
      </c>
      <c r="J65" s="33">
        <v>180.97331</v>
      </c>
      <c r="K65" s="33">
        <v>123.21053000000001</v>
      </c>
      <c r="L65" s="33">
        <v>129.27931000000001</v>
      </c>
      <c r="M65" s="33">
        <v>191.39482999999998</v>
      </c>
      <c r="N65" s="33">
        <v>423.09969999999998</v>
      </c>
      <c r="O65" s="33">
        <v>421.42509999999999</v>
      </c>
      <c r="P65" s="33">
        <v>883.73299999999995</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498.03309295138399</v>
      </c>
      <c r="D66" s="33">
        <v>233.04390653159092</v>
      </c>
      <c r="E66" s="33">
        <v>782.65030576103322</v>
      </c>
      <c r="F66" s="33">
        <v>1393.3195817469054</v>
      </c>
      <c r="G66" s="33">
        <v>1883.7714720651593</v>
      </c>
      <c r="H66" s="33">
        <v>1368.7083772581339</v>
      </c>
      <c r="I66" s="33">
        <v>498.90475136366763</v>
      </c>
      <c r="J66" s="33">
        <v>581.80868423449829</v>
      </c>
      <c r="K66" s="33">
        <v>94.075741331662627</v>
      </c>
      <c r="L66" s="33">
        <v>418.47812346894347</v>
      </c>
      <c r="M66" s="33">
        <v>743.22750224296078</v>
      </c>
      <c r="N66" s="33">
        <v>1458.0305941148488</v>
      </c>
      <c r="O66" s="33">
        <v>1465.6126980092492</v>
      </c>
      <c r="P66" s="33">
        <v>2311.1408662705207</v>
      </c>
      <c r="Q66" s="33">
        <v>1498.121945139332</v>
      </c>
      <c r="R66" s="33">
        <v>1329.2335020403939</v>
      </c>
      <c r="S66" s="33">
        <v>3069.6070307136538</v>
      </c>
      <c r="T66" s="33">
        <v>3100.9530849276821</v>
      </c>
      <c r="U66" s="33">
        <v>3375.4616662205717</v>
      </c>
      <c r="V66" s="33">
        <v>3532.1192370804251</v>
      </c>
      <c r="W66" s="33">
        <v>3370.8468335018692</v>
      </c>
      <c r="X66" s="33">
        <v>3544.1951610392011</v>
      </c>
      <c r="Y66" s="33">
        <v>3890.6095195959101</v>
      </c>
      <c r="Z66" s="33">
        <v>971.68493913374004</v>
      </c>
      <c r="AA66" s="33">
        <v>901.99117950794391</v>
      </c>
      <c r="AB66" s="33">
        <v>948.47118301676005</v>
      </c>
      <c r="AC66" s="33">
        <v>791.2172212693921</v>
      </c>
      <c r="AD66" s="33">
        <v>1000.2458561635559</v>
      </c>
      <c r="AE66" s="33">
        <v>838.31881896273399</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15316.853270295862</v>
      </c>
      <c r="D68" s="33">
        <v>16069.389960073824</v>
      </c>
      <c r="E68" s="33">
        <v>13331.900382263404</v>
      </c>
      <c r="F68" s="33">
        <v>13594.786231238155</v>
      </c>
      <c r="G68" s="33">
        <v>12676.975110125548</v>
      </c>
      <c r="H68" s="33">
        <v>13165.757247622842</v>
      </c>
      <c r="I68" s="33">
        <v>12383.275690387911</v>
      </c>
      <c r="J68" s="33">
        <v>10561.528550060311</v>
      </c>
      <c r="K68" s="33">
        <v>9939.2835344034193</v>
      </c>
      <c r="L68" s="33">
        <v>8914.2397797623471</v>
      </c>
      <c r="M68" s="33">
        <v>8868.1454140218502</v>
      </c>
      <c r="N68" s="33">
        <v>6993.3435393468635</v>
      </c>
      <c r="O68" s="33">
        <v>6522.9317990005657</v>
      </c>
      <c r="P68" s="33">
        <v>5389.4361953773441</v>
      </c>
      <c r="Q68" s="33">
        <v>5596.2272050203765</v>
      </c>
      <c r="R68" s="33">
        <v>4886.0485623358645</v>
      </c>
      <c r="S68" s="33">
        <v>4061.5378829663946</v>
      </c>
      <c r="T68" s="33">
        <v>3895.7251938542977</v>
      </c>
      <c r="U68" s="33">
        <v>2585.8871035147245</v>
      </c>
      <c r="V68" s="33">
        <v>2099.1856638413478</v>
      </c>
      <c r="W68" s="33">
        <v>2057.1571323530047</v>
      </c>
      <c r="X68" s="33">
        <v>2019.8076497957713</v>
      </c>
      <c r="Y68" s="33">
        <v>1184.2932788760634</v>
      </c>
      <c r="Z68" s="33">
        <v>1213.9015856654437</v>
      </c>
      <c r="AA68" s="33">
        <v>776.41140701479333</v>
      </c>
      <c r="AB68" s="33">
        <v>614.60480321150987</v>
      </c>
      <c r="AC68" s="33">
        <v>575.80577770422576</v>
      </c>
      <c r="AD68" s="33">
        <v>529.83179480897206</v>
      </c>
      <c r="AE68" s="33">
        <v>457.91196405059793</v>
      </c>
    </row>
    <row r="69" spans="1:31">
      <c r="A69" s="29" t="s">
        <v>133</v>
      </c>
      <c r="B69" s="29" t="s">
        <v>68</v>
      </c>
      <c r="C69" s="33">
        <v>0.88215883770161518</v>
      </c>
      <c r="D69" s="33">
        <v>0.97987476360829584</v>
      </c>
      <c r="E69" s="33">
        <v>0.93151160845908698</v>
      </c>
      <c r="F69" s="33">
        <v>0.86504918035512801</v>
      </c>
      <c r="G69" s="33">
        <v>0.80469241390129498</v>
      </c>
      <c r="H69" s="33">
        <v>0.78615257945331607</v>
      </c>
      <c r="I69" s="33">
        <v>0.77342608696372295</v>
      </c>
      <c r="J69" s="33">
        <v>0.70164525581091708</v>
      </c>
      <c r="K69" s="33">
        <v>0.69789077009595102</v>
      </c>
      <c r="L69" s="33">
        <v>0.67178623357880718</v>
      </c>
      <c r="M69" s="33">
        <v>1.8779314091516597</v>
      </c>
      <c r="N69" s="33">
        <v>1.7240558517474149</v>
      </c>
      <c r="O69" s="33">
        <v>1.5255203337496741</v>
      </c>
      <c r="P69" s="33">
        <v>3.3362023555056215</v>
      </c>
      <c r="Q69" s="33">
        <v>3.351018109269138</v>
      </c>
      <c r="R69" s="33">
        <v>5.1611740349273978</v>
      </c>
      <c r="S69" s="33">
        <v>8.7139269209021908</v>
      </c>
      <c r="T69" s="33">
        <v>7.9807832030094259</v>
      </c>
      <c r="U69" s="33">
        <v>7.1893268812350755</v>
      </c>
      <c r="V69" s="33">
        <v>7.3770654157630426</v>
      </c>
      <c r="W69" s="33">
        <v>6.6033956763906616</v>
      </c>
      <c r="X69" s="33">
        <v>6.3301275656541298</v>
      </c>
      <c r="Y69" s="33">
        <v>10.576725980674683</v>
      </c>
      <c r="Z69" s="33">
        <v>10.476861437675023</v>
      </c>
      <c r="AA69" s="33">
        <v>10.288144903883044</v>
      </c>
      <c r="AB69" s="33">
        <v>8.7320823870854252</v>
      </c>
      <c r="AC69" s="33">
        <v>8.4159586679421174</v>
      </c>
      <c r="AD69" s="33">
        <v>7.70418861594462</v>
      </c>
      <c r="AE69" s="33">
        <v>9.4869030816542619</v>
      </c>
    </row>
    <row r="70" spans="1:31">
      <c r="A70" s="29" t="s">
        <v>133</v>
      </c>
      <c r="B70" s="29" t="s">
        <v>36</v>
      </c>
      <c r="C70" s="33">
        <v>8.0190188983449998E-2</v>
      </c>
      <c r="D70" s="33">
        <v>7.4225163608292011E-2</v>
      </c>
      <c r="E70" s="33">
        <v>8.64457000964379E-2</v>
      </c>
      <c r="F70" s="33">
        <v>7.9715796062416994E-2</v>
      </c>
      <c r="G70" s="33">
        <v>7.158680324427999E-2</v>
      </c>
      <c r="H70" s="33">
        <v>6.9298127321900008E-2</v>
      </c>
      <c r="I70" s="33">
        <v>6.6286852774090008E-2</v>
      </c>
      <c r="J70" s="33">
        <v>5.9956717166424894E-2</v>
      </c>
      <c r="K70" s="33">
        <v>5.5070299770649998E-2</v>
      </c>
      <c r="L70" s="33">
        <v>5.1992364329660007E-2</v>
      </c>
      <c r="M70" s="33">
        <v>4.6172446200483996E-2</v>
      </c>
      <c r="N70" s="33">
        <v>0.19294937600000003</v>
      </c>
      <c r="O70" s="33">
        <v>0.178518226</v>
      </c>
      <c r="P70" s="33">
        <v>0.16080154999999999</v>
      </c>
      <c r="Q70" s="33">
        <v>0.88501794</v>
      </c>
      <c r="R70" s="33">
        <v>0.8442714979999999</v>
      </c>
      <c r="S70" s="33">
        <v>0.79229406400000002</v>
      </c>
      <c r="T70" s="33">
        <v>0.74540359999999994</v>
      </c>
      <c r="U70" s="33">
        <v>0.726120353</v>
      </c>
      <c r="V70" s="33">
        <v>0.68024616999999987</v>
      </c>
      <c r="W70" s="33">
        <v>0.74233573699999988</v>
      </c>
      <c r="X70" s="33">
        <v>0.69508111900000003</v>
      </c>
      <c r="Y70" s="33">
        <v>0.62271584399999991</v>
      </c>
      <c r="Z70" s="33">
        <v>0.93549993199999992</v>
      </c>
      <c r="AA70" s="33">
        <v>0.87947935100000008</v>
      </c>
      <c r="AB70" s="33">
        <v>0.73077263899999989</v>
      </c>
      <c r="AC70" s="33">
        <v>0.68039903499999999</v>
      </c>
      <c r="AD70" s="33">
        <v>0.66649644199999991</v>
      </c>
      <c r="AE70" s="33">
        <v>0.61339856800000003</v>
      </c>
    </row>
    <row r="71" spans="1:31">
      <c r="A71" s="29" t="s">
        <v>133</v>
      </c>
      <c r="B71" s="29" t="s">
        <v>73</v>
      </c>
      <c r="C71" s="33">
        <v>0</v>
      </c>
      <c r="D71" s="33">
        <v>0</v>
      </c>
      <c r="E71" s="33">
        <v>3.6699933999999997E-8</v>
      </c>
      <c r="F71" s="33">
        <v>3.63963E-8</v>
      </c>
      <c r="G71" s="33">
        <v>3.3926310000000002E-8</v>
      </c>
      <c r="H71" s="33">
        <v>3.9598697000000002E-8</v>
      </c>
      <c r="I71" s="33">
        <v>3.7496563999999995E-8</v>
      </c>
      <c r="J71" s="33">
        <v>3.6398849999999999E-8</v>
      </c>
      <c r="K71" s="33">
        <v>3.7331269999999999E-8</v>
      </c>
      <c r="L71" s="33">
        <v>4.0591676E-8</v>
      </c>
      <c r="M71" s="33">
        <v>4.0754792000000003E-8</v>
      </c>
      <c r="N71" s="33">
        <v>6.9298264999999998E-8</v>
      </c>
      <c r="O71" s="33">
        <v>6.4608659999999991E-8</v>
      </c>
      <c r="P71" s="33">
        <v>6.1387799999999996E-8</v>
      </c>
      <c r="Q71" s="33">
        <v>7.0744869999999902E-8</v>
      </c>
      <c r="R71" s="33">
        <v>6.7601743999999997E-8</v>
      </c>
      <c r="S71" s="33">
        <v>8.5026229999999997E-8</v>
      </c>
      <c r="T71" s="33">
        <v>8.1166739999999998E-8</v>
      </c>
      <c r="U71" s="33">
        <v>7.9453669999999893E-8</v>
      </c>
      <c r="V71" s="33">
        <v>7.665259E-8</v>
      </c>
      <c r="W71" s="33">
        <v>9.8158490000000002E-8</v>
      </c>
      <c r="X71" s="33">
        <v>9.0400775999999998E-8</v>
      </c>
      <c r="Y71" s="33">
        <v>8.7277315999999989E-8</v>
      </c>
      <c r="Z71" s="33">
        <v>1.5882733E-7</v>
      </c>
      <c r="AA71" s="33">
        <v>1.5236741000000001E-7</v>
      </c>
      <c r="AB71" s="33">
        <v>1.3725993999999999E-7</v>
      </c>
      <c r="AC71" s="33">
        <v>1.3431280999999999E-7</v>
      </c>
      <c r="AD71" s="33">
        <v>1.2853232E-7</v>
      </c>
      <c r="AE71" s="33">
        <v>1.255806E-7</v>
      </c>
    </row>
    <row r="72" spans="1:31">
      <c r="A72" s="29" t="s">
        <v>133</v>
      </c>
      <c r="B72" s="29" t="s">
        <v>56</v>
      </c>
      <c r="C72" s="33">
        <v>0.1321745369999999</v>
      </c>
      <c r="D72" s="33">
        <v>0.23653569999999999</v>
      </c>
      <c r="E72" s="33">
        <v>0.45610254399999994</v>
      </c>
      <c r="F72" s="33">
        <v>0.63139654999999895</v>
      </c>
      <c r="G72" s="33">
        <v>0.78182947999999997</v>
      </c>
      <c r="H72" s="33">
        <v>0.96290363000000001</v>
      </c>
      <c r="I72" s="33">
        <v>1.1566356799999991</v>
      </c>
      <c r="J72" s="33">
        <v>1.3039055399999999</v>
      </c>
      <c r="K72" s="33">
        <v>1.48983368</v>
      </c>
      <c r="L72" s="33">
        <v>1.6189731199999999</v>
      </c>
      <c r="M72" s="33">
        <v>1.6584921399999999</v>
      </c>
      <c r="N72" s="33">
        <v>1.7326691299999999</v>
      </c>
      <c r="O72" s="33">
        <v>1.8157338999999999</v>
      </c>
      <c r="P72" s="33">
        <v>1.8320499299999999</v>
      </c>
      <c r="Q72" s="33">
        <v>1.7775589000000001</v>
      </c>
      <c r="R72" s="33">
        <v>1.78482824</v>
      </c>
      <c r="S72" s="33">
        <v>1.7187523</v>
      </c>
      <c r="T72" s="33">
        <v>1.6631397800000001</v>
      </c>
      <c r="U72" s="33">
        <v>1.6926174</v>
      </c>
      <c r="V72" s="33">
        <v>1.6081418699999999</v>
      </c>
      <c r="W72" s="33">
        <v>1.60544537</v>
      </c>
      <c r="X72" s="33">
        <v>1.4959543</v>
      </c>
      <c r="Y72" s="33">
        <v>1.3110315000000001</v>
      </c>
      <c r="Z72" s="33">
        <v>1.3214174699999999</v>
      </c>
      <c r="AA72" s="33">
        <v>1.27147652</v>
      </c>
      <c r="AB72" s="33">
        <v>0.96205211000000002</v>
      </c>
      <c r="AC72" s="33">
        <v>0.89513944999999995</v>
      </c>
      <c r="AD72" s="33">
        <v>0.87580263999999985</v>
      </c>
      <c r="AE72" s="33">
        <v>0.75013105999999996</v>
      </c>
    </row>
    <row r="73" spans="1:31">
      <c r="A73" s="34" t="s">
        <v>138</v>
      </c>
      <c r="B73" s="34"/>
      <c r="C73" s="35">
        <v>25008.471151647136</v>
      </c>
      <c r="D73" s="35">
        <v>25089.30166918187</v>
      </c>
      <c r="E73" s="35">
        <v>18450.238733574399</v>
      </c>
      <c r="F73" s="35">
        <v>20628.922500811921</v>
      </c>
      <c r="G73" s="35">
        <v>21059.905252263972</v>
      </c>
      <c r="H73" s="35">
        <v>20108.584912880786</v>
      </c>
      <c r="I73" s="35">
        <v>15390.761121534259</v>
      </c>
      <c r="J73" s="35">
        <v>13580.41222161224</v>
      </c>
      <c r="K73" s="35">
        <v>12300.506226920481</v>
      </c>
      <c r="L73" s="35">
        <v>11730.967529984182</v>
      </c>
      <c r="M73" s="35">
        <v>12764.131707961911</v>
      </c>
      <c r="N73" s="35">
        <v>12629.418431621545</v>
      </c>
      <c r="O73" s="35">
        <v>12678.603658399536</v>
      </c>
      <c r="P73" s="35">
        <v>13250.363303318043</v>
      </c>
      <c r="Q73" s="35">
        <v>10221.865209998405</v>
      </c>
      <c r="R73" s="35">
        <v>9357.0080785392802</v>
      </c>
      <c r="S73" s="35">
        <v>7139.8588990517273</v>
      </c>
      <c r="T73" s="35">
        <v>7004.6591182594248</v>
      </c>
      <c r="U73" s="35">
        <v>5968.5381500344783</v>
      </c>
      <c r="V73" s="35">
        <v>5638.6820165171112</v>
      </c>
      <c r="W73" s="35">
        <v>5434.6074194902285</v>
      </c>
      <c r="X73" s="35">
        <v>5570.3329955430036</v>
      </c>
      <c r="Y73" s="35">
        <v>5085.4795786147033</v>
      </c>
      <c r="Z73" s="35">
        <v>2196.0634351310187</v>
      </c>
      <c r="AA73" s="35">
        <v>1688.6907789184763</v>
      </c>
      <c r="AB73" s="35">
        <v>1571.8081155252985</v>
      </c>
      <c r="AC73" s="35">
        <v>1375.439001657538</v>
      </c>
      <c r="AD73" s="35">
        <v>1537.7818814611785</v>
      </c>
      <c r="AE73" s="35">
        <v>1305.7177253388761</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2.4968800000000001E-5</v>
      </c>
      <c r="D78" s="33">
        <v>2.3217439999999998E-5</v>
      </c>
      <c r="E78" s="33">
        <v>2.3176329999999999E-5</v>
      </c>
      <c r="F78" s="33">
        <v>2.2275144E-5</v>
      </c>
      <c r="G78" s="33">
        <v>2.1236395000000002E-5</v>
      </c>
      <c r="H78" s="33">
        <v>2.101629E-5</v>
      </c>
      <c r="I78" s="33">
        <v>2.33236379999999E-5</v>
      </c>
      <c r="J78" s="33">
        <v>2.40394179999999E-5</v>
      </c>
      <c r="K78" s="33">
        <v>2.3553173999999999E-5</v>
      </c>
      <c r="L78" s="33">
        <v>2.4530804E-5</v>
      </c>
      <c r="M78" s="33">
        <v>2.39206239999999E-5</v>
      </c>
      <c r="N78" s="33">
        <v>2.7872207E-5</v>
      </c>
      <c r="O78" s="33">
        <v>2.6732622000000002E-5</v>
      </c>
      <c r="P78" s="33">
        <v>2.5471953999999902E-5</v>
      </c>
      <c r="Q78" s="33">
        <v>2.3983448999999999E-5</v>
      </c>
      <c r="R78" s="33">
        <v>2.3087238999999998E-5</v>
      </c>
      <c r="S78" s="33">
        <v>2.5070779999999999E-5</v>
      </c>
      <c r="T78" s="33">
        <v>2.3941887999999901E-5</v>
      </c>
      <c r="U78" s="33">
        <v>2.8231755E-5</v>
      </c>
      <c r="V78" s="33">
        <v>2.6593780000000001E-5</v>
      </c>
      <c r="W78" s="33">
        <v>2.7129157999999901E-5</v>
      </c>
      <c r="X78" s="33">
        <v>2.6264167999999899E-5</v>
      </c>
      <c r="Y78" s="33">
        <v>2.4851702E-5</v>
      </c>
      <c r="Z78" s="33">
        <v>2.2715470000000001E-5</v>
      </c>
      <c r="AA78" s="33">
        <v>2.2093608999999999E-5</v>
      </c>
      <c r="AB78" s="33">
        <v>2.3838023000000001E-5</v>
      </c>
      <c r="AC78" s="33">
        <v>2.2329020000000001E-5</v>
      </c>
      <c r="AD78" s="33">
        <v>2.4950653E-5</v>
      </c>
      <c r="AE78" s="33">
        <v>2.3457152999999899E-5</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2.93503631E-5</v>
      </c>
      <c r="D80" s="33">
        <v>2.5944876299999989E-5</v>
      </c>
      <c r="E80" s="33">
        <v>2.6876057400000001E-5</v>
      </c>
      <c r="F80" s="33">
        <v>2.6266458700000003E-5</v>
      </c>
      <c r="G80" s="33">
        <v>2.5160695699999999E-5</v>
      </c>
      <c r="H80" s="33">
        <v>2.587285739999999E-5</v>
      </c>
      <c r="I80" s="33">
        <v>2.7845794900000002E-5</v>
      </c>
      <c r="J80" s="33">
        <v>1.5476400208426</v>
      </c>
      <c r="K80" s="33">
        <v>3.3769949500000002E-5</v>
      </c>
      <c r="L80" s="33">
        <v>5.2388936966752997</v>
      </c>
      <c r="M80" s="33">
        <v>38.593913869526496</v>
      </c>
      <c r="N80" s="33">
        <v>14.181291440939001</v>
      </c>
      <c r="O80" s="33">
        <v>2.9128875394205003</v>
      </c>
      <c r="P80" s="33">
        <v>7.6815694612979994</v>
      </c>
      <c r="Q80" s="33">
        <v>39.6984517545309</v>
      </c>
      <c r="R80" s="33">
        <v>23.902362712272698</v>
      </c>
      <c r="S80" s="33">
        <v>18.743808998168003</v>
      </c>
      <c r="T80" s="33">
        <v>3.4447657699999996E-5</v>
      </c>
      <c r="U80" s="33">
        <v>87.723779178992999</v>
      </c>
      <c r="V80" s="33">
        <v>34.678933500909402</v>
      </c>
      <c r="W80" s="33">
        <v>9.1023812884616007</v>
      </c>
      <c r="X80" s="33">
        <v>5.985883399999999E-5</v>
      </c>
      <c r="Y80" s="33">
        <v>7.9069057237674008</v>
      </c>
      <c r="Z80" s="33">
        <v>15.7763631315657</v>
      </c>
      <c r="AA80" s="33">
        <v>7.0192384073345</v>
      </c>
      <c r="AB80" s="33">
        <v>10.504575836593999</v>
      </c>
      <c r="AC80" s="33">
        <v>12.5265443244395</v>
      </c>
      <c r="AD80" s="33">
        <v>37.355998588389994</v>
      </c>
      <c r="AE80" s="33">
        <v>10.010487207482598</v>
      </c>
    </row>
    <row r="81" spans="1:31">
      <c r="A81" s="29" t="s">
        <v>134</v>
      </c>
      <c r="B81" s="29" t="s">
        <v>65</v>
      </c>
      <c r="C81" s="33">
        <v>53190.100760000008</v>
      </c>
      <c r="D81" s="33">
        <v>55109.623900000006</v>
      </c>
      <c r="E81" s="33">
        <v>48144.7523</v>
      </c>
      <c r="F81" s="33">
        <v>50715.891200000005</v>
      </c>
      <c r="G81" s="33">
        <v>48610.208300000013</v>
      </c>
      <c r="H81" s="33">
        <v>42849.551199999994</v>
      </c>
      <c r="I81" s="33">
        <v>51295.08</v>
      </c>
      <c r="J81" s="33">
        <v>50049.1849</v>
      </c>
      <c r="K81" s="33">
        <v>44293.674799999993</v>
      </c>
      <c r="L81" s="33">
        <v>40241.619499999993</v>
      </c>
      <c r="M81" s="33">
        <v>38436.376300000004</v>
      </c>
      <c r="N81" s="33">
        <v>34691.022140000001</v>
      </c>
      <c r="O81" s="33">
        <v>36287.121399999996</v>
      </c>
      <c r="P81" s="33">
        <v>33677.83885</v>
      </c>
      <c r="Q81" s="33">
        <v>31352.024759999997</v>
      </c>
      <c r="R81" s="33">
        <v>28600.373300000003</v>
      </c>
      <c r="S81" s="33">
        <v>29055.811159999997</v>
      </c>
      <c r="T81" s="33">
        <v>27591.033019999995</v>
      </c>
      <c r="U81" s="33">
        <v>23997.264520000001</v>
      </c>
      <c r="V81" s="33">
        <v>22027.979000000003</v>
      </c>
      <c r="W81" s="33">
        <v>20997.967200000003</v>
      </c>
      <c r="X81" s="33">
        <v>21993.876759999999</v>
      </c>
      <c r="Y81" s="33">
        <v>21046.00546</v>
      </c>
      <c r="Z81" s="33">
        <v>18203.710529999997</v>
      </c>
      <c r="AA81" s="33">
        <v>19284.084009999999</v>
      </c>
      <c r="AB81" s="33">
        <v>20007.380630000003</v>
      </c>
      <c r="AC81" s="33">
        <v>18036.966220000002</v>
      </c>
      <c r="AD81" s="33">
        <v>15581.152850000002</v>
      </c>
      <c r="AE81" s="33">
        <v>15010.33689</v>
      </c>
    </row>
    <row r="82" spans="1:31">
      <c r="A82" s="29" t="s">
        <v>134</v>
      </c>
      <c r="B82" s="29" t="s">
        <v>69</v>
      </c>
      <c r="C82" s="33">
        <v>3360.1743295186234</v>
      </c>
      <c r="D82" s="33">
        <v>3874.6885779517693</v>
      </c>
      <c r="E82" s="33">
        <v>3256.6319096612087</v>
      </c>
      <c r="F82" s="33">
        <v>3132.5556285865659</v>
      </c>
      <c r="G82" s="33">
        <v>3192.9887343952601</v>
      </c>
      <c r="H82" s="33">
        <v>3099.2234997806945</v>
      </c>
      <c r="I82" s="33">
        <v>2691.4458070418536</v>
      </c>
      <c r="J82" s="33">
        <v>2174.334789405586</v>
      </c>
      <c r="K82" s="33">
        <v>1915.7612920882493</v>
      </c>
      <c r="L82" s="33">
        <v>1582.4809398049611</v>
      </c>
      <c r="M82" s="33">
        <v>1807.7783283096655</v>
      </c>
      <c r="N82" s="33">
        <v>1708.08330974</v>
      </c>
      <c r="O82" s="33">
        <v>1657.7511631199998</v>
      </c>
      <c r="P82" s="33">
        <v>1467.2655401000002</v>
      </c>
      <c r="Q82" s="33">
        <v>1490.3809151200001</v>
      </c>
      <c r="R82" s="33">
        <v>1536.0216839599998</v>
      </c>
      <c r="S82" s="33">
        <v>1155.0883392299997</v>
      </c>
      <c r="T82" s="33">
        <v>1147.815971726</v>
      </c>
      <c r="U82" s="33">
        <v>889.38930203000007</v>
      </c>
      <c r="V82" s="33">
        <v>890.81815203999997</v>
      </c>
      <c r="W82" s="33">
        <v>813.59882937000009</v>
      </c>
      <c r="X82" s="33">
        <v>920.34702142999981</v>
      </c>
      <c r="Y82" s="33">
        <v>828.6053251039998</v>
      </c>
      <c r="Z82" s="33">
        <v>568.2356142750001</v>
      </c>
      <c r="AA82" s="33">
        <v>691.18100568999989</v>
      </c>
      <c r="AB82" s="33">
        <v>493.64423443699991</v>
      </c>
      <c r="AC82" s="33">
        <v>477.30875257299999</v>
      </c>
      <c r="AD82" s="33">
        <v>364.50910488600005</v>
      </c>
      <c r="AE82" s="33">
        <v>389.43585399199992</v>
      </c>
    </row>
    <row r="83" spans="1:31">
      <c r="A83" s="29" t="s">
        <v>134</v>
      </c>
      <c r="B83" s="29" t="s">
        <v>68</v>
      </c>
      <c r="C83" s="33">
        <v>1.2194153999999999E-8</v>
      </c>
      <c r="D83" s="33">
        <v>2.0482956000000001E-8</v>
      </c>
      <c r="E83" s="33">
        <v>2.3372599000000001E-8</v>
      </c>
      <c r="F83" s="33">
        <v>3.9193543000000003E-8</v>
      </c>
      <c r="G83" s="33">
        <v>3.2161720000000004E-8</v>
      </c>
      <c r="H83" s="33">
        <v>3.3684954999999996E-8</v>
      </c>
      <c r="I83" s="33">
        <v>3.0147786999999902E-8</v>
      </c>
      <c r="J83" s="33">
        <v>2.874774E-8</v>
      </c>
      <c r="K83" s="33">
        <v>5.8589226999999999E-8</v>
      </c>
      <c r="L83" s="33">
        <v>6.4005280000000006E-8</v>
      </c>
      <c r="M83" s="33">
        <v>6.059232E-8</v>
      </c>
      <c r="N83" s="33">
        <v>5.7957127999999995E-8</v>
      </c>
      <c r="O83" s="33">
        <v>5.6137177999999999E-8</v>
      </c>
      <c r="P83" s="33">
        <v>4.7015393999999902E-8</v>
      </c>
      <c r="Q83" s="33">
        <v>4.8313486E-8</v>
      </c>
      <c r="R83" s="33">
        <v>4.5375329999999901E-8</v>
      </c>
      <c r="S83" s="33">
        <v>4.6482323999999996E-8</v>
      </c>
      <c r="T83" s="33">
        <v>4.6864682999999998E-8</v>
      </c>
      <c r="U83" s="33">
        <v>7.1015565000000002E-8</v>
      </c>
      <c r="V83" s="33">
        <v>7.9587589999999993E-8</v>
      </c>
      <c r="W83" s="33">
        <v>9.8296149999999891E-8</v>
      </c>
      <c r="X83" s="33">
        <v>9.8435179999999999E-8</v>
      </c>
      <c r="Y83" s="33">
        <v>7.9494949999999989E-8</v>
      </c>
      <c r="Z83" s="33">
        <v>7.98717199999999E-8</v>
      </c>
      <c r="AA83" s="33">
        <v>7.5096800000000003E-8</v>
      </c>
      <c r="AB83" s="33">
        <v>1.4777026E-7</v>
      </c>
      <c r="AC83" s="33">
        <v>1.4490358E-7</v>
      </c>
      <c r="AD83" s="33">
        <v>3.1272045E-7</v>
      </c>
      <c r="AE83" s="33">
        <v>3.1517745999999999E-7</v>
      </c>
    </row>
    <row r="84" spans="1:31">
      <c r="A84" s="29" t="s">
        <v>134</v>
      </c>
      <c r="B84" s="29" t="s">
        <v>36</v>
      </c>
      <c r="C84" s="33">
        <v>2.1106469000000001E-8</v>
      </c>
      <c r="D84" s="33">
        <v>3.0166E-8</v>
      </c>
      <c r="E84" s="33">
        <v>2.8251170000000001E-8</v>
      </c>
      <c r="F84" s="33">
        <v>3.2733159999999997E-8</v>
      </c>
      <c r="G84" s="33">
        <v>4.2660339999999995E-8</v>
      </c>
      <c r="H84" s="33">
        <v>4.076072E-8</v>
      </c>
      <c r="I84" s="33">
        <v>4.9228757999999999E-8</v>
      </c>
      <c r="J84" s="33">
        <v>5.5551684999999996E-8</v>
      </c>
      <c r="K84" s="33">
        <v>6.72337849999999E-8</v>
      </c>
      <c r="L84" s="33">
        <v>7.1516740000000001E-8</v>
      </c>
      <c r="M84" s="33">
        <v>7.427321E-8</v>
      </c>
      <c r="N84" s="33">
        <v>8.452561E-8</v>
      </c>
      <c r="O84" s="33">
        <v>8.0785633999999989E-8</v>
      </c>
      <c r="P84" s="33">
        <v>8.2628975999999997E-8</v>
      </c>
      <c r="Q84" s="33">
        <v>8.1841994000000004E-8</v>
      </c>
      <c r="R84" s="33">
        <v>7.6619006000000001E-8</v>
      </c>
      <c r="S84" s="33">
        <v>8.4966189999999996E-8</v>
      </c>
      <c r="T84" s="33">
        <v>7.8764823999999988E-8</v>
      </c>
      <c r="U84" s="33">
        <v>1.0906104599999999E-7</v>
      </c>
      <c r="V84" s="33">
        <v>1.1266951E-7</v>
      </c>
      <c r="W84" s="33">
        <v>1.1920827999999999E-7</v>
      </c>
      <c r="X84" s="33">
        <v>1.0004113599999999E-7</v>
      </c>
      <c r="Y84" s="33">
        <v>1.0875231000000001E-7</v>
      </c>
      <c r="Z84" s="33">
        <v>1.1087122400000001E-7</v>
      </c>
      <c r="AA84" s="33">
        <v>9.9437594999999993E-8</v>
      </c>
      <c r="AB84" s="33">
        <v>9.3678840000000003E-8</v>
      </c>
      <c r="AC84" s="33">
        <v>8.7024709999999994E-8</v>
      </c>
      <c r="AD84" s="33">
        <v>9.0565019999999997E-8</v>
      </c>
      <c r="AE84" s="33">
        <v>9.6795963999999991E-8</v>
      </c>
    </row>
    <row r="85" spans="1:31">
      <c r="A85" s="29" t="s">
        <v>134</v>
      </c>
      <c r="B85" s="29" t="s">
        <v>73</v>
      </c>
      <c r="C85" s="33">
        <v>0</v>
      </c>
      <c r="D85" s="33">
        <v>0</v>
      </c>
      <c r="E85" s="33">
        <v>8.7046497999999792E-8</v>
      </c>
      <c r="F85" s="33">
        <v>8.3416934999999895E-8</v>
      </c>
      <c r="G85" s="33">
        <v>8.9708177000000005E-8</v>
      </c>
      <c r="H85" s="33">
        <v>9.2682906E-8</v>
      </c>
      <c r="I85" s="33">
        <v>1.1741857E-7</v>
      </c>
      <c r="J85" s="33">
        <v>1.3097218000000001E-7</v>
      </c>
      <c r="K85" s="33">
        <v>0.73298792826842007</v>
      </c>
      <c r="L85" s="33">
        <v>0.96140389623413003</v>
      </c>
      <c r="M85" s="33">
        <v>1.0039547920034999</v>
      </c>
      <c r="N85" s="33">
        <v>2.09255382640906</v>
      </c>
      <c r="O85" s="33">
        <v>1.9985678187612501</v>
      </c>
      <c r="P85" s="33">
        <v>1.9540278099725599</v>
      </c>
      <c r="Q85" s="33">
        <v>1.7904315945575699</v>
      </c>
      <c r="R85" s="33">
        <v>1.7259736871051801</v>
      </c>
      <c r="S85" s="33">
        <v>1.6919534791720598</v>
      </c>
      <c r="T85" s="33">
        <v>1.65575865878998</v>
      </c>
      <c r="U85" s="33">
        <v>1.7350474638525599</v>
      </c>
      <c r="V85" s="33">
        <v>1.6074856702295002</v>
      </c>
      <c r="W85" s="33">
        <v>1.6225479420366802</v>
      </c>
      <c r="X85" s="33">
        <v>1.4937644237712799</v>
      </c>
      <c r="Y85" s="33">
        <v>1.3994832304262199</v>
      </c>
      <c r="Z85" s="33">
        <v>1.4234432271044699</v>
      </c>
      <c r="AA85" s="33">
        <v>1.3102310107839001</v>
      </c>
      <c r="AB85" s="33">
        <v>1.1216087938395902</v>
      </c>
      <c r="AC85" s="33">
        <v>1.0299839870940299</v>
      </c>
      <c r="AD85" s="33">
        <v>0.96057153723589994</v>
      </c>
      <c r="AE85" s="33">
        <v>0.84592498201807997</v>
      </c>
    </row>
    <row r="86" spans="1:31">
      <c r="A86" s="29" t="s">
        <v>134</v>
      </c>
      <c r="B86" s="29" t="s">
        <v>56</v>
      </c>
      <c r="C86" s="33">
        <v>4.2910493999999896E-3</v>
      </c>
      <c r="D86" s="33">
        <v>1.8286437400000001E-2</v>
      </c>
      <c r="E86" s="33">
        <v>3.3608143E-2</v>
      </c>
      <c r="F86" s="33">
        <v>4.0909595999999999E-2</v>
      </c>
      <c r="G86" s="33">
        <v>7.4519574000000005E-2</v>
      </c>
      <c r="H86" s="33">
        <v>9.3855152999999997E-2</v>
      </c>
      <c r="I86" s="33">
        <v>0.16973513499999998</v>
      </c>
      <c r="J86" s="33">
        <v>0.215003738</v>
      </c>
      <c r="K86" s="33">
        <v>0.31228899500000001</v>
      </c>
      <c r="L86" s="33">
        <v>0.35638575300000003</v>
      </c>
      <c r="M86" s="33">
        <v>0.38896217999999999</v>
      </c>
      <c r="N86" s="33">
        <v>0.3844284</v>
      </c>
      <c r="O86" s="33">
        <v>0.39133046300000002</v>
      </c>
      <c r="P86" s="33">
        <v>0.37699880200000002</v>
      </c>
      <c r="Q86" s="33">
        <v>0.43172042399999999</v>
      </c>
      <c r="R86" s="33">
        <v>0.44510500000000003</v>
      </c>
      <c r="S86" s="33">
        <v>0.38960834699999891</v>
      </c>
      <c r="T86" s="33">
        <v>0.39394000600000001</v>
      </c>
      <c r="U86" s="33">
        <v>0.42043037300000002</v>
      </c>
      <c r="V86" s="33">
        <v>0.40168684999999998</v>
      </c>
      <c r="W86" s="33">
        <v>0.40853913999999997</v>
      </c>
      <c r="X86" s="33">
        <v>0.37303482999999998</v>
      </c>
      <c r="Y86" s="33">
        <v>0.33620022999999999</v>
      </c>
      <c r="Z86" s="33">
        <v>0.35671794999999995</v>
      </c>
      <c r="AA86" s="33">
        <v>0.37443619600000005</v>
      </c>
      <c r="AB86" s="33">
        <v>0.26403544999999995</v>
      </c>
      <c r="AC86" s="33">
        <v>0.24839144599999988</v>
      </c>
      <c r="AD86" s="33">
        <v>0.21919204499999997</v>
      </c>
      <c r="AE86" s="33">
        <v>0.18690735</v>
      </c>
    </row>
    <row r="87" spans="1:31">
      <c r="A87" s="34" t="s">
        <v>138</v>
      </c>
      <c r="B87" s="34"/>
      <c r="C87" s="35">
        <v>56550.275143849991</v>
      </c>
      <c r="D87" s="35">
        <v>58984.312527134571</v>
      </c>
      <c r="E87" s="35">
        <v>51401.384259736966</v>
      </c>
      <c r="F87" s="35">
        <v>53848.446877167371</v>
      </c>
      <c r="G87" s="35">
        <v>51803.197080824524</v>
      </c>
      <c r="H87" s="35">
        <v>45948.774746703522</v>
      </c>
      <c r="I87" s="35">
        <v>53986.525858241432</v>
      </c>
      <c r="J87" s="35">
        <v>52225.067353494589</v>
      </c>
      <c r="K87" s="35">
        <v>46209.436149469955</v>
      </c>
      <c r="L87" s="35">
        <v>41829.33935809644</v>
      </c>
      <c r="M87" s="35">
        <v>40282.748566160415</v>
      </c>
      <c r="N87" s="35">
        <v>36413.28676911111</v>
      </c>
      <c r="O87" s="35">
        <v>37947.785477448175</v>
      </c>
      <c r="P87" s="35">
        <v>35152.785985080271</v>
      </c>
      <c r="Q87" s="35">
        <v>32882.104150906285</v>
      </c>
      <c r="R87" s="35">
        <v>30160.297369804892</v>
      </c>
      <c r="S87" s="35">
        <v>30229.643333345426</v>
      </c>
      <c r="T87" s="35">
        <v>28738.849050162404</v>
      </c>
      <c r="U87" s="35">
        <v>24974.377629511764</v>
      </c>
      <c r="V87" s="35">
        <v>22953.476112214281</v>
      </c>
      <c r="W87" s="35">
        <v>21820.668437885917</v>
      </c>
      <c r="X87" s="35">
        <v>22914.223867651439</v>
      </c>
      <c r="Y87" s="35">
        <v>21882.517715758964</v>
      </c>
      <c r="Z87" s="35">
        <v>18787.722530201903</v>
      </c>
      <c r="AA87" s="35">
        <v>19982.284276266037</v>
      </c>
      <c r="AB87" s="35">
        <v>20511.529464259391</v>
      </c>
      <c r="AC87" s="35">
        <v>18526.801539371365</v>
      </c>
      <c r="AD87" s="35">
        <v>15983.017978737766</v>
      </c>
      <c r="AE87" s="35">
        <v>15409.783254971813</v>
      </c>
    </row>
    <row r="90" spans="1:31" collapsed="1">
      <c r="A90" s="18" t="s">
        <v>135</v>
      </c>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row>
    <row r="91" spans="1:31">
      <c r="A91" s="19" t="s">
        <v>128</v>
      </c>
      <c r="B91" s="19" t="s">
        <v>129</v>
      </c>
      <c r="C91" s="19" t="s">
        <v>80</v>
      </c>
      <c r="D91" s="19" t="s">
        <v>89</v>
      </c>
      <c r="E91" s="19" t="s">
        <v>90</v>
      </c>
      <c r="F91" s="19" t="s">
        <v>91</v>
      </c>
      <c r="G91" s="19" t="s">
        <v>92</v>
      </c>
      <c r="H91" s="19" t="s">
        <v>93</v>
      </c>
      <c r="I91" s="19" t="s">
        <v>94</v>
      </c>
      <c r="J91" s="19" t="s">
        <v>95</v>
      </c>
      <c r="K91" s="19" t="s">
        <v>96</v>
      </c>
      <c r="L91" s="19" t="s">
        <v>97</v>
      </c>
      <c r="M91" s="19" t="s">
        <v>98</v>
      </c>
      <c r="N91" s="19" t="s">
        <v>99</v>
      </c>
      <c r="O91" s="19" t="s">
        <v>100</v>
      </c>
      <c r="P91" s="19" t="s">
        <v>101</v>
      </c>
      <c r="Q91" s="19" t="s">
        <v>102</v>
      </c>
      <c r="R91" s="19" t="s">
        <v>103</v>
      </c>
      <c r="S91" s="19" t="s">
        <v>104</v>
      </c>
      <c r="T91" s="19" t="s">
        <v>105</v>
      </c>
      <c r="U91" s="19" t="s">
        <v>106</v>
      </c>
      <c r="V91" s="19" t="s">
        <v>107</v>
      </c>
      <c r="W91" s="19" t="s">
        <v>108</v>
      </c>
      <c r="X91" s="19" t="s">
        <v>109</v>
      </c>
      <c r="Y91" s="19" t="s">
        <v>110</v>
      </c>
      <c r="Z91" s="19" t="s">
        <v>111</v>
      </c>
      <c r="AA91" s="19" t="s">
        <v>112</v>
      </c>
      <c r="AB91" s="19" t="s">
        <v>113</v>
      </c>
      <c r="AC91" s="19" t="s">
        <v>114</v>
      </c>
      <c r="AD91" s="19" t="s">
        <v>115</v>
      </c>
      <c r="AE91" s="19" t="s">
        <v>116</v>
      </c>
    </row>
    <row r="92" spans="1:31">
      <c r="A92" s="29" t="s">
        <v>40</v>
      </c>
      <c r="B92" s="29" t="s">
        <v>70</v>
      </c>
      <c r="C92" s="37">
        <v>0.1579856122999998</v>
      </c>
      <c r="D92" s="37">
        <v>0.23783426750000003</v>
      </c>
      <c r="E92" s="37">
        <v>0.26462590250000001</v>
      </c>
      <c r="F92" s="37">
        <v>0.28880655299999991</v>
      </c>
      <c r="G92" s="37">
        <v>0.26397314229999991</v>
      </c>
      <c r="H92" s="37">
        <v>0.25825005690000002</v>
      </c>
      <c r="I92" s="37">
        <v>0.25001068219999989</v>
      </c>
      <c r="J92" s="37">
        <v>0.22569250889999998</v>
      </c>
      <c r="K92" s="37">
        <v>0.20348115979999987</v>
      </c>
      <c r="L92" s="37">
        <v>0.19694305699999992</v>
      </c>
      <c r="M92" s="37">
        <v>0.18077799570000003</v>
      </c>
      <c r="N92" s="37">
        <v>0.16984553899999988</v>
      </c>
      <c r="O92" s="37">
        <v>0.13944272429999999</v>
      </c>
      <c r="P92" s="37">
        <v>0.1164265887</v>
      </c>
      <c r="Q92" s="37">
        <v>0.11623437049999989</v>
      </c>
      <c r="R92" s="37">
        <v>0.11316243079999999</v>
      </c>
      <c r="S92" s="37">
        <v>0.1028941273999999</v>
      </c>
      <c r="T92" s="37">
        <v>9.6164734299999888E-2</v>
      </c>
      <c r="U92" s="37">
        <v>9.8390754799999883E-2</v>
      </c>
      <c r="V92" s="37">
        <v>7.7943067799999891E-2</v>
      </c>
      <c r="W92" s="37">
        <v>4.4153534000000001E-2</v>
      </c>
      <c r="X92" s="37">
        <v>2.2863012000000002E-2</v>
      </c>
      <c r="Y92" s="37">
        <v>1.9529077999999998E-2</v>
      </c>
      <c r="Z92" s="37">
        <v>2.0804681999999998E-2</v>
      </c>
      <c r="AA92" s="37">
        <v>1.9560752999999997E-2</v>
      </c>
      <c r="AB92" s="37">
        <v>1.4286531E-2</v>
      </c>
      <c r="AC92" s="37">
        <v>1.4530660999999901E-2</v>
      </c>
      <c r="AD92" s="37">
        <v>1.3528128E-2</v>
      </c>
      <c r="AE92" s="37">
        <v>1.2040819000000001E-2</v>
      </c>
    </row>
    <row r="93" spans="1:31">
      <c r="A93" s="29" t="s">
        <v>40</v>
      </c>
      <c r="B93" s="29" t="s">
        <v>72</v>
      </c>
      <c r="C93" s="33">
        <v>4898.0437700000002</v>
      </c>
      <c r="D93" s="33">
        <v>7449.7125000000005</v>
      </c>
      <c r="E93" s="33">
        <v>9067.3790200000003</v>
      </c>
      <c r="F93" s="33">
        <v>10649.7128935</v>
      </c>
      <c r="G93" s="33">
        <v>6711.718174399999</v>
      </c>
      <c r="H93" s="33">
        <v>8889.2071415999999</v>
      </c>
      <c r="I93" s="33">
        <v>10552.116133</v>
      </c>
      <c r="J93" s="33">
        <v>9648.3815400000003</v>
      </c>
      <c r="K93" s="33">
        <v>8972.2632687000005</v>
      </c>
      <c r="L93" s="33">
        <v>9905.0554164999994</v>
      </c>
      <c r="M93" s="33">
        <v>11105.375688799999</v>
      </c>
      <c r="N93" s="33">
        <v>10809.2897233</v>
      </c>
      <c r="O93" s="33">
        <v>10021.737907000001</v>
      </c>
      <c r="P93" s="33">
        <v>9326.6418696000001</v>
      </c>
      <c r="Q93" s="33">
        <v>10257.809117699999</v>
      </c>
      <c r="R93" s="33">
        <v>9091.5930692000002</v>
      </c>
      <c r="S93" s="33">
        <v>9118.1702588999997</v>
      </c>
      <c r="T93" s="33">
        <v>9179.2217149999997</v>
      </c>
      <c r="U93" s="33">
        <v>9463.0311342000005</v>
      </c>
      <c r="V93" s="33">
        <v>8187.9623123000001</v>
      </c>
      <c r="W93" s="33">
        <v>8106.2060369999999</v>
      </c>
      <c r="X93" s="33">
        <v>8017.4478725999998</v>
      </c>
      <c r="Y93" s="33">
        <v>6043.0622454000004</v>
      </c>
      <c r="Z93" s="33">
        <v>6942.9631194999993</v>
      </c>
      <c r="AA93" s="33">
        <v>6931.6792995999995</v>
      </c>
      <c r="AB93" s="33">
        <v>5908.8601518999994</v>
      </c>
      <c r="AC93" s="33">
        <v>4672.8487864999997</v>
      </c>
      <c r="AD93" s="33">
        <v>4497.9212441999998</v>
      </c>
      <c r="AE93" s="33">
        <v>3339.8110228</v>
      </c>
    </row>
    <row r="94" spans="1:31">
      <c r="A94" s="29" t="s">
        <v>40</v>
      </c>
      <c r="B94" s="29" t="s">
        <v>76</v>
      </c>
      <c r="C94" s="33">
        <v>0.44286978325999987</v>
      </c>
      <c r="D94" s="33">
        <v>1.3283625091</v>
      </c>
      <c r="E94" s="33">
        <v>2.9787553725999989</v>
      </c>
      <c r="F94" s="33">
        <v>5.7712149025999997</v>
      </c>
      <c r="G94" s="33">
        <v>8.4107818900000009</v>
      </c>
      <c r="H94" s="33">
        <v>11.406989878999998</v>
      </c>
      <c r="I94" s="33">
        <v>14.198916481000001</v>
      </c>
      <c r="J94" s="33">
        <v>16.301186165000001</v>
      </c>
      <c r="K94" s="33">
        <v>18.830908127999997</v>
      </c>
      <c r="L94" s="33">
        <v>20.853252249999997</v>
      </c>
      <c r="M94" s="33">
        <v>22.344022379999991</v>
      </c>
      <c r="N94" s="33">
        <v>23.480939306</v>
      </c>
      <c r="O94" s="33">
        <v>25.046149699999987</v>
      </c>
      <c r="P94" s="33">
        <v>25.670421060000002</v>
      </c>
      <c r="Q94" s="33">
        <v>28.265196585999998</v>
      </c>
      <c r="R94" s="33">
        <v>27.827797646999997</v>
      </c>
      <c r="S94" s="33">
        <v>26.027460699999992</v>
      </c>
      <c r="T94" s="33">
        <v>25.792517920000002</v>
      </c>
      <c r="U94" s="33">
        <v>26.183322486999995</v>
      </c>
      <c r="V94" s="33">
        <v>25.813943592000001</v>
      </c>
      <c r="W94" s="33">
        <v>26.130907196999999</v>
      </c>
      <c r="X94" s="33">
        <v>24.661745106999991</v>
      </c>
      <c r="Y94" s="33">
        <v>21.790057616000006</v>
      </c>
      <c r="Z94" s="33">
        <v>22.085955046999999</v>
      </c>
      <c r="AA94" s="33">
        <v>20.285438514999999</v>
      </c>
      <c r="AB94" s="33">
        <v>16.688519579999998</v>
      </c>
      <c r="AC94" s="33">
        <v>14.894504770000001</v>
      </c>
      <c r="AD94" s="33">
        <v>13.585244294000001</v>
      </c>
      <c r="AE94" s="33">
        <v>11.805463930999998</v>
      </c>
    </row>
    <row r="95" spans="1:31">
      <c r="A95" s="13"/>
      <c r="B95" s="13"/>
      <c r="C95" s="13"/>
      <c r="D95" s="13"/>
      <c r="E95" s="13"/>
      <c r="F95" s="13"/>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row>
    <row r="96" spans="1:31">
      <c r="A96" s="19" t="s">
        <v>128</v>
      </c>
      <c r="B96" s="19" t="s">
        <v>129</v>
      </c>
      <c r="C96" s="19" t="s">
        <v>80</v>
      </c>
      <c r="D96" s="19" t="s">
        <v>89</v>
      </c>
      <c r="E96" s="19" t="s">
        <v>90</v>
      </c>
      <c r="F96" s="19" t="s">
        <v>91</v>
      </c>
      <c r="G96" s="19" t="s">
        <v>92</v>
      </c>
      <c r="H96" s="19" t="s">
        <v>93</v>
      </c>
      <c r="I96" s="19" t="s">
        <v>94</v>
      </c>
      <c r="J96" s="19" t="s">
        <v>95</v>
      </c>
      <c r="K96" s="19" t="s">
        <v>96</v>
      </c>
      <c r="L96" s="19" t="s">
        <v>97</v>
      </c>
      <c r="M96" s="19" t="s">
        <v>98</v>
      </c>
      <c r="N96" s="19" t="s">
        <v>99</v>
      </c>
      <c r="O96" s="19" t="s">
        <v>100</v>
      </c>
      <c r="P96" s="19" t="s">
        <v>101</v>
      </c>
      <c r="Q96" s="19" t="s">
        <v>102</v>
      </c>
      <c r="R96" s="19" t="s">
        <v>103</v>
      </c>
      <c r="S96" s="19" t="s">
        <v>104</v>
      </c>
      <c r="T96" s="19" t="s">
        <v>105</v>
      </c>
      <c r="U96" s="19" t="s">
        <v>106</v>
      </c>
      <c r="V96" s="19" t="s">
        <v>107</v>
      </c>
      <c r="W96" s="19" t="s">
        <v>108</v>
      </c>
      <c r="X96" s="19" t="s">
        <v>109</v>
      </c>
      <c r="Y96" s="19" t="s">
        <v>110</v>
      </c>
      <c r="Z96" s="19" t="s">
        <v>111</v>
      </c>
      <c r="AA96" s="19" t="s">
        <v>112</v>
      </c>
      <c r="AB96" s="19" t="s">
        <v>113</v>
      </c>
      <c r="AC96" s="19" t="s">
        <v>114</v>
      </c>
      <c r="AD96" s="19" t="s">
        <v>115</v>
      </c>
      <c r="AE96" s="19" t="s">
        <v>116</v>
      </c>
    </row>
    <row r="97" spans="1:31">
      <c r="A97" s="29" t="s">
        <v>130</v>
      </c>
      <c r="B97" s="29" t="s">
        <v>70</v>
      </c>
      <c r="C97" s="33">
        <v>0</v>
      </c>
      <c r="D97" s="33">
        <v>0</v>
      </c>
      <c r="E97" s="33">
        <v>0</v>
      </c>
      <c r="F97" s="33">
        <v>0</v>
      </c>
      <c r="G97" s="33">
        <v>0</v>
      </c>
      <c r="H97" s="33">
        <v>0</v>
      </c>
      <c r="I97" s="33">
        <v>0</v>
      </c>
      <c r="J97" s="33">
        <v>0</v>
      </c>
      <c r="K97" s="33">
        <v>0</v>
      </c>
      <c r="L97" s="33">
        <v>0</v>
      </c>
      <c r="M97" s="33">
        <v>0</v>
      </c>
      <c r="N97" s="33">
        <v>0</v>
      </c>
      <c r="O97" s="33">
        <v>0</v>
      </c>
      <c r="P97" s="33">
        <v>0</v>
      </c>
      <c r="Q97" s="33">
        <v>0</v>
      </c>
      <c r="R97" s="33">
        <v>0</v>
      </c>
      <c r="S97" s="33">
        <v>0</v>
      </c>
      <c r="T97" s="33">
        <v>0</v>
      </c>
      <c r="U97" s="33">
        <v>0</v>
      </c>
      <c r="V97" s="33">
        <v>0</v>
      </c>
      <c r="W97" s="33">
        <v>0</v>
      </c>
      <c r="X97" s="33">
        <v>0</v>
      </c>
      <c r="Y97" s="33">
        <v>0</v>
      </c>
      <c r="Z97" s="33">
        <v>0</v>
      </c>
      <c r="AA97" s="33">
        <v>0</v>
      </c>
      <c r="AB97" s="33">
        <v>0</v>
      </c>
      <c r="AC97" s="33">
        <v>0</v>
      </c>
      <c r="AD97" s="33">
        <v>0</v>
      </c>
      <c r="AE97" s="33">
        <v>0</v>
      </c>
    </row>
    <row r="98" spans="1:31">
      <c r="A98" s="29" t="s">
        <v>130</v>
      </c>
      <c r="B98" s="29" t="s">
        <v>72</v>
      </c>
      <c r="C98" s="33">
        <v>2559.3739700000001</v>
      </c>
      <c r="D98" s="33">
        <v>4476.0200000000004</v>
      </c>
      <c r="E98" s="33">
        <v>5487.7310199999993</v>
      </c>
      <c r="F98" s="33">
        <v>7519.4278935000002</v>
      </c>
      <c r="G98" s="33">
        <v>3464.6153743999998</v>
      </c>
      <c r="H98" s="33">
        <v>5066.4806416000001</v>
      </c>
      <c r="I98" s="33">
        <v>6545.2239330000002</v>
      </c>
      <c r="J98" s="33">
        <v>6039.6493399999999</v>
      </c>
      <c r="K98" s="33">
        <v>5609.2037687000002</v>
      </c>
      <c r="L98" s="33">
        <v>6448.0896164999995</v>
      </c>
      <c r="M98" s="33">
        <v>7792.8646887999994</v>
      </c>
      <c r="N98" s="33">
        <v>8075.0917233000009</v>
      </c>
      <c r="O98" s="33">
        <v>7991.9040070000001</v>
      </c>
      <c r="P98" s="33">
        <v>7523.4730695999997</v>
      </c>
      <c r="Q98" s="33">
        <v>8337.6915176999992</v>
      </c>
      <c r="R98" s="33">
        <v>7342.4744692000004</v>
      </c>
      <c r="S98" s="33">
        <v>7813.6954588999997</v>
      </c>
      <c r="T98" s="33">
        <v>7885.2983149999991</v>
      </c>
      <c r="U98" s="33">
        <v>8018.7427342000001</v>
      </c>
      <c r="V98" s="33">
        <v>6789.8404123</v>
      </c>
      <c r="W98" s="33">
        <v>6537.8391369999999</v>
      </c>
      <c r="X98" s="33">
        <v>6646.0370725999992</v>
      </c>
      <c r="Y98" s="33">
        <v>5147.7570454000006</v>
      </c>
      <c r="Z98" s="33">
        <v>6091.5466794999993</v>
      </c>
      <c r="AA98" s="33">
        <v>6312.9957995999994</v>
      </c>
      <c r="AB98" s="33">
        <v>5505.5514918999997</v>
      </c>
      <c r="AC98" s="33">
        <v>4284.0653464999996</v>
      </c>
      <c r="AD98" s="33">
        <v>4314.8035141999999</v>
      </c>
      <c r="AE98" s="33">
        <v>3152.1645527999999</v>
      </c>
    </row>
    <row r="99" spans="1:31">
      <c r="A99" s="29" t="s">
        <v>130</v>
      </c>
      <c r="B99" s="29" t="s">
        <v>76</v>
      </c>
      <c r="C99" s="33">
        <v>8.4518500999999996E-2</v>
      </c>
      <c r="D99" s="33">
        <v>0.40416832999999996</v>
      </c>
      <c r="E99" s="33">
        <v>0.82882817999999892</v>
      </c>
      <c r="F99" s="33">
        <v>1.6669746399999998</v>
      </c>
      <c r="G99" s="33">
        <v>2.5083348700000001</v>
      </c>
      <c r="H99" s="33">
        <v>3.5272906499999999</v>
      </c>
      <c r="I99" s="33">
        <v>4.2956098000000003</v>
      </c>
      <c r="J99" s="33">
        <v>5.0654493999999994</v>
      </c>
      <c r="K99" s="33">
        <v>5.7330319300000001</v>
      </c>
      <c r="L99" s="33">
        <v>6.5602138000000005</v>
      </c>
      <c r="M99" s="33">
        <v>7.0357731000000001</v>
      </c>
      <c r="N99" s="33">
        <v>7.7025824999999992</v>
      </c>
      <c r="O99" s="33">
        <v>8.3510513</v>
      </c>
      <c r="P99" s="33">
        <v>8.6238182000000005</v>
      </c>
      <c r="Q99" s="33">
        <v>9.5066360000000003</v>
      </c>
      <c r="R99" s="33">
        <v>9.4218507000000002</v>
      </c>
      <c r="S99" s="33">
        <v>8.9936656999999904</v>
      </c>
      <c r="T99" s="33">
        <v>8.8087306999999999</v>
      </c>
      <c r="U99" s="33">
        <v>8.9569894999999988</v>
      </c>
      <c r="V99" s="33">
        <v>8.7972296000000014</v>
      </c>
      <c r="W99" s="33">
        <v>8.9463689999999989</v>
      </c>
      <c r="X99" s="33">
        <v>8.8243497999999914</v>
      </c>
      <c r="Y99" s="33">
        <v>7.9165721000000007</v>
      </c>
      <c r="Z99" s="33">
        <v>8.3993479000000004</v>
      </c>
      <c r="AA99" s="33">
        <v>7.7647211000000009</v>
      </c>
      <c r="AB99" s="33">
        <v>7.1636986</v>
      </c>
      <c r="AC99" s="33">
        <v>6.4194889000000002</v>
      </c>
      <c r="AD99" s="33">
        <v>6.3644946999999998</v>
      </c>
      <c r="AE99" s="33">
        <v>5.5420213</v>
      </c>
    </row>
    <row r="100" spans="1:31">
      <c r="A100" s="13"/>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row>
    <row r="101" spans="1:31">
      <c r="A101" s="19" t="s">
        <v>128</v>
      </c>
      <c r="B101" s="19" t="s">
        <v>129</v>
      </c>
      <c r="C101" s="19" t="s">
        <v>80</v>
      </c>
      <c r="D101" s="19" t="s">
        <v>89</v>
      </c>
      <c r="E101" s="19" t="s">
        <v>90</v>
      </c>
      <c r="F101" s="19" t="s">
        <v>91</v>
      </c>
      <c r="G101" s="19" t="s">
        <v>92</v>
      </c>
      <c r="H101" s="19" t="s">
        <v>93</v>
      </c>
      <c r="I101" s="19" t="s">
        <v>94</v>
      </c>
      <c r="J101" s="19" t="s">
        <v>95</v>
      </c>
      <c r="K101" s="19" t="s">
        <v>96</v>
      </c>
      <c r="L101" s="19" t="s">
        <v>97</v>
      </c>
      <c r="M101" s="19" t="s">
        <v>98</v>
      </c>
      <c r="N101" s="19" t="s">
        <v>99</v>
      </c>
      <c r="O101" s="19" t="s">
        <v>100</v>
      </c>
      <c r="P101" s="19" t="s">
        <v>101</v>
      </c>
      <c r="Q101" s="19" t="s">
        <v>102</v>
      </c>
      <c r="R101" s="19" t="s">
        <v>103</v>
      </c>
      <c r="S101" s="19" t="s">
        <v>104</v>
      </c>
      <c r="T101" s="19" t="s">
        <v>105</v>
      </c>
      <c r="U101" s="19" t="s">
        <v>106</v>
      </c>
      <c r="V101" s="19" t="s">
        <v>107</v>
      </c>
      <c r="W101" s="19" t="s">
        <v>108</v>
      </c>
      <c r="X101" s="19" t="s">
        <v>109</v>
      </c>
      <c r="Y101" s="19" t="s">
        <v>110</v>
      </c>
      <c r="Z101" s="19" t="s">
        <v>111</v>
      </c>
      <c r="AA101" s="19" t="s">
        <v>112</v>
      </c>
      <c r="AB101" s="19" t="s">
        <v>113</v>
      </c>
      <c r="AC101" s="19" t="s">
        <v>114</v>
      </c>
      <c r="AD101" s="19" t="s">
        <v>115</v>
      </c>
      <c r="AE101" s="19" t="s">
        <v>116</v>
      </c>
    </row>
    <row r="102" spans="1:31">
      <c r="A102" s="29" t="s">
        <v>131</v>
      </c>
      <c r="B102" s="29" t="s">
        <v>70</v>
      </c>
      <c r="C102" s="33">
        <v>0</v>
      </c>
      <c r="D102" s="33">
        <v>2.5441255999999999E-2</v>
      </c>
      <c r="E102" s="33">
        <v>2.7198940000000001E-2</v>
      </c>
      <c r="F102" s="33">
        <v>2.9186777000000001E-2</v>
      </c>
      <c r="G102" s="33">
        <v>2.7628541999999999E-2</v>
      </c>
      <c r="H102" s="33">
        <v>2.7355222999999998E-2</v>
      </c>
      <c r="I102" s="33">
        <v>2.6045579999999902E-2</v>
      </c>
      <c r="J102" s="33">
        <v>2.3542454000000001E-2</v>
      </c>
      <c r="K102" s="33">
        <v>2.1927840000000001E-2</v>
      </c>
      <c r="L102" s="33">
        <v>2.1110779E-2</v>
      </c>
      <c r="M102" s="33">
        <v>2.0153072000000001E-2</v>
      </c>
      <c r="N102" s="33">
        <v>1.8554779999999903E-2</v>
      </c>
      <c r="O102" s="33">
        <v>1.7153367999999999E-2</v>
      </c>
      <c r="P102" s="33">
        <v>1.6210200000000001E-2</v>
      </c>
      <c r="Q102" s="33">
        <v>1.6025885E-2</v>
      </c>
      <c r="R102" s="33">
        <v>1.5215022E-2</v>
      </c>
      <c r="S102" s="33">
        <v>1.4100694E-2</v>
      </c>
      <c r="T102" s="33">
        <v>1.369652E-2</v>
      </c>
      <c r="U102" s="33">
        <v>1.3406479999999901E-2</v>
      </c>
      <c r="V102" s="33">
        <v>0</v>
      </c>
      <c r="W102" s="33">
        <v>0</v>
      </c>
      <c r="X102" s="33">
        <v>0</v>
      </c>
      <c r="Y102" s="33">
        <v>0</v>
      </c>
      <c r="Z102" s="33">
        <v>0</v>
      </c>
      <c r="AA102" s="33">
        <v>0</v>
      </c>
      <c r="AB102" s="33">
        <v>0</v>
      </c>
      <c r="AC102" s="33">
        <v>0</v>
      </c>
      <c r="AD102" s="33">
        <v>0</v>
      </c>
      <c r="AE102" s="33">
        <v>0</v>
      </c>
    </row>
    <row r="103" spans="1:31">
      <c r="A103" s="29" t="s">
        <v>131</v>
      </c>
      <c r="B103" s="29" t="s">
        <v>72</v>
      </c>
      <c r="C103" s="33">
        <v>2338.6697999999997</v>
      </c>
      <c r="D103" s="33">
        <v>2973.6925000000001</v>
      </c>
      <c r="E103" s="33">
        <v>3579.6480000000001</v>
      </c>
      <c r="F103" s="33">
        <v>3130.2849999999999</v>
      </c>
      <c r="G103" s="33">
        <v>3247.1027999999997</v>
      </c>
      <c r="H103" s="33">
        <v>3822.7265000000002</v>
      </c>
      <c r="I103" s="33">
        <v>4006.8922000000002</v>
      </c>
      <c r="J103" s="33">
        <v>3608.7322000000004</v>
      </c>
      <c r="K103" s="33">
        <v>3363.0594999999998</v>
      </c>
      <c r="L103" s="33">
        <v>3456.9657999999999</v>
      </c>
      <c r="M103" s="33">
        <v>3312.511</v>
      </c>
      <c r="N103" s="33">
        <v>2734.1979999999999</v>
      </c>
      <c r="O103" s="33">
        <v>2029.8338999999999</v>
      </c>
      <c r="P103" s="33">
        <v>1803.1688000000001</v>
      </c>
      <c r="Q103" s="33">
        <v>1920.1176</v>
      </c>
      <c r="R103" s="33">
        <v>1749.1186</v>
      </c>
      <c r="S103" s="33">
        <v>1304.4748</v>
      </c>
      <c r="T103" s="33">
        <v>1293.9233999999999</v>
      </c>
      <c r="U103" s="33">
        <v>1444.2883999999999</v>
      </c>
      <c r="V103" s="33">
        <v>1398.1218999999999</v>
      </c>
      <c r="W103" s="33">
        <v>1568.3669</v>
      </c>
      <c r="X103" s="33">
        <v>1371.4108000000001</v>
      </c>
      <c r="Y103" s="33">
        <v>895.3051999999999</v>
      </c>
      <c r="Z103" s="33">
        <v>851.41643999999997</v>
      </c>
      <c r="AA103" s="33">
        <v>618.68349999999998</v>
      </c>
      <c r="AB103" s="33">
        <v>403.30865999999997</v>
      </c>
      <c r="AC103" s="33">
        <v>388.78343999999998</v>
      </c>
      <c r="AD103" s="33">
        <v>183.11773000000002</v>
      </c>
      <c r="AE103" s="33">
        <v>187.64646999999999</v>
      </c>
    </row>
    <row r="104" spans="1:31">
      <c r="A104" s="29" t="s">
        <v>131</v>
      </c>
      <c r="B104" s="29" t="s">
        <v>76</v>
      </c>
      <c r="C104" s="33">
        <v>0.11338043099999991</v>
      </c>
      <c r="D104" s="33">
        <v>0.41666984000000001</v>
      </c>
      <c r="E104" s="33">
        <v>0.83639501999999988</v>
      </c>
      <c r="F104" s="33">
        <v>1.5732963299999998</v>
      </c>
      <c r="G104" s="33">
        <v>2.25629167</v>
      </c>
      <c r="H104" s="33">
        <v>2.9538823000000001</v>
      </c>
      <c r="I104" s="33">
        <v>3.6881388999999998</v>
      </c>
      <c r="J104" s="33">
        <v>4.1408759000000002</v>
      </c>
      <c r="K104" s="33">
        <v>4.8562335599999997</v>
      </c>
      <c r="L104" s="33">
        <v>5.4257876599999992</v>
      </c>
      <c r="M104" s="33">
        <v>5.8761504499999999</v>
      </c>
      <c r="N104" s="33">
        <v>5.9247663299999997</v>
      </c>
      <c r="O104" s="33">
        <v>6.3416459999999999</v>
      </c>
      <c r="P104" s="33">
        <v>6.6409197699999991</v>
      </c>
      <c r="Q104" s="33">
        <v>7.1148906500000004</v>
      </c>
      <c r="R104" s="33">
        <v>6.7841787</v>
      </c>
      <c r="S104" s="33">
        <v>6.2875375</v>
      </c>
      <c r="T104" s="33">
        <v>6.4618178700000009</v>
      </c>
      <c r="U104" s="33">
        <v>6.4145015999999995</v>
      </c>
      <c r="V104" s="33">
        <v>6.6019884499999995</v>
      </c>
      <c r="W104" s="33">
        <v>6.6881756000000001</v>
      </c>
      <c r="X104" s="33">
        <v>5.7637658399999996</v>
      </c>
      <c r="Y104" s="33">
        <v>5.1576482600000002</v>
      </c>
      <c r="Z104" s="33">
        <v>4.5447837399999997</v>
      </c>
      <c r="AA104" s="33">
        <v>3.5599335799999992</v>
      </c>
      <c r="AB104" s="33">
        <v>2.2637830000000001</v>
      </c>
      <c r="AC104" s="33">
        <v>2.3166315399999999</v>
      </c>
      <c r="AD104" s="33">
        <v>1.1419165900000001</v>
      </c>
      <c r="AE104" s="33">
        <v>1.4837765300000001</v>
      </c>
    </row>
    <row r="105" spans="1:31">
      <c r="A105" s="13"/>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row>
    <row r="106" spans="1:31">
      <c r="A106" s="19" t="s">
        <v>128</v>
      </c>
      <c r="B106" s="19" t="s">
        <v>129</v>
      </c>
      <c r="C106" s="19" t="s">
        <v>80</v>
      </c>
      <c r="D106" s="19" t="s">
        <v>89</v>
      </c>
      <c r="E106" s="19" t="s">
        <v>90</v>
      </c>
      <c r="F106" s="19" t="s">
        <v>91</v>
      </c>
      <c r="G106" s="19" t="s">
        <v>92</v>
      </c>
      <c r="H106" s="19" t="s">
        <v>93</v>
      </c>
      <c r="I106" s="19" t="s">
        <v>94</v>
      </c>
      <c r="J106" s="19" t="s">
        <v>95</v>
      </c>
      <c r="K106" s="19" t="s">
        <v>96</v>
      </c>
      <c r="L106" s="19" t="s">
        <v>97</v>
      </c>
      <c r="M106" s="19" t="s">
        <v>98</v>
      </c>
      <c r="N106" s="19" t="s">
        <v>99</v>
      </c>
      <c r="O106" s="19" t="s">
        <v>100</v>
      </c>
      <c r="P106" s="19" t="s">
        <v>101</v>
      </c>
      <c r="Q106" s="19" t="s">
        <v>102</v>
      </c>
      <c r="R106" s="19" t="s">
        <v>103</v>
      </c>
      <c r="S106" s="19" t="s">
        <v>104</v>
      </c>
      <c r="T106" s="19" t="s">
        <v>105</v>
      </c>
      <c r="U106" s="19" t="s">
        <v>106</v>
      </c>
      <c r="V106" s="19" t="s">
        <v>107</v>
      </c>
      <c r="W106" s="19" t="s">
        <v>108</v>
      </c>
      <c r="X106" s="19" t="s">
        <v>109</v>
      </c>
      <c r="Y106" s="19" t="s">
        <v>110</v>
      </c>
      <c r="Z106" s="19" t="s">
        <v>111</v>
      </c>
      <c r="AA106" s="19" t="s">
        <v>112</v>
      </c>
      <c r="AB106" s="19" t="s">
        <v>113</v>
      </c>
      <c r="AC106" s="19" t="s">
        <v>114</v>
      </c>
      <c r="AD106" s="19" t="s">
        <v>115</v>
      </c>
      <c r="AE106" s="19" t="s">
        <v>116</v>
      </c>
    </row>
    <row r="107" spans="1:31">
      <c r="A107" s="29" t="s">
        <v>132</v>
      </c>
      <c r="B107" s="29" t="s">
        <v>70</v>
      </c>
      <c r="C107" s="33">
        <v>5.9271007799999893E-2</v>
      </c>
      <c r="D107" s="33">
        <v>0.12048717400000002</v>
      </c>
      <c r="E107" s="33">
        <v>0.1309640785</v>
      </c>
      <c r="F107" s="33">
        <v>0.1609594375</v>
      </c>
      <c r="G107" s="33">
        <v>0.1482027159999999</v>
      </c>
      <c r="H107" s="33">
        <v>0.14533760339999999</v>
      </c>
      <c r="I107" s="33">
        <v>0.1419159576</v>
      </c>
      <c r="J107" s="33">
        <v>0.12833549659999999</v>
      </c>
      <c r="K107" s="33">
        <v>0.11339525359999987</v>
      </c>
      <c r="L107" s="33">
        <v>0.1118075859999999</v>
      </c>
      <c r="M107" s="33">
        <v>0.10361887970000001</v>
      </c>
      <c r="N107" s="33">
        <v>9.8123634999999973E-2</v>
      </c>
      <c r="O107" s="33">
        <v>7.2694788299999993E-2</v>
      </c>
      <c r="P107" s="33">
        <v>6.4351943700000011E-2</v>
      </c>
      <c r="Q107" s="33">
        <v>6.7544850499999892E-2</v>
      </c>
      <c r="R107" s="33">
        <v>6.5347814800000001E-2</v>
      </c>
      <c r="S107" s="33">
        <v>5.7517686400000004E-2</v>
      </c>
      <c r="T107" s="33">
        <v>5.32657372999999E-2</v>
      </c>
      <c r="U107" s="33">
        <v>5.6289299799999991E-2</v>
      </c>
      <c r="V107" s="33">
        <v>5.1641132799999989E-2</v>
      </c>
      <c r="W107" s="33">
        <v>1.8358421E-2</v>
      </c>
      <c r="X107" s="33">
        <v>0</v>
      </c>
      <c r="Y107" s="33">
        <v>0</v>
      </c>
      <c r="Z107" s="33">
        <v>0</v>
      </c>
      <c r="AA107" s="33">
        <v>0</v>
      </c>
      <c r="AB107" s="33">
        <v>0</v>
      </c>
      <c r="AC107" s="33">
        <v>0</v>
      </c>
      <c r="AD107" s="33">
        <v>0</v>
      </c>
      <c r="AE107" s="33">
        <v>0</v>
      </c>
    </row>
    <row r="108" spans="1:31">
      <c r="A108" s="29" t="s">
        <v>132</v>
      </c>
      <c r="B108" s="29" t="s">
        <v>72</v>
      </c>
      <c r="C108" s="33">
        <v>0</v>
      </c>
      <c r="D108" s="33">
        <v>0</v>
      </c>
      <c r="E108" s="33">
        <v>0</v>
      </c>
      <c r="F108" s="33">
        <v>0</v>
      </c>
      <c r="G108" s="33">
        <v>0</v>
      </c>
      <c r="H108" s="33">
        <v>0</v>
      </c>
      <c r="I108" s="33">
        <v>0</v>
      </c>
      <c r="J108" s="33">
        <v>0</v>
      </c>
      <c r="K108" s="33">
        <v>0</v>
      </c>
      <c r="L108" s="33">
        <v>0</v>
      </c>
      <c r="M108" s="33">
        <v>0</v>
      </c>
      <c r="N108" s="33">
        <v>0</v>
      </c>
      <c r="O108" s="33">
        <v>0</v>
      </c>
      <c r="P108" s="33">
        <v>0</v>
      </c>
      <c r="Q108" s="33">
        <v>0</v>
      </c>
      <c r="R108" s="33">
        <v>0</v>
      </c>
      <c r="S108" s="33">
        <v>0</v>
      </c>
      <c r="T108" s="33">
        <v>0</v>
      </c>
      <c r="U108" s="33">
        <v>0</v>
      </c>
      <c r="V108" s="33">
        <v>0</v>
      </c>
      <c r="W108" s="33">
        <v>0</v>
      </c>
      <c r="X108" s="33">
        <v>0</v>
      </c>
      <c r="Y108" s="33">
        <v>0</v>
      </c>
      <c r="Z108" s="33">
        <v>0</v>
      </c>
      <c r="AA108" s="33">
        <v>0</v>
      </c>
      <c r="AB108" s="33">
        <v>0</v>
      </c>
      <c r="AC108" s="33">
        <v>0</v>
      </c>
      <c r="AD108" s="33">
        <v>0</v>
      </c>
      <c r="AE108" s="33">
        <v>0</v>
      </c>
    </row>
    <row r="109" spans="1:31">
      <c r="A109" s="29" t="s">
        <v>132</v>
      </c>
      <c r="B109" s="29" t="s">
        <v>76</v>
      </c>
      <c r="C109" s="33">
        <v>8.4415143999999998E-2</v>
      </c>
      <c r="D109" s="33">
        <v>0.20691619999999999</v>
      </c>
      <c r="E109" s="33">
        <v>0.73815100000000011</v>
      </c>
      <c r="F109" s="33">
        <v>1.73801692</v>
      </c>
      <c r="G109" s="33">
        <v>2.6406019999999999</v>
      </c>
      <c r="H109" s="33">
        <v>3.6825263999999995</v>
      </c>
      <c r="I109" s="33">
        <v>4.6508044000000002</v>
      </c>
      <c r="J109" s="33">
        <v>5.3116800999999993</v>
      </c>
      <c r="K109" s="33">
        <v>6.1165173999999993</v>
      </c>
      <c r="L109" s="33">
        <v>6.5480659999999995</v>
      </c>
      <c r="M109" s="33">
        <v>7.0222461000000003</v>
      </c>
      <c r="N109" s="33">
        <v>7.3568189000000004</v>
      </c>
      <c r="O109" s="33">
        <v>7.7632737999999897</v>
      </c>
      <c r="P109" s="33">
        <v>7.8054769000000004</v>
      </c>
      <c r="Q109" s="33">
        <v>9.0459124000000006</v>
      </c>
      <c r="R109" s="33">
        <v>8.9981542999999995</v>
      </c>
      <c r="S109" s="33">
        <v>8.2656800999999991</v>
      </c>
      <c r="T109" s="33">
        <v>8.0940435000000015</v>
      </c>
      <c r="U109" s="33">
        <v>8.333416999999999</v>
      </c>
      <c r="V109" s="33">
        <v>8.0425932000000007</v>
      </c>
      <c r="W109" s="33">
        <v>8.1342896000000007</v>
      </c>
      <c r="X109" s="33">
        <v>7.8716115000000011</v>
      </c>
      <c r="Y109" s="33">
        <v>6.7801962000000007</v>
      </c>
      <c r="Z109" s="33">
        <v>7.1654005000000005</v>
      </c>
      <c r="AA109" s="33">
        <v>7.0200092999999999</v>
      </c>
      <c r="AB109" s="33">
        <v>5.8253357999999995</v>
      </c>
      <c r="AC109" s="33">
        <v>4.8065148999999998</v>
      </c>
      <c r="AD109" s="33">
        <v>4.7968737599999987</v>
      </c>
      <c r="AE109" s="33">
        <v>3.67713285</v>
      </c>
    </row>
    <row r="110" spans="1:31">
      <c r="A110" s="13"/>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row>
    <row r="111" spans="1:31">
      <c r="A111" s="19" t="s">
        <v>128</v>
      </c>
      <c r="B111" s="19" t="s">
        <v>129</v>
      </c>
      <c r="C111" s="19" t="s">
        <v>80</v>
      </c>
      <c r="D111" s="19" t="s">
        <v>89</v>
      </c>
      <c r="E111" s="19" t="s">
        <v>90</v>
      </c>
      <c r="F111" s="19" t="s">
        <v>91</v>
      </c>
      <c r="G111" s="19" t="s">
        <v>92</v>
      </c>
      <c r="H111" s="19" t="s">
        <v>93</v>
      </c>
      <c r="I111" s="19" t="s">
        <v>94</v>
      </c>
      <c r="J111" s="19" t="s">
        <v>95</v>
      </c>
      <c r="K111" s="19" t="s">
        <v>96</v>
      </c>
      <c r="L111" s="19" t="s">
        <v>97</v>
      </c>
      <c r="M111" s="19" t="s">
        <v>98</v>
      </c>
      <c r="N111" s="19" t="s">
        <v>99</v>
      </c>
      <c r="O111" s="19" t="s">
        <v>100</v>
      </c>
      <c r="P111" s="19" t="s">
        <v>101</v>
      </c>
      <c r="Q111" s="19" t="s">
        <v>102</v>
      </c>
      <c r="R111" s="19" t="s">
        <v>103</v>
      </c>
      <c r="S111" s="19" t="s">
        <v>104</v>
      </c>
      <c r="T111" s="19" t="s">
        <v>105</v>
      </c>
      <c r="U111" s="19" t="s">
        <v>106</v>
      </c>
      <c r="V111" s="19" t="s">
        <v>107</v>
      </c>
      <c r="W111" s="19" t="s">
        <v>108</v>
      </c>
      <c r="X111" s="19" t="s">
        <v>109</v>
      </c>
      <c r="Y111" s="19" t="s">
        <v>110</v>
      </c>
      <c r="Z111" s="19" t="s">
        <v>111</v>
      </c>
      <c r="AA111" s="19" t="s">
        <v>112</v>
      </c>
      <c r="AB111" s="19" t="s">
        <v>113</v>
      </c>
      <c r="AC111" s="19" t="s">
        <v>114</v>
      </c>
      <c r="AD111" s="19" t="s">
        <v>115</v>
      </c>
      <c r="AE111" s="19" t="s">
        <v>116</v>
      </c>
    </row>
    <row r="112" spans="1:31">
      <c r="A112" s="29" t="s">
        <v>133</v>
      </c>
      <c r="B112" s="29" t="s">
        <v>70</v>
      </c>
      <c r="C112" s="33">
        <v>9.8714604499999914E-2</v>
      </c>
      <c r="D112" s="33">
        <v>9.1905837500000004E-2</v>
      </c>
      <c r="E112" s="33">
        <v>0.10646288400000001</v>
      </c>
      <c r="F112" s="33">
        <v>9.8660338499999889E-2</v>
      </c>
      <c r="G112" s="33">
        <v>8.8141884299999987E-2</v>
      </c>
      <c r="H112" s="33">
        <v>8.5557230499999998E-2</v>
      </c>
      <c r="I112" s="33">
        <v>8.2049144599999985E-2</v>
      </c>
      <c r="J112" s="33">
        <v>7.3814558299999986E-2</v>
      </c>
      <c r="K112" s="33">
        <v>6.8158066199999992E-2</v>
      </c>
      <c r="L112" s="33">
        <v>6.4024692000000008E-2</v>
      </c>
      <c r="M112" s="33">
        <v>5.7006044000000006E-2</v>
      </c>
      <c r="N112" s="33">
        <v>5.3167124000000003E-2</v>
      </c>
      <c r="O112" s="33">
        <v>4.9594567999999999E-2</v>
      </c>
      <c r="P112" s="33">
        <v>3.5864445000000002E-2</v>
      </c>
      <c r="Q112" s="33">
        <v>3.2663634999999996E-2</v>
      </c>
      <c r="R112" s="33">
        <v>3.2599594000000003E-2</v>
      </c>
      <c r="S112" s="33">
        <v>3.1275746999999902E-2</v>
      </c>
      <c r="T112" s="33">
        <v>2.9202476999999998E-2</v>
      </c>
      <c r="U112" s="33">
        <v>2.8694975000000001E-2</v>
      </c>
      <c r="V112" s="33">
        <v>2.6301934999999901E-2</v>
      </c>
      <c r="W112" s="33">
        <v>2.5795113000000001E-2</v>
      </c>
      <c r="X112" s="33">
        <v>2.2863012000000002E-2</v>
      </c>
      <c r="Y112" s="33">
        <v>1.9529077999999998E-2</v>
      </c>
      <c r="Z112" s="33">
        <v>2.0804681999999998E-2</v>
      </c>
      <c r="AA112" s="33">
        <v>1.9560752999999997E-2</v>
      </c>
      <c r="AB112" s="33">
        <v>1.4286531E-2</v>
      </c>
      <c r="AC112" s="33">
        <v>1.4530660999999901E-2</v>
      </c>
      <c r="AD112" s="33">
        <v>1.3528128E-2</v>
      </c>
      <c r="AE112" s="33">
        <v>1.2040819000000001E-2</v>
      </c>
    </row>
    <row r="113" spans="1:31">
      <c r="A113" s="29" t="s">
        <v>133</v>
      </c>
      <c r="B113" s="29" t="s">
        <v>72</v>
      </c>
      <c r="C113" s="33">
        <v>0</v>
      </c>
      <c r="D113" s="33">
        <v>0</v>
      </c>
      <c r="E113" s="33">
        <v>0</v>
      </c>
      <c r="F113" s="33">
        <v>0</v>
      </c>
      <c r="G113" s="33">
        <v>0</v>
      </c>
      <c r="H113" s="33">
        <v>0</v>
      </c>
      <c r="I113" s="33">
        <v>0</v>
      </c>
      <c r="J113" s="33">
        <v>0</v>
      </c>
      <c r="K113" s="33">
        <v>0</v>
      </c>
      <c r="L113" s="33">
        <v>0</v>
      </c>
      <c r="M113" s="33">
        <v>0</v>
      </c>
      <c r="N113" s="33">
        <v>0</v>
      </c>
      <c r="O113" s="33">
        <v>0</v>
      </c>
      <c r="P113" s="33">
        <v>0</v>
      </c>
      <c r="Q113" s="33">
        <v>0</v>
      </c>
      <c r="R113" s="33">
        <v>0</v>
      </c>
      <c r="S113" s="33">
        <v>0</v>
      </c>
      <c r="T113" s="33">
        <v>0</v>
      </c>
      <c r="U113" s="33">
        <v>0</v>
      </c>
      <c r="V113" s="33">
        <v>0</v>
      </c>
      <c r="W113" s="33">
        <v>0</v>
      </c>
      <c r="X113" s="33">
        <v>0</v>
      </c>
      <c r="Y113" s="33">
        <v>0</v>
      </c>
      <c r="Z113" s="33">
        <v>0</v>
      </c>
      <c r="AA113" s="33">
        <v>0</v>
      </c>
      <c r="AB113" s="33">
        <v>0</v>
      </c>
      <c r="AC113" s="33">
        <v>0</v>
      </c>
      <c r="AD113" s="33">
        <v>0</v>
      </c>
      <c r="AE113" s="33">
        <v>0</v>
      </c>
    </row>
    <row r="114" spans="1:31">
      <c r="A114" s="29" t="s">
        <v>133</v>
      </c>
      <c r="B114" s="29" t="s">
        <v>76</v>
      </c>
      <c r="C114" s="33">
        <v>0.155506528</v>
      </c>
      <c r="D114" s="33">
        <v>0.278983537</v>
      </c>
      <c r="E114" s="33">
        <v>0.53591950999999993</v>
      </c>
      <c r="F114" s="33">
        <v>0.74451866999999994</v>
      </c>
      <c r="G114" s="33">
        <v>0.91817266999999991</v>
      </c>
      <c r="H114" s="33">
        <v>1.1328770799999999</v>
      </c>
      <c r="I114" s="33">
        <v>1.3639650699999999</v>
      </c>
      <c r="J114" s="33">
        <v>1.5309197299999999</v>
      </c>
      <c r="K114" s="33">
        <v>1.7571983199999999</v>
      </c>
      <c r="L114" s="33">
        <v>1.9003932299999993</v>
      </c>
      <c r="M114" s="33">
        <v>1.9512638599999901</v>
      </c>
      <c r="N114" s="33">
        <v>2.0441042999999999</v>
      </c>
      <c r="O114" s="33">
        <v>2.1307087</v>
      </c>
      <c r="P114" s="33">
        <v>2.15546982</v>
      </c>
      <c r="Q114" s="33">
        <v>2.0913743</v>
      </c>
      <c r="R114" s="33">
        <v>2.0999273199999999</v>
      </c>
      <c r="S114" s="33">
        <v>2.0221821700000002</v>
      </c>
      <c r="T114" s="33">
        <v>1.9628304000000001</v>
      </c>
      <c r="U114" s="33">
        <v>1.9853613700000001</v>
      </c>
      <c r="V114" s="33">
        <v>1.8979387000000001</v>
      </c>
      <c r="W114" s="33">
        <v>1.8829920600000001</v>
      </c>
      <c r="X114" s="33">
        <v>1.7630135599999999</v>
      </c>
      <c r="Y114" s="33">
        <v>1.5395539</v>
      </c>
      <c r="Z114" s="33">
        <v>1.5573531700000001</v>
      </c>
      <c r="AA114" s="33">
        <v>1.49872026</v>
      </c>
      <c r="AB114" s="33">
        <v>1.1265509</v>
      </c>
      <c r="AC114" s="33">
        <v>1.0582099900000002</v>
      </c>
      <c r="AD114" s="33">
        <v>1.0254603</v>
      </c>
      <c r="AE114" s="33">
        <v>0.88261138999999988</v>
      </c>
    </row>
    <row r="116" spans="1:31">
      <c r="A116" s="19" t="s">
        <v>128</v>
      </c>
      <c r="B116" s="19" t="s">
        <v>129</v>
      </c>
      <c r="C116" s="19" t="s">
        <v>80</v>
      </c>
      <c r="D116" s="19" t="s">
        <v>89</v>
      </c>
      <c r="E116" s="19" t="s">
        <v>90</v>
      </c>
      <c r="F116" s="19" t="s">
        <v>91</v>
      </c>
      <c r="G116" s="19" t="s">
        <v>92</v>
      </c>
      <c r="H116" s="19" t="s">
        <v>93</v>
      </c>
      <c r="I116" s="19" t="s">
        <v>94</v>
      </c>
      <c r="J116" s="19" t="s">
        <v>95</v>
      </c>
      <c r="K116" s="19" t="s">
        <v>96</v>
      </c>
      <c r="L116" s="19" t="s">
        <v>97</v>
      </c>
      <c r="M116" s="19" t="s">
        <v>98</v>
      </c>
      <c r="N116" s="19" t="s">
        <v>99</v>
      </c>
      <c r="O116" s="19" t="s">
        <v>100</v>
      </c>
      <c r="P116" s="19" t="s">
        <v>101</v>
      </c>
      <c r="Q116" s="19" t="s">
        <v>102</v>
      </c>
      <c r="R116" s="19" t="s">
        <v>103</v>
      </c>
      <c r="S116" s="19" t="s">
        <v>104</v>
      </c>
      <c r="T116" s="19" t="s">
        <v>105</v>
      </c>
      <c r="U116" s="19" t="s">
        <v>106</v>
      </c>
      <c r="V116" s="19" t="s">
        <v>107</v>
      </c>
      <c r="W116" s="19" t="s">
        <v>108</v>
      </c>
      <c r="X116" s="19" t="s">
        <v>109</v>
      </c>
      <c r="Y116" s="19" t="s">
        <v>110</v>
      </c>
      <c r="Z116" s="19" t="s">
        <v>111</v>
      </c>
      <c r="AA116" s="19" t="s">
        <v>112</v>
      </c>
      <c r="AB116" s="19" t="s">
        <v>113</v>
      </c>
      <c r="AC116" s="19" t="s">
        <v>114</v>
      </c>
      <c r="AD116" s="19" t="s">
        <v>115</v>
      </c>
      <c r="AE116" s="19" t="s">
        <v>116</v>
      </c>
    </row>
    <row r="117" spans="1:31">
      <c r="A117" s="29" t="s">
        <v>134</v>
      </c>
      <c r="B117" s="29" t="s">
        <v>70</v>
      </c>
      <c r="C117" s="33">
        <v>0</v>
      </c>
      <c r="D117" s="33">
        <v>0</v>
      </c>
      <c r="E117" s="33">
        <v>0</v>
      </c>
      <c r="F117" s="33">
        <v>0</v>
      </c>
      <c r="G117" s="33">
        <v>0</v>
      </c>
      <c r="H117" s="33">
        <v>0</v>
      </c>
      <c r="I117" s="33">
        <v>0</v>
      </c>
      <c r="J117" s="33">
        <v>0</v>
      </c>
      <c r="K117" s="33">
        <v>0</v>
      </c>
      <c r="L117" s="33">
        <v>0</v>
      </c>
      <c r="M117" s="33">
        <v>0</v>
      </c>
      <c r="N117" s="33">
        <v>0</v>
      </c>
      <c r="O117" s="33">
        <v>0</v>
      </c>
      <c r="P117" s="33">
        <v>0</v>
      </c>
      <c r="Q117" s="33">
        <v>0</v>
      </c>
      <c r="R117" s="33">
        <v>0</v>
      </c>
      <c r="S117" s="33">
        <v>0</v>
      </c>
      <c r="T117" s="33">
        <v>0</v>
      </c>
      <c r="U117" s="33">
        <v>0</v>
      </c>
      <c r="V117" s="33">
        <v>0</v>
      </c>
      <c r="W117" s="33">
        <v>0</v>
      </c>
      <c r="X117" s="33">
        <v>0</v>
      </c>
      <c r="Y117" s="33">
        <v>0</v>
      </c>
      <c r="Z117" s="33">
        <v>0</v>
      </c>
      <c r="AA117" s="33">
        <v>0</v>
      </c>
      <c r="AB117" s="33">
        <v>0</v>
      </c>
      <c r="AC117" s="33">
        <v>0</v>
      </c>
      <c r="AD117" s="33">
        <v>0</v>
      </c>
      <c r="AE117" s="33">
        <v>0</v>
      </c>
    </row>
    <row r="118" spans="1:31">
      <c r="A118" s="29" t="s">
        <v>134</v>
      </c>
      <c r="B118" s="29" t="s">
        <v>72</v>
      </c>
      <c r="C118" s="33">
        <v>0</v>
      </c>
      <c r="D118" s="33">
        <v>0</v>
      </c>
      <c r="E118" s="33">
        <v>0</v>
      </c>
      <c r="F118" s="33">
        <v>0</v>
      </c>
      <c r="G118" s="33">
        <v>0</v>
      </c>
      <c r="H118" s="33">
        <v>0</v>
      </c>
      <c r="I118" s="33">
        <v>0</v>
      </c>
      <c r="J118" s="33">
        <v>0</v>
      </c>
      <c r="K118" s="33">
        <v>0</v>
      </c>
      <c r="L118" s="33">
        <v>0</v>
      </c>
      <c r="M118" s="33">
        <v>0</v>
      </c>
      <c r="N118" s="33">
        <v>0</v>
      </c>
      <c r="O118" s="33">
        <v>0</v>
      </c>
      <c r="P118" s="33">
        <v>0</v>
      </c>
      <c r="Q118" s="33">
        <v>0</v>
      </c>
      <c r="R118" s="33">
        <v>0</v>
      </c>
      <c r="S118" s="33">
        <v>0</v>
      </c>
      <c r="T118" s="33">
        <v>0</v>
      </c>
      <c r="U118" s="33">
        <v>0</v>
      </c>
      <c r="V118" s="33">
        <v>0</v>
      </c>
      <c r="W118" s="33">
        <v>0</v>
      </c>
      <c r="X118" s="33">
        <v>0</v>
      </c>
      <c r="Y118" s="33">
        <v>0</v>
      </c>
      <c r="Z118" s="33">
        <v>0</v>
      </c>
      <c r="AA118" s="33">
        <v>0</v>
      </c>
      <c r="AB118" s="33">
        <v>0</v>
      </c>
      <c r="AC118" s="33">
        <v>0</v>
      </c>
      <c r="AD118" s="33">
        <v>0</v>
      </c>
      <c r="AE118" s="33">
        <v>0</v>
      </c>
    </row>
    <row r="119" spans="1:31">
      <c r="A119" s="29" t="s">
        <v>134</v>
      </c>
      <c r="B119" s="29" t="s">
        <v>76</v>
      </c>
      <c r="C119" s="33">
        <v>5.0491792599999998E-3</v>
      </c>
      <c r="D119" s="33">
        <v>2.1624602099999897E-2</v>
      </c>
      <c r="E119" s="33">
        <v>3.9461662599999996E-2</v>
      </c>
      <c r="F119" s="33">
        <v>4.8408342600000001E-2</v>
      </c>
      <c r="G119" s="33">
        <v>8.7380680000000002E-2</v>
      </c>
      <c r="H119" s="33">
        <v>0.110413449</v>
      </c>
      <c r="I119" s="33">
        <v>0.20039831099999997</v>
      </c>
      <c r="J119" s="33">
        <v>0.25226103499999902</v>
      </c>
      <c r="K119" s="33">
        <v>0.36792691799999999</v>
      </c>
      <c r="L119" s="33">
        <v>0.41879156000000001</v>
      </c>
      <c r="M119" s="33">
        <v>0.45858886999999998</v>
      </c>
      <c r="N119" s="33">
        <v>0.45266727599999995</v>
      </c>
      <c r="O119" s="33">
        <v>0.45946989999999999</v>
      </c>
      <c r="P119" s="33">
        <v>0.44473636999999999</v>
      </c>
      <c r="Q119" s="33">
        <v>0.5063832359999999</v>
      </c>
      <c r="R119" s="33">
        <v>0.5236866269999999</v>
      </c>
      <c r="S119" s="33">
        <v>0.45839522999999899</v>
      </c>
      <c r="T119" s="33">
        <v>0.46509544999999997</v>
      </c>
      <c r="U119" s="33">
        <v>0.49305301699999898</v>
      </c>
      <c r="V119" s="33">
        <v>0.47419364199999992</v>
      </c>
      <c r="W119" s="33">
        <v>0.47908093699999993</v>
      </c>
      <c r="X119" s="33">
        <v>0.43900440700000004</v>
      </c>
      <c r="Y119" s="33">
        <v>0.396087156</v>
      </c>
      <c r="Z119" s="33">
        <v>0.419069737</v>
      </c>
      <c r="AA119" s="33">
        <v>0.442054275</v>
      </c>
      <c r="AB119" s="33">
        <v>0.30915127999999997</v>
      </c>
      <c r="AC119" s="33">
        <v>0.29365943999999994</v>
      </c>
      <c r="AD119" s="33">
        <v>0.25649894400000001</v>
      </c>
      <c r="AE119" s="33">
        <v>0.21992186099999997</v>
      </c>
    </row>
    <row r="121" spans="1:31" collapsed="1"/>
  </sheetData>
  <sheetProtection algorithmName="SHA-512" hashValue="XtV1LbF+E2EjBdIvfN+nusTvAXljBgnXbsrxlX8hyejOm9cKRKSXtPBJvVhkxJwSpbTFp5jM1OqMRkL8BhR1FQ==" saltValue="EOmkOhRwLXY+N7ovWrolnw==" spinCount="100000" sheet="1" objects="1" scenarios="1"/>
  <mergeCells count="6">
    <mergeCell ref="A17:B17"/>
    <mergeCell ref="A31:B31"/>
    <mergeCell ref="A45:B45"/>
    <mergeCell ref="A59:B59"/>
    <mergeCell ref="A73:B73"/>
    <mergeCell ref="A87:B87"/>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7" tint="0.39997558519241921"/>
  </sheetPr>
  <dimension ref="A1:AE87"/>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161</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30</v>
      </c>
      <c r="B2" s="38" t="s">
        <v>144</v>
      </c>
      <c r="C2" s="38"/>
      <c r="D2" s="38"/>
      <c r="E2" s="38"/>
      <c r="F2" s="38"/>
      <c r="G2" s="38"/>
      <c r="H2" s="38"/>
      <c r="I2" s="38"/>
      <c r="J2" s="38"/>
      <c r="K2" s="38"/>
      <c r="L2" s="38"/>
      <c r="M2" s="38"/>
      <c r="N2" s="38"/>
      <c r="O2" s="38"/>
      <c r="P2" s="38"/>
      <c r="Q2" s="38"/>
      <c r="R2" s="38"/>
      <c r="S2" s="38"/>
      <c r="T2" s="38"/>
      <c r="U2" s="38"/>
      <c r="V2" s="38"/>
    </row>
    <row r="3" spans="1:31">
      <c r="B3" s="38"/>
      <c r="C3" s="38"/>
      <c r="D3" s="38"/>
      <c r="E3" s="38"/>
      <c r="F3" s="38"/>
      <c r="G3" s="38"/>
      <c r="H3" s="38"/>
      <c r="I3" s="38"/>
      <c r="J3" s="38"/>
      <c r="K3" s="38"/>
      <c r="L3" s="38"/>
      <c r="M3" s="38"/>
      <c r="N3" s="38"/>
      <c r="O3" s="38"/>
      <c r="P3" s="38"/>
      <c r="Q3" s="38"/>
      <c r="R3" s="38"/>
      <c r="S3" s="38"/>
      <c r="T3" s="38"/>
      <c r="U3" s="38"/>
      <c r="V3" s="3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0</v>
      </c>
      <c r="D6" s="33">
        <v>0</v>
      </c>
      <c r="E6" s="33">
        <v>0</v>
      </c>
      <c r="F6" s="33">
        <v>-191421.86827360652</v>
      </c>
      <c r="G6" s="33">
        <v>-87465.974340156448</v>
      </c>
      <c r="H6" s="33">
        <v>-278701.04507155222</v>
      </c>
      <c r="I6" s="33">
        <v>-190216.87983065925</v>
      </c>
      <c r="J6" s="33">
        <v>-234305.33782765485</v>
      </c>
      <c r="K6" s="33">
        <v>-183354.32981180475</v>
      </c>
      <c r="L6" s="33">
        <v>-174956.42150649539</v>
      </c>
      <c r="M6" s="33">
        <v>216046.80278573174</v>
      </c>
      <c r="N6" s="33">
        <v>293467.65890901908</v>
      </c>
      <c r="O6" s="33">
        <v>-31597.068032605803</v>
      </c>
      <c r="P6" s="33">
        <v>-162806.6630546684</v>
      </c>
      <c r="Q6" s="33">
        <v>-59563.745242079807</v>
      </c>
      <c r="R6" s="33">
        <v>-46970.894320853353</v>
      </c>
      <c r="S6" s="33">
        <v>-18198.162691723704</v>
      </c>
      <c r="T6" s="33">
        <v>-17364.659050075014</v>
      </c>
      <c r="U6" s="33">
        <v>-16613.65954441439</v>
      </c>
      <c r="V6" s="33">
        <v>-15808.399850858783</v>
      </c>
      <c r="W6" s="33">
        <v>212086.9421026308</v>
      </c>
      <c r="X6" s="33">
        <v>-14393.463968761875</v>
      </c>
      <c r="Y6" s="33">
        <v>-12825.71624417559</v>
      </c>
      <c r="Z6" s="33">
        <v>-12167.88958535422</v>
      </c>
      <c r="AA6" s="33">
        <v>-5805.2906273590343</v>
      </c>
      <c r="AB6" s="33">
        <v>-7.4162156478298102E-6</v>
      </c>
      <c r="AC6" s="33">
        <v>-7.0954737162242698E-6</v>
      </c>
      <c r="AD6" s="33">
        <v>-6.7515579508843397E-6</v>
      </c>
      <c r="AE6" s="33">
        <v>-6.4423262864469403E-6</v>
      </c>
    </row>
    <row r="7" spans="1:31">
      <c r="A7" s="29" t="s">
        <v>40</v>
      </c>
      <c r="B7" s="29" t="s">
        <v>71</v>
      </c>
      <c r="C7" s="33">
        <v>0</v>
      </c>
      <c r="D7" s="33">
        <v>0</v>
      </c>
      <c r="E7" s="33">
        <v>0</v>
      </c>
      <c r="F7" s="33">
        <v>-321234.38922288857</v>
      </c>
      <c r="G7" s="33">
        <v>-317804.44765931799</v>
      </c>
      <c r="H7" s="33">
        <v>-344124.55932449613</v>
      </c>
      <c r="I7" s="33">
        <v>-468378.13540444901</v>
      </c>
      <c r="J7" s="33">
        <v>-445675.97044373723</v>
      </c>
      <c r="K7" s="33">
        <v>-391742.18532895448</v>
      </c>
      <c r="L7" s="33">
        <v>-341813.97181222565</v>
      </c>
      <c r="M7" s="33">
        <v>-294242.58245989709</v>
      </c>
      <c r="N7" s="33">
        <v>-248781.59437386246</v>
      </c>
      <c r="O7" s="33">
        <v>-237387.01743780248</v>
      </c>
      <c r="P7" s="33">
        <v>-226514.32952604326</v>
      </c>
      <c r="Q7" s="33">
        <v>-216717.8717315915</v>
      </c>
      <c r="R7" s="33">
        <v>-206213.612861745</v>
      </c>
      <c r="S7" s="33">
        <v>-196768.71448439584</v>
      </c>
      <c r="T7" s="33">
        <v>-187756.40687600931</v>
      </c>
      <c r="U7" s="33">
        <v>-179636.18013606139</v>
      </c>
      <c r="V7" s="33">
        <v>-170929.261212104</v>
      </c>
      <c r="W7" s="33">
        <v>-163100.44002295149</v>
      </c>
      <c r="X7" s="33">
        <v>-155630.19079963502</v>
      </c>
      <c r="Y7" s="33">
        <v>-148899.38220619559</v>
      </c>
      <c r="Z7" s="33">
        <v>-141682.26788259589</v>
      </c>
      <c r="AA7" s="33">
        <v>-135193.00365094369</v>
      </c>
      <c r="AB7" s="33">
        <v>-129000.95763083998</v>
      </c>
      <c r="AC7" s="33">
        <v>-88405.293594013201</v>
      </c>
      <c r="AD7" s="33">
        <v>0</v>
      </c>
      <c r="AE7" s="33">
        <v>0</v>
      </c>
    </row>
    <row r="8" spans="1:31">
      <c r="A8" s="29" t="s">
        <v>40</v>
      </c>
      <c r="B8" s="29" t="s">
        <v>20</v>
      </c>
      <c r="C8" s="33">
        <v>7.7136760822451902E-5</v>
      </c>
      <c r="D8" s="33">
        <v>7.3603779381433096E-5</v>
      </c>
      <c r="E8" s="33">
        <v>7.6020993466590712E-5</v>
      </c>
      <c r="F8" s="33">
        <v>9.7077996704453501E-5</v>
      </c>
      <c r="G8" s="33">
        <v>9.2631676207828896E-5</v>
      </c>
      <c r="H8" s="33">
        <v>8.8389003979914187E-5</v>
      </c>
      <c r="I8" s="33">
        <v>8.698730762440521E-5</v>
      </c>
      <c r="J8" s="33">
        <v>8.7178718750029205E-5</v>
      </c>
      <c r="K8" s="33">
        <v>8.3185800300879099E-5</v>
      </c>
      <c r="L8" s="33">
        <v>8.23275828894889E-5</v>
      </c>
      <c r="M8" s="33">
        <v>8.7207087867782881E-5</v>
      </c>
      <c r="N8" s="33">
        <v>1.194546430260515E-4</v>
      </c>
      <c r="O8" s="33">
        <v>1.1398343795657821E-4</v>
      </c>
      <c r="P8" s="33">
        <v>1.097669241769272E-4</v>
      </c>
      <c r="Q8" s="33">
        <v>1.0770359977624289E-4</v>
      </c>
      <c r="R8" s="33">
        <v>1.0248323431111321E-4</v>
      </c>
      <c r="S8" s="33">
        <v>1.3556368389767471E-4</v>
      </c>
      <c r="T8" s="33">
        <v>1.2935466015620578E-4</v>
      </c>
      <c r="U8" s="33">
        <v>1.3229102644775291E-4</v>
      </c>
      <c r="V8" s="33">
        <v>1.2587891480757421E-4</v>
      </c>
      <c r="W8" s="33">
        <v>1.5336762805658887E-4</v>
      </c>
      <c r="X8" s="33">
        <v>1.4634315648428411E-4</v>
      </c>
      <c r="Y8" s="33">
        <v>1.4652757160011861E-4</v>
      </c>
      <c r="Z8" s="33">
        <v>1.394254183196363E-4</v>
      </c>
      <c r="AA8" s="33">
        <v>1.330395212443969E-4</v>
      </c>
      <c r="AB8" s="33">
        <v>1.4779614779626099E-4</v>
      </c>
      <c r="AC8" s="33">
        <v>1.414041516382336E-4</v>
      </c>
      <c r="AD8" s="33">
        <v>1.5705846995076628E-4</v>
      </c>
      <c r="AE8" s="33">
        <v>1.4986495218343303E-4</v>
      </c>
    </row>
    <row r="9" spans="1:31">
      <c r="A9" s="29" t="s">
        <v>40</v>
      </c>
      <c r="B9" s="29" t="s">
        <v>32</v>
      </c>
      <c r="C9" s="33">
        <v>0</v>
      </c>
      <c r="D9" s="33">
        <v>0</v>
      </c>
      <c r="E9" s="33">
        <v>0</v>
      </c>
      <c r="F9" s="33">
        <v>0</v>
      </c>
      <c r="G9" s="33">
        <v>0</v>
      </c>
      <c r="H9" s="33">
        <v>0</v>
      </c>
      <c r="I9" s="33">
        <v>0</v>
      </c>
      <c r="J9" s="33">
        <v>0</v>
      </c>
      <c r="K9" s="33">
        <v>0</v>
      </c>
      <c r="L9" s="33">
        <v>0</v>
      </c>
      <c r="M9" s="33">
        <v>0</v>
      </c>
      <c r="N9" s="33">
        <v>0</v>
      </c>
      <c r="O9" s="33">
        <v>0</v>
      </c>
      <c r="P9" s="33">
        <v>0</v>
      </c>
      <c r="Q9" s="33">
        <v>0</v>
      </c>
      <c r="R9" s="33">
        <v>0</v>
      </c>
      <c r="S9" s="33">
        <v>0</v>
      </c>
      <c r="T9" s="33">
        <v>0</v>
      </c>
      <c r="U9" s="33">
        <v>0</v>
      </c>
      <c r="V9" s="33">
        <v>0</v>
      </c>
      <c r="W9" s="33">
        <v>0</v>
      </c>
      <c r="X9" s="33">
        <v>0</v>
      </c>
      <c r="Y9" s="33">
        <v>0</v>
      </c>
      <c r="Z9" s="33">
        <v>0</v>
      </c>
      <c r="AA9" s="33">
        <v>0</v>
      </c>
      <c r="AB9" s="33">
        <v>0</v>
      </c>
      <c r="AC9" s="33">
        <v>0</v>
      </c>
      <c r="AD9" s="33">
        <v>0</v>
      </c>
      <c r="AE9" s="33">
        <v>0</v>
      </c>
    </row>
    <row r="10" spans="1:31">
      <c r="A10" s="29" t="s">
        <v>40</v>
      </c>
      <c r="B10" s="29" t="s">
        <v>66</v>
      </c>
      <c r="C10" s="33">
        <v>2.8376269500797908E-4</v>
      </c>
      <c r="D10" s="33">
        <v>2.7863207235889211E-4</v>
      </c>
      <c r="E10" s="33">
        <v>2.7341549628170247E-4</v>
      </c>
      <c r="F10" s="33">
        <v>2.6128344055040883E-4</v>
      </c>
      <c r="G10" s="33">
        <v>2.4931625996792541E-4</v>
      </c>
      <c r="H10" s="33">
        <v>2.3789719453117089E-4</v>
      </c>
      <c r="I10" s="33">
        <v>2.2760844224552288E-4</v>
      </c>
      <c r="J10" s="33">
        <v>2.1969007522858579E-4</v>
      </c>
      <c r="K10" s="33">
        <v>2.1315785387049781E-4</v>
      </c>
      <c r="L10" s="33">
        <v>2.1646860190009239E-4</v>
      </c>
      <c r="M10" s="33">
        <v>2.3254764382754417E-4</v>
      </c>
      <c r="N10" s="33">
        <v>5.3812698460938186E-4</v>
      </c>
      <c r="O10" s="33">
        <v>5.1347994694192869E-4</v>
      </c>
      <c r="P10" s="33">
        <v>4.9759262256500133E-4</v>
      </c>
      <c r="Q10" s="33">
        <v>168.51072863510208</v>
      </c>
      <c r="R10" s="33">
        <v>160.34305745142723</v>
      </c>
      <c r="S10" s="33">
        <v>8988.2808527652851</v>
      </c>
      <c r="T10" s="33">
        <v>8576.6038637279144</v>
      </c>
      <c r="U10" s="33">
        <v>12564.199773593007</v>
      </c>
      <c r="V10" s="33">
        <v>11955.216278785785</v>
      </c>
      <c r="W10" s="33">
        <v>16170.88124385359</v>
      </c>
      <c r="X10" s="33">
        <v>17429.624965554864</v>
      </c>
      <c r="Y10" s="33">
        <v>25684.436713538693</v>
      </c>
      <c r="Z10" s="33">
        <v>28623.059160792982</v>
      </c>
      <c r="AA10" s="33">
        <v>27312.079341028086</v>
      </c>
      <c r="AB10" s="33">
        <v>30126.818235223964</v>
      </c>
      <c r="AC10" s="33">
        <v>28823.871512427144</v>
      </c>
      <c r="AD10" s="33">
        <v>28600.410564705118</v>
      </c>
      <c r="AE10" s="33">
        <v>35690.637029100872</v>
      </c>
    </row>
    <row r="11" spans="1:31">
      <c r="A11" s="29" t="s">
        <v>40</v>
      </c>
      <c r="B11" s="29" t="s">
        <v>65</v>
      </c>
      <c r="C11" s="33">
        <v>0</v>
      </c>
      <c r="D11" s="33">
        <v>0</v>
      </c>
      <c r="E11" s="33">
        <v>0</v>
      </c>
      <c r="F11" s="33">
        <v>0</v>
      </c>
      <c r="G11" s="33">
        <v>0</v>
      </c>
      <c r="H11" s="33">
        <v>0</v>
      </c>
      <c r="I11" s="33">
        <v>0</v>
      </c>
      <c r="J11" s="33">
        <v>0</v>
      </c>
      <c r="K11" s="33">
        <v>0</v>
      </c>
      <c r="L11" s="33">
        <v>0</v>
      </c>
      <c r="M11" s="33">
        <v>0</v>
      </c>
      <c r="N11" s="33">
        <v>0</v>
      </c>
      <c r="O11" s="33">
        <v>0</v>
      </c>
      <c r="P11" s="33">
        <v>0</v>
      </c>
      <c r="Q11" s="33">
        <v>0</v>
      </c>
      <c r="R11" s="33">
        <v>0</v>
      </c>
      <c r="S11" s="33">
        <v>0</v>
      </c>
      <c r="T11" s="33">
        <v>0</v>
      </c>
      <c r="U11" s="33">
        <v>0</v>
      </c>
      <c r="V11" s="33">
        <v>0</v>
      </c>
      <c r="W11" s="33">
        <v>0</v>
      </c>
      <c r="X11" s="33">
        <v>0</v>
      </c>
      <c r="Y11" s="33">
        <v>0</v>
      </c>
      <c r="Z11" s="33">
        <v>0</v>
      </c>
      <c r="AA11" s="33">
        <v>0</v>
      </c>
      <c r="AB11" s="33">
        <v>0</v>
      </c>
      <c r="AC11" s="33">
        <v>0</v>
      </c>
      <c r="AD11" s="33">
        <v>0</v>
      </c>
      <c r="AE11" s="33">
        <v>0</v>
      </c>
    </row>
    <row r="12" spans="1:31">
      <c r="A12" s="29" t="s">
        <v>40</v>
      </c>
      <c r="B12" s="29" t="s">
        <v>69</v>
      </c>
      <c r="C12" s="33">
        <v>149599.51603483511</v>
      </c>
      <c r="D12" s="33">
        <v>142747.62994601985</v>
      </c>
      <c r="E12" s="33">
        <v>194920.92001332185</v>
      </c>
      <c r="F12" s="33">
        <v>297337.34615714708</v>
      </c>
      <c r="G12" s="33">
        <v>297213.50161525042</v>
      </c>
      <c r="H12" s="33">
        <v>292567.14059194573</v>
      </c>
      <c r="I12" s="33">
        <v>316858.71680200862</v>
      </c>
      <c r="J12" s="33">
        <v>339406.54474972433</v>
      </c>
      <c r="K12" s="33">
        <v>340109.78143883048</v>
      </c>
      <c r="L12" s="33">
        <v>348659.69363775215</v>
      </c>
      <c r="M12" s="33">
        <v>347235.23244730983</v>
      </c>
      <c r="N12" s="33">
        <v>424094.77060608024</v>
      </c>
      <c r="O12" s="33">
        <v>433356.23756480892</v>
      </c>
      <c r="P12" s="33">
        <v>428586.36397297931</v>
      </c>
      <c r="Q12" s="33">
        <v>414021.41627279774</v>
      </c>
      <c r="R12" s="33">
        <v>413611.56354758795</v>
      </c>
      <c r="S12" s="33">
        <v>434915.92603365856</v>
      </c>
      <c r="T12" s="33">
        <v>435551.19972376141</v>
      </c>
      <c r="U12" s="33">
        <v>424153.44593154331</v>
      </c>
      <c r="V12" s="33">
        <v>408436.99359984795</v>
      </c>
      <c r="W12" s="33">
        <v>404885.05338546203</v>
      </c>
      <c r="X12" s="33">
        <v>419584.20249575883</v>
      </c>
      <c r="Y12" s="33">
        <v>406097.66950794403</v>
      </c>
      <c r="Z12" s="33">
        <v>393068.2033192853</v>
      </c>
      <c r="AA12" s="33">
        <v>402445.63539904292</v>
      </c>
      <c r="AB12" s="33">
        <v>430197.88502738322</v>
      </c>
      <c r="AC12" s="33">
        <v>413261.7366347402</v>
      </c>
      <c r="AD12" s="33">
        <v>425305.08698194672</v>
      </c>
      <c r="AE12" s="33">
        <v>427347.42358496366</v>
      </c>
    </row>
    <row r="13" spans="1:31">
      <c r="A13" s="29" t="s">
        <v>40</v>
      </c>
      <c r="B13" s="29" t="s">
        <v>68</v>
      </c>
      <c r="C13" s="33">
        <v>4.5726658782918063E-4</v>
      </c>
      <c r="D13" s="33">
        <v>7.7222788114737328E-4</v>
      </c>
      <c r="E13" s="33">
        <v>8.3048848621211863E-4</v>
      </c>
      <c r="F13" s="33">
        <v>2.4256733954240843E-3</v>
      </c>
      <c r="G13" s="33">
        <v>3671.3248803057272</v>
      </c>
      <c r="H13" s="33">
        <v>7155.5489993959918</v>
      </c>
      <c r="I13" s="33">
        <v>14093.007563434579</v>
      </c>
      <c r="J13" s="33">
        <v>23018.17145874874</v>
      </c>
      <c r="K13" s="33">
        <v>21963.90410731424</v>
      </c>
      <c r="L13" s="33">
        <v>26512.887590361803</v>
      </c>
      <c r="M13" s="33">
        <v>34106.127335802645</v>
      </c>
      <c r="N13" s="33">
        <v>82905.059675673867</v>
      </c>
      <c r="O13" s="33">
        <v>99160.116112752774</v>
      </c>
      <c r="P13" s="33">
        <v>96316.510129495393</v>
      </c>
      <c r="Q13" s="33">
        <v>95042.292320471141</v>
      </c>
      <c r="R13" s="33">
        <v>92325.556373078347</v>
      </c>
      <c r="S13" s="33">
        <v>138293.4006505539</v>
      </c>
      <c r="T13" s="33">
        <v>140955.52119464069</v>
      </c>
      <c r="U13" s="33">
        <v>150041.51344596237</v>
      </c>
      <c r="V13" s="33">
        <v>162536.48316845568</v>
      </c>
      <c r="W13" s="33">
        <v>196997.48062956342</v>
      </c>
      <c r="X13" s="33">
        <v>228943.58511440462</v>
      </c>
      <c r="Y13" s="33">
        <v>228137.61479370177</v>
      </c>
      <c r="Z13" s="33">
        <v>217079.84394815576</v>
      </c>
      <c r="AA13" s="33">
        <v>207865.18620236122</v>
      </c>
      <c r="AB13" s="33">
        <v>236730.80545914776</v>
      </c>
      <c r="AC13" s="33">
        <v>226492.49802531206</v>
      </c>
      <c r="AD13" s="33">
        <v>215514.46764727711</v>
      </c>
      <c r="AE13" s="33">
        <v>226716.19356084295</v>
      </c>
    </row>
    <row r="14" spans="1:31">
      <c r="A14" s="29" t="s">
        <v>40</v>
      </c>
      <c r="B14" s="29" t="s">
        <v>36</v>
      </c>
      <c r="C14" s="33">
        <v>3.5100141914924584E-4</v>
      </c>
      <c r="D14" s="33">
        <v>5.0260778140166437E-4</v>
      </c>
      <c r="E14" s="33">
        <v>4.8087063157998704E-4</v>
      </c>
      <c r="F14" s="33">
        <v>6.7671585797382332E-4</v>
      </c>
      <c r="G14" s="33">
        <v>8.8106074838630998E-4</v>
      </c>
      <c r="H14" s="33">
        <v>9.4414800206515806E-4</v>
      </c>
      <c r="I14" s="33">
        <v>1.269299418173686E-3</v>
      </c>
      <c r="J14" s="33">
        <v>5.9997021135509351E-3</v>
      </c>
      <c r="K14" s="33">
        <v>6.0571842667110493E-3</v>
      </c>
      <c r="L14" s="33">
        <v>5.9975297693101969E-3</v>
      </c>
      <c r="M14" s="33">
        <v>5.9342688989605904E-3</v>
      </c>
      <c r="N14" s="33">
        <v>11373.840843464663</v>
      </c>
      <c r="O14" s="33">
        <v>13004.575421522417</v>
      </c>
      <c r="P14" s="33">
        <v>12408.946007962784</v>
      </c>
      <c r="Q14" s="33">
        <v>16952.289548858691</v>
      </c>
      <c r="R14" s="33">
        <v>16130.616484080958</v>
      </c>
      <c r="S14" s="33">
        <v>15391.809718093384</v>
      </c>
      <c r="T14" s="33">
        <v>14686.84132935715</v>
      </c>
      <c r="U14" s="33">
        <v>14051.657217578209</v>
      </c>
      <c r="V14" s="33">
        <v>13370.577047380715</v>
      </c>
      <c r="W14" s="33">
        <v>35587.04464680102</v>
      </c>
      <c r="X14" s="33">
        <v>42630.147395133172</v>
      </c>
      <c r="Y14" s="33">
        <v>40786.44752589523</v>
      </c>
      <c r="Z14" s="33">
        <v>52690.94653561349</v>
      </c>
      <c r="AA14" s="33">
        <v>52905.110431231391</v>
      </c>
      <c r="AB14" s="33">
        <v>78335.388652483147</v>
      </c>
      <c r="AC14" s="33">
        <v>84097.690652682824</v>
      </c>
      <c r="AD14" s="33">
        <v>91868.592939139708</v>
      </c>
      <c r="AE14" s="33">
        <v>93164.63223022857</v>
      </c>
    </row>
    <row r="15" spans="1:31">
      <c r="A15" s="29" t="s">
        <v>40</v>
      </c>
      <c r="B15" s="29" t="s">
        <v>73</v>
      </c>
      <c r="C15" s="33">
        <v>0</v>
      </c>
      <c r="D15" s="33">
        <v>0</v>
      </c>
      <c r="E15" s="33">
        <v>7.3810222953131803E-4</v>
      </c>
      <c r="F15" s="33">
        <v>9.5185314479395125E-4</v>
      </c>
      <c r="G15" s="33">
        <v>9.2440594242981539E-4</v>
      </c>
      <c r="H15" s="33">
        <v>1.0657882256855196E-3</v>
      </c>
      <c r="I15" s="33">
        <v>1.1852656428674186E-3</v>
      </c>
      <c r="J15" s="33">
        <v>2.0368438235343384E-3</v>
      </c>
      <c r="K15" s="33">
        <v>2593.798912029974</v>
      </c>
      <c r="L15" s="33">
        <v>3060.6089495694491</v>
      </c>
      <c r="M15" s="33">
        <v>3228.4518777058138</v>
      </c>
      <c r="N15" s="33">
        <v>32748.76638771308</v>
      </c>
      <c r="O15" s="33">
        <v>34681.815663498026</v>
      </c>
      <c r="P15" s="33">
        <v>33093.33554359767</v>
      </c>
      <c r="Q15" s="33">
        <v>35714.079236825375</v>
      </c>
      <c r="R15" s="33">
        <v>33983.027107060581</v>
      </c>
      <c r="S15" s="33">
        <v>45600.726590033591</v>
      </c>
      <c r="T15" s="33">
        <v>43512.143675457031</v>
      </c>
      <c r="U15" s="33">
        <v>46887.332081627639</v>
      </c>
      <c r="V15" s="33">
        <v>44614.715292035595</v>
      </c>
      <c r="W15" s="33">
        <v>51475.39347557156</v>
      </c>
      <c r="X15" s="33">
        <v>52985.843320804968</v>
      </c>
      <c r="Y15" s="33">
        <v>50694.272721797839</v>
      </c>
      <c r="Z15" s="33">
        <v>48416.355871742562</v>
      </c>
      <c r="AA15" s="33">
        <v>46198.812836323479</v>
      </c>
      <c r="AB15" s="33">
        <v>44082.836658330685</v>
      </c>
      <c r="AC15" s="33">
        <v>42176.309819463815</v>
      </c>
      <c r="AD15" s="33">
        <v>40132.035053480497</v>
      </c>
      <c r="AE15" s="33">
        <v>38293.926562502864</v>
      </c>
    </row>
    <row r="16" spans="1:31">
      <c r="A16" s="29" t="s">
        <v>40</v>
      </c>
      <c r="B16" s="29" t="s">
        <v>56</v>
      </c>
      <c r="C16" s="33">
        <v>0</v>
      </c>
      <c r="D16" s="33">
        <v>0</v>
      </c>
      <c r="E16" s="33">
        <v>0</v>
      </c>
      <c r="F16" s="33">
        <v>0</v>
      </c>
      <c r="G16" s="33">
        <v>0</v>
      </c>
      <c r="H16" s="33">
        <v>0</v>
      </c>
      <c r="I16" s="33">
        <v>0</v>
      </c>
      <c r="J16" s="33">
        <v>0</v>
      </c>
      <c r="K16" s="33">
        <v>0</v>
      </c>
      <c r="L16" s="33">
        <v>0</v>
      </c>
      <c r="M16" s="33">
        <v>0</v>
      </c>
      <c r="N16" s="33">
        <v>0</v>
      </c>
      <c r="O16" s="33">
        <v>0</v>
      </c>
      <c r="P16" s="33">
        <v>0</v>
      </c>
      <c r="Q16" s="33">
        <v>0</v>
      </c>
      <c r="R16" s="33">
        <v>0</v>
      </c>
      <c r="S16" s="33">
        <v>0</v>
      </c>
      <c r="T16" s="33">
        <v>0</v>
      </c>
      <c r="U16" s="33">
        <v>0</v>
      </c>
      <c r="V16" s="33">
        <v>0</v>
      </c>
      <c r="W16" s="33">
        <v>0</v>
      </c>
      <c r="X16" s="33">
        <v>0</v>
      </c>
      <c r="Y16" s="33">
        <v>0</v>
      </c>
      <c r="Z16" s="33">
        <v>0</v>
      </c>
      <c r="AA16" s="33">
        <v>0</v>
      </c>
      <c r="AB16" s="33">
        <v>0</v>
      </c>
      <c r="AC16" s="33">
        <v>0</v>
      </c>
      <c r="AD16" s="33">
        <v>0</v>
      </c>
      <c r="AE16" s="33">
        <v>0</v>
      </c>
    </row>
    <row r="17" spans="1:31">
      <c r="A17" s="34" t="s">
        <v>138</v>
      </c>
      <c r="B17" s="34"/>
      <c r="C17" s="35">
        <v>149599.51685300114</v>
      </c>
      <c r="D17" s="35">
        <v>142747.63107048359</v>
      </c>
      <c r="E17" s="35">
        <v>194920.92119324682</v>
      </c>
      <c r="F17" s="35">
        <v>-215318.90855531322</v>
      </c>
      <c r="G17" s="35">
        <v>-104385.59516197031</v>
      </c>
      <c r="H17" s="35">
        <v>-323102.91447842045</v>
      </c>
      <c r="I17" s="35">
        <v>-327643.29055506934</v>
      </c>
      <c r="J17" s="35">
        <v>-317556.59175605024</v>
      </c>
      <c r="K17" s="35">
        <v>-213022.82929827087</v>
      </c>
      <c r="L17" s="35">
        <v>-141597.81179181091</v>
      </c>
      <c r="M17" s="35">
        <v>303145.58042870183</v>
      </c>
      <c r="N17" s="35">
        <v>551685.89547449234</v>
      </c>
      <c r="O17" s="35">
        <v>263532.26883461681</v>
      </c>
      <c r="P17" s="35">
        <v>135581.88212912256</v>
      </c>
      <c r="Q17" s="35">
        <v>232950.60245593631</v>
      </c>
      <c r="R17" s="35">
        <v>252912.9558980026</v>
      </c>
      <c r="S17" s="35">
        <v>367230.73049642192</v>
      </c>
      <c r="T17" s="35">
        <v>379962.25898540032</v>
      </c>
      <c r="U17" s="35">
        <v>390509.31960291392</v>
      </c>
      <c r="V17" s="35">
        <v>396191.03211000556</v>
      </c>
      <c r="W17" s="35">
        <v>667039.917491926</v>
      </c>
      <c r="X17" s="35">
        <v>495933.75795366458</v>
      </c>
      <c r="Y17" s="35">
        <v>498194.6227113409</v>
      </c>
      <c r="Z17" s="35">
        <v>484920.94909970934</v>
      </c>
      <c r="AA17" s="35">
        <v>496624.60679716908</v>
      </c>
      <c r="AB17" s="35">
        <v>568054.55123129487</v>
      </c>
      <c r="AC17" s="35">
        <v>580172.81271277484</v>
      </c>
      <c r="AD17" s="35">
        <v>669419.96534423588</v>
      </c>
      <c r="AE17" s="35">
        <v>689754.25431833009</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0</v>
      </c>
      <c r="D20" s="33">
        <v>0</v>
      </c>
      <c r="E20" s="33">
        <v>0</v>
      </c>
      <c r="F20" s="33">
        <v>-40798.819853165995</v>
      </c>
      <c r="G20" s="33">
        <v>58823.961011910498</v>
      </c>
      <c r="H20" s="33">
        <v>-132090.14972866597</v>
      </c>
      <c r="I20" s="33">
        <v>-126377.41809006601</v>
      </c>
      <c r="J20" s="33">
        <v>-120251.93750872739</v>
      </c>
      <c r="K20" s="33">
        <v>-70525.816252571152</v>
      </c>
      <c r="L20" s="33">
        <v>-67295.626168409508</v>
      </c>
      <c r="M20" s="33">
        <v>-64385.17561284679</v>
      </c>
      <c r="N20" s="33">
        <v>230619.28882352792</v>
      </c>
      <c r="O20" s="33">
        <v>-58458.435155152161</v>
      </c>
      <c r="P20" s="33">
        <v>-55780.949553319078</v>
      </c>
      <c r="Q20" s="33">
        <v>-5.81764660569592E-4</v>
      </c>
      <c r="R20" s="33">
        <v>-5.5356667880129492E-4</v>
      </c>
      <c r="S20" s="33">
        <v>-5.2821247956193499E-4</v>
      </c>
      <c r="T20" s="33">
        <v>-5.0401954136607E-4</v>
      </c>
      <c r="U20" s="33">
        <v>-4.8222133471440698E-4</v>
      </c>
      <c r="V20" s="33">
        <v>-4.5884819205694997E-4</v>
      </c>
      <c r="W20" s="33">
        <v>-12664.149248292144</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1.6935702282236403E-5</v>
      </c>
      <c r="D22" s="33">
        <v>1.6160021255242298E-5</v>
      </c>
      <c r="E22" s="33">
        <v>1.6652576632335701E-5</v>
      </c>
      <c r="F22" s="33">
        <v>2.0726057143353598E-5</v>
      </c>
      <c r="G22" s="33">
        <v>1.9776772075479099E-5</v>
      </c>
      <c r="H22" s="33">
        <v>1.8870965713364E-5</v>
      </c>
      <c r="I22" s="33">
        <v>1.89142333894846E-5</v>
      </c>
      <c r="J22" s="33">
        <v>1.8816777370532299E-5</v>
      </c>
      <c r="K22" s="33">
        <v>1.7954940231909201E-5</v>
      </c>
      <c r="L22" s="33">
        <v>1.7132576550344398E-5</v>
      </c>
      <c r="M22" s="33">
        <v>1.7627238192496698E-5</v>
      </c>
      <c r="N22" s="33">
        <v>3.1334352331013399E-5</v>
      </c>
      <c r="O22" s="33">
        <v>2.98991911436436E-5</v>
      </c>
      <c r="P22" s="33">
        <v>2.95338642728636E-5</v>
      </c>
      <c r="Q22" s="33">
        <v>2.8256562057760701E-5</v>
      </c>
      <c r="R22" s="33">
        <v>2.6886973844961099E-5</v>
      </c>
      <c r="S22" s="33">
        <v>3.9119445289747E-5</v>
      </c>
      <c r="T22" s="33">
        <v>3.7327714956271598E-5</v>
      </c>
      <c r="U22" s="33">
        <v>3.5713338572677701E-5</v>
      </c>
      <c r="V22" s="33">
        <v>3.3982322341868205E-5</v>
      </c>
      <c r="W22" s="33">
        <v>4.4045590886617301E-5</v>
      </c>
      <c r="X22" s="33">
        <v>4.2028235562100897E-5</v>
      </c>
      <c r="Y22" s="33">
        <v>4.2383676099636695E-5</v>
      </c>
      <c r="Z22" s="33">
        <v>4.0329350343993799E-5</v>
      </c>
      <c r="AA22" s="33">
        <v>3.8482204511390999E-5</v>
      </c>
      <c r="AB22" s="33">
        <v>3.8816641218330998E-5</v>
      </c>
      <c r="AC22" s="33">
        <v>3.7137870660135399E-5</v>
      </c>
      <c r="AD22" s="33">
        <v>3.5337807729598197E-5</v>
      </c>
      <c r="AE22" s="33">
        <v>3.3719282171306699E-5</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5.8663219175290104E-5</v>
      </c>
      <c r="D24" s="33">
        <v>5.8880550244339708E-5</v>
      </c>
      <c r="E24" s="33">
        <v>6.0000359673318101E-5</v>
      </c>
      <c r="F24" s="33">
        <v>5.8212480099561598E-5</v>
      </c>
      <c r="G24" s="33">
        <v>5.5546259614871999E-5</v>
      </c>
      <c r="H24" s="33">
        <v>5.3002156099959705E-5</v>
      </c>
      <c r="I24" s="33">
        <v>5.07098799939198E-5</v>
      </c>
      <c r="J24" s="33">
        <v>4.8251985301345907E-5</v>
      </c>
      <c r="K24" s="33">
        <v>4.6041970689060898E-5</v>
      </c>
      <c r="L24" s="33">
        <v>4.5077647667972993E-5</v>
      </c>
      <c r="M24" s="33">
        <v>4.5417329740792101E-5</v>
      </c>
      <c r="N24" s="33">
        <v>2.3089254023343981E-4</v>
      </c>
      <c r="O24" s="33">
        <v>2.2031730929533981E-4</v>
      </c>
      <c r="P24" s="33">
        <v>2.1785728141054128E-4</v>
      </c>
      <c r="Q24" s="33">
        <v>168.50848282791574</v>
      </c>
      <c r="R24" s="33">
        <v>160.34092049793099</v>
      </c>
      <c r="S24" s="33">
        <v>6649.93616627146</v>
      </c>
      <c r="T24" s="33">
        <v>6345.3589347556963</v>
      </c>
      <c r="U24" s="33">
        <v>6070.9301993858526</v>
      </c>
      <c r="V24" s="33">
        <v>5776.6737918012523</v>
      </c>
      <c r="W24" s="33">
        <v>5512.093329410417</v>
      </c>
      <c r="X24" s="33">
        <v>5259.6310374197792</v>
      </c>
      <c r="Y24" s="33">
        <v>10236.660080992622</v>
      </c>
      <c r="Z24" s="33">
        <v>12375.803202709796</v>
      </c>
      <c r="AA24" s="33">
        <v>11808.972516968168</v>
      </c>
      <c r="AB24" s="33">
        <v>11268.103542239285</v>
      </c>
      <c r="AC24" s="33">
        <v>10780.772338928566</v>
      </c>
      <c r="AD24" s="33">
        <v>10330.170549917002</v>
      </c>
      <c r="AE24" s="33">
        <v>10772.069473953921</v>
      </c>
    </row>
    <row r="25" spans="1:31">
      <c r="A25" s="29" t="s">
        <v>130</v>
      </c>
      <c r="B25" s="29" t="s">
        <v>65</v>
      </c>
      <c r="C25" s="33">
        <v>0</v>
      </c>
      <c r="D25" s="33">
        <v>0</v>
      </c>
      <c r="E25" s="33">
        <v>0</v>
      </c>
      <c r="F25" s="33">
        <v>0</v>
      </c>
      <c r="G25" s="33">
        <v>0</v>
      </c>
      <c r="H25" s="33">
        <v>0</v>
      </c>
      <c r="I25" s="33">
        <v>0</v>
      </c>
      <c r="J25" s="33">
        <v>0</v>
      </c>
      <c r="K25" s="33">
        <v>0</v>
      </c>
      <c r="L25" s="33">
        <v>0</v>
      </c>
      <c r="M25" s="33">
        <v>0</v>
      </c>
      <c r="N25" s="33">
        <v>0</v>
      </c>
      <c r="O25" s="33">
        <v>0</v>
      </c>
      <c r="P25" s="33">
        <v>0</v>
      </c>
      <c r="Q25" s="33">
        <v>0</v>
      </c>
      <c r="R25" s="33">
        <v>0</v>
      </c>
      <c r="S25" s="33">
        <v>0</v>
      </c>
      <c r="T25" s="33">
        <v>0</v>
      </c>
      <c r="U25" s="33">
        <v>0</v>
      </c>
      <c r="V25" s="33">
        <v>0</v>
      </c>
      <c r="W25" s="33">
        <v>0</v>
      </c>
      <c r="X25" s="33">
        <v>0</v>
      </c>
      <c r="Y25" s="33">
        <v>0</v>
      </c>
      <c r="Z25" s="33">
        <v>0</v>
      </c>
      <c r="AA25" s="33">
        <v>0</v>
      </c>
      <c r="AB25" s="33">
        <v>0</v>
      </c>
      <c r="AC25" s="33">
        <v>0</v>
      </c>
      <c r="AD25" s="33">
        <v>0</v>
      </c>
      <c r="AE25" s="33">
        <v>0</v>
      </c>
    </row>
    <row r="26" spans="1:31">
      <c r="A26" s="29" t="s">
        <v>130</v>
      </c>
      <c r="B26" s="29" t="s">
        <v>69</v>
      </c>
      <c r="C26" s="33">
        <v>35486.533802917322</v>
      </c>
      <c r="D26" s="33">
        <v>33861.196561967714</v>
      </c>
      <c r="E26" s="33">
        <v>81833.460148807266</v>
      </c>
      <c r="F26" s="33">
        <v>123545.90540633988</v>
      </c>
      <c r="G26" s="33">
        <v>123641.93063880714</v>
      </c>
      <c r="H26" s="33">
        <v>117978.94153412193</v>
      </c>
      <c r="I26" s="33">
        <v>112876.5018027576</v>
      </c>
      <c r="J26" s="33">
        <v>109404.97765905377</v>
      </c>
      <c r="K26" s="33">
        <v>104394.06261845442</v>
      </c>
      <c r="L26" s="33">
        <v>123040.12947371604</v>
      </c>
      <c r="M26" s="33">
        <v>124957.25541556772</v>
      </c>
      <c r="N26" s="33">
        <v>186446.71089986223</v>
      </c>
      <c r="O26" s="33">
        <v>177907.16682021908</v>
      </c>
      <c r="P26" s="33">
        <v>169758.74689827315</v>
      </c>
      <c r="Q26" s="33">
        <v>162416.89738608329</v>
      </c>
      <c r="R26" s="33">
        <v>165648.80428678376</v>
      </c>
      <c r="S26" s="33">
        <v>158061.836171901</v>
      </c>
      <c r="T26" s="33">
        <v>166263.23927280211</v>
      </c>
      <c r="U26" s="33">
        <v>159072.56480327575</v>
      </c>
      <c r="V26" s="33">
        <v>151362.35914932689</v>
      </c>
      <c r="W26" s="33">
        <v>144429.73230244816</v>
      </c>
      <c r="X26" s="33">
        <v>153502.89139893188</v>
      </c>
      <c r="Y26" s="33">
        <v>146864.08580962353</v>
      </c>
      <c r="Z26" s="33">
        <v>139745.62177425658</v>
      </c>
      <c r="AA26" s="33">
        <v>149172.67640384808</v>
      </c>
      <c r="AB26" s="33">
        <v>170193.75654722381</v>
      </c>
      <c r="AC26" s="33">
        <v>163024.30092355146</v>
      </c>
      <c r="AD26" s="33">
        <v>155122.555463917</v>
      </c>
      <c r="AE26" s="33">
        <v>148017.70577682881</v>
      </c>
    </row>
    <row r="27" spans="1:31">
      <c r="A27" s="29" t="s">
        <v>130</v>
      </c>
      <c r="B27" s="29" t="s">
        <v>68</v>
      </c>
      <c r="C27" s="33">
        <v>1.105245450413199E-4</v>
      </c>
      <c r="D27" s="33">
        <v>1.8324591881787431E-4</v>
      </c>
      <c r="E27" s="33">
        <v>1.961642136766053E-4</v>
      </c>
      <c r="F27" s="33">
        <v>5.5144769399916439E-4</v>
      </c>
      <c r="G27" s="33">
        <v>1564.3366942288071</v>
      </c>
      <c r="H27" s="33">
        <v>5145.0639621805385</v>
      </c>
      <c r="I27" s="33">
        <v>4922.5469614067524</v>
      </c>
      <c r="J27" s="33">
        <v>14292.200626100217</v>
      </c>
      <c r="K27" s="33">
        <v>13637.596013712484</v>
      </c>
      <c r="L27" s="33">
        <v>14396.902978641923</v>
      </c>
      <c r="M27" s="33">
        <v>13774.255887558864</v>
      </c>
      <c r="N27" s="33">
        <v>48913.9078007754</v>
      </c>
      <c r="O27" s="33">
        <v>60463.516003881894</v>
      </c>
      <c r="P27" s="33">
        <v>57694.194644364776</v>
      </c>
      <c r="Q27" s="33">
        <v>58090.343050229429</v>
      </c>
      <c r="R27" s="33">
        <v>55595.430104750063</v>
      </c>
      <c r="S27" s="33">
        <v>78922.143941867063</v>
      </c>
      <c r="T27" s="33">
        <v>84303.558701140384</v>
      </c>
      <c r="U27" s="33">
        <v>88649.387307815356</v>
      </c>
      <c r="V27" s="33">
        <v>96922.783995484948</v>
      </c>
      <c r="W27" s="33">
        <v>112167.08136677895</v>
      </c>
      <c r="X27" s="33">
        <v>124310.48394625234</v>
      </c>
      <c r="Y27" s="33">
        <v>118934.21306185292</v>
      </c>
      <c r="Z27" s="33">
        <v>113169.50269209404</v>
      </c>
      <c r="AA27" s="33">
        <v>107986.16664793777</v>
      </c>
      <c r="AB27" s="33">
        <v>111689.31985134362</v>
      </c>
      <c r="AC27" s="33">
        <v>106858.89826241441</v>
      </c>
      <c r="AD27" s="33">
        <v>101679.47525993499</v>
      </c>
      <c r="AE27" s="33">
        <v>101224.15633293534</v>
      </c>
    </row>
    <row r="28" spans="1:31">
      <c r="A28" s="29" t="s">
        <v>130</v>
      </c>
      <c r="B28" s="29" t="s">
        <v>36</v>
      </c>
      <c r="C28" s="33">
        <v>1.214616013079151E-4</v>
      </c>
      <c r="D28" s="33">
        <v>1.7058527379849059E-4</v>
      </c>
      <c r="E28" s="33">
        <v>1.63207676811057E-4</v>
      </c>
      <c r="F28" s="33">
        <v>2.4831627715575998E-4</v>
      </c>
      <c r="G28" s="33">
        <v>2.6638212503812798E-4</v>
      </c>
      <c r="H28" s="33">
        <v>2.7778158262811004E-4</v>
      </c>
      <c r="I28" s="33">
        <v>3.89489161756598E-4</v>
      </c>
      <c r="J28" s="33">
        <v>4.6165293048765297E-4</v>
      </c>
      <c r="K28" s="33">
        <v>5.6085451105811397E-4</v>
      </c>
      <c r="L28" s="33">
        <v>6.30718242722461E-4</v>
      </c>
      <c r="M28" s="33">
        <v>7.0336740386401102E-4</v>
      </c>
      <c r="N28" s="33">
        <v>4698.1179658755173</v>
      </c>
      <c r="O28" s="33">
        <v>4482.9369885544729</v>
      </c>
      <c r="P28" s="33">
        <v>4277.6116285970575</v>
      </c>
      <c r="Q28" s="33">
        <v>4092.610712431871</v>
      </c>
      <c r="R28" s="33">
        <v>3894.2429357764454</v>
      </c>
      <c r="S28" s="33">
        <v>3715.8807107275761</v>
      </c>
      <c r="T28" s="33">
        <v>3545.6876996643155</v>
      </c>
      <c r="U28" s="33">
        <v>3392.3442418965396</v>
      </c>
      <c r="V28" s="33">
        <v>3227.9181989135695</v>
      </c>
      <c r="W28" s="33">
        <v>25262.249417867348</v>
      </c>
      <c r="X28" s="33">
        <v>24105.199816612472</v>
      </c>
      <c r="Y28" s="33">
        <v>23062.680461989821</v>
      </c>
      <c r="Z28" s="33">
        <v>21944.83834230946</v>
      </c>
      <c r="AA28" s="33">
        <v>20939.731234325118</v>
      </c>
      <c r="AB28" s="33">
        <v>19980.65956788529</v>
      </c>
      <c r="AC28" s="33">
        <v>19116.521353885033</v>
      </c>
      <c r="AD28" s="33">
        <v>18189.948536480977</v>
      </c>
      <c r="AE28" s="33">
        <v>17356.821115686191</v>
      </c>
    </row>
    <row r="29" spans="1:31">
      <c r="A29" s="29" t="s">
        <v>130</v>
      </c>
      <c r="B29" s="29" t="s">
        <v>73</v>
      </c>
      <c r="C29" s="33">
        <v>0</v>
      </c>
      <c r="D29" s="33">
        <v>0</v>
      </c>
      <c r="E29" s="33">
        <v>2.0248889750060938E-4</v>
      </c>
      <c r="F29" s="33">
        <v>2.5019511607448399E-4</v>
      </c>
      <c r="G29" s="33">
        <v>2.3873579768594999E-4</v>
      </c>
      <c r="H29" s="33">
        <v>2.2780133357910598E-4</v>
      </c>
      <c r="I29" s="33">
        <v>2.6685285934354704E-4</v>
      </c>
      <c r="J29" s="33">
        <v>2.6256350605873799E-4</v>
      </c>
      <c r="K29" s="33">
        <v>2.6944074402566196E-4</v>
      </c>
      <c r="L29" s="33">
        <v>3.3078396226254202E-4</v>
      </c>
      <c r="M29" s="33">
        <v>3.3972080762375401E-4</v>
      </c>
      <c r="N29" s="33">
        <v>16058.60442811406</v>
      </c>
      <c r="O29" s="33">
        <v>15323.095822252648</v>
      </c>
      <c r="P29" s="33">
        <v>14621.274633732935</v>
      </c>
      <c r="Q29" s="33">
        <v>14450.054753315466</v>
      </c>
      <c r="R29" s="33">
        <v>13749.664358192556</v>
      </c>
      <c r="S29" s="33">
        <v>14513.638671057977</v>
      </c>
      <c r="T29" s="33">
        <v>13848.891856183051</v>
      </c>
      <c r="U29" s="33">
        <v>17356.277065811973</v>
      </c>
      <c r="V29" s="33">
        <v>16515.022831173414</v>
      </c>
      <c r="W29" s="33">
        <v>16949.706030107278</v>
      </c>
      <c r="X29" s="33">
        <v>16173.383610075582</v>
      </c>
      <c r="Y29" s="33">
        <v>15473.905258038862</v>
      </c>
      <c r="Z29" s="33">
        <v>14723.889095277626</v>
      </c>
      <c r="AA29" s="33">
        <v>14049.512489900475</v>
      </c>
      <c r="AB29" s="33">
        <v>13406.023362888382</v>
      </c>
      <c r="AC29" s="33">
        <v>12826.229835738162</v>
      </c>
      <c r="AD29" s="33">
        <v>12204.545811978473</v>
      </c>
      <c r="AE29" s="33">
        <v>11645.558976259081</v>
      </c>
    </row>
    <row r="30" spans="1:31">
      <c r="A30" s="29" t="s">
        <v>130</v>
      </c>
      <c r="B30" s="29" t="s">
        <v>56</v>
      </c>
      <c r="C30" s="33">
        <v>0</v>
      </c>
      <c r="D30" s="33">
        <v>0</v>
      </c>
      <c r="E30" s="33">
        <v>0</v>
      </c>
      <c r="F30" s="33">
        <v>0</v>
      </c>
      <c r="G30" s="33">
        <v>0</v>
      </c>
      <c r="H30" s="33">
        <v>0</v>
      </c>
      <c r="I30" s="33">
        <v>0</v>
      </c>
      <c r="J30" s="33">
        <v>0</v>
      </c>
      <c r="K30" s="33">
        <v>0</v>
      </c>
      <c r="L30" s="33">
        <v>0</v>
      </c>
      <c r="M30" s="33">
        <v>0</v>
      </c>
      <c r="N30" s="33">
        <v>0</v>
      </c>
      <c r="O30" s="33">
        <v>0</v>
      </c>
      <c r="P30" s="33">
        <v>0</v>
      </c>
      <c r="Q30" s="33">
        <v>0</v>
      </c>
      <c r="R30" s="33">
        <v>0</v>
      </c>
      <c r="S30" s="33">
        <v>0</v>
      </c>
      <c r="T30" s="33">
        <v>0</v>
      </c>
      <c r="U30" s="33">
        <v>0</v>
      </c>
      <c r="V30" s="33">
        <v>0</v>
      </c>
      <c r="W30" s="33">
        <v>0</v>
      </c>
      <c r="X30" s="33">
        <v>0</v>
      </c>
      <c r="Y30" s="33">
        <v>0</v>
      </c>
      <c r="Z30" s="33">
        <v>0</v>
      </c>
      <c r="AA30" s="33">
        <v>0</v>
      </c>
      <c r="AB30" s="33">
        <v>0</v>
      </c>
      <c r="AC30" s="33">
        <v>0</v>
      </c>
      <c r="AD30" s="33">
        <v>0</v>
      </c>
      <c r="AE30" s="33">
        <v>0</v>
      </c>
    </row>
    <row r="31" spans="1:31">
      <c r="A31" s="34" t="s">
        <v>138</v>
      </c>
      <c r="B31" s="34"/>
      <c r="C31" s="35">
        <v>35486.533989040792</v>
      </c>
      <c r="D31" s="35">
        <v>33861.196820254205</v>
      </c>
      <c r="E31" s="35">
        <v>81833.460421624419</v>
      </c>
      <c r="F31" s="35">
        <v>82747.086183560124</v>
      </c>
      <c r="G31" s="35">
        <v>184030.2284202695</v>
      </c>
      <c r="H31" s="35">
        <v>-8966.144160490403</v>
      </c>
      <c r="I31" s="35">
        <v>-8578.3692562775577</v>
      </c>
      <c r="J31" s="35">
        <v>3445.2408434953468</v>
      </c>
      <c r="K31" s="35">
        <v>47505.842443592664</v>
      </c>
      <c r="L31" s="35">
        <v>70141.406346158677</v>
      </c>
      <c r="M31" s="35">
        <v>74346.335753324354</v>
      </c>
      <c r="N31" s="35">
        <v>465979.90778639237</v>
      </c>
      <c r="O31" s="35">
        <v>179912.24791916533</v>
      </c>
      <c r="P31" s="35">
        <v>171671.99223670998</v>
      </c>
      <c r="Q31" s="35">
        <v>220675.74836563252</v>
      </c>
      <c r="R31" s="35">
        <v>221404.57478535204</v>
      </c>
      <c r="S31" s="35">
        <v>243633.91579094651</v>
      </c>
      <c r="T31" s="35">
        <v>256912.15644200635</v>
      </c>
      <c r="U31" s="35">
        <v>253792.88186396897</v>
      </c>
      <c r="V31" s="35">
        <v>254061.81651174719</v>
      </c>
      <c r="W31" s="35">
        <v>249444.75779439096</v>
      </c>
      <c r="X31" s="35">
        <v>283073.00642463221</v>
      </c>
      <c r="Y31" s="35">
        <v>276034.95899485273</v>
      </c>
      <c r="Z31" s="35">
        <v>265290.92770938977</v>
      </c>
      <c r="AA31" s="35">
        <v>268967.81560723623</v>
      </c>
      <c r="AB31" s="35">
        <v>293151.17997962335</v>
      </c>
      <c r="AC31" s="35">
        <v>280663.9715620323</v>
      </c>
      <c r="AD31" s="35">
        <v>267132.20130910678</v>
      </c>
      <c r="AE31" s="35">
        <v>260013.93161743734</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0</v>
      </c>
      <c r="D34" s="33">
        <v>0</v>
      </c>
      <c r="E34" s="33">
        <v>0</v>
      </c>
      <c r="F34" s="33">
        <v>-150623.04842044052</v>
      </c>
      <c r="G34" s="33">
        <v>-146289.93535206694</v>
      </c>
      <c r="H34" s="33">
        <v>-146610.89534288624</v>
      </c>
      <c r="I34" s="33">
        <v>-63839.461740593251</v>
      </c>
      <c r="J34" s="33">
        <v>-114053.40031892744</v>
      </c>
      <c r="K34" s="33">
        <v>-112828.51355923359</v>
      </c>
      <c r="L34" s="33">
        <v>-107660.79533808588</v>
      </c>
      <c r="M34" s="33">
        <v>280431.97839857853</v>
      </c>
      <c r="N34" s="33">
        <v>62848.37008549118</v>
      </c>
      <c r="O34" s="33">
        <v>26861.367122546359</v>
      </c>
      <c r="P34" s="33">
        <v>-107025.71350134934</v>
      </c>
      <c r="Q34" s="33">
        <v>-59563.744660315147</v>
      </c>
      <c r="R34" s="33">
        <v>-46970.893767286674</v>
      </c>
      <c r="S34" s="33">
        <v>-18198.162163511224</v>
      </c>
      <c r="T34" s="33">
        <v>-17364.658546055471</v>
      </c>
      <c r="U34" s="33">
        <v>-16613.659062193055</v>
      </c>
      <c r="V34" s="33">
        <v>-15808.399392010591</v>
      </c>
      <c r="W34" s="33">
        <v>224751.09135092294</v>
      </c>
      <c r="X34" s="33">
        <v>-14393.463968761875</v>
      </c>
      <c r="Y34" s="33">
        <v>-12825.71624417559</v>
      </c>
      <c r="Z34" s="33">
        <v>-12167.88958535422</v>
      </c>
      <c r="AA34" s="33">
        <v>-5805.2906273590343</v>
      </c>
      <c r="AB34" s="33">
        <v>-7.4162156478298102E-6</v>
      </c>
      <c r="AC34" s="33">
        <v>-7.0954737162242698E-6</v>
      </c>
      <c r="AD34" s="33">
        <v>-6.7515579508843397E-6</v>
      </c>
      <c r="AE34" s="33">
        <v>-6.4423262864469403E-6</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1.7454966138733201E-5</v>
      </c>
      <c r="D36" s="33">
        <v>1.6655502034144998E-5</v>
      </c>
      <c r="E36" s="33">
        <v>1.6946873085525901E-5</v>
      </c>
      <c r="F36" s="33">
        <v>2.29649002733487E-5</v>
      </c>
      <c r="G36" s="33">
        <v>2.1913072771188799E-5</v>
      </c>
      <c r="H36" s="33">
        <v>2.0909420574870898E-5</v>
      </c>
      <c r="I36" s="33">
        <v>2.0005114623910697E-5</v>
      </c>
      <c r="J36" s="33">
        <v>2.0890111195783102E-5</v>
      </c>
      <c r="K36" s="33">
        <v>1.9933312201780799E-5</v>
      </c>
      <c r="L36" s="33">
        <v>2.09927029176691E-5</v>
      </c>
      <c r="M36" s="33">
        <v>2.5901414158060499E-5</v>
      </c>
      <c r="N36" s="33">
        <v>2.9251191574379802E-5</v>
      </c>
      <c r="O36" s="33">
        <v>2.7911442330853302E-5</v>
      </c>
      <c r="P36" s="33">
        <v>2.6633055648607898E-5</v>
      </c>
      <c r="Q36" s="33">
        <v>2.54812097316419E-5</v>
      </c>
      <c r="R36" s="33">
        <v>2.42461421241604E-5</v>
      </c>
      <c r="S36" s="33">
        <v>2.7119698837922002E-5</v>
      </c>
      <c r="T36" s="33">
        <v>2.5877575216722401E-5</v>
      </c>
      <c r="U36" s="33">
        <v>2.61744293402761E-5</v>
      </c>
      <c r="V36" s="33">
        <v>2.4905761558685498E-5</v>
      </c>
      <c r="W36" s="33">
        <v>2.37650396457728E-5</v>
      </c>
      <c r="X36" s="33">
        <v>2.26765645384651E-5</v>
      </c>
      <c r="Y36" s="33">
        <v>2.16958318497692E-5</v>
      </c>
      <c r="Z36" s="33">
        <v>2.0644240523563801E-5</v>
      </c>
      <c r="AA36" s="33">
        <v>1.9698702781817597E-5</v>
      </c>
      <c r="AB36" s="33">
        <v>1.8796472112571599E-5</v>
      </c>
      <c r="AC36" s="33">
        <v>1.7983548505837E-5</v>
      </c>
      <c r="AD36" s="33">
        <v>1.7111890587667099E-5</v>
      </c>
      <c r="AE36" s="33">
        <v>1.6328139867227602E-5</v>
      </c>
    </row>
    <row r="37" spans="1:31">
      <c r="A37" s="29" t="s">
        <v>131</v>
      </c>
      <c r="B37" s="29" t="s">
        <v>32</v>
      </c>
      <c r="C37" s="33">
        <v>0</v>
      </c>
      <c r="D37" s="33">
        <v>0</v>
      </c>
      <c r="E37" s="33">
        <v>0</v>
      </c>
      <c r="F37" s="33">
        <v>0</v>
      </c>
      <c r="G37" s="33">
        <v>0</v>
      </c>
      <c r="H37" s="33">
        <v>0</v>
      </c>
      <c r="I37" s="33">
        <v>0</v>
      </c>
      <c r="J37" s="33">
        <v>0</v>
      </c>
      <c r="K37" s="33">
        <v>0</v>
      </c>
      <c r="L37" s="33">
        <v>0</v>
      </c>
      <c r="M37" s="33">
        <v>0</v>
      </c>
      <c r="N37" s="33">
        <v>0</v>
      </c>
      <c r="O37" s="33">
        <v>0</v>
      </c>
      <c r="P37" s="33">
        <v>0</v>
      </c>
      <c r="Q37" s="33">
        <v>0</v>
      </c>
      <c r="R37" s="33">
        <v>0</v>
      </c>
      <c r="S37" s="33">
        <v>0</v>
      </c>
      <c r="T37" s="33">
        <v>0</v>
      </c>
      <c r="U37" s="33">
        <v>0</v>
      </c>
      <c r="V37" s="33">
        <v>0</v>
      </c>
      <c r="W37" s="33">
        <v>0</v>
      </c>
      <c r="X37" s="33">
        <v>0</v>
      </c>
      <c r="Y37" s="33">
        <v>0</v>
      </c>
      <c r="Z37" s="33">
        <v>0</v>
      </c>
      <c r="AA37" s="33">
        <v>0</v>
      </c>
      <c r="AB37" s="33">
        <v>0</v>
      </c>
      <c r="AC37" s="33">
        <v>0</v>
      </c>
      <c r="AD37" s="33">
        <v>0</v>
      </c>
      <c r="AE37" s="33">
        <v>0</v>
      </c>
    </row>
    <row r="38" spans="1:31">
      <c r="A38" s="29" t="s">
        <v>131</v>
      </c>
      <c r="B38" s="29" t="s">
        <v>66</v>
      </c>
      <c r="C38" s="33">
        <v>5.7744258109322599E-5</v>
      </c>
      <c r="D38" s="33">
        <v>5.7899483753054706E-5</v>
      </c>
      <c r="E38" s="33">
        <v>5.8562993865287696E-5</v>
      </c>
      <c r="F38" s="33">
        <v>5.5724460786132602E-5</v>
      </c>
      <c r="G38" s="33">
        <v>5.3172195385446E-5</v>
      </c>
      <c r="H38" s="33">
        <v>5.0736827637668899E-5</v>
      </c>
      <c r="I38" s="33">
        <v>4.8542524117812997E-5</v>
      </c>
      <c r="J38" s="33">
        <v>4.8601204685928794E-5</v>
      </c>
      <c r="K38" s="33">
        <v>4.6375195292537698E-5</v>
      </c>
      <c r="L38" s="33">
        <v>4.8768143538206702E-5</v>
      </c>
      <c r="M38" s="33">
        <v>6.2791359115341199E-5</v>
      </c>
      <c r="N38" s="33">
        <v>8.1432572494012011E-5</v>
      </c>
      <c r="O38" s="33">
        <v>7.7702836318312789E-5</v>
      </c>
      <c r="P38" s="33">
        <v>7.4143927755131303E-5</v>
      </c>
      <c r="Q38" s="33">
        <v>7.0937296808259897E-5</v>
      </c>
      <c r="R38" s="33">
        <v>6.7498984484281501E-5</v>
      </c>
      <c r="S38" s="33">
        <v>9.6373913489082805E-5</v>
      </c>
      <c r="T38" s="33">
        <v>9.1959841078925695E-5</v>
      </c>
      <c r="U38" s="33">
        <v>4042.94221074803</v>
      </c>
      <c r="V38" s="33">
        <v>3846.9818534493802</v>
      </c>
      <c r="W38" s="33">
        <v>3670.7842098452375</v>
      </c>
      <c r="X38" s="33">
        <v>5502.0514645703443</v>
      </c>
      <c r="Y38" s="33">
        <v>5264.0947089498723</v>
      </c>
      <c r="Z38" s="33">
        <v>5008.9454077114233</v>
      </c>
      <c r="AA38" s="33">
        <v>4779.528058890508</v>
      </c>
      <c r="AB38" s="33">
        <v>8626.2922112097694</v>
      </c>
      <c r="AC38" s="33">
        <v>8253.2160012121731</v>
      </c>
      <c r="AD38" s="33">
        <v>7853.1847684725635</v>
      </c>
      <c r="AE38" s="33">
        <v>11944.191383111023</v>
      </c>
    </row>
    <row r="39" spans="1:31">
      <c r="A39" s="29" t="s">
        <v>131</v>
      </c>
      <c r="B39" s="29" t="s">
        <v>65</v>
      </c>
      <c r="C39" s="33">
        <v>0</v>
      </c>
      <c r="D39" s="33">
        <v>0</v>
      </c>
      <c r="E39" s="33">
        <v>0</v>
      </c>
      <c r="F39" s="33">
        <v>0</v>
      </c>
      <c r="G39" s="33">
        <v>0</v>
      </c>
      <c r="H39" s="33">
        <v>0</v>
      </c>
      <c r="I39" s="33">
        <v>0</v>
      </c>
      <c r="J39" s="33">
        <v>0</v>
      </c>
      <c r="K39" s="33">
        <v>0</v>
      </c>
      <c r="L39" s="33">
        <v>0</v>
      </c>
      <c r="M39" s="33">
        <v>0</v>
      </c>
      <c r="N39" s="33">
        <v>0</v>
      </c>
      <c r="O39" s="33">
        <v>0</v>
      </c>
      <c r="P39" s="33">
        <v>0</v>
      </c>
      <c r="Q39" s="33">
        <v>0</v>
      </c>
      <c r="R39" s="33">
        <v>0</v>
      </c>
      <c r="S39" s="33">
        <v>0</v>
      </c>
      <c r="T39" s="33">
        <v>0</v>
      </c>
      <c r="U39" s="33">
        <v>0</v>
      </c>
      <c r="V39" s="33">
        <v>0</v>
      </c>
      <c r="W39" s="33">
        <v>0</v>
      </c>
      <c r="X39" s="33">
        <v>0</v>
      </c>
      <c r="Y39" s="33">
        <v>0</v>
      </c>
      <c r="Z39" s="33">
        <v>0</v>
      </c>
      <c r="AA39" s="33">
        <v>0</v>
      </c>
      <c r="AB39" s="33">
        <v>0</v>
      </c>
      <c r="AC39" s="33">
        <v>0</v>
      </c>
      <c r="AD39" s="33">
        <v>0</v>
      </c>
      <c r="AE39" s="33">
        <v>0</v>
      </c>
    </row>
    <row r="40" spans="1:31">
      <c r="A40" s="29" t="s">
        <v>131</v>
      </c>
      <c r="B40" s="29" t="s">
        <v>69</v>
      </c>
      <c r="C40" s="33">
        <v>94987.36318759904</v>
      </c>
      <c r="D40" s="33">
        <v>90636.796898647153</v>
      </c>
      <c r="E40" s="33">
        <v>86716.870302042866</v>
      </c>
      <c r="F40" s="33">
        <v>107902.56494308656</v>
      </c>
      <c r="G40" s="33">
        <v>108779.55541420271</v>
      </c>
      <c r="H40" s="33">
        <v>103797.28565925093</v>
      </c>
      <c r="I40" s="33">
        <v>99509.190642945425</v>
      </c>
      <c r="J40" s="33">
        <v>108835.01743765725</v>
      </c>
      <c r="K40" s="33">
        <v>103850.20743733544</v>
      </c>
      <c r="L40" s="33">
        <v>99093.709347319076</v>
      </c>
      <c r="M40" s="33">
        <v>98132.737442408281</v>
      </c>
      <c r="N40" s="33">
        <v>106877.36335124911</v>
      </c>
      <c r="O40" s="33">
        <v>121845.94055137382</v>
      </c>
      <c r="P40" s="33">
        <v>118073.3211590672</v>
      </c>
      <c r="Q40" s="33">
        <v>116937.66659506632</v>
      </c>
      <c r="R40" s="33">
        <v>116986.86027653117</v>
      </c>
      <c r="S40" s="33">
        <v>121378.22276348365</v>
      </c>
      <c r="T40" s="33">
        <v>115818.91480454215</v>
      </c>
      <c r="U40" s="33">
        <v>110809.89346334954</v>
      </c>
      <c r="V40" s="33">
        <v>105438.96675121979</v>
      </c>
      <c r="W40" s="33">
        <v>106700.99357030753</v>
      </c>
      <c r="X40" s="33">
        <v>116573.49041425697</v>
      </c>
      <c r="Y40" s="33">
        <v>111531.83464400249</v>
      </c>
      <c r="Z40" s="33">
        <v>112779.8975430412</v>
      </c>
      <c r="AA40" s="33">
        <v>117297.3500084562</v>
      </c>
      <c r="AB40" s="33">
        <v>113994.49611706669</v>
      </c>
      <c r="AC40" s="33">
        <v>109064.37857285966</v>
      </c>
      <c r="AD40" s="33">
        <v>134067.45896557748</v>
      </c>
      <c r="AE40" s="33">
        <v>127926.96478435639</v>
      </c>
    </row>
    <row r="41" spans="1:31">
      <c r="A41" s="29" t="s">
        <v>131</v>
      </c>
      <c r="B41" s="29" t="s">
        <v>68</v>
      </c>
      <c r="C41" s="33">
        <v>1.3844813020232481E-4</v>
      </c>
      <c r="D41" s="33">
        <v>2.4081684364901491E-4</v>
      </c>
      <c r="E41" s="33">
        <v>2.4094708933735447E-4</v>
      </c>
      <c r="F41" s="33">
        <v>5.5521350510698395E-4</v>
      </c>
      <c r="G41" s="33">
        <v>5.297838787079594E-4</v>
      </c>
      <c r="H41" s="33">
        <v>5.1085123626937699E-4</v>
      </c>
      <c r="I41" s="33">
        <v>4.9473080131764481E-4</v>
      </c>
      <c r="J41" s="33">
        <v>5.3874147871893908E-4</v>
      </c>
      <c r="K41" s="33">
        <v>5.2393956792562044E-4</v>
      </c>
      <c r="L41" s="33">
        <v>6.8901185141008014E-4</v>
      </c>
      <c r="M41" s="33">
        <v>3908.1372219990276</v>
      </c>
      <c r="N41" s="33">
        <v>10366.633105208359</v>
      </c>
      <c r="O41" s="33">
        <v>16154.120001174299</v>
      </c>
      <c r="P41" s="33">
        <v>15414.236636205198</v>
      </c>
      <c r="Q41" s="33">
        <v>14747.590429070129</v>
      </c>
      <c r="R41" s="33">
        <v>14032.778557138798</v>
      </c>
      <c r="S41" s="33">
        <v>31010.219510915646</v>
      </c>
      <c r="T41" s="33">
        <v>29589.904107736944</v>
      </c>
      <c r="U41" s="33">
        <v>35500.467106570148</v>
      </c>
      <c r="V41" s="33">
        <v>39363.48089082873</v>
      </c>
      <c r="W41" s="33">
        <v>44407.540708336521</v>
      </c>
      <c r="X41" s="33">
        <v>62349.92340415722</v>
      </c>
      <c r="Y41" s="33">
        <v>59653.36820434199</v>
      </c>
      <c r="Z41" s="33">
        <v>56761.984964602736</v>
      </c>
      <c r="AA41" s="33">
        <v>54162.199372141789</v>
      </c>
      <c r="AB41" s="33">
        <v>81318.682237516055</v>
      </c>
      <c r="AC41" s="33">
        <v>77801.752248551886</v>
      </c>
      <c r="AD41" s="33">
        <v>74030.721673176085</v>
      </c>
      <c r="AE41" s="33">
        <v>85551.305861085581</v>
      </c>
    </row>
    <row r="42" spans="1:31">
      <c r="A42" s="29" t="s">
        <v>131</v>
      </c>
      <c r="B42" s="29" t="s">
        <v>36</v>
      </c>
      <c r="C42" s="33">
        <v>5.9158786592610503E-5</v>
      </c>
      <c r="D42" s="33">
        <v>8.3654829912422702E-5</v>
      </c>
      <c r="E42" s="33">
        <v>8.0036864496045609E-5</v>
      </c>
      <c r="F42" s="33">
        <v>1.2052830661794E-4</v>
      </c>
      <c r="G42" s="33">
        <v>1.71049124658522E-4</v>
      </c>
      <c r="H42" s="33">
        <v>1.6321481354048E-4</v>
      </c>
      <c r="I42" s="33">
        <v>2.88516891945045E-4</v>
      </c>
      <c r="J42" s="33">
        <v>4.7948350977175301E-3</v>
      </c>
      <c r="K42" s="33">
        <v>4.5752243280616396E-3</v>
      </c>
      <c r="L42" s="33">
        <v>4.3656720670230296E-3</v>
      </c>
      <c r="M42" s="33">
        <v>4.1768622807349196E-3</v>
      </c>
      <c r="N42" s="33">
        <v>5696.5044594318106</v>
      </c>
      <c r="O42" s="33">
        <v>7587.2697137241594</v>
      </c>
      <c r="P42" s="33">
        <v>7239.76117433539</v>
      </c>
      <c r="Q42" s="33">
        <v>6926.6506751688003</v>
      </c>
      <c r="R42" s="33">
        <v>6590.9177187143205</v>
      </c>
      <c r="S42" s="33">
        <v>6289.0436265893595</v>
      </c>
      <c r="T42" s="33">
        <v>6000.9958245091102</v>
      </c>
      <c r="U42" s="33">
        <v>5741.4603574042603</v>
      </c>
      <c r="V42" s="33">
        <v>5463.1732673583092</v>
      </c>
      <c r="W42" s="33">
        <v>5212.95159330975</v>
      </c>
      <c r="X42" s="33">
        <v>13647.2341876917</v>
      </c>
      <c r="Y42" s="33">
        <v>13057.008597944399</v>
      </c>
      <c r="Z42" s="33">
        <v>18679.072340675601</v>
      </c>
      <c r="AA42" s="33">
        <v>20451.0320023815</v>
      </c>
      <c r="AB42" s="33">
        <v>47367.756569772399</v>
      </c>
      <c r="AC42" s="33">
        <v>45319.161105526997</v>
      </c>
      <c r="AD42" s="33">
        <v>52807.8645302164</v>
      </c>
      <c r="AE42" s="33">
        <v>50389.183691977501</v>
      </c>
    </row>
    <row r="43" spans="1:31">
      <c r="A43" s="29" t="s">
        <v>131</v>
      </c>
      <c r="B43" s="29" t="s">
        <v>73</v>
      </c>
      <c r="C43" s="33">
        <v>0</v>
      </c>
      <c r="D43" s="33">
        <v>0</v>
      </c>
      <c r="E43" s="33">
        <v>9.9588212031133112E-5</v>
      </c>
      <c r="F43" s="33">
        <v>1.3743077617636801E-4</v>
      </c>
      <c r="G43" s="33">
        <v>1.3113623675730298E-4</v>
      </c>
      <c r="H43" s="33">
        <v>1.5844054892459201E-4</v>
      </c>
      <c r="I43" s="33">
        <v>1.6188927191862802E-4</v>
      </c>
      <c r="J43" s="33">
        <v>9.9442476962904804E-4</v>
      </c>
      <c r="K43" s="33">
        <v>9.48878596596512E-4</v>
      </c>
      <c r="L43" s="33">
        <v>9.0541850784231102E-4</v>
      </c>
      <c r="M43" s="33">
        <v>8.6626030439905901E-4</v>
      </c>
      <c r="N43" s="33">
        <v>4886.3314524858606</v>
      </c>
      <c r="O43" s="33">
        <v>8095.5227969574198</v>
      </c>
      <c r="P43" s="33">
        <v>7724.73549020459</v>
      </c>
      <c r="Q43" s="33">
        <v>7390.6504662618008</v>
      </c>
      <c r="R43" s="33">
        <v>7032.4275606293795</v>
      </c>
      <c r="S43" s="33">
        <v>16009.609678090701</v>
      </c>
      <c r="T43" s="33">
        <v>15276.3451066001</v>
      </c>
      <c r="U43" s="33">
        <v>15586.445307244301</v>
      </c>
      <c r="V43" s="33">
        <v>14830.974357572099</v>
      </c>
      <c r="W43" s="33">
        <v>15082.4354094154</v>
      </c>
      <c r="X43" s="33">
        <v>18259.738309672099</v>
      </c>
      <c r="Y43" s="33">
        <v>17470.0277599566</v>
      </c>
      <c r="Z43" s="33">
        <v>16623.2600587618</v>
      </c>
      <c r="AA43" s="33">
        <v>15861.8893627326</v>
      </c>
      <c r="AB43" s="33">
        <v>15135.3906072687</v>
      </c>
      <c r="AC43" s="33">
        <v>14480.8041376317</v>
      </c>
      <c r="AD43" s="33">
        <v>13778.923327849499</v>
      </c>
      <c r="AE43" s="33">
        <v>13147.827597675399</v>
      </c>
    </row>
    <row r="44" spans="1:31">
      <c r="A44" s="29" t="s">
        <v>131</v>
      </c>
      <c r="B44" s="29" t="s">
        <v>56</v>
      </c>
      <c r="C44" s="33">
        <v>0</v>
      </c>
      <c r="D44" s="33">
        <v>0</v>
      </c>
      <c r="E44" s="33">
        <v>0</v>
      </c>
      <c r="F44" s="33">
        <v>0</v>
      </c>
      <c r="G44" s="33">
        <v>0</v>
      </c>
      <c r="H44" s="33">
        <v>0</v>
      </c>
      <c r="I44" s="33">
        <v>0</v>
      </c>
      <c r="J44" s="33">
        <v>0</v>
      </c>
      <c r="K44" s="33">
        <v>0</v>
      </c>
      <c r="L44" s="33">
        <v>0</v>
      </c>
      <c r="M44" s="33">
        <v>0</v>
      </c>
      <c r="N44" s="33">
        <v>0</v>
      </c>
      <c r="O44" s="33">
        <v>0</v>
      </c>
      <c r="P44" s="33">
        <v>0</v>
      </c>
      <c r="Q44" s="33">
        <v>0</v>
      </c>
      <c r="R44" s="33">
        <v>0</v>
      </c>
      <c r="S44" s="33">
        <v>0</v>
      </c>
      <c r="T44" s="33">
        <v>0</v>
      </c>
      <c r="U44" s="33">
        <v>0</v>
      </c>
      <c r="V44" s="33">
        <v>0</v>
      </c>
      <c r="W44" s="33">
        <v>0</v>
      </c>
      <c r="X44" s="33">
        <v>0</v>
      </c>
      <c r="Y44" s="33">
        <v>0</v>
      </c>
      <c r="Z44" s="33">
        <v>0</v>
      </c>
      <c r="AA44" s="33">
        <v>0</v>
      </c>
      <c r="AB44" s="33">
        <v>0</v>
      </c>
      <c r="AC44" s="33">
        <v>0</v>
      </c>
      <c r="AD44" s="33">
        <v>0</v>
      </c>
      <c r="AE44" s="33">
        <v>0</v>
      </c>
    </row>
    <row r="45" spans="1:31">
      <c r="A45" s="34" t="s">
        <v>138</v>
      </c>
      <c r="B45" s="34"/>
      <c r="C45" s="35">
        <v>94987.363401246388</v>
      </c>
      <c r="D45" s="35">
        <v>90636.797214018981</v>
      </c>
      <c r="E45" s="35">
        <v>86716.87061849983</v>
      </c>
      <c r="F45" s="35">
        <v>-42720.482843451093</v>
      </c>
      <c r="G45" s="35">
        <v>-37510.379332995086</v>
      </c>
      <c r="H45" s="35">
        <v>-42813.609101137838</v>
      </c>
      <c r="I45" s="35">
        <v>35669.729465630619</v>
      </c>
      <c r="J45" s="35">
        <v>-5218.3822730373868</v>
      </c>
      <c r="K45" s="35">
        <v>-8978.3055316500686</v>
      </c>
      <c r="L45" s="35">
        <v>-8567.0852319941059</v>
      </c>
      <c r="M45" s="35">
        <v>382472.85315167857</v>
      </c>
      <c r="N45" s="35">
        <v>180092.36665263242</v>
      </c>
      <c r="O45" s="35">
        <v>164861.42778070876</v>
      </c>
      <c r="P45" s="35">
        <v>26461.844394700049</v>
      </c>
      <c r="Q45" s="35">
        <v>72121.512460239814</v>
      </c>
      <c r="R45" s="35">
        <v>84048.745158128411</v>
      </c>
      <c r="S45" s="35">
        <v>134190.28023438167</v>
      </c>
      <c r="T45" s="35">
        <v>128044.16048406104</v>
      </c>
      <c r="U45" s="35">
        <v>133739.64374464907</v>
      </c>
      <c r="V45" s="35">
        <v>132841.03012839306</v>
      </c>
      <c r="W45" s="35">
        <v>379530.40986317728</v>
      </c>
      <c r="X45" s="35">
        <v>170032.00133689924</v>
      </c>
      <c r="Y45" s="35">
        <v>163623.5813348146</v>
      </c>
      <c r="Z45" s="35">
        <v>162382.93835064539</v>
      </c>
      <c r="AA45" s="35">
        <v>170433.78683182815</v>
      </c>
      <c r="AB45" s="35">
        <v>203939.47057717276</v>
      </c>
      <c r="AC45" s="35">
        <v>195119.34683351178</v>
      </c>
      <c r="AD45" s="35">
        <v>215951.36541758646</v>
      </c>
      <c r="AE45" s="35">
        <v>225422.46203843883</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0</v>
      </c>
      <c r="D49" s="33">
        <v>0</v>
      </c>
      <c r="E49" s="33">
        <v>0</v>
      </c>
      <c r="F49" s="33">
        <v>-321234.38922288857</v>
      </c>
      <c r="G49" s="33">
        <v>-317804.44765931799</v>
      </c>
      <c r="H49" s="33">
        <v>-344124.55932449613</v>
      </c>
      <c r="I49" s="33">
        <v>-468378.13540444901</v>
      </c>
      <c r="J49" s="33">
        <v>-445675.97044373723</v>
      </c>
      <c r="K49" s="33">
        <v>-391742.18532895448</v>
      </c>
      <c r="L49" s="33">
        <v>-341813.97181222565</v>
      </c>
      <c r="M49" s="33">
        <v>-294242.58245989709</v>
      </c>
      <c r="N49" s="33">
        <v>-248781.59437386246</v>
      </c>
      <c r="O49" s="33">
        <v>-237387.01743780248</v>
      </c>
      <c r="P49" s="33">
        <v>-226514.32952604326</v>
      </c>
      <c r="Q49" s="33">
        <v>-216717.8717315915</v>
      </c>
      <c r="R49" s="33">
        <v>-206213.612861745</v>
      </c>
      <c r="S49" s="33">
        <v>-196768.71448439584</v>
      </c>
      <c r="T49" s="33">
        <v>-187756.40687600931</v>
      </c>
      <c r="U49" s="33">
        <v>-179636.18013606139</v>
      </c>
      <c r="V49" s="33">
        <v>-170929.261212104</v>
      </c>
      <c r="W49" s="33">
        <v>-163100.44002295149</v>
      </c>
      <c r="X49" s="33">
        <v>-155630.19079963502</v>
      </c>
      <c r="Y49" s="33">
        <v>-148899.38220619559</v>
      </c>
      <c r="Z49" s="33">
        <v>-141682.26788259589</v>
      </c>
      <c r="AA49" s="33">
        <v>-135193.00365094369</v>
      </c>
      <c r="AB49" s="33">
        <v>-129000.95763083998</v>
      </c>
      <c r="AC49" s="33">
        <v>-88405.293594013201</v>
      </c>
      <c r="AD49" s="33">
        <v>0</v>
      </c>
      <c r="AE49" s="33">
        <v>0</v>
      </c>
    </row>
    <row r="50" spans="1:31">
      <c r="A50" s="29" t="s">
        <v>132</v>
      </c>
      <c r="B50" s="29" t="s">
        <v>20</v>
      </c>
      <c r="C50" s="33">
        <v>1.51796054614434E-5</v>
      </c>
      <c r="D50" s="33">
        <v>1.4484356350572499E-5</v>
      </c>
      <c r="E50" s="33">
        <v>1.3857926287781E-5</v>
      </c>
      <c r="F50" s="33">
        <v>2.3320014895378398E-5</v>
      </c>
      <c r="G50" s="33">
        <v>2.2251922601234899E-5</v>
      </c>
      <c r="H50" s="33">
        <v>2.1232750565244199E-5</v>
      </c>
      <c r="I50" s="33">
        <v>2.03144610018079E-5</v>
      </c>
      <c r="J50" s="33">
        <v>2.01765425927116E-5</v>
      </c>
      <c r="K50" s="33">
        <v>1.92524261304187E-5</v>
      </c>
      <c r="L50" s="33">
        <v>1.8370635613314801E-5</v>
      </c>
      <c r="M50" s="33">
        <v>1.8963954617162399E-5</v>
      </c>
      <c r="N50" s="33">
        <v>2.5930454912737601E-5</v>
      </c>
      <c r="O50" s="33">
        <v>2.4742800479402803E-5</v>
      </c>
      <c r="P50" s="33">
        <v>2.3609542432778697E-5</v>
      </c>
      <c r="Q50" s="33">
        <v>2.2588459632088003E-5</v>
      </c>
      <c r="R50" s="33">
        <v>2.1493602869465299E-5</v>
      </c>
      <c r="S50" s="33">
        <v>2.9490452502163598E-5</v>
      </c>
      <c r="T50" s="33">
        <v>2.81397447427698E-5</v>
      </c>
      <c r="U50" s="33">
        <v>3.1391362161774804E-5</v>
      </c>
      <c r="V50" s="33">
        <v>2.98698310033626E-5</v>
      </c>
      <c r="W50" s="33">
        <v>4.4457157255784896E-5</v>
      </c>
      <c r="X50" s="33">
        <v>4.2420951563058699E-5</v>
      </c>
      <c r="Y50" s="33">
        <v>4.4926761906346001E-5</v>
      </c>
      <c r="Z50" s="33">
        <v>4.2749173443163301E-5</v>
      </c>
      <c r="AA50" s="33">
        <v>4.0791196017312905E-5</v>
      </c>
      <c r="AB50" s="33">
        <v>5.6577547612738498E-5</v>
      </c>
      <c r="AC50" s="33">
        <v>5.4130640353221998E-5</v>
      </c>
      <c r="AD50" s="33">
        <v>7.2351543774621996E-5</v>
      </c>
      <c r="AE50" s="33">
        <v>6.9037732581886602E-5</v>
      </c>
    </row>
    <row r="51" spans="1:31">
      <c r="A51" s="29" t="s">
        <v>132</v>
      </c>
      <c r="B51" s="29" t="s">
        <v>32</v>
      </c>
      <c r="C51" s="33">
        <v>0</v>
      </c>
      <c r="D51" s="33">
        <v>0</v>
      </c>
      <c r="E51" s="33">
        <v>0</v>
      </c>
      <c r="F51" s="33">
        <v>0</v>
      </c>
      <c r="G51" s="33">
        <v>0</v>
      </c>
      <c r="H51" s="33">
        <v>0</v>
      </c>
      <c r="I51" s="33">
        <v>0</v>
      </c>
      <c r="J51" s="33">
        <v>0</v>
      </c>
      <c r="K51" s="33">
        <v>0</v>
      </c>
      <c r="L51" s="33">
        <v>0</v>
      </c>
      <c r="M51" s="33">
        <v>0</v>
      </c>
      <c r="N51" s="33">
        <v>0</v>
      </c>
      <c r="O51" s="33">
        <v>0</v>
      </c>
      <c r="P51" s="33">
        <v>0</v>
      </c>
      <c r="Q51" s="33">
        <v>0</v>
      </c>
      <c r="R51" s="33">
        <v>0</v>
      </c>
      <c r="S51" s="33">
        <v>0</v>
      </c>
      <c r="T51" s="33">
        <v>0</v>
      </c>
      <c r="U51" s="33">
        <v>0</v>
      </c>
      <c r="V51" s="33">
        <v>0</v>
      </c>
      <c r="W51" s="33">
        <v>0</v>
      </c>
      <c r="X51" s="33">
        <v>0</v>
      </c>
      <c r="Y51" s="33">
        <v>0</v>
      </c>
      <c r="Z51" s="33">
        <v>0</v>
      </c>
      <c r="AA51" s="33">
        <v>0</v>
      </c>
      <c r="AB51" s="33">
        <v>0</v>
      </c>
      <c r="AC51" s="33">
        <v>0</v>
      </c>
      <c r="AD51" s="33">
        <v>0</v>
      </c>
      <c r="AE51" s="33">
        <v>0</v>
      </c>
    </row>
    <row r="52" spans="1:31">
      <c r="A52" s="29" t="s">
        <v>132</v>
      </c>
      <c r="B52" s="29" t="s">
        <v>66</v>
      </c>
      <c r="C52" s="33">
        <v>5.5688953269130204E-5</v>
      </c>
      <c r="D52" s="33">
        <v>5.4241791957313101E-5</v>
      </c>
      <c r="E52" s="33">
        <v>5.1895903170863697E-5</v>
      </c>
      <c r="F52" s="33">
        <v>4.9380522243413504E-5</v>
      </c>
      <c r="G52" s="33">
        <v>4.7118818915795803E-5</v>
      </c>
      <c r="H52" s="33">
        <v>4.49607050544244E-5</v>
      </c>
      <c r="I52" s="33">
        <v>4.3016211518867196E-5</v>
      </c>
      <c r="J52" s="33">
        <v>4.0931226935990397E-5</v>
      </c>
      <c r="K52" s="33">
        <v>3.98243553212558E-5</v>
      </c>
      <c r="L52" s="33">
        <v>4.0593609596088901E-5</v>
      </c>
      <c r="M52" s="33">
        <v>4.1437964771596098E-5</v>
      </c>
      <c r="N52" s="33">
        <v>8.9609691027060798E-5</v>
      </c>
      <c r="O52" s="33">
        <v>8.5505430335291207E-5</v>
      </c>
      <c r="P52" s="33">
        <v>8.1589151050810607E-5</v>
      </c>
      <c r="Q52" s="33">
        <v>3.7754003382052033E-4</v>
      </c>
      <c r="R52" s="33">
        <v>3.5924076658753004E-4</v>
      </c>
      <c r="S52" s="33">
        <v>148.82709071856527</v>
      </c>
      <c r="T52" s="33">
        <v>142.010582690185</v>
      </c>
      <c r="U52" s="33">
        <v>451.44981923147287</v>
      </c>
      <c r="V52" s="33">
        <v>429.56816392513986</v>
      </c>
      <c r="W52" s="33">
        <v>5173.1253740350885</v>
      </c>
      <c r="X52" s="33">
        <v>4936.1883320377365</v>
      </c>
      <c r="Y52" s="33">
        <v>7197.1065036288173</v>
      </c>
      <c r="Z52" s="33">
        <v>8396.4936641376353</v>
      </c>
      <c r="AA52" s="33">
        <v>8011.9214320561086</v>
      </c>
      <c r="AB52" s="33">
        <v>7644.9631954831893</v>
      </c>
      <c r="AC52" s="33">
        <v>7314.3282222283215</v>
      </c>
      <c r="AD52" s="33">
        <v>8061.4897937930746</v>
      </c>
      <c r="AE52" s="33">
        <v>10726.699214075228</v>
      </c>
    </row>
    <row r="53" spans="1:31">
      <c r="A53" s="29" t="s">
        <v>132</v>
      </c>
      <c r="B53" s="29" t="s">
        <v>65</v>
      </c>
      <c r="C53" s="33">
        <v>0</v>
      </c>
      <c r="D53" s="33">
        <v>0</v>
      </c>
      <c r="E53" s="33">
        <v>0</v>
      </c>
      <c r="F53" s="33">
        <v>0</v>
      </c>
      <c r="G53" s="33">
        <v>0</v>
      </c>
      <c r="H53" s="33">
        <v>0</v>
      </c>
      <c r="I53" s="33">
        <v>0</v>
      </c>
      <c r="J53" s="33">
        <v>0</v>
      </c>
      <c r="K53" s="33">
        <v>0</v>
      </c>
      <c r="L53" s="33">
        <v>0</v>
      </c>
      <c r="M53" s="33">
        <v>0</v>
      </c>
      <c r="N53" s="33">
        <v>0</v>
      </c>
      <c r="O53" s="33">
        <v>0</v>
      </c>
      <c r="P53" s="33">
        <v>0</v>
      </c>
      <c r="Q53" s="33">
        <v>0</v>
      </c>
      <c r="R53" s="33">
        <v>0</v>
      </c>
      <c r="S53" s="33">
        <v>0</v>
      </c>
      <c r="T53" s="33">
        <v>0</v>
      </c>
      <c r="U53" s="33">
        <v>0</v>
      </c>
      <c r="V53" s="33">
        <v>0</v>
      </c>
      <c r="W53" s="33">
        <v>0</v>
      </c>
      <c r="X53" s="33">
        <v>0</v>
      </c>
      <c r="Y53" s="33">
        <v>0</v>
      </c>
      <c r="Z53" s="33">
        <v>0</v>
      </c>
      <c r="AA53" s="33">
        <v>0</v>
      </c>
      <c r="AB53" s="33">
        <v>0</v>
      </c>
      <c r="AC53" s="33">
        <v>0</v>
      </c>
      <c r="AD53" s="33">
        <v>0</v>
      </c>
      <c r="AE53" s="33">
        <v>0</v>
      </c>
    </row>
    <row r="54" spans="1:31">
      <c r="A54" s="29" t="s">
        <v>132</v>
      </c>
      <c r="B54" s="29" t="s">
        <v>69</v>
      </c>
      <c r="C54" s="33">
        <v>1.8990327087779473E-3</v>
      </c>
      <c r="D54" s="33">
        <v>1.8120541107079196E-3</v>
      </c>
      <c r="E54" s="33">
        <v>1.8710984709855718E-3</v>
      </c>
      <c r="F54" s="33">
        <v>28176.004810076207</v>
      </c>
      <c r="G54" s="33">
        <v>28806.451647517119</v>
      </c>
      <c r="H54" s="33">
        <v>36453.543255742057</v>
      </c>
      <c r="I54" s="33">
        <v>58879.265796387655</v>
      </c>
      <c r="J54" s="33">
        <v>65310.294087140996</v>
      </c>
      <c r="K54" s="33">
        <v>62318.982894781519</v>
      </c>
      <c r="L54" s="33">
        <v>59464.678313105389</v>
      </c>
      <c r="M54" s="33">
        <v>59425.106309786803</v>
      </c>
      <c r="N54" s="33">
        <v>56544.78688322541</v>
      </c>
      <c r="O54" s="33">
        <v>62776.880701544622</v>
      </c>
      <c r="P54" s="33">
        <v>73171.99675226328</v>
      </c>
      <c r="Q54" s="33">
        <v>70007.400589984361</v>
      </c>
      <c r="R54" s="33">
        <v>67696.199143596808</v>
      </c>
      <c r="S54" s="33">
        <v>94622.077856802047</v>
      </c>
      <c r="T54" s="33">
        <v>90288.242216953178</v>
      </c>
      <c r="U54" s="33">
        <v>86383.390141792988</v>
      </c>
      <c r="V54" s="33">
        <v>87038.564369096523</v>
      </c>
      <c r="W54" s="33">
        <v>89654.023995092881</v>
      </c>
      <c r="X54" s="33">
        <v>85547.732830942958</v>
      </c>
      <c r="Y54" s="33">
        <v>81847.901761346002</v>
      </c>
      <c r="Z54" s="33">
        <v>77880.755253374795</v>
      </c>
      <c r="AA54" s="33">
        <v>74313.697757663584</v>
      </c>
      <c r="AB54" s="33">
        <v>70910.016998246807</v>
      </c>
      <c r="AC54" s="33">
        <v>67843.248720200587</v>
      </c>
      <c r="AD54" s="33">
        <v>64554.904102221873</v>
      </c>
      <c r="AE54" s="33">
        <v>82770.032232491154</v>
      </c>
    </row>
    <row r="55" spans="1:31">
      <c r="A55" s="29" t="s">
        <v>132</v>
      </c>
      <c r="B55" s="29" t="s">
        <v>68</v>
      </c>
      <c r="C55" s="33">
        <v>4.5626361810410103E-5</v>
      </c>
      <c r="D55" s="33">
        <v>6.7598763467167415E-5</v>
      </c>
      <c r="E55" s="33">
        <v>7.2826808955749999E-5</v>
      </c>
      <c r="F55" s="33">
        <v>4.8108833943993928E-4</v>
      </c>
      <c r="G55" s="33">
        <v>2106.9857038616847</v>
      </c>
      <c r="H55" s="33">
        <v>2010.4826620866399</v>
      </c>
      <c r="I55" s="33">
        <v>9170.4577307389809</v>
      </c>
      <c r="J55" s="33">
        <v>8725.9680313911686</v>
      </c>
      <c r="K55" s="33">
        <v>8326.3053701499593</v>
      </c>
      <c r="L55" s="33">
        <v>12115.951018526008</v>
      </c>
      <c r="M55" s="33">
        <v>15381.789998947977</v>
      </c>
      <c r="N55" s="33">
        <v>22633.077261083788</v>
      </c>
      <c r="O55" s="33">
        <v>21596.447759611696</v>
      </c>
      <c r="P55" s="33">
        <v>20607.297472341288</v>
      </c>
      <c r="Q55" s="33">
        <v>19716.057962823634</v>
      </c>
      <c r="R55" s="33">
        <v>18760.425761936698</v>
      </c>
      <c r="S55" s="33">
        <v>20201.427689606906</v>
      </c>
      <c r="T55" s="33">
        <v>19276.171452834893</v>
      </c>
      <c r="U55" s="33">
        <v>18442.501741272525</v>
      </c>
      <c r="V55" s="33">
        <v>19162.11959190965</v>
      </c>
      <c r="W55" s="33">
        <v>33659.405480885296</v>
      </c>
      <c r="X55" s="33">
        <v>35571.105242803787</v>
      </c>
      <c r="Y55" s="33">
        <v>37974.351144412278</v>
      </c>
      <c r="Z55" s="33">
        <v>36133.744222388799</v>
      </c>
      <c r="AA55" s="33">
        <v>35206.694166360874</v>
      </c>
      <c r="AB55" s="33">
        <v>33694.056855162431</v>
      </c>
      <c r="AC55" s="33">
        <v>32236.831581176</v>
      </c>
      <c r="AD55" s="33">
        <v>30674.320739930183</v>
      </c>
      <c r="AE55" s="33">
        <v>29269.390007364582</v>
      </c>
    </row>
    <row r="56" spans="1:31">
      <c r="A56" s="29" t="s">
        <v>132</v>
      </c>
      <c r="B56" s="29" t="s">
        <v>36</v>
      </c>
      <c r="C56" s="33">
        <v>5.6356904127650203E-5</v>
      </c>
      <c r="D56" s="33">
        <v>8.1240760893001399E-5</v>
      </c>
      <c r="E56" s="33">
        <v>7.77272009034735E-5</v>
      </c>
      <c r="F56" s="33">
        <v>1.07308424644437E-4</v>
      </c>
      <c r="G56" s="33">
        <v>1.77534696137147E-4</v>
      </c>
      <c r="H56" s="33">
        <v>1.9803508315637301E-4</v>
      </c>
      <c r="I56" s="33">
        <v>2.0095046145870098E-4</v>
      </c>
      <c r="J56" s="33">
        <v>2.40520954054346E-4</v>
      </c>
      <c r="K56" s="33">
        <v>2.8566704112229201E-4</v>
      </c>
      <c r="L56" s="33">
        <v>3.5188396442933998E-4</v>
      </c>
      <c r="M56" s="33">
        <v>3.9094272137299403E-4</v>
      </c>
      <c r="N56" s="33">
        <v>4.1547618939277997E-3</v>
      </c>
      <c r="O56" s="33">
        <v>3.9644674544596298E-3</v>
      </c>
      <c r="P56" s="33">
        <v>3.7828887909172599E-3</v>
      </c>
      <c r="Q56" s="33">
        <v>3.6203708969779601E-3</v>
      </c>
      <c r="R56" s="33">
        <v>3.4448924613378401E-3</v>
      </c>
      <c r="S56" s="33">
        <v>3.2871111259220901E-3</v>
      </c>
      <c r="T56" s="33">
        <v>3.1365564166158603E-3</v>
      </c>
      <c r="U56" s="33">
        <v>3.0009043251142402E-3</v>
      </c>
      <c r="V56" s="33">
        <v>2.8554512730757701E-3</v>
      </c>
      <c r="W56" s="33">
        <v>2.7246672442165602E-3</v>
      </c>
      <c r="X56" s="33">
        <v>2.5998733235990498E-3</v>
      </c>
      <c r="Y56" s="33">
        <v>2.4874320959784799E-3</v>
      </c>
      <c r="Z56" s="33">
        <v>5293.4230954494196</v>
      </c>
      <c r="AA56" s="33">
        <v>5050.97623410495</v>
      </c>
      <c r="AB56" s="33">
        <v>4819.63380925004</v>
      </c>
      <c r="AC56" s="33">
        <v>13761.399071907301</v>
      </c>
      <c r="AD56" s="33">
        <v>15256.1717108173</v>
      </c>
      <c r="AE56" s="33">
        <v>20061.1768403936</v>
      </c>
    </row>
    <row r="57" spans="1:31">
      <c r="A57" s="29" t="s">
        <v>132</v>
      </c>
      <c r="B57" s="29" t="s">
        <v>73</v>
      </c>
      <c r="C57" s="33">
        <v>0</v>
      </c>
      <c r="D57" s="33">
        <v>0</v>
      </c>
      <c r="E57" s="33">
        <v>1.10208003679319E-4</v>
      </c>
      <c r="F57" s="33">
        <v>2.4888198001317099E-4</v>
      </c>
      <c r="G57" s="33">
        <v>2.37482805261532E-4</v>
      </c>
      <c r="H57" s="33">
        <v>3.3086104955399698E-4</v>
      </c>
      <c r="I57" s="33">
        <v>3.16551728308998E-4</v>
      </c>
      <c r="J57" s="33">
        <v>3.0120854837978003E-4</v>
      </c>
      <c r="K57" s="33">
        <v>3.4371358954981402E-4</v>
      </c>
      <c r="L57" s="33">
        <v>3.6788630239993603E-4</v>
      </c>
      <c r="M57" s="33">
        <v>4.2327481195847199E-4</v>
      </c>
      <c r="N57" s="33">
        <v>4170.6815538893206</v>
      </c>
      <c r="O57" s="33">
        <v>3979.6579696840404</v>
      </c>
      <c r="P57" s="33">
        <v>3797.3835573470001</v>
      </c>
      <c r="Q57" s="33">
        <v>7224.0083094122101</v>
      </c>
      <c r="R57" s="33">
        <v>6873.8625057750796</v>
      </c>
      <c r="S57" s="33">
        <v>8695.5125191732786</v>
      </c>
      <c r="T57" s="33">
        <v>8297.2447669001904</v>
      </c>
      <c r="U57" s="33">
        <v>7938.3994420183099</v>
      </c>
      <c r="V57" s="33">
        <v>7553.6272860122699</v>
      </c>
      <c r="W57" s="33">
        <v>13639.5985272203</v>
      </c>
      <c r="X57" s="33">
        <v>13014.8840856775</v>
      </c>
      <c r="Y57" s="33">
        <v>12452.0068367556</v>
      </c>
      <c r="Z57" s="33">
        <v>12027.6824985071</v>
      </c>
      <c r="AA57" s="33">
        <v>11476.7962726323</v>
      </c>
      <c r="AB57" s="33">
        <v>10951.141477159399</v>
      </c>
      <c r="AC57" s="33">
        <v>10477.518482301499</v>
      </c>
      <c r="AD57" s="33">
        <v>9969.6758868924608</v>
      </c>
      <c r="AE57" s="33">
        <v>9513.0495066062103</v>
      </c>
    </row>
    <row r="58" spans="1:31">
      <c r="A58" s="29" t="s">
        <v>132</v>
      </c>
      <c r="B58" s="29" t="s">
        <v>56</v>
      </c>
      <c r="C58" s="33">
        <v>0</v>
      </c>
      <c r="D58" s="33">
        <v>0</v>
      </c>
      <c r="E58" s="33">
        <v>0</v>
      </c>
      <c r="F58" s="33">
        <v>0</v>
      </c>
      <c r="G58" s="33">
        <v>0</v>
      </c>
      <c r="H58" s="33">
        <v>0</v>
      </c>
      <c r="I58" s="33">
        <v>0</v>
      </c>
      <c r="J58" s="33">
        <v>0</v>
      </c>
      <c r="K58" s="33">
        <v>0</v>
      </c>
      <c r="L58" s="33">
        <v>0</v>
      </c>
      <c r="M58" s="33">
        <v>0</v>
      </c>
      <c r="N58" s="33">
        <v>0</v>
      </c>
      <c r="O58" s="33">
        <v>0</v>
      </c>
      <c r="P58" s="33">
        <v>0</v>
      </c>
      <c r="Q58" s="33">
        <v>0</v>
      </c>
      <c r="R58" s="33">
        <v>0</v>
      </c>
      <c r="S58" s="33">
        <v>0</v>
      </c>
      <c r="T58" s="33">
        <v>0</v>
      </c>
      <c r="U58" s="33">
        <v>0</v>
      </c>
      <c r="V58" s="33">
        <v>0</v>
      </c>
      <c r="W58" s="33">
        <v>0</v>
      </c>
      <c r="X58" s="33">
        <v>0</v>
      </c>
      <c r="Y58" s="33">
        <v>0</v>
      </c>
      <c r="Z58" s="33">
        <v>0</v>
      </c>
      <c r="AA58" s="33">
        <v>0</v>
      </c>
      <c r="AB58" s="33">
        <v>0</v>
      </c>
      <c r="AC58" s="33">
        <v>0</v>
      </c>
      <c r="AD58" s="33">
        <v>0</v>
      </c>
      <c r="AE58" s="33">
        <v>0</v>
      </c>
    </row>
    <row r="59" spans="1:31">
      <c r="A59" s="34" t="s">
        <v>138</v>
      </c>
      <c r="B59" s="34"/>
      <c r="C59" s="35">
        <v>2.0155276293189312E-3</v>
      </c>
      <c r="D59" s="35">
        <v>1.9483790224829726E-3</v>
      </c>
      <c r="E59" s="35">
        <v>2.0096791093999664E-3</v>
      </c>
      <c r="F59" s="35">
        <v>-293058.38385902345</v>
      </c>
      <c r="G59" s="35">
        <v>-286891.01023856847</v>
      </c>
      <c r="H59" s="35">
        <v>-305660.53334047395</v>
      </c>
      <c r="I59" s="35">
        <v>-400328.41181399167</v>
      </c>
      <c r="J59" s="35">
        <v>-371639.70826409734</v>
      </c>
      <c r="K59" s="35">
        <v>-321096.89700494625</v>
      </c>
      <c r="L59" s="35">
        <v>-270233.34242163005</v>
      </c>
      <c r="M59" s="35">
        <v>-219435.6860907604</v>
      </c>
      <c r="N59" s="35">
        <v>-169603.7301140131</v>
      </c>
      <c r="O59" s="35">
        <v>-153013.68886639795</v>
      </c>
      <c r="P59" s="35">
        <v>-132735.03519624</v>
      </c>
      <c r="Q59" s="35">
        <v>-126994.41277865498</v>
      </c>
      <c r="R59" s="35">
        <v>-119756.98757547711</v>
      </c>
      <c r="S59" s="35">
        <v>-81796.381817777859</v>
      </c>
      <c r="T59" s="35">
        <v>-78049.98259539131</v>
      </c>
      <c r="U59" s="35">
        <v>-74358.838402373047</v>
      </c>
      <c r="V59" s="35">
        <v>-64299.009057302843</v>
      </c>
      <c r="W59" s="35">
        <v>-34613.885128481066</v>
      </c>
      <c r="X59" s="35">
        <v>-29575.164351429579</v>
      </c>
      <c r="Y59" s="35">
        <v>-21880.022751881734</v>
      </c>
      <c r="Z59" s="35">
        <v>-19271.27469994549</v>
      </c>
      <c r="AA59" s="35">
        <v>-17660.690254071917</v>
      </c>
      <c r="AB59" s="35">
        <v>-16751.92052537002</v>
      </c>
      <c r="AC59" s="35">
        <v>18989.114983722338</v>
      </c>
      <c r="AD59" s="35">
        <v>103290.71470829667</v>
      </c>
      <c r="AE59" s="35">
        <v>122766.12152296869</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1.48964939736837E-5</v>
      </c>
      <c r="D64" s="33">
        <v>1.42142118012911E-5</v>
      </c>
      <c r="E64" s="33">
        <v>1.6996793208471201E-5</v>
      </c>
      <c r="F64" s="33">
        <v>1.9060841102633499E-5</v>
      </c>
      <c r="G64" s="33">
        <v>1.81878254723712E-5</v>
      </c>
      <c r="H64" s="33">
        <v>1.7354795291154801E-5</v>
      </c>
      <c r="I64" s="33">
        <v>1.6604222380571601E-5</v>
      </c>
      <c r="J64" s="33">
        <v>1.5799420040901E-5</v>
      </c>
      <c r="K64" s="33">
        <v>1.50757824757738E-5</v>
      </c>
      <c r="L64" s="33">
        <v>1.43852886161944E-5</v>
      </c>
      <c r="M64" s="33">
        <v>1.3763143107411699E-5</v>
      </c>
      <c r="N64" s="33">
        <v>1.99791174314644E-5</v>
      </c>
      <c r="O64" s="33">
        <v>1.90640433430442E-5</v>
      </c>
      <c r="P64" s="33">
        <v>1.8190881045280901E-5</v>
      </c>
      <c r="Q64" s="33">
        <v>2.0088104497790498E-5</v>
      </c>
      <c r="R64" s="33">
        <v>1.9114439298131001E-5</v>
      </c>
      <c r="S64" s="33">
        <v>2.81043755583242E-5</v>
      </c>
      <c r="T64" s="33">
        <v>2.68171522396328E-5</v>
      </c>
      <c r="U64" s="33">
        <v>2.5657344378326002E-5</v>
      </c>
      <c r="V64" s="33">
        <v>2.4413739570336197E-5</v>
      </c>
      <c r="W64" s="33">
        <v>2.8207964662770799E-5</v>
      </c>
      <c r="X64" s="33">
        <v>2.69159968049051E-5</v>
      </c>
      <c r="Y64" s="33">
        <v>2.5751914041370598E-5</v>
      </c>
      <c r="Z64" s="33">
        <v>2.4503725466412498E-5</v>
      </c>
      <c r="AA64" s="33">
        <v>2.33814174204743E-5</v>
      </c>
      <c r="AB64" s="33">
        <v>2.23105127969138E-5</v>
      </c>
      <c r="AC64" s="33">
        <v>2.13456113823107E-5</v>
      </c>
      <c r="AD64" s="33">
        <v>2.03109951510631E-5</v>
      </c>
      <c r="AE64" s="33">
        <v>1.93807205562756E-5</v>
      </c>
    </row>
    <row r="65" spans="1:31">
      <c r="A65" s="29" t="s">
        <v>133</v>
      </c>
      <c r="B65" s="29" t="s">
        <v>32</v>
      </c>
      <c r="C65" s="33">
        <v>0</v>
      </c>
      <c r="D65" s="33">
        <v>0</v>
      </c>
      <c r="E65" s="33">
        <v>0</v>
      </c>
      <c r="F65" s="33">
        <v>0</v>
      </c>
      <c r="G65" s="33">
        <v>0</v>
      </c>
      <c r="H65" s="33">
        <v>0</v>
      </c>
      <c r="I65" s="33">
        <v>0</v>
      </c>
      <c r="J65" s="33">
        <v>0</v>
      </c>
      <c r="K65" s="33">
        <v>0</v>
      </c>
      <c r="L65" s="33">
        <v>0</v>
      </c>
      <c r="M65" s="33">
        <v>0</v>
      </c>
      <c r="N65" s="33">
        <v>0</v>
      </c>
      <c r="O65" s="33">
        <v>0</v>
      </c>
      <c r="P65" s="33">
        <v>0</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5.5590457541067799E-5</v>
      </c>
      <c r="D66" s="33">
        <v>5.4102797080860799E-5</v>
      </c>
      <c r="E66" s="33">
        <v>5.17629196467336E-5</v>
      </c>
      <c r="F66" s="33">
        <v>4.9253984396106097E-5</v>
      </c>
      <c r="G66" s="33">
        <v>4.6998076695130606E-5</v>
      </c>
      <c r="H66" s="33">
        <v>4.4845493011850903E-5</v>
      </c>
      <c r="I66" s="33">
        <v>4.29059822511796E-5</v>
      </c>
      <c r="J66" s="33">
        <v>4.0826340452234599E-5</v>
      </c>
      <c r="K66" s="33">
        <v>3.9765455744905501E-5</v>
      </c>
      <c r="L66" s="33">
        <v>4.0423537341526305E-5</v>
      </c>
      <c r="M66" s="33">
        <v>4.0958508359764403E-5</v>
      </c>
      <c r="N66" s="33">
        <v>8.1703666797740003E-5</v>
      </c>
      <c r="O66" s="33">
        <v>7.7961514088942702E-5</v>
      </c>
      <c r="P66" s="33">
        <v>7.4390757688840093E-5</v>
      </c>
      <c r="Q66" s="33">
        <v>1.74986398580701E-3</v>
      </c>
      <c r="R66" s="33">
        <v>1.6650485335922382E-3</v>
      </c>
      <c r="S66" s="33">
        <v>2189.5174473430025</v>
      </c>
      <c r="T66" s="33">
        <v>2089.2342046481963</v>
      </c>
      <c r="U66" s="33">
        <v>1998.8774720238796</v>
      </c>
      <c r="V66" s="33">
        <v>1901.9924009059393</v>
      </c>
      <c r="W66" s="33">
        <v>1814.878263148981</v>
      </c>
      <c r="X66" s="33">
        <v>1731.754067200799</v>
      </c>
      <c r="Y66" s="33">
        <v>2986.5753584232048</v>
      </c>
      <c r="Z66" s="33">
        <v>2841.8168276729771</v>
      </c>
      <c r="AA66" s="33">
        <v>2711.6572772343425</v>
      </c>
      <c r="AB66" s="33">
        <v>2587.4592329721027</v>
      </c>
      <c r="AC66" s="33">
        <v>2475.5548990444745</v>
      </c>
      <c r="AD66" s="33">
        <v>2355.5653970329131</v>
      </c>
      <c r="AE66" s="33">
        <v>2247.6769050126386</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8106.039601621309</v>
      </c>
      <c r="D68" s="33">
        <v>7734.7706091546906</v>
      </c>
      <c r="E68" s="33">
        <v>8879.2979015357469</v>
      </c>
      <c r="F68" s="33">
        <v>21069.379474059351</v>
      </c>
      <c r="G68" s="33">
        <v>20104.36971915188</v>
      </c>
      <c r="H68" s="33">
        <v>19183.558893547543</v>
      </c>
      <c r="I68" s="33">
        <v>21955.817329906487</v>
      </c>
      <c r="J68" s="33">
        <v>33364.039198542101</v>
      </c>
      <c r="K68" s="33">
        <v>31835.915263446255</v>
      </c>
      <c r="L68" s="33">
        <v>31077.765928775316</v>
      </c>
      <c r="M68" s="33">
        <v>29733.69203354339</v>
      </c>
      <c r="N68" s="33">
        <v>38591.226319232563</v>
      </c>
      <c r="O68" s="33">
        <v>36823.689245178975</v>
      </c>
      <c r="P68" s="33">
        <v>35137.108101395585</v>
      </c>
      <c r="Q68" s="33">
        <v>33617.474050228833</v>
      </c>
      <c r="R68" s="33">
        <v>31988.043827642941</v>
      </c>
      <c r="S68" s="33">
        <v>30995.338852123172</v>
      </c>
      <c r="T68" s="33">
        <v>33364.805891865872</v>
      </c>
      <c r="U68" s="33">
        <v>37559.016187939036</v>
      </c>
      <c r="V68" s="33">
        <v>35738.54044321832</v>
      </c>
      <c r="W68" s="33">
        <v>36221.926483945805</v>
      </c>
      <c r="X68" s="33">
        <v>36720.652622858674</v>
      </c>
      <c r="Y68" s="33">
        <v>39792.483129825334</v>
      </c>
      <c r="Z68" s="33">
        <v>37863.752127331863</v>
      </c>
      <c r="AA68" s="33">
        <v>37999.528966281083</v>
      </c>
      <c r="AB68" s="33">
        <v>48324.678195091758</v>
      </c>
      <c r="AC68" s="33">
        <v>46234.697084871055</v>
      </c>
      <c r="AD68" s="33">
        <v>43993.713343807322</v>
      </c>
      <c r="AE68" s="33">
        <v>42147.356719550269</v>
      </c>
    </row>
    <row r="69" spans="1:31">
      <c r="A69" s="29" t="s">
        <v>133</v>
      </c>
      <c r="B69" s="29" t="s">
        <v>68</v>
      </c>
      <c r="C69" s="33">
        <v>1.4483540263859402E-4</v>
      </c>
      <c r="D69" s="33">
        <v>2.5114889836929099E-4</v>
      </c>
      <c r="E69" s="33">
        <v>2.8745622563549966E-4</v>
      </c>
      <c r="F69" s="33">
        <v>7.8773180802616633E-4</v>
      </c>
      <c r="G69" s="33">
        <v>1.9045381803261105E-3</v>
      </c>
      <c r="H69" s="33">
        <v>1.8185779821879504E-3</v>
      </c>
      <c r="I69" s="33">
        <v>2.3328348978789667E-3</v>
      </c>
      <c r="J69" s="33">
        <v>2.2209119813234859E-3</v>
      </c>
      <c r="K69" s="33">
        <v>2.1223085718400166E-3</v>
      </c>
      <c r="L69" s="33">
        <v>3.2818602234772926E-2</v>
      </c>
      <c r="M69" s="33">
        <v>1041.9441454182113</v>
      </c>
      <c r="N69" s="33">
        <v>991.44143069638983</v>
      </c>
      <c r="O69" s="33">
        <v>946.03227374333835</v>
      </c>
      <c r="P69" s="33">
        <v>2600.7813056475438</v>
      </c>
      <c r="Q69" s="33">
        <v>2488.3008104792793</v>
      </c>
      <c r="R69" s="33">
        <v>3936.9218846736999</v>
      </c>
      <c r="S69" s="33">
        <v>8159.6094395063583</v>
      </c>
      <c r="T69" s="33">
        <v>7785.8868674151836</v>
      </c>
      <c r="U69" s="33">
        <v>7449.1571903387357</v>
      </c>
      <c r="V69" s="33">
        <v>7088.098573289215</v>
      </c>
      <c r="W69" s="33">
        <v>6763.452935436726</v>
      </c>
      <c r="X69" s="33">
        <v>6712.0723893917329</v>
      </c>
      <c r="Y69" s="33">
        <v>11575.682256995198</v>
      </c>
      <c r="Z69" s="33">
        <v>11014.611949082786</v>
      </c>
      <c r="AA69" s="33">
        <v>10510.125901429017</v>
      </c>
      <c r="AB69" s="33">
        <v>10028.746303373864</v>
      </c>
      <c r="AC69" s="33">
        <v>9595.0157305759512</v>
      </c>
      <c r="AD69" s="33">
        <v>9129.9495324594027</v>
      </c>
      <c r="AE69" s="33">
        <v>10671.340908741953</v>
      </c>
    </row>
    <row r="70" spans="1:31">
      <c r="A70" s="29" t="s">
        <v>133</v>
      </c>
      <c r="B70" s="29" t="s">
        <v>36</v>
      </c>
      <c r="C70" s="33">
        <v>5.8398366267331696E-5</v>
      </c>
      <c r="D70" s="33">
        <v>8.7805366606089199E-5</v>
      </c>
      <c r="E70" s="33">
        <v>8.4007895735779397E-5</v>
      </c>
      <c r="F70" s="33">
        <v>1.09420363945879E-4</v>
      </c>
      <c r="G70" s="33">
        <v>1.42856130971719E-4</v>
      </c>
      <c r="H70" s="33">
        <v>1.8536988539554898E-4</v>
      </c>
      <c r="I70" s="33">
        <v>2.29576493570928E-4</v>
      </c>
      <c r="J70" s="33">
        <v>3.1137595989911399E-4</v>
      </c>
      <c r="K70" s="33">
        <v>4.0181543642923403E-4</v>
      </c>
      <c r="L70" s="33">
        <v>3.9994013782476998E-4</v>
      </c>
      <c r="M70" s="33">
        <v>4.1195936755129598E-4</v>
      </c>
      <c r="N70" s="33">
        <v>979.21392775640402</v>
      </c>
      <c r="O70" s="33">
        <v>934.36443451007301</v>
      </c>
      <c r="P70" s="33">
        <v>891.56911654397095</v>
      </c>
      <c r="Q70" s="33">
        <v>5933.0242485062599</v>
      </c>
      <c r="R70" s="33">
        <v>5645.4521064884893</v>
      </c>
      <c r="S70" s="33">
        <v>5386.8817936195901</v>
      </c>
      <c r="T70" s="33">
        <v>5140.1543811783904</v>
      </c>
      <c r="U70" s="33">
        <v>4917.84921684646</v>
      </c>
      <c r="V70" s="33">
        <v>4679.4823445443608</v>
      </c>
      <c r="W70" s="33">
        <v>5111.8404571176898</v>
      </c>
      <c r="X70" s="33">
        <v>4877.7103579032</v>
      </c>
      <c r="Y70" s="33">
        <v>4666.7555642054103</v>
      </c>
      <c r="Z70" s="33">
        <v>6773.6123629376598</v>
      </c>
      <c r="AA70" s="33">
        <v>6463.3705727489796</v>
      </c>
      <c r="AB70" s="33">
        <v>6167.33833032039</v>
      </c>
      <c r="AC70" s="33">
        <v>5900.6087605686398</v>
      </c>
      <c r="AD70" s="33">
        <v>5614.6077888192403</v>
      </c>
      <c r="AE70" s="33">
        <v>5357.4501780381097</v>
      </c>
    </row>
    <row r="71" spans="1:31">
      <c r="A71" s="29" t="s">
        <v>133</v>
      </c>
      <c r="B71" s="29" t="s">
        <v>73</v>
      </c>
      <c r="C71" s="33">
        <v>0</v>
      </c>
      <c r="D71" s="33">
        <v>0</v>
      </c>
      <c r="E71" s="33">
        <v>8.1071749179061599E-5</v>
      </c>
      <c r="F71" s="33">
        <v>8.2462649670527198E-5</v>
      </c>
      <c r="G71" s="33">
        <v>7.8685734387115501E-5</v>
      </c>
      <c r="H71" s="33">
        <v>8.9342267734411599E-5</v>
      </c>
      <c r="I71" s="33">
        <v>8.54783278373106E-5</v>
      </c>
      <c r="J71" s="33">
        <v>8.1335215521789292E-5</v>
      </c>
      <c r="K71" s="33">
        <v>8.4210149416684695E-5</v>
      </c>
      <c r="L71" s="33">
        <v>9.0928830255074199E-5</v>
      </c>
      <c r="M71" s="33">
        <v>9.1215811554269601E-5</v>
      </c>
      <c r="N71" s="33">
        <v>1.6304355935237199E-4</v>
      </c>
      <c r="O71" s="33">
        <v>1.5557591535063001E-4</v>
      </c>
      <c r="P71" s="33">
        <v>1.4845030084798899E-4</v>
      </c>
      <c r="Q71" s="33">
        <v>1.68629273670876E-4</v>
      </c>
      <c r="R71" s="33">
        <v>1.6045585664015299E-4</v>
      </c>
      <c r="S71" s="33">
        <v>2.0401549316672801E-4</v>
      </c>
      <c r="T71" s="33">
        <v>1.9467127202815298E-4</v>
      </c>
      <c r="U71" s="33">
        <v>1.86251986130407E-4</v>
      </c>
      <c r="V71" s="33">
        <v>1.7722440081081701E-4</v>
      </c>
      <c r="W71" s="33">
        <v>2.33417033419104E-4</v>
      </c>
      <c r="X71" s="33">
        <v>2.22726176837954E-4</v>
      </c>
      <c r="Y71" s="33">
        <v>2.1309355184827601E-4</v>
      </c>
      <c r="Z71" s="33">
        <v>3.7076954404629398E-4</v>
      </c>
      <c r="AA71" s="33">
        <v>3.5378773272774999E-4</v>
      </c>
      <c r="AB71" s="33">
        <v>3.3758371430047703E-4</v>
      </c>
      <c r="AC71" s="33">
        <v>3.2298364632173701E-4</v>
      </c>
      <c r="AD71" s="33">
        <v>3.0732871299952205E-4</v>
      </c>
      <c r="AE71" s="33">
        <v>2.9325258862325097E-4</v>
      </c>
    </row>
    <row r="72" spans="1:31">
      <c r="A72" s="29" t="s">
        <v>133</v>
      </c>
      <c r="B72" s="29" t="s">
        <v>56</v>
      </c>
      <c r="C72" s="33">
        <v>0</v>
      </c>
      <c r="D72" s="33">
        <v>0</v>
      </c>
      <c r="E72" s="33">
        <v>0</v>
      </c>
      <c r="F72" s="33">
        <v>0</v>
      </c>
      <c r="G72" s="33">
        <v>0</v>
      </c>
      <c r="H72" s="33">
        <v>0</v>
      </c>
      <c r="I72" s="33">
        <v>0</v>
      </c>
      <c r="J72" s="33">
        <v>0</v>
      </c>
      <c r="K72" s="33">
        <v>0</v>
      </c>
      <c r="L72" s="33">
        <v>0</v>
      </c>
      <c r="M72" s="33">
        <v>0</v>
      </c>
      <c r="N72" s="33">
        <v>0</v>
      </c>
      <c r="O72" s="33">
        <v>0</v>
      </c>
      <c r="P72" s="33">
        <v>0</v>
      </c>
      <c r="Q72" s="33">
        <v>0</v>
      </c>
      <c r="R72" s="33">
        <v>0</v>
      </c>
      <c r="S72" s="33">
        <v>0</v>
      </c>
      <c r="T72" s="33">
        <v>0</v>
      </c>
      <c r="U72" s="33">
        <v>0</v>
      </c>
      <c r="V72" s="33">
        <v>0</v>
      </c>
      <c r="W72" s="33">
        <v>0</v>
      </c>
      <c r="X72" s="33">
        <v>0</v>
      </c>
      <c r="Y72" s="33">
        <v>0</v>
      </c>
      <c r="Z72" s="33">
        <v>0</v>
      </c>
      <c r="AA72" s="33">
        <v>0</v>
      </c>
      <c r="AB72" s="33">
        <v>0</v>
      </c>
      <c r="AC72" s="33">
        <v>0</v>
      </c>
      <c r="AD72" s="33">
        <v>0</v>
      </c>
      <c r="AE72" s="33">
        <v>0</v>
      </c>
    </row>
    <row r="73" spans="1:31">
      <c r="A73" s="34" t="s">
        <v>138</v>
      </c>
      <c r="B73" s="34"/>
      <c r="C73" s="35">
        <v>8106.039816943663</v>
      </c>
      <c r="D73" s="35">
        <v>7734.7709286205982</v>
      </c>
      <c r="E73" s="35">
        <v>8879.298257751685</v>
      </c>
      <c r="F73" s="35">
        <v>21069.380330105985</v>
      </c>
      <c r="G73" s="35">
        <v>20104.371688875963</v>
      </c>
      <c r="H73" s="35">
        <v>19183.560774325812</v>
      </c>
      <c r="I73" s="35">
        <v>21955.819722251588</v>
      </c>
      <c r="J73" s="35">
        <v>33364.041476079838</v>
      </c>
      <c r="K73" s="35">
        <v>31835.917440596066</v>
      </c>
      <c r="L73" s="35">
        <v>31077.798802186375</v>
      </c>
      <c r="M73" s="35">
        <v>30775.636233683254</v>
      </c>
      <c r="N73" s="35">
        <v>39582.667851611732</v>
      </c>
      <c r="O73" s="35">
        <v>37769.72161594787</v>
      </c>
      <c r="P73" s="35">
        <v>37737.889499624769</v>
      </c>
      <c r="Q73" s="35">
        <v>36105.776630660206</v>
      </c>
      <c r="R73" s="35">
        <v>35924.967396479617</v>
      </c>
      <c r="S73" s="35">
        <v>41344.465767076908</v>
      </c>
      <c r="T73" s="35">
        <v>43239.926990746404</v>
      </c>
      <c r="U73" s="35">
        <v>47007.050875959001</v>
      </c>
      <c r="V73" s="35">
        <v>44728.631441827216</v>
      </c>
      <c r="W73" s="35">
        <v>44800.257710739475</v>
      </c>
      <c r="X73" s="35">
        <v>45164.479106367202</v>
      </c>
      <c r="Y73" s="35">
        <v>54354.740770995653</v>
      </c>
      <c r="Z73" s="35">
        <v>51720.180928591348</v>
      </c>
      <c r="AA73" s="35">
        <v>51221.312168325865</v>
      </c>
      <c r="AB73" s="35">
        <v>60940.883753748232</v>
      </c>
      <c r="AC73" s="35">
        <v>58305.267735837093</v>
      </c>
      <c r="AD73" s="35">
        <v>55479.228293610635</v>
      </c>
      <c r="AE73" s="35">
        <v>55066.374552685578</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ollapsed="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1.2669992966355201E-5</v>
      </c>
      <c r="D78" s="33">
        <v>1.2089687940182199E-5</v>
      </c>
      <c r="E78" s="33">
        <v>1.1566824252476901E-5</v>
      </c>
      <c r="F78" s="33">
        <v>1.10061832897393E-5</v>
      </c>
      <c r="G78" s="33">
        <v>1.0502083287554901E-5</v>
      </c>
      <c r="H78" s="33">
        <v>1.0021071835280299E-5</v>
      </c>
      <c r="I78" s="33">
        <v>1.1149276228630401E-5</v>
      </c>
      <c r="J78" s="33">
        <v>1.14958675501012E-5</v>
      </c>
      <c r="K78" s="33">
        <v>1.0969339260996599E-5</v>
      </c>
      <c r="L78" s="33">
        <v>1.1446379191966199E-5</v>
      </c>
      <c r="M78" s="33">
        <v>1.0951337792651602E-5</v>
      </c>
      <c r="N78" s="33">
        <v>1.29595267764563E-5</v>
      </c>
      <c r="O78" s="33">
        <v>1.2365960659634301E-5</v>
      </c>
      <c r="P78" s="33">
        <v>1.1799580777396099E-5</v>
      </c>
      <c r="Q78" s="33">
        <v>1.1289263856961799E-5</v>
      </c>
      <c r="R78" s="33">
        <v>1.0742076174395401E-5</v>
      </c>
      <c r="S78" s="33">
        <v>1.1729711709517899E-5</v>
      </c>
      <c r="T78" s="33">
        <v>1.1192473000809199E-5</v>
      </c>
      <c r="U78" s="33">
        <v>1.33545519946983E-5</v>
      </c>
      <c r="V78" s="33">
        <v>1.27072603333217E-5</v>
      </c>
      <c r="W78" s="33">
        <v>1.28918756056431E-5</v>
      </c>
      <c r="X78" s="33">
        <v>1.23014080157543E-5</v>
      </c>
      <c r="Y78" s="33">
        <v>1.17693877029961E-5</v>
      </c>
      <c r="Z78" s="33">
        <v>1.11989285425029E-5</v>
      </c>
      <c r="AA78" s="33">
        <v>1.06860005134011E-5</v>
      </c>
      <c r="AB78" s="33">
        <v>1.1294974055706101E-5</v>
      </c>
      <c r="AC78" s="33">
        <v>1.0806480736728499E-5</v>
      </c>
      <c r="AD78" s="33">
        <v>1.1946232707815901E-5</v>
      </c>
      <c r="AE78" s="33">
        <v>1.1399077006736502E-5</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5.6075806913168391E-5</v>
      </c>
      <c r="D80" s="33">
        <v>5.3507449323323795E-5</v>
      </c>
      <c r="E80" s="33">
        <v>5.1193319925499398E-5</v>
      </c>
      <c r="F80" s="33">
        <v>4.8711993025195E-5</v>
      </c>
      <c r="G80" s="33">
        <v>4.6480909356680995E-5</v>
      </c>
      <c r="H80" s="33">
        <v>4.4352012727266999E-5</v>
      </c>
      <c r="I80" s="33">
        <v>4.2433844363743297E-5</v>
      </c>
      <c r="J80" s="33">
        <v>4.10793178530861E-5</v>
      </c>
      <c r="K80" s="33">
        <v>4.1150876822737901E-5</v>
      </c>
      <c r="L80" s="33">
        <v>4.1605663756297496E-5</v>
      </c>
      <c r="M80" s="33">
        <v>4.1942481840050396E-5</v>
      </c>
      <c r="N80" s="33">
        <v>5.4488514057129198E-5</v>
      </c>
      <c r="O80" s="33">
        <v>5.1992856904042094E-5</v>
      </c>
      <c r="P80" s="33">
        <v>4.9611504659678097E-5</v>
      </c>
      <c r="Q80" s="33">
        <v>4.7465869933015395E-5</v>
      </c>
      <c r="R80" s="33">
        <v>4.5165211564256699E-5</v>
      </c>
      <c r="S80" s="33">
        <v>5.20583448787114E-5</v>
      </c>
      <c r="T80" s="33">
        <v>4.9673993185100904E-5</v>
      </c>
      <c r="U80" s="33">
        <v>7.2203771545087896E-5</v>
      </c>
      <c r="V80" s="33">
        <v>6.870407352005281E-5</v>
      </c>
      <c r="W80" s="33">
        <v>6.7413863984861898E-5</v>
      </c>
      <c r="X80" s="33">
        <v>6.4326206066815799E-5</v>
      </c>
      <c r="Y80" s="33">
        <v>6.1544179145475695E-5</v>
      </c>
      <c r="Z80" s="33">
        <v>5.8561148791260302E-5</v>
      </c>
      <c r="AA80" s="33">
        <v>5.5878958748039803E-5</v>
      </c>
      <c r="AB80" s="33">
        <v>5.3319617104764501E-5</v>
      </c>
      <c r="AC80" s="33">
        <v>5.1013611212439305E-5</v>
      </c>
      <c r="AD80" s="33">
        <v>5.5489568345452505E-5</v>
      </c>
      <c r="AE80" s="33">
        <v>5.2948061377252803E-5</v>
      </c>
    </row>
    <row r="81" spans="1:31">
      <c r="A81" s="29" t="s">
        <v>134</v>
      </c>
      <c r="B81" s="29" t="s">
        <v>65</v>
      </c>
      <c r="C81" s="33">
        <v>0</v>
      </c>
      <c r="D81" s="33">
        <v>0</v>
      </c>
      <c r="E81" s="33">
        <v>0</v>
      </c>
      <c r="F81" s="33">
        <v>0</v>
      </c>
      <c r="G81" s="33">
        <v>0</v>
      </c>
      <c r="H81" s="33">
        <v>0</v>
      </c>
      <c r="I81" s="33">
        <v>0</v>
      </c>
      <c r="J81" s="33">
        <v>0</v>
      </c>
      <c r="K81" s="33">
        <v>0</v>
      </c>
      <c r="L81" s="33">
        <v>0</v>
      </c>
      <c r="M81" s="33">
        <v>0</v>
      </c>
      <c r="N81" s="33">
        <v>0</v>
      </c>
      <c r="O81" s="33">
        <v>0</v>
      </c>
      <c r="P81" s="33">
        <v>0</v>
      </c>
      <c r="Q81" s="33">
        <v>0</v>
      </c>
      <c r="R81" s="33">
        <v>0</v>
      </c>
      <c r="S81" s="33">
        <v>0</v>
      </c>
      <c r="T81" s="33">
        <v>0</v>
      </c>
      <c r="U81" s="33">
        <v>0</v>
      </c>
      <c r="V81" s="33">
        <v>0</v>
      </c>
      <c r="W81" s="33">
        <v>0</v>
      </c>
      <c r="X81" s="33">
        <v>0</v>
      </c>
      <c r="Y81" s="33">
        <v>0</v>
      </c>
      <c r="Z81" s="33">
        <v>0</v>
      </c>
      <c r="AA81" s="33">
        <v>0</v>
      </c>
      <c r="AB81" s="33">
        <v>0</v>
      </c>
      <c r="AC81" s="33">
        <v>0</v>
      </c>
      <c r="AD81" s="33">
        <v>0</v>
      </c>
      <c r="AE81" s="33">
        <v>0</v>
      </c>
    </row>
    <row r="82" spans="1:31">
      <c r="A82" s="29" t="s">
        <v>134</v>
      </c>
      <c r="B82" s="29" t="s">
        <v>69</v>
      </c>
      <c r="C82" s="33">
        <v>11019.577543664736</v>
      </c>
      <c r="D82" s="33">
        <v>10514.864064196181</v>
      </c>
      <c r="E82" s="33">
        <v>17491.289789837505</v>
      </c>
      <c r="F82" s="33">
        <v>16643.491523585097</v>
      </c>
      <c r="G82" s="33">
        <v>15881.194195571517</v>
      </c>
      <c r="H82" s="33">
        <v>15153.811249283253</v>
      </c>
      <c r="I82" s="33">
        <v>23637.941230011475</v>
      </c>
      <c r="J82" s="33">
        <v>22492.216367330191</v>
      </c>
      <c r="K82" s="33">
        <v>37710.613224812827</v>
      </c>
      <c r="L82" s="33">
        <v>35983.410574836373</v>
      </c>
      <c r="M82" s="33">
        <v>34986.441246003669</v>
      </c>
      <c r="N82" s="33">
        <v>35634.683152510901</v>
      </c>
      <c r="O82" s="33">
        <v>34002.560246492387</v>
      </c>
      <c r="P82" s="33">
        <v>32445.191061980091</v>
      </c>
      <c r="Q82" s="33">
        <v>31041.977651434925</v>
      </c>
      <c r="R82" s="33">
        <v>31291.65601303332</v>
      </c>
      <c r="S82" s="33">
        <v>29858.450389348705</v>
      </c>
      <c r="T82" s="33">
        <v>29815.997537598119</v>
      </c>
      <c r="U82" s="33">
        <v>30328.581335185972</v>
      </c>
      <c r="V82" s="33">
        <v>28858.562886986434</v>
      </c>
      <c r="W82" s="33">
        <v>27878.377033667639</v>
      </c>
      <c r="X82" s="33">
        <v>27239.43522876834</v>
      </c>
      <c r="Y82" s="33">
        <v>26061.364163146693</v>
      </c>
      <c r="Z82" s="33">
        <v>24798.176621280825</v>
      </c>
      <c r="AA82" s="33">
        <v>23662.382262794003</v>
      </c>
      <c r="AB82" s="33">
        <v>26774.93716975419</v>
      </c>
      <c r="AC82" s="33">
        <v>27095.111333257395</v>
      </c>
      <c r="AD82" s="33">
        <v>27566.455106422993</v>
      </c>
      <c r="AE82" s="33">
        <v>26485.364071737</v>
      </c>
    </row>
    <row r="83" spans="1:31">
      <c r="A83" s="29" t="s">
        <v>134</v>
      </c>
      <c r="B83" s="29" t="s">
        <v>68</v>
      </c>
      <c r="C83" s="33">
        <v>1.78321481365318E-5</v>
      </c>
      <c r="D83" s="33">
        <v>2.9417456844025601E-5</v>
      </c>
      <c r="E83" s="33">
        <v>3.3094148606909295E-5</v>
      </c>
      <c r="F83" s="33">
        <v>5.0192048851830401E-5</v>
      </c>
      <c r="G83" s="33">
        <v>4.7893176366266999E-5</v>
      </c>
      <c r="H83" s="33">
        <v>4.5699595751144696E-5</v>
      </c>
      <c r="I83" s="33">
        <v>4.3723146129011101E-5</v>
      </c>
      <c r="J83" s="33">
        <v>4.1603896609469498E-5</v>
      </c>
      <c r="K83" s="33">
        <v>7.7203653000425501E-5</v>
      </c>
      <c r="L83" s="33">
        <v>8.5579786887071102E-5</v>
      </c>
      <c r="M83" s="33">
        <v>8.1878569520153996E-5</v>
      </c>
      <c r="N83" s="33">
        <v>7.790993655389069E-5</v>
      </c>
      <c r="O83" s="33">
        <v>7.43415424836574E-5</v>
      </c>
      <c r="P83" s="33">
        <v>7.0936586311126304E-5</v>
      </c>
      <c r="Q83" s="33">
        <v>6.7868668818517802E-5</v>
      </c>
      <c r="R83" s="33">
        <v>6.4579092094986103E-5</v>
      </c>
      <c r="S83" s="33">
        <v>6.8657914183991911E-5</v>
      </c>
      <c r="T83" s="33">
        <v>6.5513276867039706E-5</v>
      </c>
      <c r="U83" s="33">
        <v>9.9965609949169795E-5</v>
      </c>
      <c r="V83" s="33">
        <v>1.1694310589485799E-4</v>
      </c>
      <c r="W83" s="33">
        <v>1.3812593934957502E-4</v>
      </c>
      <c r="X83" s="33">
        <v>1.3179956039559502E-4</v>
      </c>
      <c r="Y83" s="33">
        <v>1.2609939637751999E-4</v>
      </c>
      <c r="Z83" s="33">
        <v>1.1998739143626901E-4</v>
      </c>
      <c r="AA83" s="33">
        <v>1.14491785676049E-4</v>
      </c>
      <c r="AB83" s="33">
        <v>2.11751786751008E-4</v>
      </c>
      <c r="AC83" s="33">
        <v>2.0259379022978798E-4</v>
      </c>
      <c r="AD83" s="33">
        <v>4.4177646720733001E-4</v>
      </c>
      <c r="AE83" s="33">
        <v>4.5071546784724296E-4</v>
      </c>
    </row>
    <row r="84" spans="1:31">
      <c r="A84" s="29" t="s">
        <v>134</v>
      </c>
      <c r="B84" s="29" t="s">
        <v>36</v>
      </c>
      <c r="C84" s="33">
        <v>5.56257608537383E-5</v>
      </c>
      <c r="D84" s="33">
        <v>7.9321550191660496E-5</v>
      </c>
      <c r="E84" s="33">
        <v>7.5890993633631598E-5</v>
      </c>
      <c r="F84" s="33">
        <v>9.11424856098074E-5</v>
      </c>
      <c r="G84" s="33">
        <v>1.23238671580794E-4</v>
      </c>
      <c r="H84" s="33">
        <v>1.19746637344646E-4</v>
      </c>
      <c r="I84" s="33">
        <v>1.6076640944241399E-4</v>
      </c>
      <c r="J84" s="33">
        <v>1.91317171392292E-4</v>
      </c>
      <c r="K84" s="33">
        <v>2.3362295003976998E-4</v>
      </c>
      <c r="L84" s="33">
        <v>2.4931535731059599E-4</v>
      </c>
      <c r="M84" s="33">
        <v>2.5113712543736998E-4</v>
      </c>
      <c r="N84" s="33">
        <v>3.3563903748326702E-4</v>
      </c>
      <c r="O84" s="33">
        <v>3.2026625701301697E-4</v>
      </c>
      <c r="P84" s="33">
        <v>3.0559757336403795E-4</v>
      </c>
      <c r="Q84" s="33">
        <v>2.9238086545945699E-4</v>
      </c>
      <c r="R84" s="33">
        <v>2.78209240965194E-4</v>
      </c>
      <c r="S84" s="33">
        <v>3.0004573214657197E-4</v>
      </c>
      <c r="T84" s="33">
        <v>2.8744891603649399E-4</v>
      </c>
      <c r="U84" s="33">
        <v>4.0052662334757501E-4</v>
      </c>
      <c r="V84" s="33">
        <v>3.81113202099515E-4</v>
      </c>
      <c r="W84" s="33">
        <v>4.5383899104586102E-4</v>
      </c>
      <c r="X84" s="33">
        <v>4.3305247219959704E-4</v>
      </c>
      <c r="Y84" s="33">
        <v>4.1432350138541899E-4</v>
      </c>
      <c r="Z84" s="33">
        <v>3.9424134904772999E-4</v>
      </c>
      <c r="AA84" s="33">
        <v>3.8767084206525998E-4</v>
      </c>
      <c r="AB84" s="33">
        <v>3.7525504737547199E-4</v>
      </c>
      <c r="AC84" s="33">
        <v>3.6079486181786404E-4</v>
      </c>
      <c r="AD84" s="33">
        <v>3.7280578820829001E-4</v>
      </c>
      <c r="AE84" s="33">
        <v>4.0413317416950498E-4</v>
      </c>
    </row>
    <row r="85" spans="1:31">
      <c r="A85" s="29" t="s">
        <v>134</v>
      </c>
      <c r="B85" s="29" t="s">
        <v>73</v>
      </c>
      <c r="C85" s="33">
        <v>0</v>
      </c>
      <c r="D85" s="33">
        <v>0</v>
      </c>
      <c r="E85" s="33">
        <v>2.4474536714119498E-4</v>
      </c>
      <c r="F85" s="33">
        <v>2.32882622859401E-4</v>
      </c>
      <c r="G85" s="33">
        <v>2.38365368337915E-4</v>
      </c>
      <c r="H85" s="33">
        <v>2.5934302589341294E-4</v>
      </c>
      <c r="I85" s="33">
        <v>3.5449345545893494E-4</v>
      </c>
      <c r="J85" s="33">
        <v>3.97311783944983E-4</v>
      </c>
      <c r="K85" s="33">
        <v>2593.7972657868945</v>
      </c>
      <c r="L85" s="33">
        <v>3060.6072545518464</v>
      </c>
      <c r="M85" s="33">
        <v>3228.4501572340782</v>
      </c>
      <c r="N85" s="33">
        <v>7633.1487901802802</v>
      </c>
      <c r="O85" s="33">
        <v>7283.5389190280039</v>
      </c>
      <c r="P85" s="33">
        <v>6949.9417138628469</v>
      </c>
      <c r="Q85" s="33">
        <v>6649.365539206623</v>
      </c>
      <c r="R85" s="33">
        <v>6327.0725220077102</v>
      </c>
      <c r="S85" s="33">
        <v>6381.9655176961423</v>
      </c>
      <c r="T85" s="33">
        <v>6089.6617511024187</v>
      </c>
      <c r="U85" s="33">
        <v>6006.210080301069</v>
      </c>
      <c r="V85" s="33">
        <v>5715.0906400534168</v>
      </c>
      <c r="W85" s="33">
        <v>5803.6532754115497</v>
      </c>
      <c r="X85" s="33">
        <v>5537.8370926536081</v>
      </c>
      <c r="Y85" s="33">
        <v>5298.33265395322</v>
      </c>
      <c r="Z85" s="33">
        <v>5041.5238484264919</v>
      </c>
      <c r="AA85" s="33">
        <v>4810.6143572703659</v>
      </c>
      <c r="AB85" s="33">
        <v>4590.2808734304936</v>
      </c>
      <c r="AC85" s="33">
        <v>4391.7570408088104</v>
      </c>
      <c r="AD85" s="33">
        <v>4178.8897194313495</v>
      </c>
      <c r="AE85" s="33">
        <v>3987.4901887095857</v>
      </c>
    </row>
    <row r="86" spans="1:31">
      <c r="A86" s="29" t="s">
        <v>134</v>
      </c>
      <c r="B86" s="29" t="s">
        <v>56</v>
      </c>
      <c r="C86" s="33">
        <v>0</v>
      </c>
      <c r="D86" s="33">
        <v>0</v>
      </c>
      <c r="E86" s="33">
        <v>0</v>
      </c>
      <c r="F86" s="33">
        <v>0</v>
      </c>
      <c r="G86" s="33">
        <v>0</v>
      </c>
      <c r="H86" s="33">
        <v>0</v>
      </c>
      <c r="I86" s="33">
        <v>0</v>
      </c>
      <c r="J86" s="33">
        <v>0</v>
      </c>
      <c r="K86" s="33">
        <v>0</v>
      </c>
      <c r="L86" s="33">
        <v>0</v>
      </c>
      <c r="M86" s="33">
        <v>0</v>
      </c>
      <c r="N86" s="33">
        <v>0</v>
      </c>
      <c r="O86" s="33">
        <v>0</v>
      </c>
      <c r="P86" s="33">
        <v>0</v>
      </c>
      <c r="Q86" s="33">
        <v>0</v>
      </c>
      <c r="R86" s="33">
        <v>0</v>
      </c>
      <c r="S86" s="33">
        <v>0</v>
      </c>
      <c r="T86" s="33">
        <v>0</v>
      </c>
      <c r="U86" s="33">
        <v>0</v>
      </c>
      <c r="V86" s="33">
        <v>0</v>
      </c>
      <c r="W86" s="33">
        <v>0</v>
      </c>
      <c r="X86" s="33">
        <v>0</v>
      </c>
      <c r="Y86" s="33">
        <v>0</v>
      </c>
      <c r="Z86" s="33">
        <v>0</v>
      </c>
      <c r="AA86" s="33">
        <v>0</v>
      </c>
      <c r="AB86" s="33">
        <v>0</v>
      </c>
      <c r="AC86" s="33">
        <v>0</v>
      </c>
      <c r="AD86" s="33">
        <v>0</v>
      </c>
      <c r="AE86" s="33">
        <v>0</v>
      </c>
    </row>
    <row r="87" spans="1:31">
      <c r="A87" s="34" t="s">
        <v>138</v>
      </c>
      <c r="B87" s="34"/>
      <c r="C87" s="35">
        <v>11019.577630242684</v>
      </c>
      <c r="D87" s="35">
        <v>10514.864159210776</v>
      </c>
      <c r="E87" s="35">
        <v>17491.289885691796</v>
      </c>
      <c r="F87" s="35">
        <v>16643.49163349532</v>
      </c>
      <c r="G87" s="35">
        <v>15881.194300447685</v>
      </c>
      <c r="H87" s="35">
        <v>15153.811349355932</v>
      </c>
      <c r="I87" s="35">
        <v>23637.941327317742</v>
      </c>
      <c r="J87" s="35">
        <v>22492.216461509273</v>
      </c>
      <c r="K87" s="35">
        <v>37710.613354136694</v>
      </c>
      <c r="L87" s="35">
        <v>35983.410713468198</v>
      </c>
      <c r="M87" s="35">
        <v>34986.441380776057</v>
      </c>
      <c r="N87" s="35">
        <v>35634.683297868876</v>
      </c>
      <c r="O87" s="35">
        <v>34002.560385192752</v>
      </c>
      <c r="P87" s="35">
        <v>32445.191194327763</v>
      </c>
      <c r="Q87" s="35">
        <v>31041.977778058728</v>
      </c>
      <c r="R87" s="35">
        <v>31291.6561335197</v>
      </c>
      <c r="S87" s="35">
        <v>29858.450521794675</v>
      </c>
      <c r="T87" s="35">
        <v>29815.997663977862</v>
      </c>
      <c r="U87" s="35">
        <v>30328.581520709908</v>
      </c>
      <c r="V87" s="35">
        <v>28858.563085340873</v>
      </c>
      <c r="W87" s="35">
        <v>27878.377252099319</v>
      </c>
      <c r="X87" s="35">
        <v>27239.435437195512</v>
      </c>
      <c r="Y87" s="35">
        <v>26061.364362559656</v>
      </c>
      <c r="Z87" s="35">
        <v>24798.176811028294</v>
      </c>
      <c r="AA87" s="35">
        <v>23662.382443850747</v>
      </c>
      <c r="AB87" s="35">
        <v>26774.93744612057</v>
      </c>
      <c r="AC87" s="35">
        <v>27095.111597671275</v>
      </c>
      <c r="AD87" s="35">
        <v>27566.455615635263</v>
      </c>
      <c r="AE87" s="35">
        <v>26485.364586799606</v>
      </c>
    </row>
  </sheetData>
  <sheetProtection algorithmName="SHA-512" hashValue="+XMrg0FjwLz4JePee70kEeZq2HRNsRTegHA11MeuiREueCWjSBvK9e4ikzdbaxkZNWuujAaXRBft4LACWwNafA==" saltValue="S3uIxuoDZjCcvkqoeFjJzw==" spinCount="100000" sheet="1" objects="1" scenarios="1"/>
  <mergeCells count="7">
    <mergeCell ref="A87:B87"/>
    <mergeCell ref="B2:V3"/>
    <mergeCell ref="A17:B17"/>
    <mergeCell ref="A31:B31"/>
    <mergeCell ref="A45:B45"/>
    <mergeCell ref="A59:B59"/>
    <mergeCell ref="A73:B7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7" tint="0.39997558519241921"/>
  </sheetPr>
  <dimension ref="A1:AE87"/>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162</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81</v>
      </c>
      <c r="B2" s="18" t="s">
        <v>142</v>
      </c>
    </row>
    <row r="3" spans="1:31">
      <c r="B3" s="1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1481656.6549</v>
      </c>
      <c r="D6" s="33">
        <v>1302620.0495000002</v>
      </c>
      <c r="E6" s="33">
        <v>1211072.5212000001</v>
      </c>
      <c r="F6" s="33">
        <v>987461.16049574316</v>
      </c>
      <c r="G6" s="33">
        <v>819398.92458371609</v>
      </c>
      <c r="H6" s="33">
        <v>725108.16639336233</v>
      </c>
      <c r="I6" s="33">
        <v>651576.1997706187</v>
      </c>
      <c r="J6" s="33">
        <v>670472.08512637112</v>
      </c>
      <c r="K6" s="33">
        <v>625555.53935291478</v>
      </c>
      <c r="L6" s="33">
        <v>584325.66382619948</v>
      </c>
      <c r="M6" s="33">
        <v>531982.51560705947</v>
      </c>
      <c r="N6" s="33">
        <v>308212.07393930864</v>
      </c>
      <c r="O6" s="33">
        <v>297908.40334072302</v>
      </c>
      <c r="P6" s="33">
        <v>249577.77389154263</v>
      </c>
      <c r="Q6" s="33">
        <v>187326.01553890557</v>
      </c>
      <c r="R6" s="33">
        <v>174948.2359423587</v>
      </c>
      <c r="S6" s="33">
        <v>172456.4811929469</v>
      </c>
      <c r="T6" s="33">
        <v>163375.68371509505</v>
      </c>
      <c r="U6" s="33">
        <v>145007.16419951606</v>
      </c>
      <c r="V6" s="33">
        <v>137002.17036512293</v>
      </c>
      <c r="W6" s="33">
        <v>106609.51722960055</v>
      </c>
      <c r="X6" s="33">
        <v>66779.193565779089</v>
      </c>
      <c r="Y6" s="33">
        <v>50785.758645515343</v>
      </c>
      <c r="Z6" s="33">
        <v>36047.313397586055</v>
      </c>
      <c r="AA6" s="33">
        <v>31453.861635339905</v>
      </c>
      <c r="AB6" s="33">
        <v>29870.790699999998</v>
      </c>
      <c r="AC6" s="33">
        <v>27652.17625</v>
      </c>
      <c r="AD6" s="33">
        <v>23739.768499999998</v>
      </c>
      <c r="AE6" s="33">
        <v>22887.790840000001</v>
      </c>
    </row>
    <row r="7" spans="1:31">
      <c r="A7" s="29" t="s">
        <v>40</v>
      </c>
      <c r="B7" s="29" t="s">
        <v>71</v>
      </c>
      <c r="C7" s="33">
        <v>203123.91594000001</v>
      </c>
      <c r="D7" s="33">
        <v>169479.16509999998</v>
      </c>
      <c r="E7" s="33">
        <v>167344.71596</v>
      </c>
      <c r="F7" s="33">
        <v>77605.867487726791</v>
      </c>
      <c r="G7" s="33">
        <v>73340.660570283973</v>
      </c>
      <c r="H7" s="33">
        <v>54169.945414466078</v>
      </c>
      <c r="I7" s="33">
        <v>3.1702938549999999E-3</v>
      </c>
      <c r="J7" s="33">
        <v>2.5004526534999996E-3</v>
      </c>
      <c r="K7" s="33">
        <v>2.1147152200000001E-3</v>
      </c>
      <c r="L7" s="33">
        <v>1.9253627599999993E-3</v>
      </c>
      <c r="M7" s="33">
        <v>1.6189667669999992E-3</v>
      </c>
      <c r="N7" s="33">
        <v>1.442085943E-3</v>
      </c>
      <c r="O7" s="33">
        <v>1.4217981754999986E-3</v>
      </c>
      <c r="P7" s="33">
        <v>1.2748180370000001E-3</v>
      </c>
      <c r="Q7" s="33">
        <v>1.2260821539999988E-3</v>
      </c>
      <c r="R7" s="33">
        <v>1.1217420949999998E-3</v>
      </c>
      <c r="S7" s="33">
        <v>9.6156718099999904E-4</v>
      </c>
      <c r="T7" s="33">
        <v>9.7915460949999982E-4</v>
      </c>
      <c r="U7" s="33">
        <v>8.1319878399999991E-4</v>
      </c>
      <c r="V7" s="33">
        <v>7.8653293199999969E-4</v>
      </c>
      <c r="W7" s="33">
        <v>8.4174643799999997E-4</v>
      </c>
      <c r="X7" s="33">
        <v>8.6978160700000009E-4</v>
      </c>
      <c r="Y7" s="33">
        <v>8.2087905129999989E-4</v>
      </c>
      <c r="Z7" s="33">
        <v>7.3451468959999996E-4</v>
      </c>
      <c r="AA7" s="33">
        <v>6.7771476020000011E-4</v>
      </c>
      <c r="AB7" s="33">
        <v>7.2916305450000001E-4</v>
      </c>
      <c r="AC7" s="33">
        <v>3.1175856200000001E-4</v>
      </c>
      <c r="AD7" s="33">
        <v>0</v>
      </c>
      <c r="AE7" s="33">
        <v>0</v>
      </c>
    </row>
    <row r="8" spans="1:31">
      <c r="A8" s="29" t="s">
        <v>40</v>
      </c>
      <c r="B8" s="29" t="s">
        <v>20</v>
      </c>
      <c r="C8" s="33">
        <v>173845.02418766465</v>
      </c>
      <c r="D8" s="33">
        <v>162745.65433023038</v>
      </c>
      <c r="E8" s="33">
        <v>119042.61420292399</v>
      </c>
      <c r="F8" s="33">
        <v>196998.9340559149</v>
      </c>
      <c r="G8" s="33">
        <v>231327.55130742173</v>
      </c>
      <c r="H8" s="33">
        <v>196436.88988724406</v>
      </c>
      <c r="I8" s="33">
        <v>166267.75940265707</v>
      </c>
      <c r="J8" s="33">
        <v>168229.20580847102</v>
      </c>
      <c r="K8" s="33">
        <v>152302.39041012805</v>
      </c>
      <c r="L8" s="33">
        <v>170148.37934323496</v>
      </c>
      <c r="M8" s="33">
        <v>201651.46610449499</v>
      </c>
      <c r="N8" s="33">
        <v>215216.6626852827</v>
      </c>
      <c r="O8" s="33">
        <v>239452.40400214191</v>
      </c>
      <c r="P8" s="33">
        <v>228216.35841334498</v>
      </c>
      <c r="Q8" s="33">
        <v>189957.14157557723</v>
      </c>
      <c r="R8" s="33">
        <v>152336.22669821119</v>
      </c>
      <c r="S8" s="33">
        <v>132517.70443094522</v>
      </c>
      <c r="T8" s="33">
        <v>129707.84612855013</v>
      </c>
      <c r="U8" s="33">
        <v>108043.14984978735</v>
      </c>
      <c r="V8" s="33">
        <v>107484.5373274538</v>
      </c>
      <c r="W8" s="33">
        <v>108403.93329798372</v>
      </c>
      <c r="X8" s="33">
        <v>112932.31452007004</v>
      </c>
      <c r="Y8" s="33">
        <v>63208.904258240749</v>
      </c>
      <c r="Z8" s="33">
        <v>56856.791022533202</v>
      </c>
      <c r="AA8" s="33">
        <v>28193.634335189839</v>
      </c>
      <c r="AB8" s="33">
        <v>21199.046899534773</v>
      </c>
      <c r="AC8" s="33">
        <v>20268.924503464754</v>
      </c>
      <c r="AD8" s="33">
        <v>19262.607274890423</v>
      </c>
      <c r="AE8" s="33">
        <v>18368.050868424016</v>
      </c>
    </row>
    <row r="9" spans="1:31">
      <c r="A9" s="29" t="s">
        <v>40</v>
      </c>
      <c r="B9" s="29" t="s">
        <v>32</v>
      </c>
      <c r="C9" s="33">
        <v>83272.912800000006</v>
      </c>
      <c r="D9" s="33">
        <v>78213.908749999988</v>
      </c>
      <c r="E9" s="33">
        <v>72418.430260000008</v>
      </c>
      <c r="F9" s="33">
        <v>24228.648359999999</v>
      </c>
      <c r="G9" s="33">
        <v>25775.088300000003</v>
      </c>
      <c r="H9" s="33">
        <v>24752.541079999999</v>
      </c>
      <c r="I9" s="33">
        <v>17490.699829999998</v>
      </c>
      <c r="J9" s="33">
        <v>21974.991560000002</v>
      </c>
      <c r="K9" s="33">
        <v>12786.13294</v>
      </c>
      <c r="L9" s="33">
        <v>14858.888470000002</v>
      </c>
      <c r="M9" s="33">
        <v>20391.223140000002</v>
      </c>
      <c r="N9" s="33">
        <v>40243.668799999999</v>
      </c>
      <c r="O9" s="33">
        <v>38489.349699999999</v>
      </c>
      <c r="P9" s="33">
        <v>73537.463399999993</v>
      </c>
      <c r="Q9" s="33">
        <v>20361.949500000002</v>
      </c>
      <c r="R9" s="33">
        <v>19646.542000000001</v>
      </c>
      <c r="S9" s="33">
        <v>35444.188999999998</v>
      </c>
      <c r="T9" s="33">
        <v>35115.023999999998</v>
      </c>
      <c r="U9" s="33">
        <v>3591.6052</v>
      </c>
      <c r="V9" s="33">
        <v>4001.5328</v>
      </c>
      <c r="W9" s="33">
        <v>4773.4044999999996</v>
      </c>
      <c r="X9" s="33">
        <v>4721.9309999999996</v>
      </c>
      <c r="Y9" s="33">
        <v>3786.6804999999999</v>
      </c>
      <c r="Z9" s="33">
        <v>3622.2122000000004</v>
      </c>
      <c r="AA9" s="33">
        <v>2797.0942</v>
      </c>
      <c r="AB9" s="33">
        <v>0</v>
      </c>
      <c r="AC9" s="33">
        <v>0</v>
      </c>
      <c r="AD9" s="33">
        <v>0</v>
      </c>
      <c r="AE9" s="33">
        <v>0</v>
      </c>
    </row>
    <row r="10" spans="1:31">
      <c r="A10" s="29" t="s">
        <v>40</v>
      </c>
      <c r="B10" s="29" t="s">
        <v>66</v>
      </c>
      <c r="C10" s="33">
        <v>5052.6780339060206</v>
      </c>
      <c r="D10" s="33">
        <v>1790.3017309866311</v>
      </c>
      <c r="E10" s="33">
        <v>8319.3204032277317</v>
      </c>
      <c r="F10" s="33">
        <v>31657.714227435081</v>
      </c>
      <c r="G10" s="33">
        <v>23467.187092129479</v>
      </c>
      <c r="H10" s="33">
        <v>26321.690140220118</v>
      </c>
      <c r="I10" s="33">
        <v>16700.877178391191</v>
      </c>
      <c r="J10" s="33">
        <v>27952.872339628953</v>
      </c>
      <c r="K10" s="33">
        <v>12627.375306532982</v>
      </c>
      <c r="L10" s="33">
        <v>24782.184471567933</v>
      </c>
      <c r="M10" s="33">
        <v>40387.545104514269</v>
      </c>
      <c r="N10" s="33">
        <v>72233.32282030498</v>
      </c>
      <c r="O10" s="33">
        <v>59712.801856275102</v>
      </c>
      <c r="P10" s="33">
        <v>88572.39675635453</v>
      </c>
      <c r="Q10" s="33">
        <v>88857.811257284717</v>
      </c>
      <c r="R10" s="33">
        <v>96303.099726584653</v>
      </c>
      <c r="S10" s="33">
        <v>214330.6408219318</v>
      </c>
      <c r="T10" s="33">
        <v>188525.1669751468</v>
      </c>
      <c r="U10" s="33">
        <v>320780.04867444286</v>
      </c>
      <c r="V10" s="33">
        <v>396820.14202760288</v>
      </c>
      <c r="W10" s="33">
        <v>371385.8731145304</v>
      </c>
      <c r="X10" s="33">
        <v>413748.08252120751</v>
      </c>
      <c r="Y10" s="33">
        <v>599265.20056498167</v>
      </c>
      <c r="Z10" s="33">
        <v>391987.03982958244</v>
      </c>
      <c r="AA10" s="33">
        <v>391342.08169941028</v>
      </c>
      <c r="AB10" s="33">
        <v>561952.60214588454</v>
      </c>
      <c r="AC10" s="33">
        <v>560852.12308812293</v>
      </c>
      <c r="AD10" s="33">
        <v>648251.19832456554</v>
      </c>
      <c r="AE10" s="33">
        <v>659634.84728018998</v>
      </c>
    </row>
    <row r="11" spans="1:31">
      <c r="A11" s="29" t="s">
        <v>40</v>
      </c>
      <c r="B11" s="29" t="s">
        <v>65</v>
      </c>
      <c r="C11" s="33">
        <v>0</v>
      </c>
      <c r="D11" s="33">
        <v>0</v>
      </c>
      <c r="E11" s="33">
        <v>0</v>
      </c>
      <c r="F11" s="33">
        <v>0</v>
      </c>
      <c r="G11" s="33">
        <v>0</v>
      </c>
      <c r="H11" s="33">
        <v>0</v>
      </c>
      <c r="I11" s="33">
        <v>0</v>
      </c>
      <c r="J11" s="33">
        <v>0</v>
      </c>
      <c r="K11" s="33">
        <v>0</v>
      </c>
      <c r="L11" s="33">
        <v>0</v>
      </c>
      <c r="M11" s="33">
        <v>0</v>
      </c>
      <c r="N11" s="33">
        <v>0</v>
      </c>
      <c r="O11" s="33">
        <v>0</v>
      </c>
      <c r="P11" s="33">
        <v>0</v>
      </c>
      <c r="Q11" s="33">
        <v>0</v>
      </c>
      <c r="R11" s="33">
        <v>0</v>
      </c>
      <c r="S11" s="33">
        <v>0</v>
      </c>
      <c r="T11" s="33">
        <v>0</v>
      </c>
      <c r="U11" s="33">
        <v>0</v>
      </c>
      <c r="V11" s="33">
        <v>0</v>
      </c>
      <c r="W11" s="33">
        <v>0</v>
      </c>
      <c r="X11" s="33">
        <v>0</v>
      </c>
      <c r="Y11" s="33">
        <v>0</v>
      </c>
      <c r="Z11" s="33">
        <v>0</v>
      </c>
      <c r="AA11" s="33">
        <v>0</v>
      </c>
      <c r="AB11" s="33">
        <v>0</v>
      </c>
      <c r="AC11" s="33">
        <v>0</v>
      </c>
      <c r="AD11" s="33">
        <v>0</v>
      </c>
      <c r="AE11" s="33">
        <v>0</v>
      </c>
    </row>
    <row r="12" spans="1:31">
      <c r="A12" s="29" t="s">
        <v>40</v>
      </c>
      <c r="B12" s="29" t="s">
        <v>69</v>
      </c>
      <c r="C12" s="33">
        <v>0</v>
      </c>
      <c r="D12" s="33">
        <v>0</v>
      </c>
      <c r="E12" s="33">
        <v>0</v>
      </c>
      <c r="F12" s="33">
        <v>0</v>
      </c>
      <c r="G12" s="33">
        <v>0</v>
      </c>
      <c r="H12" s="33">
        <v>0</v>
      </c>
      <c r="I12" s="33">
        <v>0</v>
      </c>
      <c r="J12" s="33">
        <v>0</v>
      </c>
      <c r="K12" s="33">
        <v>0</v>
      </c>
      <c r="L12" s="33">
        <v>0</v>
      </c>
      <c r="M12" s="33">
        <v>0</v>
      </c>
      <c r="N12" s="33">
        <v>0</v>
      </c>
      <c r="O12" s="33">
        <v>0</v>
      </c>
      <c r="P12" s="33">
        <v>0</v>
      </c>
      <c r="Q12" s="33">
        <v>0</v>
      </c>
      <c r="R12" s="33">
        <v>0</v>
      </c>
      <c r="S12" s="33">
        <v>0</v>
      </c>
      <c r="T12" s="33">
        <v>0</v>
      </c>
      <c r="U12" s="33">
        <v>0</v>
      </c>
      <c r="V12" s="33">
        <v>0</v>
      </c>
      <c r="W12" s="33">
        <v>0</v>
      </c>
      <c r="X12" s="33">
        <v>0</v>
      </c>
      <c r="Y12" s="33">
        <v>0</v>
      </c>
      <c r="Z12" s="33">
        <v>0</v>
      </c>
      <c r="AA12" s="33">
        <v>0</v>
      </c>
      <c r="AB12" s="33">
        <v>0</v>
      </c>
      <c r="AC12" s="33">
        <v>0</v>
      </c>
      <c r="AD12" s="33">
        <v>0</v>
      </c>
      <c r="AE12" s="33">
        <v>0</v>
      </c>
    </row>
    <row r="13" spans="1:31">
      <c r="A13" s="29" t="s">
        <v>40</v>
      </c>
      <c r="B13" s="29" t="s">
        <v>68</v>
      </c>
      <c r="C13" s="33">
        <v>0</v>
      </c>
      <c r="D13" s="33">
        <v>0</v>
      </c>
      <c r="E13" s="33">
        <v>0</v>
      </c>
      <c r="F13" s="33">
        <v>0</v>
      </c>
      <c r="G13" s="33">
        <v>0</v>
      </c>
      <c r="H13" s="33">
        <v>0</v>
      </c>
      <c r="I13" s="33">
        <v>0</v>
      </c>
      <c r="J13" s="33">
        <v>0</v>
      </c>
      <c r="K13" s="33">
        <v>0</v>
      </c>
      <c r="L13" s="33">
        <v>0</v>
      </c>
      <c r="M13" s="33">
        <v>0</v>
      </c>
      <c r="N13" s="33">
        <v>0</v>
      </c>
      <c r="O13" s="33">
        <v>0</v>
      </c>
      <c r="P13" s="33">
        <v>0</v>
      </c>
      <c r="Q13" s="33">
        <v>0</v>
      </c>
      <c r="R13" s="33">
        <v>0</v>
      </c>
      <c r="S13" s="33">
        <v>0</v>
      </c>
      <c r="T13" s="33">
        <v>0</v>
      </c>
      <c r="U13" s="33">
        <v>0</v>
      </c>
      <c r="V13" s="33">
        <v>0</v>
      </c>
      <c r="W13" s="33">
        <v>0</v>
      </c>
      <c r="X13" s="33">
        <v>0</v>
      </c>
      <c r="Y13" s="33">
        <v>0</v>
      </c>
      <c r="Z13" s="33">
        <v>0</v>
      </c>
      <c r="AA13" s="33">
        <v>0</v>
      </c>
      <c r="AB13" s="33">
        <v>0</v>
      </c>
      <c r="AC13" s="33">
        <v>0</v>
      </c>
      <c r="AD13" s="33">
        <v>0</v>
      </c>
      <c r="AE13" s="33">
        <v>0</v>
      </c>
    </row>
    <row r="14" spans="1:31">
      <c r="A14" s="29" t="s">
        <v>40</v>
      </c>
      <c r="B14" s="29" t="s">
        <v>36</v>
      </c>
      <c r="C14" s="33">
        <v>0</v>
      </c>
      <c r="D14" s="33">
        <v>0</v>
      </c>
      <c r="E14" s="33">
        <v>0</v>
      </c>
      <c r="F14" s="33">
        <v>0</v>
      </c>
      <c r="G14" s="33">
        <v>0</v>
      </c>
      <c r="H14" s="33">
        <v>0</v>
      </c>
      <c r="I14" s="33">
        <v>0</v>
      </c>
      <c r="J14" s="33">
        <v>0</v>
      </c>
      <c r="K14" s="33">
        <v>0</v>
      </c>
      <c r="L14" s="33">
        <v>0</v>
      </c>
      <c r="M14" s="33">
        <v>0</v>
      </c>
      <c r="N14" s="33">
        <v>0</v>
      </c>
      <c r="O14" s="33">
        <v>0</v>
      </c>
      <c r="P14" s="33">
        <v>0</v>
      </c>
      <c r="Q14" s="33">
        <v>0</v>
      </c>
      <c r="R14" s="33">
        <v>0</v>
      </c>
      <c r="S14" s="33">
        <v>0</v>
      </c>
      <c r="T14" s="33">
        <v>0</v>
      </c>
      <c r="U14" s="33">
        <v>0</v>
      </c>
      <c r="V14" s="33">
        <v>0</v>
      </c>
      <c r="W14" s="33">
        <v>0</v>
      </c>
      <c r="X14" s="33">
        <v>0</v>
      </c>
      <c r="Y14" s="33">
        <v>0</v>
      </c>
      <c r="Z14" s="33">
        <v>0</v>
      </c>
      <c r="AA14" s="33">
        <v>0</v>
      </c>
      <c r="AB14" s="33">
        <v>0</v>
      </c>
      <c r="AC14" s="33">
        <v>0</v>
      </c>
      <c r="AD14" s="33">
        <v>0</v>
      </c>
      <c r="AE14" s="33">
        <v>0</v>
      </c>
    </row>
    <row r="15" spans="1:31">
      <c r="A15" s="29" t="s">
        <v>40</v>
      </c>
      <c r="B15" s="29" t="s">
        <v>73</v>
      </c>
      <c r="C15" s="33">
        <v>0</v>
      </c>
      <c r="D15" s="33">
        <v>0</v>
      </c>
      <c r="E15" s="33">
        <v>0</v>
      </c>
      <c r="F15" s="33">
        <v>0</v>
      </c>
      <c r="G15" s="33">
        <v>0</v>
      </c>
      <c r="H15" s="33">
        <v>0</v>
      </c>
      <c r="I15" s="33">
        <v>0</v>
      </c>
      <c r="J15" s="33">
        <v>0</v>
      </c>
      <c r="K15" s="33">
        <v>0</v>
      </c>
      <c r="L15" s="33">
        <v>0</v>
      </c>
      <c r="M15" s="33">
        <v>0</v>
      </c>
      <c r="N15" s="33">
        <v>0</v>
      </c>
      <c r="O15" s="33">
        <v>0</v>
      </c>
      <c r="P15" s="33">
        <v>0</v>
      </c>
      <c r="Q15" s="33">
        <v>0</v>
      </c>
      <c r="R15" s="33">
        <v>0</v>
      </c>
      <c r="S15" s="33">
        <v>0</v>
      </c>
      <c r="T15" s="33">
        <v>0</v>
      </c>
      <c r="U15" s="33">
        <v>0</v>
      </c>
      <c r="V15" s="33">
        <v>0</v>
      </c>
      <c r="W15" s="33">
        <v>0</v>
      </c>
      <c r="X15" s="33">
        <v>0</v>
      </c>
      <c r="Y15" s="33">
        <v>0</v>
      </c>
      <c r="Z15" s="33">
        <v>0</v>
      </c>
      <c r="AA15" s="33">
        <v>0</v>
      </c>
      <c r="AB15" s="33">
        <v>0</v>
      </c>
      <c r="AC15" s="33">
        <v>0</v>
      </c>
      <c r="AD15" s="33">
        <v>0</v>
      </c>
      <c r="AE15" s="33">
        <v>0</v>
      </c>
    </row>
    <row r="16" spans="1:31">
      <c r="A16" s="29" t="s">
        <v>40</v>
      </c>
      <c r="B16" s="29" t="s">
        <v>56</v>
      </c>
      <c r="C16" s="33">
        <v>0</v>
      </c>
      <c r="D16" s="33">
        <v>0</v>
      </c>
      <c r="E16" s="33">
        <v>0</v>
      </c>
      <c r="F16" s="33">
        <v>0</v>
      </c>
      <c r="G16" s="33">
        <v>0</v>
      </c>
      <c r="H16" s="33">
        <v>0</v>
      </c>
      <c r="I16" s="33">
        <v>0</v>
      </c>
      <c r="J16" s="33">
        <v>0</v>
      </c>
      <c r="K16" s="33">
        <v>0</v>
      </c>
      <c r="L16" s="33">
        <v>0</v>
      </c>
      <c r="M16" s="33">
        <v>0</v>
      </c>
      <c r="N16" s="33">
        <v>0</v>
      </c>
      <c r="O16" s="33">
        <v>0</v>
      </c>
      <c r="P16" s="33">
        <v>0</v>
      </c>
      <c r="Q16" s="33">
        <v>0</v>
      </c>
      <c r="R16" s="33">
        <v>0</v>
      </c>
      <c r="S16" s="33">
        <v>0</v>
      </c>
      <c r="T16" s="33">
        <v>0</v>
      </c>
      <c r="U16" s="33">
        <v>0</v>
      </c>
      <c r="V16" s="33">
        <v>0</v>
      </c>
      <c r="W16" s="33">
        <v>0</v>
      </c>
      <c r="X16" s="33">
        <v>0</v>
      </c>
      <c r="Y16" s="33">
        <v>0</v>
      </c>
      <c r="Z16" s="33">
        <v>0</v>
      </c>
      <c r="AA16" s="33">
        <v>0</v>
      </c>
      <c r="AB16" s="33">
        <v>0</v>
      </c>
      <c r="AC16" s="33">
        <v>0</v>
      </c>
      <c r="AD16" s="33">
        <v>0</v>
      </c>
      <c r="AE16" s="33">
        <v>0</v>
      </c>
    </row>
    <row r="17" spans="1:31">
      <c r="A17" s="34" t="s">
        <v>138</v>
      </c>
      <c r="B17" s="34"/>
      <c r="C17" s="35">
        <v>1946951.1858615708</v>
      </c>
      <c r="D17" s="35">
        <v>1714849.079411217</v>
      </c>
      <c r="E17" s="35">
        <v>1578197.602026152</v>
      </c>
      <c r="F17" s="35">
        <v>1317952.3246268199</v>
      </c>
      <c r="G17" s="35">
        <v>1173309.4118535512</v>
      </c>
      <c r="H17" s="35">
        <v>1026789.2329152926</v>
      </c>
      <c r="I17" s="35">
        <v>852035.53935196088</v>
      </c>
      <c r="J17" s="35">
        <v>888629.15733492386</v>
      </c>
      <c r="K17" s="35">
        <v>803271.440124291</v>
      </c>
      <c r="L17" s="35">
        <v>794115.11803636514</v>
      </c>
      <c r="M17" s="35">
        <v>794412.75157503551</v>
      </c>
      <c r="N17" s="35">
        <v>635905.72968698235</v>
      </c>
      <c r="O17" s="35">
        <v>635562.96032093815</v>
      </c>
      <c r="P17" s="35">
        <v>639903.9937360601</v>
      </c>
      <c r="Q17" s="35">
        <v>486502.91909784963</v>
      </c>
      <c r="R17" s="35">
        <v>443234.1054888966</v>
      </c>
      <c r="S17" s="35">
        <v>554749.01640739106</v>
      </c>
      <c r="T17" s="35">
        <v>516723.72179794655</v>
      </c>
      <c r="U17" s="35">
        <v>577421.96873694507</v>
      </c>
      <c r="V17" s="35">
        <v>645308.38330671261</v>
      </c>
      <c r="W17" s="35">
        <v>591172.72898386116</v>
      </c>
      <c r="X17" s="35">
        <v>598181.5224768382</v>
      </c>
      <c r="Y17" s="35">
        <v>717046.54478961683</v>
      </c>
      <c r="Z17" s="35">
        <v>488513.35718421638</v>
      </c>
      <c r="AA17" s="35">
        <v>453786.67254765477</v>
      </c>
      <c r="AB17" s="35">
        <v>613022.44047458237</v>
      </c>
      <c r="AC17" s="35">
        <v>608773.22415334627</v>
      </c>
      <c r="AD17" s="35">
        <v>691253.57409945596</v>
      </c>
      <c r="AE17" s="35">
        <v>700890.68898861401</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858633.451</v>
      </c>
      <c r="D20" s="33">
        <v>735898.69700000004</v>
      </c>
      <c r="E20" s="33">
        <v>658545.24600000004</v>
      </c>
      <c r="F20" s="33">
        <v>627042.48084504378</v>
      </c>
      <c r="G20" s="33">
        <v>500706.17540468724</v>
      </c>
      <c r="H20" s="33">
        <v>420908.55188466294</v>
      </c>
      <c r="I20" s="33">
        <v>393810.65933477075</v>
      </c>
      <c r="J20" s="33">
        <v>411688.56969934067</v>
      </c>
      <c r="K20" s="33">
        <v>384195.63161843631</v>
      </c>
      <c r="L20" s="33">
        <v>359983.50586336578</v>
      </c>
      <c r="M20" s="33">
        <v>326565.88026362739</v>
      </c>
      <c r="N20" s="33">
        <v>112177.30429573372</v>
      </c>
      <c r="O20" s="33">
        <v>132431.00753651015</v>
      </c>
      <c r="P20" s="33">
        <v>110178.03735616991</v>
      </c>
      <c r="Q20" s="33">
        <v>56062.191700000003</v>
      </c>
      <c r="R20" s="33">
        <v>66277.999500000005</v>
      </c>
      <c r="S20" s="33">
        <v>68923.219799999992</v>
      </c>
      <c r="T20" s="33">
        <v>63930.891000000003</v>
      </c>
      <c r="U20" s="33">
        <v>56928.159599999999</v>
      </c>
      <c r="V20" s="33">
        <v>48057.886500000001</v>
      </c>
      <c r="W20" s="33">
        <v>26376.936708266479</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2263.6220433784106</v>
      </c>
      <c r="D22" s="33">
        <v>2120.9943239183299</v>
      </c>
      <c r="E22" s="33">
        <v>6123.5720829552702</v>
      </c>
      <c r="F22" s="33">
        <v>15415.195840642602</v>
      </c>
      <c r="G22" s="33">
        <v>20886.956669892799</v>
      </c>
      <c r="H22" s="33">
        <v>11368.0278742961</v>
      </c>
      <c r="I22" s="33">
        <v>13115.98494173174</v>
      </c>
      <c r="J22" s="33">
        <v>21687.247830929231</v>
      </c>
      <c r="K22" s="33">
        <v>18149.978536941198</v>
      </c>
      <c r="L22" s="33">
        <v>24191.593426991902</v>
      </c>
      <c r="M22" s="33">
        <v>30709.883022303962</v>
      </c>
      <c r="N22" s="33">
        <v>43738.208290386996</v>
      </c>
      <c r="O22" s="33">
        <v>45171.156206895808</v>
      </c>
      <c r="P22" s="33">
        <v>53076.250796535307</v>
      </c>
      <c r="Q22" s="33">
        <v>44435.047554948695</v>
      </c>
      <c r="R22" s="33">
        <v>33910.824307823998</v>
      </c>
      <c r="S22" s="33">
        <v>46061.442079271495</v>
      </c>
      <c r="T22" s="33">
        <v>49204.771931729898</v>
      </c>
      <c r="U22" s="33">
        <v>43864.3974713434</v>
      </c>
      <c r="V22" s="33">
        <v>38382.791181006702</v>
      </c>
      <c r="W22" s="33">
        <v>38320.4652948121</v>
      </c>
      <c r="X22" s="33">
        <v>40323.542582002097</v>
      </c>
      <c r="Y22" s="33">
        <v>1907.6598804675</v>
      </c>
      <c r="Z22" s="33">
        <v>1.5979054999999999E-3</v>
      </c>
      <c r="AA22" s="33">
        <v>1.5465969E-3</v>
      </c>
      <c r="AB22" s="33">
        <v>1.6548393999999999E-3</v>
      </c>
      <c r="AC22" s="33">
        <v>1.5690684E-3</v>
      </c>
      <c r="AD22" s="33">
        <v>1.470729E-3</v>
      </c>
      <c r="AE22" s="33">
        <v>1.3781386999999902E-3</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1.01013107E-3</v>
      </c>
      <c r="D24" s="33">
        <v>9.9313755000000003E-4</v>
      </c>
      <c r="E24" s="33">
        <v>1190.15082870375</v>
      </c>
      <c r="F24" s="33">
        <v>6136.4225797662284</v>
      </c>
      <c r="G24" s="33">
        <v>1036.20179670416</v>
      </c>
      <c r="H24" s="33">
        <v>2214.7180137752603</v>
      </c>
      <c r="I24" s="33">
        <v>1454.89819429009</v>
      </c>
      <c r="J24" s="33">
        <v>3439.8181477558101</v>
      </c>
      <c r="K24" s="33">
        <v>1673.34322620995</v>
      </c>
      <c r="L24" s="33">
        <v>2587.6463788224701</v>
      </c>
      <c r="M24" s="33">
        <v>2088.2979048829102</v>
      </c>
      <c r="N24" s="33">
        <v>12909.96081801348</v>
      </c>
      <c r="O24" s="33">
        <v>7487.9216162801504</v>
      </c>
      <c r="P24" s="33">
        <v>23082.061748294662</v>
      </c>
      <c r="Q24" s="33">
        <v>22951.295601431069</v>
      </c>
      <c r="R24" s="33">
        <v>28793.182803605738</v>
      </c>
      <c r="S24" s="33">
        <v>81829.389113701298</v>
      </c>
      <c r="T24" s="33">
        <v>89534.848502628607</v>
      </c>
      <c r="U24" s="33">
        <v>131018.83032170949</v>
      </c>
      <c r="V24" s="33">
        <v>176652.15740690971</v>
      </c>
      <c r="W24" s="33">
        <v>103371.41355693359</v>
      </c>
      <c r="X24" s="33">
        <v>128359.3037102028</v>
      </c>
      <c r="Y24" s="33">
        <v>253150.39881440831</v>
      </c>
      <c r="Z24" s="33">
        <v>150444.62608883521</v>
      </c>
      <c r="AA24" s="33">
        <v>131990.34700342061</v>
      </c>
      <c r="AB24" s="33">
        <v>199734.49151396821</v>
      </c>
      <c r="AC24" s="33">
        <v>255811.87669323781</v>
      </c>
      <c r="AD24" s="33">
        <v>259690.8471779704</v>
      </c>
      <c r="AE24" s="33">
        <v>239052.13445341348</v>
      </c>
    </row>
    <row r="25" spans="1:31">
      <c r="A25" s="29" t="s">
        <v>130</v>
      </c>
      <c r="B25" s="29" t="s">
        <v>65</v>
      </c>
      <c r="C25" s="33">
        <v>0</v>
      </c>
      <c r="D25" s="33">
        <v>0</v>
      </c>
      <c r="E25" s="33">
        <v>0</v>
      </c>
      <c r="F25" s="33">
        <v>0</v>
      </c>
      <c r="G25" s="33">
        <v>0</v>
      </c>
      <c r="H25" s="33">
        <v>0</v>
      </c>
      <c r="I25" s="33">
        <v>0</v>
      </c>
      <c r="J25" s="33">
        <v>0</v>
      </c>
      <c r="K25" s="33">
        <v>0</v>
      </c>
      <c r="L25" s="33">
        <v>0</v>
      </c>
      <c r="M25" s="33">
        <v>0</v>
      </c>
      <c r="N25" s="33">
        <v>0</v>
      </c>
      <c r="O25" s="33">
        <v>0</v>
      </c>
      <c r="P25" s="33">
        <v>0</v>
      </c>
      <c r="Q25" s="33">
        <v>0</v>
      </c>
      <c r="R25" s="33">
        <v>0</v>
      </c>
      <c r="S25" s="33">
        <v>0</v>
      </c>
      <c r="T25" s="33">
        <v>0</v>
      </c>
      <c r="U25" s="33">
        <v>0</v>
      </c>
      <c r="V25" s="33">
        <v>0</v>
      </c>
      <c r="W25" s="33">
        <v>0</v>
      </c>
      <c r="X25" s="33">
        <v>0</v>
      </c>
      <c r="Y25" s="33">
        <v>0</v>
      </c>
      <c r="Z25" s="33">
        <v>0</v>
      </c>
      <c r="AA25" s="33">
        <v>0</v>
      </c>
      <c r="AB25" s="33">
        <v>0</v>
      </c>
      <c r="AC25" s="33">
        <v>0</v>
      </c>
      <c r="AD25" s="33">
        <v>0</v>
      </c>
      <c r="AE25" s="33">
        <v>0</v>
      </c>
    </row>
    <row r="26" spans="1:31">
      <c r="A26" s="29" t="s">
        <v>130</v>
      </c>
      <c r="B26" s="29" t="s">
        <v>69</v>
      </c>
      <c r="C26" s="33">
        <v>0</v>
      </c>
      <c r="D26" s="33">
        <v>0</v>
      </c>
      <c r="E26" s="33">
        <v>0</v>
      </c>
      <c r="F26" s="33">
        <v>0</v>
      </c>
      <c r="G26" s="33">
        <v>0</v>
      </c>
      <c r="H26" s="33">
        <v>0</v>
      </c>
      <c r="I26" s="33">
        <v>0</v>
      </c>
      <c r="J26" s="33">
        <v>0</v>
      </c>
      <c r="K26" s="33">
        <v>0</v>
      </c>
      <c r="L26" s="33">
        <v>0</v>
      </c>
      <c r="M26" s="33">
        <v>0</v>
      </c>
      <c r="N26" s="33">
        <v>0</v>
      </c>
      <c r="O26" s="33">
        <v>0</v>
      </c>
      <c r="P26" s="33">
        <v>0</v>
      </c>
      <c r="Q26" s="33">
        <v>0</v>
      </c>
      <c r="R26" s="33">
        <v>0</v>
      </c>
      <c r="S26" s="33">
        <v>0</v>
      </c>
      <c r="T26" s="33">
        <v>0</v>
      </c>
      <c r="U26" s="33">
        <v>0</v>
      </c>
      <c r="V26" s="33">
        <v>0</v>
      </c>
      <c r="W26" s="33">
        <v>0</v>
      </c>
      <c r="X26" s="33">
        <v>0</v>
      </c>
      <c r="Y26" s="33">
        <v>0</v>
      </c>
      <c r="Z26" s="33">
        <v>0</v>
      </c>
      <c r="AA26" s="33">
        <v>0</v>
      </c>
      <c r="AB26" s="33">
        <v>0</v>
      </c>
      <c r="AC26" s="33">
        <v>0</v>
      </c>
      <c r="AD26" s="33">
        <v>0</v>
      </c>
      <c r="AE26" s="33">
        <v>0</v>
      </c>
    </row>
    <row r="27" spans="1:31">
      <c r="A27" s="29" t="s">
        <v>130</v>
      </c>
      <c r="B27" s="29" t="s">
        <v>68</v>
      </c>
      <c r="C27" s="33">
        <v>0</v>
      </c>
      <c r="D27" s="33">
        <v>0</v>
      </c>
      <c r="E27" s="33">
        <v>0</v>
      </c>
      <c r="F27" s="33">
        <v>0</v>
      </c>
      <c r="G27" s="33">
        <v>0</v>
      </c>
      <c r="H27" s="33">
        <v>0</v>
      </c>
      <c r="I27" s="33">
        <v>0</v>
      </c>
      <c r="J27" s="33">
        <v>0</v>
      </c>
      <c r="K27" s="33">
        <v>0</v>
      </c>
      <c r="L27" s="33">
        <v>0</v>
      </c>
      <c r="M27" s="33">
        <v>0</v>
      </c>
      <c r="N27" s="33">
        <v>0</v>
      </c>
      <c r="O27" s="33">
        <v>0</v>
      </c>
      <c r="P27" s="33">
        <v>0</v>
      </c>
      <c r="Q27" s="33">
        <v>0</v>
      </c>
      <c r="R27" s="33">
        <v>0</v>
      </c>
      <c r="S27" s="33">
        <v>0</v>
      </c>
      <c r="T27" s="33">
        <v>0</v>
      </c>
      <c r="U27" s="33">
        <v>0</v>
      </c>
      <c r="V27" s="33">
        <v>0</v>
      </c>
      <c r="W27" s="33">
        <v>0</v>
      </c>
      <c r="X27" s="33">
        <v>0</v>
      </c>
      <c r="Y27" s="33">
        <v>0</v>
      </c>
      <c r="Z27" s="33">
        <v>0</v>
      </c>
      <c r="AA27" s="33">
        <v>0</v>
      </c>
      <c r="AB27" s="33">
        <v>0</v>
      </c>
      <c r="AC27" s="33">
        <v>0</v>
      </c>
      <c r="AD27" s="33">
        <v>0</v>
      </c>
      <c r="AE27" s="33">
        <v>0</v>
      </c>
    </row>
    <row r="28" spans="1:31">
      <c r="A28" s="29" t="s">
        <v>130</v>
      </c>
      <c r="B28" s="29" t="s">
        <v>36</v>
      </c>
      <c r="C28" s="33">
        <v>0</v>
      </c>
      <c r="D28" s="33">
        <v>0</v>
      </c>
      <c r="E28" s="33">
        <v>0</v>
      </c>
      <c r="F28" s="33">
        <v>0</v>
      </c>
      <c r="G28" s="33">
        <v>0</v>
      </c>
      <c r="H28" s="33">
        <v>0</v>
      </c>
      <c r="I28" s="33">
        <v>0</v>
      </c>
      <c r="J28" s="33">
        <v>0</v>
      </c>
      <c r="K28" s="33">
        <v>0</v>
      </c>
      <c r="L28" s="33">
        <v>0</v>
      </c>
      <c r="M28" s="33">
        <v>0</v>
      </c>
      <c r="N28" s="33">
        <v>0</v>
      </c>
      <c r="O28" s="33">
        <v>0</v>
      </c>
      <c r="P28" s="33">
        <v>0</v>
      </c>
      <c r="Q28" s="33">
        <v>0</v>
      </c>
      <c r="R28" s="33">
        <v>0</v>
      </c>
      <c r="S28" s="33">
        <v>0</v>
      </c>
      <c r="T28" s="33">
        <v>0</v>
      </c>
      <c r="U28" s="33">
        <v>0</v>
      </c>
      <c r="V28" s="33">
        <v>0</v>
      </c>
      <c r="W28" s="33">
        <v>0</v>
      </c>
      <c r="X28" s="33">
        <v>0</v>
      </c>
      <c r="Y28" s="33">
        <v>0</v>
      </c>
      <c r="Z28" s="33">
        <v>0</v>
      </c>
      <c r="AA28" s="33">
        <v>0</v>
      </c>
      <c r="AB28" s="33">
        <v>0</v>
      </c>
      <c r="AC28" s="33">
        <v>0</v>
      </c>
      <c r="AD28" s="33">
        <v>0</v>
      </c>
      <c r="AE28" s="33">
        <v>0</v>
      </c>
    </row>
    <row r="29" spans="1:31">
      <c r="A29" s="29" t="s">
        <v>130</v>
      </c>
      <c r="B29" s="29" t="s">
        <v>73</v>
      </c>
      <c r="C29" s="33">
        <v>0</v>
      </c>
      <c r="D29" s="33">
        <v>0</v>
      </c>
      <c r="E29" s="33">
        <v>0</v>
      </c>
      <c r="F29" s="33">
        <v>0</v>
      </c>
      <c r="G29" s="33">
        <v>0</v>
      </c>
      <c r="H29" s="33">
        <v>0</v>
      </c>
      <c r="I29" s="33">
        <v>0</v>
      </c>
      <c r="J29" s="33">
        <v>0</v>
      </c>
      <c r="K29" s="33">
        <v>0</v>
      </c>
      <c r="L29" s="33">
        <v>0</v>
      </c>
      <c r="M29" s="33">
        <v>0</v>
      </c>
      <c r="N29" s="33">
        <v>0</v>
      </c>
      <c r="O29" s="33">
        <v>0</v>
      </c>
      <c r="P29" s="33">
        <v>0</v>
      </c>
      <c r="Q29" s="33">
        <v>0</v>
      </c>
      <c r="R29" s="33">
        <v>0</v>
      </c>
      <c r="S29" s="33">
        <v>0</v>
      </c>
      <c r="T29" s="33">
        <v>0</v>
      </c>
      <c r="U29" s="33">
        <v>0</v>
      </c>
      <c r="V29" s="33">
        <v>0</v>
      </c>
      <c r="W29" s="33">
        <v>0</v>
      </c>
      <c r="X29" s="33">
        <v>0</v>
      </c>
      <c r="Y29" s="33">
        <v>0</v>
      </c>
      <c r="Z29" s="33">
        <v>0</v>
      </c>
      <c r="AA29" s="33">
        <v>0</v>
      </c>
      <c r="AB29" s="33">
        <v>0</v>
      </c>
      <c r="AC29" s="33">
        <v>0</v>
      </c>
      <c r="AD29" s="33">
        <v>0</v>
      </c>
      <c r="AE29" s="33">
        <v>0</v>
      </c>
    </row>
    <row r="30" spans="1:31">
      <c r="A30" s="29" t="s">
        <v>130</v>
      </c>
      <c r="B30" s="29" t="s">
        <v>56</v>
      </c>
      <c r="C30" s="33">
        <v>0</v>
      </c>
      <c r="D30" s="33">
        <v>0</v>
      </c>
      <c r="E30" s="33">
        <v>0</v>
      </c>
      <c r="F30" s="33">
        <v>0</v>
      </c>
      <c r="G30" s="33">
        <v>0</v>
      </c>
      <c r="H30" s="33">
        <v>0</v>
      </c>
      <c r="I30" s="33">
        <v>0</v>
      </c>
      <c r="J30" s="33">
        <v>0</v>
      </c>
      <c r="K30" s="33">
        <v>0</v>
      </c>
      <c r="L30" s="33">
        <v>0</v>
      </c>
      <c r="M30" s="33">
        <v>0</v>
      </c>
      <c r="N30" s="33">
        <v>0</v>
      </c>
      <c r="O30" s="33">
        <v>0</v>
      </c>
      <c r="P30" s="33">
        <v>0</v>
      </c>
      <c r="Q30" s="33">
        <v>0</v>
      </c>
      <c r="R30" s="33">
        <v>0</v>
      </c>
      <c r="S30" s="33">
        <v>0</v>
      </c>
      <c r="T30" s="33">
        <v>0</v>
      </c>
      <c r="U30" s="33">
        <v>0</v>
      </c>
      <c r="V30" s="33">
        <v>0</v>
      </c>
      <c r="W30" s="33">
        <v>0</v>
      </c>
      <c r="X30" s="33">
        <v>0</v>
      </c>
      <c r="Y30" s="33">
        <v>0</v>
      </c>
      <c r="Z30" s="33">
        <v>0</v>
      </c>
      <c r="AA30" s="33">
        <v>0</v>
      </c>
      <c r="AB30" s="33">
        <v>0</v>
      </c>
      <c r="AC30" s="33">
        <v>0</v>
      </c>
      <c r="AD30" s="33">
        <v>0</v>
      </c>
      <c r="AE30" s="33">
        <v>0</v>
      </c>
    </row>
    <row r="31" spans="1:31">
      <c r="A31" s="34" t="s">
        <v>138</v>
      </c>
      <c r="B31" s="34"/>
      <c r="C31" s="35">
        <v>860897.07405350951</v>
      </c>
      <c r="D31" s="35">
        <v>738019.692317056</v>
      </c>
      <c r="E31" s="35">
        <v>665858.96891165909</v>
      </c>
      <c r="F31" s="35">
        <v>648594.09926545259</v>
      </c>
      <c r="G31" s="35">
        <v>522629.33387128421</v>
      </c>
      <c r="H31" s="35">
        <v>434491.29777273431</v>
      </c>
      <c r="I31" s="35">
        <v>408381.5424707926</v>
      </c>
      <c r="J31" s="35">
        <v>436815.63567802572</v>
      </c>
      <c r="K31" s="35">
        <v>404018.95338158746</v>
      </c>
      <c r="L31" s="35">
        <v>386762.74566918012</v>
      </c>
      <c r="M31" s="35">
        <v>359364.0611908143</v>
      </c>
      <c r="N31" s="35">
        <v>168825.47340413419</v>
      </c>
      <c r="O31" s="35">
        <v>185090.08535968611</v>
      </c>
      <c r="P31" s="35">
        <v>186336.34990099986</v>
      </c>
      <c r="Q31" s="35">
        <v>123448.53485637976</v>
      </c>
      <c r="R31" s="35">
        <v>128982.00661142974</v>
      </c>
      <c r="S31" s="35">
        <v>196814.0509929728</v>
      </c>
      <c r="T31" s="35">
        <v>202670.51143435849</v>
      </c>
      <c r="U31" s="35">
        <v>231811.38739305289</v>
      </c>
      <c r="V31" s="35">
        <v>263092.83508791641</v>
      </c>
      <c r="W31" s="35">
        <v>168068.81556001218</v>
      </c>
      <c r="X31" s="35">
        <v>168682.84629220489</v>
      </c>
      <c r="Y31" s="35">
        <v>255058.0586948758</v>
      </c>
      <c r="Z31" s="35">
        <v>150444.62768674071</v>
      </c>
      <c r="AA31" s="35">
        <v>131990.34855001752</v>
      </c>
      <c r="AB31" s="35">
        <v>199734.49316880762</v>
      </c>
      <c r="AC31" s="35">
        <v>255811.87826230621</v>
      </c>
      <c r="AD31" s="35">
        <v>259690.84864869941</v>
      </c>
      <c r="AE31" s="35">
        <v>239052.13583155218</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623023.20389999996</v>
      </c>
      <c r="D34" s="33">
        <v>566721.35250000004</v>
      </c>
      <c r="E34" s="33">
        <v>552527.27520000003</v>
      </c>
      <c r="F34" s="33">
        <v>360418.67965069931</v>
      </c>
      <c r="G34" s="33">
        <v>318692.74917902885</v>
      </c>
      <c r="H34" s="33">
        <v>304199.61450869939</v>
      </c>
      <c r="I34" s="33">
        <v>257765.54043584797</v>
      </c>
      <c r="J34" s="33">
        <v>258783.51542703048</v>
      </c>
      <c r="K34" s="33">
        <v>241359.90773447847</v>
      </c>
      <c r="L34" s="33">
        <v>224342.15796283373</v>
      </c>
      <c r="M34" s="33">
        <v>205416.63534343214</v>
      </c>
      <c r="N34" s="33">
        <v>196034.76964357489</v>
      </c>
      <c r="O34" s="33">
        <v>165477.39580421289</v>
      </c>
      <c r="P34" s="33">
        <v>139399.73653537274</v>
      </c>
      <c r="Q34" s="33">
        <v>131263.82383890558</v>
      </c>
      <c r="R34" s="33">
        <v>108670.2364423587</v>
      </c>
      <c r="S34" s="33">
        <v>103533.26139294689</v>
      </c>
      <c r="T34" s="33">
        <v>99444.792715095042</v>
      </c>
      <c r="U34" s="33">
        <v>88079.004599516062</v>
      </c>
      <c r="V34" s="33">
        <v>88944.283865122925</v>
      </c>
      <c r="W34" s="33">
        <v>80232.580521334065</v>
      </c>
      <c r="X34" s="33">
        <v>66779.193565779089</v>
      </c>
      <c r="Y34" s="33">
        <v>50785.758645515343</v>
      </c>
      <c r="Z34" s="33">
        <v>36047.313397586055</v>
      </c>
      <c r="AA34" s="33">
        <v>31453.861635339905</v>
      </c>
      <c r="AB34" s="33">
        <v>29870.790699999998</v>
      </c>
      <c r="AC34" s="33">
        <v>27652.17625</v>
      </c>
      <c r="AD34" s="33">
        <v>23739.768499999998</v>
      </c>
      <c r="AE34" s="33">
        <v>22887.790840000001</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82196.852291216594</v>
      </c>
      <c r="D36" s="33">
        <v>78206.968263560804</v>
      </c>
      <c r="E36" s="33">
        <v>80836.778221844303</v>
      </c>
      <c r="F36" s="33">
        <v>124274.96376599323</v>
      </c>
      <c r="G36" s="33">
        <v>143282.120243496</v>
      </c>
      <c r="H36" s="33">
        <v>127181.68771242243</v>
      </c>
      <c r="I36" s="33">
        <v>127041.52419533991</v>
      </c>
      <c r="J36" s="33">
        <v>121268.9337210673</v>
      </c>
      <c r="K36" s="33">
        <v>109988.493704671</v>
      </c>
      <c r="L36" s="33">
        <v>120271.20373608559</v>
      </c>
      <c r="M36" s="33">
        <v>137400.0428958087</v>
      </c>
      <c r="N36" s="33">
        <v>129051.94349794299</v>
      </c>
      <c r="O36" s="33">
        <v>146171.78498012471</v>
      </c>
      <c r="P36" s="33">
        <v>122478.52891308593</v>
      </c>
      <c r="Q36" s="33">
        <v>110206.44336549526</v>
      </c>
      <c r="R36" s="33">
        <v>83000.467827000859</v>
      </c>
      <c r="S36" s="33">
        <v>86456.258923831934</v>
      </c>
      <c r="T36" s="33">
        <v>80503.07088690465</v>
      </c>
      <c r="U36" s="33">
        <v>64178.748870287498</v>
      </c>
      <c r="V36" s="33">
        <v>69101.742843847096</v>
      </c>
      <c r="W36" s="33">
        <v>70083.463811880225</v>
      </c>
      <c r="X36" s="33">
        <v>72608.767781008195</v>
      </c>
      <c r="Y36" s="33">
        <v>61301.240226857401</v>
      </c>
      <c r="Z36" s="33">
        <v>56856.785684639035</v>
      </c>
      <c r="AA36" s="33">
        <v>28193.629142461537</v>
      </c>
      <c r="AB36" s="33">
        <v>21199.040607571071</v>
      </c>
      <c r="AC36" s="33">
        <v>20268.918578630452</v>
      </c>
      <c r="AD36" s="33">
        <v>19262.600527598861</v>
      </c>
      <c r="AE36" s="33">
        <v>18368.044503978799</v>
      </c>
    </row>
    <row r="37" spans="1:31">
      <c r="A37" s="29" t="s">
        <v>131</v>
      </c>
      <c r="B37" s="29" t="s">
        <v>32</v>
      </c>
      <c r="C37" s="33">
        <v>2069.6206000000002</v>
      </c>
      <c r="D37" s="33">
        <v>1990.4494999999999</v>
      </c>
      <c r="E37" s="33">
        <v>3746.2122000000004</v>
      </c>
      <c r="F37" s="33">
        <v>3641.8302000000003</v>
      </c>
      <c r="G37" s="33">
        <v>3556.7145</v>
      </c>
      <c r="H37" s="33">
        <v>3377.8298</v>
      </c>
      <c r="I37" s="33">
        <v>4665.7205000000004</v>
      </c>
      <c r="J37" s="33">
        <v>5543.4674999999997</v>
      </c>
      <c r="K37" s="33">
        <v>5336.4255000000003</v>
      </c>
      <c r="L37" s="33">
        <v>4275.6099999999997</v>
      </c>
      <c r="M37" s="33">
        <v>4051.7052000000003</v>
      </c>
      <c r="N37" s="33">
        <v>4042.2964999999999</v>
      </c>
      <c r="O37" s="33">
        <v>6267.6580000000004</v>
      </c>
      <c r="P37" s="33">
        <v>5027.4404999999997</v>
      </c>
      <c r="Q37" s="33">
        <v>4208.0005000000001</v>
      </c>
      <c r="R37" s="33">
        <v>4628.491</v>
      </c>
      <c r="S37" s="33">
        <v>4882.4089999999997</v>
      </c>
      <c r="T37" s="33">
        <v>4421.826</v>
      </c>
      <c r="U37" s="33">
        <v>3591.6052</v>
      </c>
      <c r="V37" s="33">
        <v>4001.5328</v>
      </c>
      <c r="W37" s="33">
        <v>4773.4044999999996</v>
      </c>
      <c r="X37" s="33">
        <v>4721.9309999999996</v>
      </c>
      <c r="Y37" s="33">
        <v>3786.6804999999999</v>
      </c>
      <c r="Z37" s="33">
        <v>3622.2122000000004</v>
      </c>
      <c r="AA37" s="33">
        <v>2797.0942</v>
      </c>
      <c r="AB37" s="33">
        <v>0</v>
      </c>
      <c r="AC37" s="33">
        <v>0</v>
      </c>
      <c r="AD37" s="33">
        <v>0</v>
      </c>
      <c r="AE37" s="33">
        <v>0</v>
      </c>
    </row>
    <row r="38" spans="1:31">
      <c r="A38" s="29" t="s">
        <v>131</v>
      </c>
      <c r="B38" s="29" t="s">
        <v>66</v>
      </c>
      <c r="C38" s="33">
        <v>1.676251929999999E-3</v>
      </c>
      <c r="D38" s="33">
        <v>1.6311503550000001E-3</v>
      </c>
      <c r="E38" s="33">
        <v>1.6275810700000003E-3</v>
      </c>
      <c r="F38" s="33">
        <v>9409.9215220043807</v>
      </c>
      <c r="G38" s="33">
        <v>4528.5622378622902</v>
      </c>
      <c r="H38" s="33">
        <v>4965.1069636671509</v>
      </c>
      <c r="I38" s="33">
        <v>8116.1225086435197</v>
      </c>
      <c r="J38" s="33">
        <v>14592.007091600142</v>
      </c>
      <c r="K38" s="33">
        <v>8634.7162744854104</v>
      </c>
      <c r="L38" s="33">
        <v>15270.60547927305</v>
      </c>
      <c r="M38" s="33">
        <v>27872.980848320367</v>
      </c>
      <c r="N38" s="33">
        <v>31213.499248733569</v>
      </c>
      <c r="O38" s="33">
        <v>33133.250788879384</v>
      </c>
      <c r="P38" s="33">
        <v>26242.365429833528</v>
      </c>
      <c r="Q38" s="33">
        <v>28794.591410362751</v>
      </c>
      <c r="R38" s="33">
        <v>34278.626582333396</v>
      </c>
      <c r="S38" s="33">
        <v>52695.571813559261</v>
      </c>
      <c r="T38" s="33">
        <v>30367.136803661058</v>
      </c>
      <c r="U38" s="33">
        <v>60961.103517523297</v>
      </c>
      <c r="V38" s="33">
        <v>75112.728820948192</v>
      </c>
      <c r="W38" s="33">
        <v>73551.698949901198</v>
      </c>
      <c r="X38" s="33">
        <v>90391.37365496729</v>
      </c>
      <c r="Y38" s="33">
        <v>64928.547431682171</v>
      </c>
      <c r="Z38" s="33">
        <v>70066.218652213356</v>
      </c>
      <c r="AA38" s="33">
        <v>73104.873875399528</v>
      </c>
      <c r="AB38" s="33">
        <v>94580.281417157647</v>
      </c>
      <c r="AC38" s="33">
        <v>56300.554309333798</v>
      </c>
      <c r="AD38" s="33">
        <v>48668.626811837195</v>
      </c>
      <c r="AE38" s="33">
        <v>43247.522618411931</v>
      </c>
    </row>
    <row r="39" spans="1:31">
      <c r="A39" s="29" t="s">
        <v>131</v>
      </c>
      <c r="B39" s="29" t="s">
        <v>65</v>
      </c>
      <c r="C39" s="33">
        <v>0</v>
      </c>
      <c r="D39" s="33">
        <v>0</v>
      </c>
      <c r="E39" s="33">
        <v>0</v>
      </c>
      <c r="F39" s="33">
        <v>0</v>
      </c>
      <c r="G39" s="33">
        <v>0</v>
      </c>
      <c r="H39" s="33">
        <v>0</v>
      </c>
      <c r="I39" s="33">
        <v>0</v>
      </c>
      <c r="J39" s="33">
        <v>0</v>
      </c>
      <c r="K39" s="33">
        <v>0</v>
      </c>
      <c r="L39" s="33">
        <v>0</v>
      </c>
      <c r="M39" s="33">
        <v>0</v>
      </c>
      <c r="N39" s="33">
        <v>0</v>
      </c>
      <c r="O39" s="33">
        <v>0</v>
      </c>
      <c r="P39" s="33">
        <v>0</v>
      </c>
      <c r="Q39" s="33">
        <v>0</v>
      </c>
      <c r="R39" s="33">
        <v>0</v>
      </c>
      <c r="S39" s="33">
        <v>0</v>
      </c>
      <c r="T39" s="33">
        <v>0</v>
      </c>
      <c r="U39" s="33">
        <v>0</v>
      </c>
      <c r="V39" s="33">
        <v>0</v>
      </c>
      <c r="W39" s="33">
        <v>0</v>
      </c>
      <c r="X39" s="33">
        <v>0</v>
      </c>
      <c r="Y39" s="33">
        <v>0</v>
      </c>
      <c r="Z39" s="33">
        <v>0</v>
      </c>
      <c r="AA39" s="33">
        <v>0</v>
      </c>
      <c r="AB39" s="33">
        <v>0</v>
      </c>
      <c r="AC39" s="33">
        <v>0</v>
      </c>
      <c r="AD39" s="33">
        <v>0</v>
      </c>
      <c r="AE39" s="33">
        <v>0</v>
      </c>
    </row>
    <row r="40" spans="1:31">
      <c r="A40" s="29" t="s">
        <v>131</v>
      </c>
      <c r="B40" s="29" t="s">
        <v>69</v>
      </c>
      <c r="C40" s="33">
        <v>0</v>
      </c>
      <c r="D40" s="33">
        <v>0</v>
      </c>
      <c r="E40" s="33">
        <v>0</v>
      </c>
      <c r="F40" s="33">
        <v>0</v>
      </c>
      <c r="G40" s="33">
        <v>0</v>
      </c>
      <c r="H40" s="33">
        <v>0</v>
      </c>
      <c r="I40" s="33">
        <v>0</v>
      </c>
      <c r="J40" s="33">
        <v>0</v>
      </c>
      <c r="K40" s="33">
        <v>0</v>
      </c>
      <c r="L40" s="33">
        <v>0</v>
      </c>
      <c r="M40" s="33">
        <v>0</v>
      </c>
      <c r="N40" s="33">
        <v>0</v>
      </c>
      <c r="O40" s="33">
        <v>0</v>
      </c>
      <c r="P40" s="33">
        <v>0</v>
      </c>
      <c r="Q40" s="33">
        <v>0</v>
      </c>
      <c r="R40" s="33">
        <v>0</v>
      </c>
      <c r="S40" s="33">
        <v>0</v>
      </c>
      <c r="T40" s="33">
        <v>0</v>
      </c>
      <c r="U40" s="33">
        <v>0</v>
      </c>
      <c r="V40" s="33">
        <v>0</v>
      </c>
      <c r="W40" s="33">
        <v>0</v>
      </c>
      <c r="X40" s="33">
        <v>0</v>
      </c>
      <c r="Y40" s="33">
        <v>0</v>
      </c>
      <c r="Z40" s="33">
        <v>0</v>
      </c>
      <c r="AA40" s="33">
        <v>0</v>
      </c>
      <c r="AB40" s="33">
        <v>0</v>
      </c>
      <c r="AC40" s="33">
        <v>0</v>
      </c>
      <c r="AD40" s="33">
        <v>0</v>
      </c>
      <c r="AE40" s="33">
        <v>0</v>
      </c>
    </row>
    <row r="41" spans="1:31">
      <c r="A41" s="29" t="s">
        <v>131</v>
      </c>
      <c r="B41" s="29" t="s">
        <v>68</v>
      </c>
      <c r="C41" s="33">
        <v>0</v>
      </c>
      <c r="D41" s="33">
        <v>0</v>
      </c>
      <c r="E41" s="33">
        <v>0</v>
      </c>
      <c r="F41" s="33">
        <v>0</v>
      </c>
      <c r="G41" s="33">
        <v>0</v>
      </c>
      <c r="H41" s="33">
        <v>0</v>
      </c>
      <c r="I41" s="33">
        <v>0</v>
      </c>
      <c r="J41" s="33">
        <v>0</v>
      </c>
      <c r="K41" s="33">
        <v>0</v>
      </c>
      <c r="L41" s="33">
        <v>0</v>
      </c>
      <c r="M41" s="33">
        <v>0</v>
      </c>
      <c r="N41" s="33">
        <v>0</v>
      </c>
      <c r="O41" s="33">
        <v>0</v>
      </c>
      <c r="P41" s="33">
        <v>0</v>
      </c>
      <c r="Q41" s="33">
        <v>0</v>
      </c>
      <c r="R41" s="33">
        <v>0</v>
      </c>
      <c r="S41" s="33">
        <v>0</v>
      </c>
      <c r="T41" s="33">
        <v>0</v>
      </c>
      <c r="U41" s="33">
        <v>0</v>
      </c>
      <c r="V41" s="33">
        <v>0</v>
      </c>
      <c r="W41" s="33">
        <v>0</v>
      </c>
      <c r="X41" s="33">
        <v>0</v>
      </c>
      <c r="Y41" s="33">
        <v>0</v>
      </c>
      <c r="Z41" s="33">
        <v>0</v>
      </c>
      <c r="AA41" s="33">
        <v>0</v>
      </c>
      <c r="AB41" s="33">
        <v>0</v>
      </c>
      <c r="AC41" s="33">
        <v>0</v>
      </c>
      <c r="AD41" s="33">
        <v>0</v>
      </c>
      <c r="AE41" s="33">
        <v>0</v>
      </c>
    </row>
    <row r="42" spans="1:31">
      <c r="A42" s="29" t="s">
        <v>131</v>
      </c>
      <c r="B42" s="29" t="s">
        <v>36</v>
      </c>
      <c r="C42" s="33">
        <v>0</v>
      </c>
      <c r="D42" s="33">
        <v>0</v>
      </c>
      <c r="E42" s="33">
        <v>0</v>
      </c>
      <c r="F42" s="33">
        <v>0</v>
      </c>
      <c r="G42" s="33">
        <v>0</v>
      </c>
      <c r="H42" s="33">
        <v>0</v>
      </c>
      <c r="I42" s="33">
        <v>0</v>
      </c>
      <c r="J42" s="33">
        <v>0</v>
      </c>
      <c r="K42" s="33">
        <v>0</v>
      </c>
      <c r="L42" s="33">
        <v>0</v>
      </c>
      <c r="M42" s="33">
        <v>0</v>
      </c>
      <c r="N42" s="33">
        <v>0</v>
      </c>
      <c r="O42" s="33">
        <v>0</v>
      </c>
      <c r="P42" s="33">
        <v>0</v>
      </c>
      <c r="Q42" s="33">
        <v>0</v>
      </c>
      <c r="R42" s="33">
        <v>0</v>
      </c>
      <c r="S42" s="33">
        <v>0</v>
      </c>
      <c r="T42" s="33">
        <v>0</v>
      </c>
      <c r="U42" s="33">
        <v>0</v>
      </c>
      <c r="V42" s="33">
        <v>0</v>
      </c>
      <c r="W42" s="33">
        <v>0</v>
      </c>
      <c r="X42" s="33">
        <v>0</v>
      </c>
      <c r="Y42" s="33">
        <v>0</v>
      </c>
      <c r="Z42" s="33">
        <v>0</v>
      </c>
      <c r="AA42" s="33">
        <v>0</v>
      </c>
      <c r="AB42" s="33">
        <v>0</v>
      </c>
      <c r="AC42" s="33">
        <v>0</v>
      </c>
      <c r="AD42" s="33">
        <v>0</v>
      </c>
      <c r="AE42" s="33">
        <v>0</v>
      </c>
    </row>
    <row r="43" spans="1:31">
      <c r="A43" s="29" t="s">
        <v>131</v>
      </c>
      <c r="B43" s="29" t="s">
        <v>73</v>
      </c>
      <c r="C43" s="33">
        <v>0</v>
      </c>
      <c r="D43" s="33">
        <v>0</v>
      </c>
      <c r="E43" s="33">
        <v>0</v>
      </c>
      <c r="F43" s="33">
        <v>0</v>
      </c>
      <c r="G43" s="33">
        <v>0</v>
      </c>
      <c r="H43" s="33">
        <v>0</v>
      </c>
      <c r="I43" s="33">
        <v>0</v>
      </c>
      <c r="J43" s="33">
        <v>0</v>
      </c>
      <c r="K43" s="33">
        <v>0</v>
      </c>
      <c r="L43" s="33">
        <v>0</v>
      </c>
      <c r="M43" s="33">
        <v>0</v>
      </c>
      <c r="N43" s="33">
        <v>0</v>
      </c>
      <c r="O43" s="33">
        <v>0</v>
      </c>
      <c r="P43" s="33">
        <v>0</v>
      </c>
      <c r="Q43" s="33">
        <v>0</v>
      </c>
      <c r="R43" s="33">
        <v>0</v>
      </c>
      <c r="S43" s="33">
        <v>0</v>
      </c>
      <c r="T43" s="33">
        <v>0</v>
      </c>
      <c r="U43" s="33">
        <v>0</v>
      </c>
      <c r="V43" s="33">
        <v>0</v>
      </c>
      <c r="W43" s="33">
        <v>0</v>
      </c>
      <c r="X43" s="33">
        <v>0</v>
      </c>
      <c r="Y43" s="33">
        <v>0</v>
      </c>
      <c r="Z43" s="33">
        <v>0</v>
      </c>
      <c r="AA43" s="33">
        <v>0</v>
      </c>
      <c r="AB43" s="33">
        <v>0</v>
      </c>
      <c r="AC43" s="33">
        <v>0</v>
      </c>
      <c r="AD43" s="33">
        <v>0</v>
      </c>
      <c r="AE43" s="33">
        <v>0</v>
      </c>
    </row>
    <row r="44" spans="1:31">
      <c r="A44" s="29" t="s">
        <v>131</v>
      </c>
      <c r="B44" s="29" t="s">
        <v>56</v>
      </c>
      <c r="C44" s="33">
        <v>0</v>
      </c>
      <c r="D44" s="33">
        <v>0</v>
      </c>
      <c r="E44" s="33">
        <v>0</v>
      </c>
      <c r="F44" s="33">
        <v>0</v>
      </c>
      <c r="G44" s="33">
        <v>0</v>
      </c>
      <c r="H44" s="33">
        <v>0</v>
      </c>
      <c r="I44" s="33">
        <v>0</v>
      </c>
      <c r="J44" s="33">
        <v>0</v>
      </c>
      <c r="K44" s="33">
        <v>0</v>
      </c>
      <c r="L44" s="33">
        <v>0</v>
      </c>
      <c r="M44" s="33">
        <v>0</v>
      </c>
      <c r="N44" s="33">
        <v>0</v>
      </c>
      <c r="O44" s="33">
        <v>0</v>
      </c>
      <c r="P44" s="33">
        <v>0</v>
      </c>
      <c r="Q44" s="33">
        <v>0</v>
      </c>
      <c r="R44" s="33">
        <v>0</v>
      </c>
      <c r="S44" s="33">
        <v>0</v>
      </c>
      <c r="T44" s="33">
        <v>0</v>
      </c>
      <c r="U44" s="33">
        <v>0</v>
      </c>
      <c r="V44" s="33">
        <v>0</v>
      </c>
      <c r="W44" s="33">
        <v>0</v>
      </c>
      <c r="X44" s="33">
        <v>0</v>
      </c>
      <c r="Y44" s="33">
        <v>0</v>
      </c>
      <c r="Z44" s="33">
        <v>0</v>
      </c>
      <c r="AA44" s="33">
        <v>0</v>
      </c>
      <c r="AB44" s="33">
        <v>0</v>
      </c>
      <c r="AC44" s="33">
        <v>0</v>
      </c>
      <c r="AD44" s="33">
        <v>0</v>
      </c>
      <c r="AE44" s="33">
        <v>0</v>
      </c>
    </row>
    <row r="45" spans="1:31">
      <c r="A45" s="34" t="s">
        <v>138</v>
      </c>
      <c r="B45" s="34"/>
      <c r="C45" s="35">
        <v>707289.67846746847</v>
      </c>
      <c r="D45" s="35">
        <v>646918.77189471119</v>
      </c>
      <c r="E45" s="35">
        <v>637110.26724942541</v>
      </c>
      <c r="F45" s="35">
        <v>497745.39513869694</v>
      </c>
      <c r="G45" s="35">
        <v>470060.14616038708</v>
      </c>
      <c r="H45" s="35">
        <v>439724.238984789</v>
      </c>
      <c r="I45" s="35">
        <v>397588.90763983142</v>
      </c>
      <c r="J45" s="35">
        <v>400187.92373969796</v>
      </c>
      <c r="K45" s="35">
        <v>365319.54321363487</v>
      </c>
      <c r="L45" s="35">
        <v>364159.57717819238</v>
      </c>
      <c r="M45" s="35">
        <v>374741.36428756121</v>
      </c>
      <c r="N45" s="35">
        <v>360342.50889025145</v>
      </c>
      <c r="O45" s="35">
        <v>351050.08957321697</v>
      </c>
      <c r="P45" s="35">
        <v>293148.07137829222</v>
      </c>
      <c r="Q45" s="35">
        <v>274472.85911476362</v>
      </c>
      <c r="R45" s="35">
        <v>230577.82185169298</v>
      </c>
      <c r="S45" s="35">
        <v>247567.50113033812</v>
      </c>
      <c r="T45" s="35">
        <v>214736.82640566077</v>
      </c>
      <c r="U45" s="35">
        <v>216810.46218732683</v>
      </c>
      <c r="V45" s="35">
        <v>237160.2883299182</v>
      </c>
      <c r="W45" s="35">
        <v>228641.14778311551</v>
      </c>
      <c r="X45" s="35">
        <v>234501.26600175459</v>
      </c>
      <c r="Y45" s="35">
        <v>180802.22680405492</v>
      </c>
      <c r="Z45" s="35">
        <v>166592.52993443844</v>
      </c>
      <c r="AA45" s="35">
        <v>135549.45885320098</v>
      </c>
      <c r="AB45" s="35">
        <v>145650.11272472871</v>
      </c>
      <c r="AC45" s="35">
        <v>104221.64913796424</v>
      </c>
      <c r="AD45" s="35">
        <v>91670.995839436058</v>
      </c>
      <c r="AE45" s="35">
        <v>84503.357962390728</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203123.91594000001</v>
      </c>
      <c r="D49" s="33">
        <v>169479.16509999998</v>
      </c>
      <c r="E49" s="33">
        <v>167344.71596</v>
      </c>
      <c r="F49" s="33">
        <v>77605.867487726791</v>
      </c>
      <c r="G49" s="33">
        <v>73340.660570283973</v>
      </c>
      <c r="H49" s="33">
        <v>54169.945414466078</v>
      </c>
      <c r="I49" s="33">
        <v>3.1702938549999999E-3</v>
      </c>
      <c r="J49" s="33">
        <v>2.5004526534999996E-3</v>
      </c>
      <c r="K49" s="33">
        <v>2.1147152200000001E-3</v>
      </c>
      <c r="L49" s="33">
        <v>1.9253627599999993E-3</v>
      </c>
      <c r="M49" s="33">
        <v>1.6189667669999992E-3</v>
      </c>
      <c r="N49" s="33">
        <v>1.442085943E-3</v>
      </c>
      <c r="O49" s="33">
        <v>1.4217981754999986E-3</v>
      </c>
      <c r="P49" s="33">
        <v>1.2748180370000001E-3</v>
      </c>
      <c r="Q49" s="33">
        <v>1.2260821539999988E-3</v>
      </c>
      <c r="R49" s="33">
        <v>1.1217420949999998E-3</v>
      </c>
      <c r="S49" s="33">
        <v>9.6156718099999904E-4</v>
      </c>
      <c r="T49" s="33">
        <v>9.7915460949999982E-4</v>
      </c>
      <c r="U49" s="33">
        <v>8.1319878399999991E-4</v>
      </c>
      <c r="V49" s="33">
        <v>7.8653293199999969E-4</v>
      </c>
      <c r="W49" s="33">
        <v>8.4174643799999997E-4</v>
      </c>
      <c r="X49" s="33">
        <v>8.6978160700000009E-4</v>
      </c>
      <c r="Y49" s="33">
        <v>8.2087905129999989E-4</v>
      </c>
      <c r="Z49" s="33">
        <v>7.3451468959999996E-4</v>
      </c>
      <c r="AA49" s="33">
        <v>6.7771476020000011E-4</v>
      </c>
      <c r="AB49" s="33">
        <v>7.2916305450000001E-4</v>
      </c>
      <c r="AC49" s="33">
        <v>3.1175856200000001E-4</v>
      </c>
      <c r="AD49" s="33">
        <v>0</v>
      </c>
      <c r="AE49" s="33">
        <v>0</v>
      </c>
    </row>
    <row r="50" spans="1:31">
      <c r="A50" s="29" t="s">
        <v>132</v>
      </c>
      <c r="B50" s="29" t="s">
        <v>20</v>
      </c>
      <c r="C50" s="33">
        <v>6.1873389999999998E-4</v>
      </c>
      <c r="D50" s="33">
        <v>5.9603919999999999E-4</v>
      </c>
      <c r="E50" s="33">
        <v>6.1729825000000004E-4</v>
      </c>
      <c r="F50" s="33">
        <v>1.0733775999999999E-3</v>
      </c>
      <c r="G50" s="33">
        <v>1.0486800999999998E-3</v>
      </c>
      <c r="H50" s="33">
        <v>9.985332999999999E-4</v>
      </c>
      <c r="I50" s="33">
        <v>9.3626653999999995E-4</v>
      </c>
      <c r="J50" s="33">
        <v>9.3733909999999996E-4</v>
      </c>
      <c r="K50" s="33">
        <v>8.9059924999999992E-4</v>
      </c>
      <c r="L50" s="33">
        <v>8.6937064E-4</v>
      </c>
      <c r="M50" s="33">
        <v>8.9390789999999997E-4</v>
      </c>
      <c r="N50" s="33">
        <v>1.2294183999999998E-3</v>
      </c>
      <c r="O50" s="33">
        <v>1.2009491999999998E-3</v>
      </c>
      <c r="P50" s="33">
        <v>1.1519045000000002E-3</v>
      </c>
      <c r="Q50" s="33">
        <v>1.0804180999999999E-3</v>
      </c>
      <c r="R50" s="33">
        <v>1.0454450999999999E-3</v>
      </c>
      <c r="S50" s="33">
        <v>1.4410906000000001E-3</v>
      </c>
      <c r="T50" s="33">
        <v>1.4010116E-3</v>
      </c>
      <c r="U50" s="33">
        <v>1.5499213E-3</v>
      </c>
      <c r="V50" s="33">
        <v>1.4611264E-3</v>
      </c>
      <c r="W50" s="33">
        <v>2.1596224000000001E-3</v>
      </c>
      <c r="X50" s="33">
        <v>2.1668383999999897E-3</v>
      </c>
      <c r="Y50" s="33">
        <v>2.2660809999999997E-3</v>
      </c>
      <c r="Z50" s="33">
        <v>2.0310203999999899E-3</v>
      </c>
      <c r="AA50" s="33">
        <v>1.98628879999999E-3</v>
      </c>
      <c r="AB50" s="33">
        <v>2.9441306999999999E-3</v>
      </c>
      <c r="AC50" s="33">
        <v>2.7682354000000001E-3</v>
      </c>
      <c r="AD50" s="33">
        <v>3.6678860000000004E-3</v>
      </c>
      <c r="AE50" s="33">
        <v>3.4766885999999897E-3</v>
      </c>
    </row>
    <row r="51" spans="1:31">
      <c r="A51" s="29" t="s">
        <v>132</v>
      </c>
      <c r="B51" s="29" t="s">
        <v>32</v>
      </c>
      <c r="C51" s="33">
        <v>1061.0082</v>
      </c>
      <c r="D51" s="33">
        <v>555.11625000000004</v>
      </c>
      <c r="E51" s="33">
        <v>887.3450600000001</v>
      </c>
      <c r="F51" s="33">
        <v>7795.348</v>
      </c>
      <c r="G51" s="33">
        <v>6478.8045000000002</v>
      </c>
      <c r="H51" s="33">
        <v>6114.7704999999996</v>
      </c>
      <c r="I51" s="33">
        <v>5170.6059999999998</v>
      </c>
      <c r="J51" s="33">
        <v>7640.3459999999995</v>
      </c>
      <c r="K51" s="33">
        <v>1432.9531000000002</v>
      </c>
      <c r="L51" s="33">
        <v>4253.3135000000002</v>
      </c>
      <c r="M51" s="33">
        <v>6941.5635000000002</v>
      </c>
      <c r="N51" s="33">
        <v>15522.727000000001</v>
      </c>
      <c r="O51" s="33">
        <v>11671.663</v>
      </c>
      <c r="P51" s="33">
        <v>25395.432000000001</v>
      </c>
      <c r="Q51" s="33">
        <v>16153.949000000001</v>
      </c>
      <c r="R51" s="33">
        <v>15018.050999999999</v>
      </c>
      <c r="S51" s="33">
        <v>30561.78</v>
      </c>
      <c r="T51" s="33">
        <v>30693.198</v>
      </c>
      <c r="U51" s="33">
        <v>0</v>
      </c>
      <c r="V51" s="33">
        <v>0</v>
      </c>
      <c r="W51" s="33">
        <v>0</v>
      </c>
      <c r="X51" s="33">
        <v>0</v>
      </c>
      <c r="Y51" s="33">
        <v>0</v>
      </c>
      <c r="Z51" s="33">
        <v>0</v>
      </c>
      <c r="AA51" s="33">
        <v>0</v>
      </c>
      <c r="AB51" s="33">
        <v>0</v>
      </c>
      <c r="AC51" s="33">
        <v>0</v>
      </c>
      <c r="AD51" s="33">
        <v>0</v>
      </c>
      <c r="AE51" s="33">
        <v>0</v>
      </c>
    </row>
    <row r="52" spans="1:31">
      <c r="A52" s="29" t="s">
        <v>132</v>
      </c>
      <c r="B52" s="29" t="s">
        <v>66</v>
      </c>
      <c r="C52" s="33">
        <v>1118.3815588902301</v>
      </c>
      <c r="D52" s="33">
        <v>30.618456887206001</v>
      </c>
      <c r="E52" s="33">
        <v>1018.3769258715602</v>
      </c>
      <c r="F52" s="33">
        <v>5356.99855593955</v>
      </c>
      <c r="G52" s="33">
        <v>3387.9213245917895</v>
      </c>
      <c r="H52" s="33">
        <v>8250.21809534764</v>
      </c>
      <c r="I52" s="33">
        <v>3021.6406203566803</v>
      </c>
      <c r="J52" s="33">
        <v>5195.8674752869902</v>
      </c>
      <c r="K52" s="33">
        <v>1524.9075434894801</v>
      </c>
      <c r="L52" s="33">
        <v>3452.4719080319401</v>
      </c>
      <c r="M52" s="33">
        <v>3940.5787626479</v>
      </c>
      <c r="N52" s="33">
        <v>15780.781886525139</v>
      </c>
      <c r="O52" s="33">
        <v>7284.8310212319902</v>
      </c>
      <c r="P52" s="33">
        <v>19547.572142859666</v>
      </c>
      <c r="Q52" s="33">
        <v>21835.404754478903</v>
      </c>
      <c r="R52" s="33">
        <v>20701.549880042869</v>
      </c>
      <c r="S52" s="33">
        <v>31616.855280611002</v>
      </c>
      <c r="T52" s="33">
        <v>24996.311401562481</v>
      </c>
      <c r="U52" s="33">
        <v>72131.238027785308</v>
      </c>
      <c r="V52" s="33">
        <v>87062.479127092796</v>
      </c>
      <c r="W52" s="33">
        <v>137839.766273913</v>
      </c>
      <c r="X52" s="33">
        <v>136129.71402908707</v>
      </c>
      <c r="Y52" s="33">
        <v>197106.1898200346</v>
      </c>
      <c r="Z52" s="33">
        <v>128626.11279261642</v>
      </c>
      <c r="AA52" s="33">
        <v>144239.50018719072</v>
      </c>
      <c r="AB52" s="33">
        <v>225326.93513825198</v>
      </c>
      <c r="AC52" s="33">
        <v>212061.377129801</v>
      </c>
      <c r="AD52" s="33">
        <v>294894.58558077499</v>
      </c>
      <c r="AE52" s="33">
        <v>339751.38157954003</v>
      </c>
    </row>
    <row r="53" spans="1:31">
      <c r="A53" s="29" t="s">
        <v>132</v>
      </c>
      <c r="B53" s="29" t="s">
        <v>65</v>
      </c>
      <c r="C53" s="33">
        <v>0</v>
      </c>
      <c r="D53" s="33">
        <v>0</v>
      </c>
      <c r="E53" s="33">
        <v>0</v>
      </c>
      <c r="F53" s="33">
        <v>0</v>
      </c>
      <c r="G53" s="33">
        <v>0</v>
      </c>
      <c r="H53" s="33">
        <v>0</v>
      </c>
      <c r="I53" s="33">
        <v>0</v>
      </c>
      <c r="J53" s="33">
        <v>0</v>
      </c>
      <c r="K53" s="33">
        <v>0</v>
      </c>
      <c r="L53" s="33">
        <v>0</v>
      </c>
      <c r="M53" s="33">
        <v>0</v>
      </c>
      <c r="N53" s="33">
        <v>0</v>
      </c>
      <c r="O53" s="33">
        <v>0</v>
      </c>
      <c r="P53" s="33">
        <v>0</v>
      </c>
      <c r="Q53" s="33">
        <v>0</v>
      </c>
      <c r="R53" s="33">
        <v>0</v>
      </c>
      <c r="S53" s="33">
        <v>0</v>
      </c>
      <c r="T53" s="33">
        <v>0</v>
      </c>
      <c r="U53" s="33">
        <v>0</v>
      </c>
      <c r="V53" s="33">
        <v>0</v>
      </c>
      <c r="W53" s="33">
        <v>0</v>
      </c>
      <c r="X53" s="33">
        <v>0</v>
      </c>
      <c r="Y53" s="33">
        <v>0</v>
      </c>
      <c r="Z53" s="33">
        <v>0</v>
      </c>
      <c r="AA53" s="33">
        <v>0</v>
      </c>
      <c r="AB53" s="33">
        <v>0</v>
      </c>
      <c r="AC53" s="33">
        <v>0</v>
      </c>
      <c r="AD53" s="33">
        <v>0</v>
      </c>
      <c r="AE53" s="33">
        <v>0</v>
      </c>
    </row>
    <row r="54" spans="1:31">
      <c r="A54" s="29" t="s">
        <v>132</v>
      </c>
      <c r="B54" s="29" t="s">
        <v>69</v>
      </c>
      <c r="C54" s="33">
        <v>0</v>
      </c>
      <c r="D54" s="33">
        <v>0</v>
      </c>
      <c r="E54" s="33">
        <v>0</v>
      </c>
      <c r="F54" s="33">
        <v>0</v>
      </c>
      <c r="G54" s="33">
        <v>0</v>
      </c>
      <c r="H54" s="33">
        <v>0</v>
      </c>
      <c r="I54" s="33">
        <v>0</v>
      </c>
      <c r="J54" s="33">
        <v>0</v>
      </c>
      <c r="K54" s="33">
        <v>0</v>
      </c>
      <c r="L54" s="33">
        <v>0</v>
      </c>
      <c r="M54" s="33">
        <v>0</v>
      </c>
      <c r="N54" s="33">
        <v>0</v>
      </c>
      <c r="O54" s="33">
        <v>0</v>
      </c>
      <c r="P54" s="33">
        <v>0</v>
      </c>
      <c r="Q54" s="33">
        <v>0</v>
      </c>
      <c r="R54" s="33">
        <v>0</v>
      </c>
      <c r="S54" s="33">
        <v>0</v>
      </c>
      <c r="T54" s="33">
        <v>0</v>
      </c>
      <c r="U54" s="33">
        <v>0</v>
      </c>
      <c r="V54" s="33">
        <v>0</v>
      </c>
      <c r="W54" s="33">
        <v>0</v>
      </c>
      <c r="X54" s="33">
        <v>0</v>
      </c>
      <c r="Y54" s="33">
        <v>0</v>
      </c>
      <c r="Z54" s="33">
        <v>0</v>
      </c>
      <c r="AA54" s="33">
        <v>0</v>
      </c>
      <c r="AB54" s="33">
        <v>0</v>
      </c>
      <c r="AC54" s="33">
        <v>0</v>
      </c>
      <c r="AD54" s="33">
        <v>0</v>
      </c>
      <c r="AE54" s="33">
        <v>0</v>
      </c>
    </row>
    <row r="55" spans="1:31">
      <c r="A55" s="29" t="s">
        <v>132</v>
      </c>
      <c r="B55" s="29" t="s">
        <v>68</v>
      </c>
      <c r="C55" s="33">
        <v>0</v>
      </c>
      <c r="D55" s="33">
        <v>0</v>
      </c>
      <c r="E55" s="33">
        <v>0</v>
      </c>
      <c r="F55" s="33">
        <v>0</v>
      </c>
      <c r="G55" s="33">
        <v>0</v>
      </c>
      <c r="H55" s="33">
        <v>0</v>
      </c>
      <c r="I55" s="33">
        <v>0</v>
      </c>
      <c r="J55" s="33">
        <v>0</v>
      </c>
      <c r="K55" s="33">
        <v>0</v>
      </c>
      <c r="L55" s="33">
        <v>0</v>
      </c>
      <c r="M55" s="33">
        <v>0</v>
      </c>
      <c r="N55" s="33">
        <v>0</v>
      </c>
      <c r="O55" s="33">
        <v>0</v>
      </c>
      <c r="P55" s="33">
        <v>0</v>
      </c>
      <c r="Q55" s="33">
        <v>0</v>
      </c>
      <c r="R55" s="33">
        <v>0</v>
      </c>
      <c r="S55" s="33">
        <v>0</v>
      </c>
      <c r="T55" s="33">
        <v>0</v>
      </c>
      <c r="U55" s="33">
        <v>0</v>
      </c>
      <c r="V55" s="33">
        <v>0</v>
      </c>
      <c r="W55" s="33">
        <v>0</v>
      </c>
      <c r="X55" s="33">
        <v>0</v>
      </c>
      <c r="Y55" s="33">
        <v>0</v>
      </c>
      <c r="Z55" s="33">
        <v>0</v>
      </c>
      <c r="AA55" s="33">
        <v>0</v>
      </c>
      <c r="AB55" s="33">
        <v>0</v>
      </c>
      <c r="AC55" s="33">
        <v>0</v>
      </c>
      <c r="AD55" s="33">
        <v>0</v>
      </c>
      <c r="AE55" s="33">
        <v>0</v>
      </c>
    </row>
    <row r="56" spans="1:31">
      <c r="A56" s="29" t="s">
        <v>132</v>
      </c>
      <c r="B56" s="29" t="s">
        <v>36</v>
      </c>
      <c r="C56" s="33">
        <v>0</v>
      </c>
      <c r="D56" s="33">
        <v>0</v>
      </c>
      <c r="E56" s="33">
        <v>0</v>
      </c>
      <c r="F56" s="33">
        <v>0</v>
      </c>
      <c r="G56" s="33">
        <v>0</v>
      </c>
      <c r="H56" s="33">
        <v>0</v>
      </c>
      <c r="I56" s="33">
        <v>0</v>
      </c>
      <c r="J56" s="33">
        <v>0</v>
      </c>
      <c r="K56" s="33">
        <v>0</v>
      </c>
      <c r="L56" s="33">
        <v>0</v>
      </c>
      <c r="M56" s="33">
        <v>0</v>
      </c>
      <c r="N56" s="33">
        <v>0</v>
      </c>
      <c r="O56" s="33">
        <v>0</v>
      </c>
      <c r="P56" s="33">
        <v>0</v>
      </c>
      <c r="Q56" s="33">
        <v>0</v>
      </c>
      <c r="R56" s="33">
        <v>0</v>
      </c>
      <c r="S56" s="33">
        <v>0</v>
      </c>
      <c r="T56" s="33">
        <v>0</v>
      </c>
      <c r="U56" s="33">
        <v>0</v>
      </c>
      <c r="V56" s="33">
        <v>0</v>
      </c>
      <c r="W56" s="33">
        <v>0</v>
      </c>
      <c r="X56" s="33">
        <v>0</v>
      </c>
      <c r="Y56" s="33">
        <v>0</v>
      </c>
      <c r="Z56" s="33">
        <v>0</v>
      </c>
      <c r="AA56" s="33">
        <v>0</v>
      </c>
      <c r="AB56" s="33">
        <v>0</v>
      </c>
      <c r="AC56" s="33">
        <v>0</v>
      </c>
      <c r="AD56" s="33">
        <v>0</v>
      </c>
      <c r="AE56" s="33">
        <v>0</v>
      </c>
    </row>
    <row r="57" spans="1:31">
      <c r="A57" s="29" t="s">
        <v>132</v>
      </c>
      <c r="B57" s="29" t="s">
        <v>73</v>
      </c>
      <c r="C57" s="33">
        <v>0</v>
      </c>
      <c r="D57" s="33">
        <v>0</v>
      </c>
      <c r="E57" s="33">
        <v>0</v>
      </c>
      <c r="F57" s="33">
        <v>0</v>
      </c>
      <c r="G57" s="33">
        <v>0</v>
      </c>
      <c r="H57" s="33">
        <v>0</v>
      </c>
      <c r="I57" s="33">
        <v>0</v>
      </c>
      <c r="J57" s="33">
        <v>0</v>
      </c>
      <c r="K57" s="33">
        <v>0</v>
      </c>
      <c r="L57" s="33">
        <v>0</v>
      </c>
      <c r="M57" s="33">
        <v>0</v>
      </c>
      <c r="N57" s="33">
        <v>0</v>
      </c>
      <c r="O57" s="33">
        <v>0</v>
      </c>
      <c r="P57" s="33">
        <v>0</v>
      </c>
      <c r="Q57" s="33">
        <v>0</v>
      </c>
      <c r="R57" s="33">
        <v>0</v>
      </c>
      <c r="S57" s="33">
        <v>0</v>
      </c>
      <c r="T57" s="33">
        <v>0</v>
      </c>
      <c r="U57" s="33">
        <v>0</v>
      </c>
      <c r="V57" s="33">
        <v>0</v>
      </c>
      <c r="W57" s="33">
        <v>0</v>
      </c>
      <c r="X57" s="33">
        <v>0</v>
      </c>
      <c r="Y57" s="33">
        <v>0</v>
      </c>
      <c r="Z57" s="33">
        <v>0</v>
      </c>
      <c r="AA57" s="33">
        <v>0</v>
      </c>
      <c r="AB57" s="33">
        <v>0</v>
      </c>
      <c r="AC57" s="33">
        <v>0</v>
      </c>
      <c r="AD57" s="33">
        <v>0</v>
      </c>
      <c r="AE57" s="33">
        <v>0</v>
      </c>
    </row>
    <row r="58" spans="1:31">
      <c r="A58" s="29" t="s">
        <v>132</v>
      </c>
      <c r="B58" s="29" t="s">
        <v>56</v>
      </c>
      <c r="C58" s="33">
        <v>0</v>
      </c>
      <c r="D58" s="33">
        <v>0</v>
      </c>
      <c r="E58" s="33">
        <v>0</v>
      </c>
      <c r="F58" s="33">
        <v>0</v>
      </c>
      <c r="G58" s="33">
        <v>0</v>
      </c>
      <c r="H58" s="33">
        <v>0</v>
      </c>
      <c r="I58" s="33">
        <v>0</v>
      </c>
      <c r="J58" s="33">
        <v>0</v>
      </c>
      <c r="K58" s="33">
        <v>0</v>
      </c>
      <c r="L58" s="33">
        <v>0</v>
      </c>
      <c r="M58" s="33">
        <v>0</v>
      </c>
      <c r="N58" s="33">
        <v>0</v>
      </c>
      <c r="O58" s="33">
        <v>0</v>
      </c>
      <c r="P58" s="33">
        <v>0</v>
      </c>
      <c r="Q58" s="33">
        <v>0</v>
      </c>
      <c r="R58" s="33">
        <v>0</v>
      </c>
      <c r="S58" s="33">
        <v>0</v>
      </c>
      <c r="T58" s="33">
        <v>0</v>
      </c>
      <c r="U58" s="33">
        <v>0</v>
      </c>
      <c r="V58" s="33">
        <v>0</v>
      </c>
      <c r="W58" s="33">
        <v>0</v>
      </c>
      <c r="X58" s="33">
        <v>0</v>
      </c>
      <c r="Y58" s="33">
        <v>0</v>
      </c>
      <c r="Z58" s="33">
        <v>0</v>
      </c>
      <c r="AA58" s="33">
        <v>0</v>
      </c>
      <c r="AB58" s="33">
        <v>0</v>
      </c>
      <c r="AC58" s="33">
        <v>0</v>
      </c>
      <c r="AD58" s="33">
        <v>0</v>
      </c>
      <c r="AE58" s="33">
        <v>0</v>
      </c>
    </row>
    <row r="59" spans="1:31">
      <c r="A59" s="34" t="s">
        <v>138</v>
      </c>
      <c r="B59" s="34"/>
      <c r="C59" s="35">
        <v>205303.30631762414</v>
      </c>
      <c r="D59" s="35">
        <v>170064.90040292637</v>
      </c>
      <c r="E59" s="35">
        <v>169250.4385631698</v>
      </c>
      <c r="F59" s="35">
        <v>90758.215117043932</v>
      </c>
      <c r="G59" s="35">
        <v>83207.387443555868</v>
      </c>
      <c r="H59" s="35">
        <v>68534.93500834702</v>
      </c>
      <c r="I59" s="35">
        <v>8192.2507269170746</v>
      </c>
      <c r="J59" s="35">
        <v>12836.216913078744</v>
      </c>
      <c r="K59" s="35">
        <v>2957.8636488039501</v>
      </c>
      <c r="L59" s="35">
        <v>7705.7882027653404</v>
      </c>
      <c r="M59" s="35">
        <v>10882.144775522567</v>
      </c>
      <c r="N59" s="35">
        <v>31303.511558029481</v>
      </c>
      <c r="O59" s="35">
        <v>18956.496643979364</v>
      </c>
      <c r="P59" s="35">
        <v>44943.006569582205</v>
      </c>
      <c r="Q59" s="35">
        <v>37989.35606097916</v>
      </c>
      <c r="R59" s="35">
        <v>35719.603047230063</v>
      </c>
      <c r="S59" s="35">
        <v>62178.637683268782</v>
      </c>
      <c r="T59" s="35">
        <v>55689.511781728695</v>
      </c>
      <c r="U59" s="35">
        <v>72131.240390905397</v>
      </c>
      <c r="V59" s="35">
        <v>87062.481374752126</v>
      </c>
      <c r="W59" s="35">
        <v>137839.76927528184</v>
      </c>
      <c r="X59" s="35">
        <v>136129.71706570708</v>
      </c>
      <c r="Y59" s="35">
        <v>197106.19290699466</v>
      </c>
      <c r="Z59" s="35">
        <v>128626.1155581515</v>
      </c>
      <c r="AA59" s="35">
        <v>144239.50285119427</v>
      </c>
      <c r="AB59" s="35">
        <v>225326.93881154573</v>
      </c>
      <c r="AC59" s="35">
        <v>212061.38020979497</v>
      </c>
      <c r="AD59" s="35">
        <v>294894.58924866101</v>
      </c>
      <c r="AE59" s="35">
        <v>339751.38505622861</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89384.548649704899</v>
      </c>
      <c r="D64" s="33">
        <v>82417.690593373234</v>
      </c>
      <c r="E64" s="33">
        <v>32082.262718347502</v>
      </c>
      <c r="F64" s="33">
        <v>57308.772829620662</v>
      </c>
      <c r="G64" s="33">
        <v>67158.472823387405</v>
      </c>
      <c r="H64" s="33">
        <v>57887.172783142698</v>
      </c>
      <c r="I64" s="33">
        <v>26110.248751384002</v>
      </c>
      <c r="J64" s="33">
        <v>25273.022720402798</v>
      </c>
      <c r="K64" s="33">
        <v>24163.916687437952</v>
      </c>
      <c r="L64" s="33">
        <v>25685.580692674932</v>
      </c>
      <c r="M64" s="33">
        <v>33541.538687996697</v>
      </c>
      <c r="N64" s="33">
        <v>42426.508958635801</v>
      </c>
      <c r="O64" s="33">
        <v>48109.460927935303</v>
      </c>
      <c r="P64" s="33">
        <v>52661.57689006615</v>
      </c>
      <c r="Q64" s="33">
        <v>35315.648945524328</v>
      </c>
      <c r="R64" s="33">
        <v>35424.932908481598</v>
      </c>
      <c r="S64" s="33">
        <v>1.3221931E-3</v>
      </c>
      <c r="T64" s="33">
        <v>1.27296299999999E-3</v>
      </c>
      <c r="U64" s="33">
        <v>1.2083473999999902E-3</v>
      </c>
      <c r="V64" s="33">
        <v>1.1350934999999999E-3</v>
      </c>
      <c r="W64" s="33">
        <v>1.31106819999999E-3</v>
      </c>
      <c r="X64" s="33">
        <v>1.2925963000000001E-3</v>
      </c>
      <c r="Y64" s="33">
        <v>1.2251796999999899E-3</v>
      </c>
      <c r="Z64" s="33">
        <v>1.1060165E-3</v>
      </c>
      <c r="AA64" s="33">
        <v>1.0733972999999899E-3</v>
      </c>
      <c r="AB64" s="33">
        <v>1.0602452000000001E-3</v>
      </c>
      <c r="AC64" s="33">
        <v>9.9483649999999998E-4</v>
      </c>
      <c r="AD64" s="33">
        <v>9.4639485999999996E-4</v>
      </c>
      <c r="AE64" s="33">
        <v>8.8697915999999999E-4</v>
      </c>
    </row>
    <row r="65" spans="1:31">
      <c r="A65" s="29" t="s">
        <v>133</v>
      </c>
      <c r="B65" s="29" t="s">
        <v>32</v>
      </c>
      <c r="C65" s="33">
        <v>80142.284</v>
      </c>
      <c r="D65" s="33">
        <v>75668.342999999993</v>
      </c>
      <c r="E65" s="33">
        <v>67784.873000000007</v>
      </c>
      <c r="F65" s="33">
        <v>12791.470160000001</v>
      </c>
      <c r="G65" s="33">
        <v>15739.569300000001</v>
      </c>
      <c r="H65" s="33">
        <v>15259.940779999999</v>
      </c>
      <c r="I65" s="33">
        <v>7654.3733300000004</v>
      </c>
      <c r="J65" s="33">
        <v>8791.1780600000002</v>
      </c>
      <c r="K65" s="33">
        <v>6016.7543399999995</v>
      </c>
      <c r="L65" s="33">
        <v>6329.96497</v>
      </c>
      <c r="M65" s="33">
        <v>9397.9544399999995</v>
      </c>
      <c r="N65" s="33">
        <v>20678.6453</v>
      </c>
      <c r="O65" s="33">
        <v>20550.028699999999</v>
      </c>
      <c r="P65" s="33">
        <v>43114.590899999996</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3934.2931239855602</v>
      </c>
      <c r="D66" s="33">
        <v>1759.6800512466803</v>
      </c>
      <c r="E66" s="33">
        <v>6110.7903926337003</v>
      </c>
      <c r="F66" s="33">
        <v>10754.37094753107</v>
      </c>
      <c r="G66" s="33">
        <v>14514.50113214273</v>
      </c>
      <c r="H66" s="33">
        <v>10891.646451686622</v>
      </c>
      <c r="I66" s="33">
        <v>4108.2151884709619</v>
      </c>
      <c r="J66" s="33">
        <v>4703.2777157806686</v>
      </c>
      <c r="K66" s="33">
        <v>794.40749824330999</v>
      </c>
      <c r="L66" s="33">
        <v>3394.8052587772299</v>
      </c>
      <c r="M66" s="33">
        <v>5929.0281939061724</v>
      </c>
      <c r="N66" s="33">
        <v>12119.68475931313</v>
      </c>
      <c r="O66" s="33">
        <v>11763.831167040689</v>
      </c>
      <c r="P66" s="33">
        <v>19585.017648630706</v>
      </c>
      <c r="Q66" s="33">
        <v>14669.361228401498</v>
      </c>
      <c r="R66" s="33">
        <v>12163.9832822139</v>
      </c>
      <c r="S66" s="33">
        <v>47899.760819045798</v>
      </c>
      <c r="T66" s="33">
        <v>43626.869412236469</v>
      </c>
      <c r="U66" s="33">
        <v>55311.43928267475</v>
      </c>
      <c r="V66" s="33">
        <v>57437.023043887195</v>
      </c>
      <c r="W66" s="33">
        <v>56477.122111741795</v>
      </c>
      <c r="X66" s="33">
        <v>58867.689725959601</v>
      </c>
      <c r="Y66" s="33">
        <v>83953.350574692988</v>
      </c>
      <c r="Z66" s="33">
        <v>42597.255207882597</v>
      </c>
      <c r="AA66" s="33">
        <v>41894.9560467763</v>
      </c>
      <c r="AB66" s="33">
        <v>42142.676103011603</v>
      </c>
      <c r="AC66" s="33">
        <v>36477.717808826972</v>
      </c>
      <c r="AD66" s="33">
        <v>44398.929085148804</v>
      </c>
      <c r="AE66" s="33">
        <v>37423.502843112095</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0</v>
      </c>
      <c r="D68" s="33">
        <v>0</v>
      </c>
      <c r="E68" s="33">
        <v>0</v>
      </c>
      <c r="F68" s="33">
        <v>0</v>
      </c>
      <c r="G68" s="33">
        <v>0</v>
      </c>
      <c r="H68" s="33">
        <v>0</v>
      </c>
      <c r="I68" s="33">
        <v>0</v>
      </c>
      <c r="J68" s="33">
        <v>0</v>
      </c>
      <c r="K68" s="33">
        <v>0</v>
      </c>
      <c r="L68" s="33">
        <v>0</v>
      </c>
      <c r="M68" s="33">
        <v>0</v>
      </c>
      <c r="N68" s="33">
        <v>0</v>
      </c>
      <c r="O68" s="33">
        <v>0</v>
      </c>
      <c r="P68" s="33">
        <v>0</v>
      </c>
      <c r="Q68" s="33">
        <v>0</v>
      </c>
      <c r="R68" s="33">
        <v>0</v>
      </c>
      <c r="S68" s="33">
        <v>0</v>
      </c>
      <c r="T68" s="33">
        <v>0</v>
      </c>
      <c r="U68" s="33">
        <v>0</v>
      </c>
      <c r="V68" s="33">
        <v>0</v>
      </c>
      <c r="W68" s="33">
        <v>0</v>
      </c>
      <c r="X68" s="33">
        <v>0</v>
      </c>
      <c r="Y68" s="33">
        <v>0</v>
      </c>
      <c r="Z68" s="33">
        <v>0</v>
      </c>
      <c r="AA68" s="33">
        <v>0</v>
      </c>
      <c r="AB68" s="33">
        <v>0</v>
      </c>
      <c r="AC68" s="33">
        <v>0</v>
      </c>
      <c r="AD68" s="33">
        <v>0</v>
      </c>
      <c r="AE68" s="33">
        <v>0</v>
      </c>
    </row>
    <row r="69" spans="1:31">
      <c r="A69" s="29" t="s">
        <v>133</v>
      </c>
      <c r="B69" s="29" t="s">
        <v>68</v>
      </c>
      <c r="C69" s="33">
        <v>0</v>
      </c>
      <c r="D69" s="33">
        <v>0</v>
      </c>
      <c r="E69" s="33">
        <v>0</v>
      </c>
      <c r="F69" s="33">
        <v>0</v>
      </c>
      <c r="G69" s="33">
        <v>0</v>
      </c>
      <c r="H69" s="33">
        <v>0</v>
      </c>
      <c r="I69" s="33">
        <v>0</v>
      </c>
      <c r="J69" s="33">
        <v>0</v>
      </c>
      <c r="K69" s="33">
        <v>0</v>
      </c>
      <c r="L69" s="33">
        <v>0</v>
      </c>
      <c r="M69" s="33">
        <v>0</v>
      </c>
      <c r="N69" s="33">
        <v>0</v>
      </c>
      <c r="O69" s="33">
        <v>0</v>
      </c>
      <c r="P69" s="33">
        <v>0</v>
      </c>
      <c r="Q69" s="33">
        <v>0</v>
      </c>
      <c r="R69" s="33">
        <v>0</v>
      </c>
      <c r="S69" s="33">
        <v>0</v>
      </c>
      <c r="T69" s="33">
        <v>0</v>
      </c>
      <c r="U69" s="33">
        <v>0</v>
      </c>
      <c r="V69" s="33">
        <v>0</v>
      </c>
      <c r="W69" s="33">
        <v>0</v>
      </c>
      <c r="X69" s="33">
        <v>0</v>
      </c>
      <c r="Y69" s="33">
        <v>0</v>
      </c>
      <c r="Z69" s="33">
        <v>0</v>
      </c>
      <c r="AA69" s="33">
        <v>0</v>
      </c>
      <c r="AB69" s="33">
        <v>0</v>
      </c>
      <c r="AC69" s="33">
        <v>0</v>
      </c>
      <c r="AD69" s="33">
        <v>0</v>
      </c>
      <c r="AE69" s="33">
        <v>0</v>
      </c>
    </row>
    <row r="70" spans="1:31">
      <c r="A70" s="29" t="s">
        <v>133</v>
      </c>
      <c r="B70" s="29" t="s">
        <v>36</v>
      </c>
      <c r="C70" s="33">
        <v>0</v>
      </c>
      <c r="D70" s="33">
        <v>0</v>
      </c>
      <c r="E70" s="33">
        <v>0</v>
      </c>
      <c r="F70" s="33">
        <v>0</v>
      </c>
      <c r="G70" s="33">
        <v>0</v>
      </c>
      <c r="H70" s="33">
        <v>0</v>
      </c>
      <c r="I70" s="33">
        <v>0</v>
      </c>
      <c r="J70" s="33">
        <v>0</v>
      </c>
      <c r="K70" s="33">
        <v>0</v>
      </c>
      <c r="L70" s="33">
        <v>0</v>
      </c>
      <c r="M70" s="33">
        <v>0</v>
      </c>
      <c r="N70" s="33">
        <v>0</v>
      </c>
      <c r="O70" s="33">
        <v>0</v>
      </c>
      <c r="P70" s="33">
        <v>0</v>
      </c>
      <c r="Q70" s="33">
        <v>0</v>
      </c>
      <c r="R70" s="33">
        <v>0</v>
      </c>
      <c r="S70" s="33">
        <v>0</v>
      </c>
      <c r="T70" s="33">
        <v>0</v>
      </c>
      <c r="U70" s="33">
        <v>0</v>
      </c>
      <c r="V70" s="33">
        <v>0</v>
      </c>
      <c r="W70" s="33">
        <v>0</v>
      </c>
      <c r="X70" s="33">
        <v>0</v>
      </c>
      <c r="Y70" s="33">
        <v>0</v>
      </c>
      <c r="Z70" s="33">
        <v>0</v>
      </c>
      <c r="AA70" s="33">
        <v>0</v>
      </c>
      <c r="AB70" s="33">
        <v>0</v>
      </c>
      <c r="AC70" s="33">
        <v>0</v>
      </c>
      <c r="AD70" s="33">
        <v>0</v>
      </c>
      <c r="AE70" s="33">
        <v>0</v>
      </c>
    </row>
    <row r="71" spans="1:31">
      <c r="A71" s="29" t="s">
        <v>133</v>
      </c>
      <c r="B71" s="29" t="s">
        <v>73</v>
      </c>
      <c r="C71" s="33">
        <v>0</v>
      </c>
      <c r="D71" s="33">
        <v>0</v>
      </c>
      <c r="E71" s="33">
        <v>0</v>
      </c>
      <c r="F71" s="33">
        <v>0</v>
      </c>
      <c r="G71" s="33">
        <v>0</v>
      </c>
      <c r="H71" s="33">
        <v>0</v>
      </c>
      <c r="I71" s="33">
        <v>0</v>
      </c>
      <c r="J71" s="33">
        <v>0</v>
      </c>
      <c r="K71" s="33">
        <v>0</v>
      </c>
      <c r="L71" s="33">
        <v>0</v>
      </c>
      <c r="M71" s="33">
        <v>0</v>
      </c>
      <c r="N71" s="33">
        <v>0</v>
      </c>
      <c r="O71" s="33">
        <v>0</v>
      </c>
      <c r="P71" s="33">
        <v>0</v>
      </c>
      <c r="Q71" s="33">
        <v>0</v>
      </c>
      <c r="R71" s="33">
        <v>0</v>
      </c>
      <c r="S71" s="33">
        <v>0</v>
      </c>
      <c r="T71" s="33">
        <v>0</v>
      </c>
      <c r="U71" s="33">
        <v>0</v>
      </c>
      <c r="V71" s="33">
        <v>0</v>
      </c>
      <c r="W71" s="33">
        <v>0</v>
      </c>
      <c r="X71" s="33">
        <v>0</v>
      </c>
      <c r="Y71" s="33">
        <v>0</v>
      </c>
      <c r="Z71" s="33">
        <v>0</v>
      </c>
      <c r="AA71" s="33">
        <v>0</v>
      </c>
      <c r="AB71" s="33">
        <v>0</v>
      </c>
      <c r="AC71" s="33">
        <v>0</v>
      </c>
      <c r="AD71" s="33">
        <v>0</v>
      </c>
      <c r="AE71" s="33">
        <v>0</v>
      </c>
    </row>
    <row r="72" spans="1:31">
      <c r="A72" s="29" t="s">
        <v>133</v>
      </c>
      <c r="B72" s="29" t="s">
        <v>56</v>
      </c>
      <c r="C72" s="33">
        <v>0</v>
      </c>
      <c r="D72" s="33">
        <v>0</v>
      </c>
      <c r="E72" s="33">
        <v>0</v>
      </c>
      <c r="F72" s="33">
        <v>0</v>
      </c>
      <c r="G72" s="33">
        <v>0</v>
      </c>
      <c r="H72" s="33">
        <v>0</v>
      </c>
      <c r="I72" s="33">
        <v>0</v>
      </c>
      <c r="J72" s="33">
        <v>0</v>
      </c>
      <c r="K72" s="33">
        <v>0</v>
      </c>
      <c r="L72" s="33">
        <v>0</v>
      </c>
      <c r="M72" s="33">
        <v>0</v>
      </c>
      <c r="N72" s="33">
        <v>0</v>
      </c>
      <c r="O72" s="33">
        <v>0</v>
      </c>
      <c r="P72" s="33">
        <v>0</v>
      </c>
      <c r="Q72" s="33">
        <v>0</v>
      </c>
      <c r="R72" s="33">
        <v>0</v>
      </c>
      <c r="S72" s="33">
        <v>0</v>
      </c>
      <c r="T72" s="33">
        <v>0</v>
      </c>
      <c r="U72" s="33">
        <v>0</v>
      </c>
      <c r="V72" s="33">
        <v>0</v>
      </c>
      <c r="W72" s="33">
        <v>0</v>
      </c>
      <c r="X72" s="33">
        <v>0</v>
      </c>
      <c r="Y72" s="33">
        <v>0</v>
      </c>
      <c r="Z72" s="33">
        <v>0</v>
      </c>
      <c r="AA72" s="33">
        <v>0</v>
      </c>
      <c r="AB72" s="33">
        <v>0</v>
      </c>
      <c r="AC72" s="33">
        <v>0</v>
      </c>
      <c r="AD72" s="33">
        <v>0</v>
      </c>
      <c r="AE72" s="33">
        <v>0</v>
      </c>
    </row>
    <row r="73" spans="1:31">
      <c r="A73" s="34" t="s">
        <v>138</v>
      </c>
      <c r="B73" s="34"/>
      <c r="C73" s="35">
        <v>173461.12577369044</v>
      </c>
      <c r="D73" s="35">
        <v>159845.71364461991</v>
      </c>
      <c r="E73" s="35">
        <v>105977.92611098121</v>
      </c>
      <c r="F73" s="35">
        <v>80854.613937151735</v>
      </c>
      <c r="G73" s="35">
        <v>97412.543255530138</v>
      </c>
      <c r="H73" s="35">
        <v>84038.760014829328</v>
      </c>
      <c r="I73" s="35">
        <v>37872.837269854965</v>
      </c>
      <c r="J73" s="35">
        <v>38767.478496183467</v>
      </c>
      <c r="K73" s="35">
        <v>30975.07852568126</v>
      </c>
      <c r="L73" s="35">
        <v>35410.350921452162</v>
      </c>
      <c r="M73" s="35">
        <v>48868.521321902874</v>
      </c>
      <c r="N73" s="35">
        <v>75224.839017948922</v>
      </c>
      <c r="O73" s="35">
        <v>80423.320794975982</v>
      </c>
      <c r="P73" s="35">
        <v>115361.18543869685</v>
      </c>
      <c r="Q73" s="35">
        <v>49985.010173925824</v>
      </c>
      <c r="R73" s="35">
        <v>47588.916190695498</v>
      </c>
      <c r="S73" s="35">
        <v>47899.762141238898</v>
      </c>
      <c r="T73" s="35">
        <v>43626.870685199472</v>
      </c>
      <c r="U73" s="35">
        <v>55311.440491022149</v>
      </c>
      <c r="V73" s="35">
        <v>57437.024178980697</v>
      </c>
      <c r="W73" s="35">
        <v>56477.123422809993</v>
      </c>
      <c r="X73" s="35">
        <v>58867.691018555903</v>
      </c>
      <c r="Y73" s="35">
        <v>83953.351799872689</v>
      </c>
      <c r="Z73" s="35">
        <v>42597.256313899095</v>
      </c>
      <c r="AA73" s="35">
        <v>41894.957120173603</v>
      </c>
      <c r="AB73" s="35">
        <v>42142.677163256805</v>
      </c>
      <c r="AC73" s="35">
        <v>36477.718803663469</v>
      </c>
      <c r="AD73" s="35">
        <v>44398.930031543663</v>
      </c>
      <c r="AE73" s="35">
        <v>37423.503730091259</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5.8463085000000001E-4</v>
      </c>
      <c r="D78" s="33">
        <v>5.5333880000000006E-4</v>
      </c>
      <c r="E78" s="33">
        <v>5.6247866000000001E-4</v>
      </c>
      <c r="F78" s="33">
        <v>5.4628080000000006E-4</v>
      </c>
      <c r="G78" s="33">
        <v>5.2196540000000002E-4</v>
      </c>
      <c r="H78" s="33">
        <v>5.1884955000000002E-4</v>
      </c>
      <c r="I78" s="33">
        <v>5.7793489999999998E-4</v>
      </c>
      <c r="J78" s="33">
        <v>5.9873259999999992E-4</v>
      </c>
      <c r="K78" s="33">
        <v>5.9047866000000004E-4</v>
      </c>
      <c r="L78" s="33">
        <v>6.1811190000000005E-4</v>
      </c>
      <c r="M78" s="33">
        <v>6.0447769999999901E-4</v>
      </c>
      <c r="N78" s="33">
        <v>7.0889849999999997E-4</v>
      </c>
      <c r="O78" s="33">
        <v>6.8623689999999999E-4</v>
      </c>
      <c r="P78" s="33">
        <v>6.6175309999999998E-4</v>
      </c>
      <c r="Q78" s="33">
        <v>6.2919085999999999E-4</v>
      </c>
      <c r="R78" s="33">
        <v>6.0945963999999996E-4</v>
      </c>
      <c r="S78" s="33">
        <v>6.6455810000000002E-4</v>
      </c>
      <c r="T78" s="33">
        <v>6.3594097000000001E-4</v>
      </c>
      <c r="U78" s="33">
        <v>7.4988775999999997E-4</v>
      </c>
      <c r="V78" s="33">
        <v>7.0638009999999998E-4</v>
      </c>
      <c r="W78" s="33">
        <v>7.2060080000000001E-4</v>
      </c>
      <c r="X78" s="33">
        <v>6.9762504000000006E-4</v>
      </c>
      <c r="Y78" s="33">
        <v>6.5965514999999993E-4</v>
      </c>
      <c r="Z78" s="33">
        <v>6.0295176999999997E-4</v>
      </c>
      <c r="AA78" s="33">
        <v>5.8644529999999999E-4</v>
      </c>
      <c r="AB78" s="33">
        <v>6.3274839999999995E-4</v>
      </c>
      <c r="AC78" s="33">
        <v>5.9269399999999908E-4</v>
      </c>
      <c r="AD78" s="33">
        <v>6.6228169999999896E-4</v>
      </c>
      <c r="AE78" s="33">
        <v>6.2263876000000001E-4</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6.6464722999999993E-4</v>
      </c>
      <c r="D80" s="33">
        <v>5.9856484E-4</v>
      </c>
      <c r="E80" s="33">
        <v>6.2843764999999992E-4</v>
      </c>
      <c r="F80" s="33">
        <v>6.2219384999999991E-4</v>
      </c>
      <c r="G80" s="33">
        <v>6.0082851E-4</v>
      </c>
      <c r="H80" s="33">
        <v>6.1574344599999993E-4</v>
      </c>
      <c r="I80" s="33">
        <v>6.6662994E-4</v>
      </c>
      <c r="J80" s="33">
        <v>21.901909205339997</v>
      </c>
      <c r="K80" s="33">
        <v>7.6410482999999998E-4</v>
      </c>
      <c r="L80" s="33">
        <v>76.6554466632399</v>
      </c>
      <c r="M80" s="33">
        <v>556.65939475690993</v>
      </c>
      <c r="N80" s="33">
        <v>209.39610771966002</v>
      </c>
      <c r="O80" s="33">
        <v>42.967262842879997</v>
      </c>
      <c r="P80" s="33">
        <v>115.37978673598002</v>
      </c>
      <c r="Q80" s="33">
        <v>607.15826261050006</v>
      </c>
      <c r="R80" s="33">
        <v>365.75717838875994</v>
      </c>
      <c r="S80" s="33">
        <v>289.06379501442001</v>
      </c>
      <c r="T80" s="33">
        <v>8.5505819000000001E-4</v>
      </c>
      <c r="U80" s="33">
        <v>1357.43752475</v>
      </c>
      <c r="V80" s="33">
        <v>555.75362876499003</v>
      </c>
      <c r="W80" s="33">
        <v>145.87222204084003</v>
      </c>
      <c r="X80" s="33">
        <v>1.40099069E-3</v>
      </c>
      <c r="Y80" s="33">
        <v>126.71392416357</v>
      </c>
      <c r="Z80" s="33">
        <v>252.82708803482998</v>
      </c>
      <c r="AA80" s="33">
        <v>112.40458662307</v>
      </c>
      <c r="AB80" s="33">
        <v>168.21797349518999</v>
      </c>
      <c r="AC80" s="33">
        <v>200.59714692343999</v>
      </c>
      <c r="AD80" s="33">
        <v>598.20966883409994</v>
      </c>
      <c r="AE80" s="33">
        <v>160.30578571243001</v>
      </c>
    </row>
    <row r="81" spans="1:31">
      <c r="A81" s="29" t="s">
        <v>134</v>
      </c>
      <c r="B81" s="29" t="s">
        <v>65</v>
      </c>
      <c r="C81" s="33">
        <v>0</v>
      </c>
      <c r="D81" s="33">
        <v>0</v>
      </c>
      <c r="E81" s="33">
        <v>0</v>
      </c>
      <c r="F81" s="33">
        <v>0</v>
      </c>
      <c r="G81" s="33">
        <v>0</v>
      </c>
      <c r="H81" s="33">
        <v>0</v>
      </c>
      <c r="I81" s="33">
        <v>0</v>
      </c>
      <c r="J81" s="33">
        <v>0</v>
      </c>
      <c r="K81" s="33">
        <v>0</v>
      </c>
      <c r="L81" s="33">
        <v>0</v>
      </c>
      <c r="M81" s="33">
        <v>0</v>
      </c>
      <c r="N81" s="33">
        <v>0</v>
      </c>
      <c r="O81" s="33">
        <v>0</v>
      </c>
      <c r="P81" s="33">
        <v>0</v>
      </c>
      <c r="Q81" s="33">
        <v>0</v>
      </c>
      <c r="R81" s="33">
        <v>0</v>
      </c>
      <c r="S81" s="33">
        <v>0</v>
      </c>
      <c r="T81" s="33">
        <v>0</v>
      </c>
      <c r="U81" s="33">
        <v>0</v>
      </c>
      <c r="V81" s="33">
        <v>0</v>
      </c>
      <c r="W81" s="33">
        <v>0</v>
      </c>
      <c r="X81" s="33">
        <v>0</v>
      </c>
      <c r="Y81" s="33">
        <v>0</v>
      </c>
      <c r="Z81" s="33">
        <v>0</v>
      </c>
      <c r="AA81" s="33">
        <v>0</v>
      </c>
      <c r="AB81" s="33">
        <v>0</v>
      </c>
      <c r="AC81" s="33">
        <v>0</v>
      </c>
      <c r="AD81" s="33">
        <v>0</v>
      </c>
      <c r="AE81" s="33">
        <v>0</v>
      </c>
    </row>
    <row r="82" spans="1:31">
      <c r="A82" s="29" t="s">
        <v>134</v>
      </c>
      <c r="B82" s="29" t="s">
        <v>69</v>
      </c>
      <c r="C82" s="33">
        <v>0</v>
      </c>
      <c r="D82" s="33">
        <v>0</v>
      </c>
      <c r="E82" s="33">
        <v>0</v>
      </c>
      <c r="F82" s="33">
        <v>0</v>
      </c>
      <c r="G82" s="33">
        <v>0</v>
      </c>
      <c r="H82" s="33">
        <v>0</v>
      </c>
      <c r="I82" s="33">
        <v>0</v>
      </c>
      <c r="J82" s="33">
        <v>0</v>
      </c>
      <c r="K82" s="33">
        <v>0</v>
      </c>
      <c r="L82" s="33">
        <v>0</v>
      </c>
      <c r="M82" s="33">
        <v>0</v>
      </c>
      <c r="N82" s="33">
        <v>0</v>
      </c>
      <c r="O82" s="33">
        <v>0</v>
      </c>
      <c r="P82" s="33">
        <v>0</v>
      </c>
      <c r="Q82" s="33">
        <v>0</v>
      </c>
      <c r="R82" s="33">
        <v>0</v>
      </c>
      <c r="S82" s="33">
        <v>0</v>
      </c>
      <c r="T82" s="33">
        <v>0</v>
      </c>
      <c r="U82" s="33">
        <v>0</v>
      </c>
      <c r="V82" s="33">
        <v>0</v>
      </c>
      <c r="W82" s="33">
        <v>0</v>
      </c>
      <c r="X82" s="33">
        <v>0</v>
      </c>
      <c r="Y82" s="33">
        <v>0</v>
      </c>
      <c r="Z82" s="33">
        <v>0</v>
      </c>
      <c r="AA82" s="33">
        <v>0</v>
      </c>
      <c r="AB82" s="33">
        <v>0</v>
      </c>
      <c r="AC82" s="33">
        <v>0</v>
      </c>
      <c r="AD82" s="33">
        <v>0</v>
      </c>
      <c r="AE82" s="33">
        <v>0</v>
      </c>
    </row>
    <row r="83" spans="1:31">
      <c r="A83" s="29" t="s">
        <v>134</v>
      </c>
      <c r="B83" s="29" t="s">
        <v>68</v>
      </c>
      <c r="C83" s="33">
        <v>0</v>
      </c>
      <c r="D83" s="33">
        <v>0</v>
      </c>
      <c r="E83" s="33">
        <v>0</v>
      </c>
      <c r="F83" s="33">
        <v>0</v>
      </c>
      <c r="G83" s="33">
        <v>0</v>
      </c>
      <c r="H83" s="33">
        <v>0</v>
      </c>
      <c r="I83" s="33">
        <v>0</v>
      </c>
      <c r="J83" s="33">
        <v>0</v>
      </c>
      <c r="K83" s="33">
        <v>0</v>
      </c>
      <c r="L83" s="33">
        <v>0</v>
      </c>
      <c r="M83" s="33">
        <v>0</v>
      </c>
      <c r="N83" s="33">
        <v>0</v>
      </c>
      <c r="O83" s="33">
        <v>0</v>
      </c>
      <c r="P83" s="33">
        <v>0</v>
      </c>
      <c r="Q83" s="33">
        <v>0</v>
      </c>
      <c r="R83" s="33">
        <v>0</v>
      </c>
      <c r="S83" s="33">
        <v>0</v>
      </c>
      <c r="T83" s="33">
        <v>0</v>
      </c>
      <c r="U83" s="33">
        <v>0</v>
      </c>
      <c r="V83" s="33">
        <v>0</v>
      </c>
      <c r="W83" s="33">
        <v>0</v>
      </c>
      <c r="X83" s="33">
        <v>0</v>
      </c>
      <c r="Y83" s="33">
        <v>0</v>
      </c>
      <c r="Z83" s="33">
        <v>0</v>
      </c>
      <c r="AA83" s="33">
        <v>0</v>
      </c>
      <c r="AB83" s="33">
        <v>0</v>
      </c>
      <c r="AC83" s="33">
        <v>0</v>
      </c>
      <c r="AD83" s="33">
        <v>0</v>
      </c>
      <c r="AE83" s="33">
        <v>0</v>
      </c>
    </row>
    <row r="84" spans="1:31">
      <c r="A84" s="29" t="s">
        <v>134</v>
      </c>
      <c r="B84" s="29" t="s">
        <v>36</v>
      </c>
      <c r="C84" s="33">
        <v>0</v>
      </c>
      <c r="D84" s="33">
        <v>0</v>
      </c>
      <c r="E84" s="33">
        <v>0</v>
      </c>
      <c r="F84" s="33">
        <v>0</v>
      </c>
      <c r="G84" s="33">
        <v>0</v>
      </c>
      <c r="H84" s="33">
        <v>0</v>
      </c>
      <c r="I84" s="33">
        <v>0</v>
      </c>
      <c r="J84" s="33">
        <v>0</v>
      </c>
      <c r="K84" s="33">
        <v>0</v>
      </c>
      <c r="L84" s="33">
        <v>0</v>
      </c>
      <c r="M84" s="33">
        <v>0</v>
      </c>
      <c r="N84" s="33">
        <v>0</v>
      </c>
      <c r="O84" s="33">
        <v>0</v>
      </c>
      <c r="P84" s="33">
        <v>0</v>
      </c>
      <c r="Q84" s="33">
        <v>0</v>
      </c>
      <c r="R84" s="33">
        <v>0</v>
      </c>
      <c r="S84" s="33">
        <v>0</v>
      </c>
      <c r="T84" s="33">
        <v>0</v>
      </c>
      <c r="U84" s="33">
        <v>0</v>
      </c>
      <c r="V84" s="33">
        <v>0</v>
      </c>
      <c r="W84" s="33">
        <v>0</v>
      </c>
      <c r="X84" s="33">
        <v>0</v>
      </c>
      <c r="Y84" s="33">
        <v>0</v>
      </c>
      <c r="Z84" s="33">
        <v>0</v>
      </c>
      <c r="AA84" s="33">
        <v>0</v>
      </c>
      <c r="AB84" s="33">
        <v>0</v>
      </c>
      <c r="AC84" s="33">
        <v>0</v>
      </c>
      <c r="AD84" s="33">
        <v>0</v>
      </c>
      <c r="AE84" s="33">
        <v>0</v>
      </c>
    </row>
    <row r="85" spans="1:31">
      <c r="A85" s="29" t="s">
        <v>134</v>
      </c>
      <c r="B85" s="29" t="s">
        <v>73</v>
      </c>
      <c r="C85" s="33">
        <v>0</v>
      </c>
      <c r="D85" s="33">
        <v>0</v>
      </c>
      <c r="E85" s="33">
        <v>0</v>
      </c>
      <c r="F85" s="33">
        <v>0</v>
      </c>
      <c r="G85" s="33">
        <v>0</v>
      </c>
      <c r="H85" s="33">
        <v>0</v>
      </c>
      <c r="I85" s="33">
        <v>0</v>
      </c>
      <c r="J85" s="33">
        <v>0</v>
      </c>
      <c r="K85" s="33">
        <v>0</v>
      </c>
      <c r="L85" s="33">
        <v>0</v>
      </c>
      <c r="M85" s="33">
        <v>0</v>
      </c>
      <c r="N85" s="33">
        <v>0</v>
      </c>
      <c r="O85" s="33">
        <v>0</v>
      </c>
      <c r="P85" s="33">
        <v>0</v>
      </c>
      <c r="Q85" s="33">
        <v>0</v>
      </c>
      <c r="R85" s="33">
        <v>0</v>
      </c>
      <c r="S85" s="33">
        <v>0</v>
      </c>
      <c r="T85" s="33">
        <v>0</v>
      </c>
      <c r="U85" s="33">
        <v>0</v>
      </c>
      <c r="V85" s="33">
        <v>0</v>
      </c>
      <c r="W85" s="33">
        <v>0</v>
      </c>
      <c r="X85" s="33">
        <v>0</v>
      </c>
      <c r="Y85" s="33">
        <v>0</v>
      </c>
      <c r="Z85" s="33">
        <v>0</v>
      </c>
      <c r="AA85" s="33">
        <v>0</v>
      </c>
      <c r="AB85" s="33">
        <v>0</v>
      </c>
      <c r="AC85" s="33">
        <v>0</v>
      </c>
      <c r="AD85" s="33">
        <v>0</v>
      </c>
      <c r="AE85" s="33">
        <v>0</v>
      </c>
    </row>
    <row r="86" spans="1:31">
      <c r="A86" s="29" t="s">
        <v>134</v>
      </c>
      <c r="B86" s="29" t="s">
        <v>56</v>
      </c>
      <c r="C86" s="33">
        <v>0</v>
      </c>
      <c r="D86" s="33">
        <v>0</v>
      </c>
      <c r="E86" s="33">
        <v>0</v>
      </c>
      <c r="F86" s="33">
        <v>0</v>
      </c>
      <c r="G86" s="33">
        <v>0</v>
      </c>
      <c r="H86" s="33">
        <v>0</v>
      </c>
      <c r="I86" s="33">
        <v>0</v>
      </c>
      <c r="J86" s="33">
        <v>0</v>
      </c>
      <c r="K86" s="33">
        <v>0</v>
      </c>
      <c r="L86" s="33">
        <v>0</v>
      </c>
      <c r="M86" s="33">
        <v>0</v>
      </c>
      <c r="N86" s="33">
        <v>0</v>
      </c>
      <c r="O86" s="33">
        <v>0</v>
      </c>
      <c r="P86" s="33">
        <v>0</v>
      </c>
      <c r="Q86" s="33">
        <v>0</v>
      </c>
      <c r="R86" s="33">
        <v>0</v>
      </c>
      <c r="S86" s="33">
        <v>0</v>
      </c>
      <c r="T86" s="33">
        <v>0</v>
      </c>
      <c r="U86" s="33">
        <v>0</v>
      </c>
      <c r="V86" s="33">
        <v>0</v>
      </c>
      <c r="W86" s="33">
        <v>0</v>
      </c>
      <c r="X86" s="33">
        <v>0</v>
      </c>
      <c r="Y86" s="33">
        <v>0</v>
      </c>
      <c r="Z86" s="33">
        <v>0</v>
      </c>
      <c r="AA86" s="33">
        <v>0</v>
      </c>
      <c r="AB86" s="33">
        <v>0</v>
      </c>
      <c r="AC86" s="33">
        <v>0</v>
      </c>
      <c r="AD86" s="33">
        <v>0</v>
      </c>
      <c r="AE86" s="33">
        <v>0</v>
      </c>
    </row>
    <row r="87" spans="1:31">
      <c r="A87" s="34" t="s">
        <v>138</v>
      </c>
      <c r="B87" s="34"/>
      <c r="C87" s="35">
        <v>1.24927808E-3</v>
      </c>
      <c r="D87" s="35">
        <v>1.1519036400000002E-3</v>
      </c>
      <c r="E87" s="35">
        <v>1.1909163099999998E-3</v>
      </c>
      <c r="F87" s="35">
        <v>1.1684746500000001E-3</v>
      </c>
      <c r="G87" s="35">
        <v>1.12279391E-3</v>
      </c>
      <c r="H87" s="35">
        <v>1.1345929959999999E-3</v>
      </c>
      <c r="I87" s="35">
        <v>1.24456484E-3</v>
      </c>
      <c r="J87" s="35">
        <v>21.902507937939998</v>
      </c>
      <c r="K87" s="35">
        <v>1.3545834900000001E-3</v>
      </c>
      <c r="L87" s="35">
        <v>76.656064775139896</v>
      </c>
      <c r="M87" s="35">
        <v>556.65999923460993</v>
      </c>
      <c r="N87" s="35">
        <v>209.39681661816002</v>
      </c>
      <c r="O87" s="35">
        <v>42.967949079779999</v>
      </c>
      <c r="P87" s="35">
        <v>115.38044848908002</v>
      </c>
      <c r="Q87" s="35">
        <v>607.15889180136003</v>
      </c>
      <c r="R87" s="35">
        <v>365.75778784839991</v>
      </c>
      <c r="S87" s="35">
        <v>289.06445957252004</v>
      </c>
      <c r="T87" s="35">
        <v>1.49099916E-3</v>
      </c>
      <c r="U87" s="35">
        <v>1357.4382746377601</v>
      </c>
      <c r="V87" s="35">
        <v>555.75433514509007</v>
      </c>
      <c r="W87" s="35">
        <v>145.87294264164004</v>
      </c>
      <c r="X87" s="35">
        <v>2.09861573E-3</v>
      </c>
      <c r="Y87" s="35">
        <v>126.71458381872</v>
      </c>
      <c r="Z87" s="35">
        <v>252.82769098659998</v>
      </c>
      <c r="AA87" s="35">
        <v>112.40517306837</v>
      </c>
      <c r="AB87" s="35">
        <v>168.21860624358999</v>
      </c>
      <c r="AC87" s="35">
        <v>200.59773961744</v>
      </c>
      <c r="AD87" s="35">
        <v>598.21033111579993</v>
      </c>
      <c r="AE87" s="35">
        <v>160.30640835119002</v>
      </c>
    </row>
  </sheetData>
  <sheetProtection algorithmName="SHA-512" hashValue="l1blnguMQmPu+hmu7wrk1uJ9vZs9O2oW8jPOkPRB05d3DrC+lld4Rm4JXpUPl9tR7v7e+zHi0TJS4X8O3n46ig==" saltValue="Mk4nKaIXRMjP00I1M7F6ZQ=="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7" tint="0.39997558519241921"/>
  </sheetPr>
  <dimension ref="A1:AE87"/>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163</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147</v>
      </c>
      <c r="B2" s="18" t="s">
        <v>148</v>
      </c>
    </row>
    <row r="3" spans="1:31">
      <c r="B3" s="1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0</v>
      </c>
      <c r="D6" s="33">
        <v>0</v>
      </c>
      <c r="E6" s="33">
        <v>0</v>
      </c>
      <c r="F6" s="33">
        <v>0</v>
      </c>
      <c r="G6" s="33">
        <v>0</v>
      </c>
      <c r="H6" s="33">
        <v>0</v>
      </c>
      <c r="I6" s="33">
        <v>0</v>
      </c>
      <c r="J6" s="33">
        <v>0</v>
      </c>
      <c r="K6" s="33">
        <v>0</v>
      </c>
      <c r="L6" s="33">
        <v>0</v>
      </c>
      <c r="M6" s="33">
        <v>0</v>
      </c>
      <c r="N6" s="33">
        <v>0</v>
      </c>
      <c r="O6" s="33">
        <v>0</v>
      </c>
      <c r="P6" s="33">
        <v>0</v>
      </c>
      <c r="Q6" s="33">
        <v>0</v>
      </c>
      <c r="R6" s="33">
        <v>0</v>
      </c>
      <c r="S6" s="33">
        <v>0</v>
      </c>
      <c r="T6" s="33">
        <v>0</v>
      </c>
      <c r="U6" s="33">
        <v>0</v>
      </c>
      <c r="V6" s="33">
        <v>0</v>
      </c>
      <c r="W6" s="33">
        <v>0</v>
      </c>
      <c r="X6" s="33">
        <v>0</v>
      </c>
      <c r="Y6" s="33">
        <v>0</v>
      </c>
      <c r="Z6" s="33">
        <v>0</v>
      </c>
      <c r="AA6" s="33">
        <v>0</v>
      </c>
      <c r="AB6" s="33">
        <v>0</v>
      </c>
      <c r="AC6" s="33">
        <v>0</v>
      </c>
      <c r="AD6" s="33">
        <v>0</v>
      </c>
      <c r="AE6" s="33">
        <v>0</v>
      </c>
    </row>
    <row r="7" spans="1:31">
      <c r="A7" s="29" t="s">
        <v>40</v>
      </c>
      <c r="B7" s="29" t="s">
        <v>71</v>
      </c>
      <c r="C7" s="33">
        <v>0</v>
      </c>
      <c r="D7" s="33">
        <v>0</v>
      </c>
      <c r="E7" s="33">
        <v>0</v>
      </c>
      <c r="F7" s="33">
        <v>0</v>
      </c>
      <c r="G7" s="33">
        <v>0</v>
      </c>
      <c r="H7" s="33">
        <v>0</v>
      </c>
      <c r="I7" s="33">
        <v>0</v>
      </c>
      <c r="J7" s="33">
        <v>0</v>
      </c>
      <c r="K7" s="33">
        <v>0</v>
      </c>
      <c r="L7" s="33">
        <v>0</v>
      </c>
      <c r="M7" s="33">
        <v>0</v>
      </c>
      <c r="N7" s="33">
        <v>0</v>
      </c>
      <c r="O7" s="33">
        <v>0</v>
      </c>
      <c r="P7" s="33">
        <v>0</v>
      </c>
      <c r="Q7" s="33">
        <v>0</v>
      </c>
      <c r="R7" s="33">
        <v>0</v>
      </c>
      <c r="S7" s="33">
        <v>0</v>
      </c>
      <c r="T7" s="33">
        <v>0</v>
      </c>
      <c r="U7" s="33">
        <v>0</v>
      </c>
      <c r="V7" s="33">
        <v>0</v>
      </c>
      <c r="W7" s="33">
        <v>0</v>
      </c>
      <c r="X7" s="33">
        <v>0</v>
      </c>
      <c r="Y7" s="33">
        <v>0</v>
      </c>
      <c r="Z7" s="33">
        <v>0</v>
      </c>
      <c r="AA7" s="33">
        <v>0</v>
      </c>
      <c r="AB7" s="33">
        <v>0</v>
      </c>
      <c r="AC7" s="33">
        <v>0</v>
      </c>
      <c r="AD7" s="33">
        <v>0</v>
      </c>
      <c r="AE7" s="33">
        <v>0</v>
      </c>
    </row>
    <row r="8" spans="1:31">
      <c r="A8" s="29" t="s">
        <v>40</v>
      </c>
      <c r="B8" s="29" t="s">
        <v>20</v>
      </c>
      <c r="C8" s="33">
        <v>9.4885186588878701E-4</v>
      </c>
      <c r="D8" s="33">
        <v>9.0539300144182008E-4</v>
      </c>
      <c r="E8" s="33">
        <v>9.3535734589810795E-4</v>
      </c>
      <c r="F8" s="33">
        <v>1.1939753011936361E-3</v>
      </c>
      <c r="G8" s="33">
        <v>1.1392894090823359E-3</v>
      </c>
      <c r="H8" s="33">
        <v>1.0871082143404192E-3</v>
      </c>
      <c r="I8" s="33">
        <v>1.069071537579613E-3</v>
      </c>
      <c r="J8" s="33">
        <v>1.0704281285156411E-3</v>
      </c>
      <c r="K8" s="33">
        <v>1.0214008855815649E-3</v>
      </c>
      <c r="L8" s="33">
        <v>1.0100779573398591E-3</v>
      </c>
      <c r="M8" s="33">
        <v>1.0674961502771829E-3</v>
      </c>
      <c r="N8" s="33">
        <v>1.4526325681956519E-3</v>
      </c>
      <c r="O8" s="33">
        <v>1.386099778260805E-3</v>
      </c>
      <c r="P8" s="33">
        <v>1.3341884037205468E-3</v>
      </c>
      <c r="Q8" s="33">
        <v>1.3095251652127289E-3</v>
      </c>
      <c r="R8" s="33">
        <v>1.2460528210905537E-3</v>
      </c>
      <c r="S8" s="33">
        <v>1.6390529575417132E-3</v>
      </c>
      <c r="T8" s="33">
        <v>1.5639818290927191E-3</v>
      </c>
      <c r="U8" s="33">
        <v>1.5989653471449841E-3</v>
      </c>
      <c r="V8" s="33">
        <v>1.5214639126941729E-3</v>
      </c>
      <c r="W8" s="33">
        <v>1.846828177675629E-3</v>
      </c>
      <c r="X8" s="33">
        <v>1.7622406268514919E-3</v>
      </c>
      <c r="Y8" s="33">
        <v>1.7632802509426322E-3</v>
      </c>
      <c r="Z8" s="33">
        <v>1.6778145158465939E-3</v>
      </c>
      <c r="AA8" s="33">
        <v>1.6009680488345591E-3</v>
      </c>
      <c r="AB8" s="33">
        <v>1.483208398480278E-3</v>
      </c>
      <c r="AC8" s="33">
        <v>1.4190615142346279E-3</v>
      </c>
      <c r="AD8" s="33">
        <v>1.5985370091712889E-3</v>
      </c>
      <c r="AE8" s="33">
        <v>1.4312536021702693E-3</v>
      </c>
    </row>
    <row r="9" spans="1:31">
      <c r="A9" s="29" t="s">
        <v>40</v>
      </c>
      <c r="B9" s="29" t="s">
        <v>32</v>
      </c>
      <c r="C9" s="33">
        <v>0</v>
      </c>
      <c r="D9" s="33">
        <v>0</v>
      </c>
      <c r="E9" s="33">
        <v>0</v>
      </c>
      <c r="F9" s="33">
        <v>0</v>
      </c>
      <c r="G9" s="33">
        <v>0</v>
      </c>
      <c r="H9" s="33">
        <v>0</v>
      </c>
      <c r="I9" s="33">
        <v>0</v>
      </c>
      <c r="J9" s="33">
        <v>0</v>
      </c>
      <c r="K9" s="33">
        <v>0</v>
      </c>
      <c r="L9" s="33">
        <v>0</v>
      </c>
      <c r="M9" s="33">
        <v>0</v>
      </c>
      <c r="N9" s="33">
        <v>0</v>
      </c>
      <c r="O9" s="33">
        <v>0</v>
      </c>
      <c r="P9" s="33">
        <v>0</v>
      </c>
      <c r="Q9" s="33">
        <v>0</v>
      </c>
      <c r="R9" s="33">
        <v>0</v>
      </c>
      <c r="S9" s="33">
        <v>0</v>
      </c>
      <c r="T9" s="33">
        <v>0</v>
      </c>
      <c r="U9" s="33">
        <v>0</v>
      </c>
      <c r="V9" s="33">
        <v>0</v>
      </c>
      <c r="W9" s="33">
        <v>0</v>
      </c>
      <c r="X9" s="33">
        <v>0</v>
      </c>
      <c r="Y9" s="33">
        <v>0</v>
      </c>
      <c r="Z9" s="33">
        <v>0</v>
      </c>
      <c r="AA9" s="33">
        <v>0</v>
      </c>
      <c r="AB9" s="33">
        <v>0</v>
      </c>
      <c r="AC9" s="33">
        <v>0</v>
      </c>
      <c r="AD9" s="33">
        <v>0</v>
      </c>
      <c r="AE9" s="33">
        <v>0</v>
      </c>
    </row>
    <row r="10" spans="1:31">
      <c r="A10" s="29" t="s">
        <v>40</v>
      </c>
      <c r="B10" s="29" t="s">
        <v>66</v>
      </c>
      <c r="C10" s="33">
        <v>2.3019560661993628E-3</v>
      </c>
      <c r="D10" s="33">
        <v>2.2575543732997576E-3</v>
      </c>
      <c r="E10" s="33">
        <v>2.2129763546479019E-3</v>
      </c>
      <c r="F10" s="33">
        <v>2.113457200930478E-3</v>
      </c>
      <c r="G10" s="33">
        <v>2.016657633672769E-3</v>
      </c>
      <c r="H10" s="33">
        <v>1.9242916344178358E-3</v>
      </c>
      <c r="I10" s="33">
        <v>1.8410684590000391E-3</v>
      </c>
      <c r="J10" s="33">
        <v>1.776260702100352E-3</v>
      </c>
      <c r="K10" s="33">
        <v>1.7219442039757549E-3</v>
      </c>
      <c r="L10" s="33">
        <v>1.7489584854498239E-3</v>
      </c>
      <c r="M10" s="33">
        <v>1.872857089588442E-3</v>
      </c>
      <c r="N10" s="33">
        <v>4.1232363499921019E-3</v>
      </c>
      <c r="O10" s="33">
        <v>3.9343858285787649E-3</v>
      </c>
      <c r="P10" s="33">
        <v>3.8169427546806889E-3</v>
      </c>
      <c r="Q10" s="33">
        <v>1141.0467976625596</v>
      </c>
      <c r="R10" s="33">
        <v>1085.7405561906949</v>
      </c>
      <c r="S10" s="33">
        <v>61692.119656071722</v>
      </c>
      <c r="T10" s="33">
        <v>58866.526365945298</v>
      </c>
      <c r="U10" s="33">
        <v>86546.688329244353</v>
      </c>
      <c r="V10" s="33">
        <v>82351.792858582674</v>
      </c>
      <c r="W10" s="33">
        <v>112508.11623524835</v>
      </c>
      <c r="X10" s="33">
        <v>121119.12307122738</v>
      </c>
      <c r="Y10" s="33">
        <v>177627.40840352073</v>
      </c>
      <c r="Z10" s="33">
        <v>197524.62075914207</v>
      </c>
      <c r="AA10" s="33">
        <v>188477.69148902959</v>
      </c>
      <c r="AB10" s="33">
        <v>207609.41974960896</v>
      </c>
      <c r="AC10" s="33">
        <v>198630.57533454229</v>
      </c>
      <c r="AD10" s="33">
        <v>197223.22118813579</v>
      </c>
      <c r="AE10" s="33">
        <v>245755.38465068242</v>
      </c>
    </row>
    <row r="11" spans="1:31">
      <c r="A11" s="29" t="s">
        <v>40</v>
      </c>
      <c r="B11" s="29" t="s">
        <v>65</v>
      </c>
      <c r="C11" s="33">
        <v>0</v>
      </c>
      <c r="D11" s="33">
        <v>0</v>
      </c>
      <c r="E11" s="33">
        <v>0</v>
      </c>
      <c r="F11" s="33">
        <v>0</v>
      </c>
      <c r="G11" s="33">
        <v>0</v>
      </c>
      <c r="H11" s="33">
        <v>0</v>
      </c>
      <c r="I11" s="33">
        <v>0</v>
      </c>
      <c r="J11" s="33">
        <v>0</v>
      </c>
      <c r="K11" s="33">
        <v>0</v>
      </c>
      <c r="L11" s="33">
        <v>0</v>
      </c>
      <c r="M11" s="33">
        <v>0</v>
      </c>
      <c r="N11" s="33">
        <v>0</v>
      </c>
      <c r="O11" s="33">
        <v>0</v>
      </c>
      <c r="P11" s="33">
        <v>0</v>
      </c>
      <c r="Q11" s="33">
        <v>0</v>
      </c>
      <c r="R11" s="33">
        <v>0</v>
      </c>
      <c r="S11" s="33">
        <v>0</v>
      </c>
      <c r="T11" s="33">
        <v>0</v>
      </c>
      <c r="U11" s="33">
        <v>0</v>
      </c>
      <c r="V11" s="33">
        <v>0</v>
      </c>
      <c r="W11" s="33">
        <v>0</v>
      </c>
      <c r="X11" s="33">
        <v>0</v>
      </c>
      <c r="Y11" s="33">
        <v>0</v>
      </c>
      <c r="Z11" s="33">
        <v>0</v>
      </c>
      <c r="AA11" s="33">
        <v>0</v>
      </c>
      <c r="AB11" s="33">
        <v>0</v>
      </c>
      <c r="AC11" s="33">
        <v>0</v>
      </c>
      <c r="AD11" s="33">
        <v>0</v>
      </c>
      <c r="AE11" s="33">
        <v>0</v>
      </c>
    </row>
    <row r="12" spans="1:31">
      <c r="A12" s="29" t="s">
        <v>40</v>
      </c>
      <c r="B12" s="29" t="s">
        <v>69</v>
      </c>
      <c r="C12" s="33">
        <v>746286.42065587547</v>
      </c>
      <c r="D12" s="33">
        <v>712105.36387333774</v>
      </c>
      <c r="E12" s="33">
        <v>958120.08938241925</v>
      </c>
      <c r="F12" s="33">
        <v>1461752.9006819825</v>
      </c>
      <c r="G12" s="33">
        <v>1459922.5045740807</v>
      </c>
      <c r="H12" s="33">
        <v>1437906.401166932</v>
      </c>
      <c r="I12" s="33">
        <v>1558655.9036157341</v>
      </c>
      <c r="J12" s="33">
        <v>1667570.7407351292</v>
      </c>
      <c r="K12" s="33">
        <v>1668954.7992204679</v>
      </c>
      <c r="L12" s="33">
        <v>1702547.2356087957</v>
      </c>
      <c r="M12" s="33">
        <v>1692450.2159878698</v>
      </c>
      <c r="N12" s="33">
        <v>2035532.2301064476</v>
      </c>
      <c r="O12" s="33">
        <v>2076875.0881223199</v>
      </c>
      <c r="P12" s="33">
        <v>2052692.5005066004</v>
      </c>
      <c r="Q12" s="33">
        <v>1982224.5165302572</v>
      </c>
      <c r="R12" s="33">
        <v>1972120.300646665</v>
      </c>
      <c r="S12" s="33">
        <v>2069677.4882323355</v>
      </c>
      <c r="T12" s="33">
        <v>2062324.6385360414</v>
      </c>
      <c r="U12" s="33">
        <v>2007273.1260757293</v>
      </c>
      <c r="V12" s="33">
        <v>1932242.2027555909</v>
      </c>
      <c r="W12" s="33">
        <v>1911839.7002014886</v>
      </c>
      <c r="X12" s="33">
        <v>1965708.2307181361</v>
      </c>
      <c r="Y12" s="33">
        <v>1901723.5881294939</v>
      </c>
      <c r="Z12" s="33">
        <v>1838192.3745992635</v>
      </c>
      <c r="AA12" s="33">
        <v>1865314.5817098701</v>
      </c>
      <c r="AB12" s="33">
        <v>1734253.6277785257</v>
      </c>
      <c r="AC12" s="33">
        <v>1666166.9673375136</v>
      </c>
      <c r="AD12" s="33">
        <v>1633449.8660604069</v>
      </c>
      <c r="AE12" s="33">
        <v>1431120.3639121202</v>
      </c>
    </row>
    <row r="13" spans="1:31">
      <c r="A13" s="29" t="s">
        <v>40</v>
      </c>
      <c r="B13" s="29" t="s">
        <v>68</v>
      </c>
      <c r="C13" s="33">
        <v>2.4102239484191943E-3</v>
      </c>
      <c r="D13" s="33">
        <v>3.8786388626696898E-3</v>
      </c>
      <c r="E13" s="33">
        <v>4.1161804333991921E-3</v>
      </c>
      <c r="F13" s="33">
        <v>1.072034949606483E-2</v>
      </c>
      <c r="G13" s="33">
        <v>14579.513315453485</v>
      </c>
      <c r="H13" s="33">
        <v>27137.378769789706</v>
      </c>
      <c r="I13" s="33">
        <v>54446.255093333253</v>
      </c>
      <c r="J13" s="33">
        <v>84957.563792401634</v>
      </c>
      <c r="K13" s="33">
        <v>81066.377820286376</v>
      </c>
      <c r="L13" s="33">
        <v>97408.667962118561</v>
      </c>
      <c r="M13" s="33">
        <v>124514.04430264776</v>
      </c>
      <c r="N13" s="33">
        <v>285530.05658630957</v>
      </c>
      <c r="O13" s="33">
        <v>337548.24854079512</v>
      </c>
      <c r="P13" s="33">
        <v>328071.80399332859</v>
      </c>
      <c r="Q13" s="33">
        <v>322623.4208813546</v>
      </c>
      <c r="R13" s="33">
        <v>313159.70218312158</v>
      </c>
      <c r="S13" s="33">
        <v>447681.6852691677</v>
      </c>
      <c r="T13" s="33">
        <v>451611.2678659939</v>
      </c>
      <c r="U13" s="33">
        <v>473285.38247831078</v>
      </c>
      <c r="V13" s="33">
        <v>502586.0602420228</v>
      </c>
      <c r="W13" s="33">
        <v>591654.20146728156</v>
      </c>
      <c r="X13" s="33">
        <v>672478.64804384578</v>
      </c>
      <c r="Y13" s="33">
        <v>668418.22970222693</v>
      </c>
      <c r="Z13" s="33">
        <v>636020.17197852931</v>
      </c>
      <c r="AA13" s="33">
        <v>608918.69173030334</v>
      </c>
      <c r="AB13" s="33">
        <v>681826.75906139298</v>
      </c>
      <c r="AC13" s="33">
        <v>652338.61501299427</v>
      </c>
      <c r="AD13" s="33">
        <v>620719.93735329423</v>
      </c>
      <c r="AE13" s="33">
        <v>645258.99091981095</v>
      </c>
    </row>
    <row r="14" spans="1:31">
      <c r="A14" s="29" t="s">
        <v>40</v>
      </c>
      <c r="B14" s="29" t="s">
        <v>36</v>
      </c>
      <c r="C14" s="33">
        <v>2.5008608861080521E-3</v>
      </c>
      <c r="D14" s="33">
        <v>3.4492681130533311E-3</v>
      </c>
      <c r="E14" s="33">
        <v>3.3000916368366722E-3</v>
      </c>
      <c r="F14" s="33">
        <v>4.2880085156873568E-3</v>
      </c>
      <c r="G14" s="33">
        <v>5.262578320206936E-3</v>
      </c>
      <c r="H14" s="33">
        <v>5.5155371042925469E-3</v>
      </c>
      <c r="I14" s="33">
        <v>6.8799127800481981E-3</v>
      </c>
      <c r="J14" s="33">
        <v>2.7159064775525037E-2</v>
      </c>
      <c r="K14" s="33">
        <v>2.7298984053800841E-2</v>
      </c>
      <c r="L14" s="33">
        <v>2.6937334204892735E-2</v>
      </c>
      <c r="M14" s="33">
        <v>2.6547708266820319E-2</v>
      </c>
      <c r="N14" s="33">
        <v>45303.871129106075</v>
      </c>
      <c r="O14" s="33">
        <v>51766.901437014792</v>
      </c>
      <c r="P14" s="33">
        <v>49395.898298096574</v>
      </c>
      <c r="Q14" s="33">
        <v>67762.765052004412</v>
      </c>
      <c r="R14" s="33">
        <v>64478.321456487625</v>
      </c>
      <c r="S14" s="33">
        <v>61525.116228254854</v>
      </c>
      <c r="T14" s="33">
        <v>58707.171954460937</v>
      </c>
      <c r="U14" s="33">
        <v>56168.171006266821</v>
      </c>
      <c r="V14" s="33">
        <v>53445.714368143555</v>
      </c>
      <c r="W14" s="33">
        <v>120016.14980128751</v>
      </c>
      <c r="X14" s="33">
        <v>145253.58353791808</v>
      </c>
      <c r="Y14" s="33">
        <v>138971.5500630404</v>
      </c>
      <c r="Z14" s="33">
        <v>181886.89327106116</v>
      </c>
      <c r="AA14" s="33">
        <v>182614.38230705203</v>
      </c>
      <c r="AB14" s="33">
        <v>269380.98503147234</v>
      </c>
      <c r="AC14" s="33">
        <v>290331.41910767811</v>
      </c>
      <c r="AD14" s="33">
        <v>316346.36330941983</v>
      </c>
      <c r="AE14" s="33">
        <v>321094.67419778823</v>
      </c>
    </row>
    <row r="15" spans="1:31">
      <c r="A15" s="29" t="s">
        <v>40</v>
      </c>
      <c r="B15" s="29" t="s">
        <v>73</v>
      </c>
      <c r="C15" s="33">
        <v>0</v>
      </c>
      <c r="D15" s="33">
        <v>0</v>
      </c>
      <c r="E15" s="33">
        <v>7.9320689200145789E-3</v>
      </c>
      <c r="F15" s="33">
        <v>1.0379497864543515E-2</v>
      </c>
      <c r="G15" s="33">
        <v>1.0041301646270061E-2</v>
      </c>
      <c r="H15" s="33">
        <v>1.168932681311366E-2</v>
      </c>
      <c r="I15" s="33">
        <v>1.268228875518187E-2</v>
      </c>
      <c r="J15" s="33">
        <v>2.2179330339040272E-2</v>
      </c>
      <c r="K15" s="33">
        <v>22691.99551505339</v>
      </c>
      <c r="L15" s="33">
        <v>26768.300671299516</v>
      </c>
      <c r="M15" s="33">
        <v>28228.432380076105</v>
      </c>
      <c r="N15" s="33">
        <v>338241.22001178109</v>
      </c>
      <c r="O15" s="33">
        <v>361287.899027179</v>
      </c>
      <c r="P15" s="33">
        <v>344740.36152990599</v>
      </c>
      <c r="Q15" s="33">
        <v>375753.98629593535</v>
      </c>
      <c r="R15" s="33">
        <v>357541.2883291624</v>
      </c>
      <c r="S15" s="33">
        <v>486697.088248541</v>
      </c>
      <c r="T15" s="33">
        <v>464405.61837287707</v>
      </c>
      <c r="U15" s="33">
        <v>499287.41699223476</v>
      </c>
      <c r="V15" s="33">
        <v>475087.0857660257</v>
      </c>
      <c r="W15" s="33">
        <v>551848.29421050707</v>
      </c>
      <c r="X15" s="33">
        <v>569345.10936059512</v>
      </c>
      <c r="Y15" s="33">
        <v>544721.65465024987</v>
      </c>
      <c r="Z15" s="33">
        <v>520339.81911454123</v>
      </c>
      <c r="AA15" s="33">
        <v>496507.4607894877</v>
      </c>
      <c r="AB15" s="33">
        <v>473766.66087005392</v>
      </c>
      <c r="AC15" s="33">
        <v>453276.85298187716</v>
      </c>
      <c r="AD15" s="33">
        <v>431306.64182491205</v>
      </c>
      <c r="AE15" s="33">
        <v>411552.13898206054</v>
      </c>
    </row>
    <row r="16" spans="1:31">
      <c r="A16" s="29" t="s">
        <v>40</v>
      </c>
      <c r="B16" s="29" t="s">
        <v>56</v>
      </c>
      <c r="C16" s="33">
        <v>0</v>
      </c>
      <c r="D16" s="33">
        <v>0</v>
      </c>
      <c r="E16" s="33">
        <v>0</v>
      </c>
      <c r="F16" s="33">
        <v>0</v>
      </c>
      <c r="G16" s="33">
        <v>0</v>
      </c>
      <c r="H16" s="33">
        <v>0</v>
      </c>
      <c r="I16" s="33">
        <v>0</v>
      </c>
      <c r="J16" s="33">
        <v>0</v>
      </c>
      <c r="K16" s="33">
        <v>0</v>
      </c>
      <c r="L16" s="33">
        <v>0</v>
      </c>
      <c r="M16" s="33">
        <v>0</v>
      </c>
      <c r="N16" s="33">
        <v>0</v>
      </c>
      <c r="O16" s="33">
        <v>0</v>
      </c>
      <c r="P16" s="33">
        <v>0</v>
      </c>
      <c r="Q16" s="33">
        <v>0</v>
      </c>
      <c r="R16" s="33">
        <v>0</v>
      </c>
      <c r="S16" s="33">
        <v>0</v>
      </c>
      <c r="T16" s="33">
        <v>0</v>
      </c>
      <c r="U16" s="33">
        <v>0</v>
      </c>
      <c r="V16" s="33">
        <v>0</v>
      </c>
      <c r="W16" s="33">
        <v>0</v>
      </c>
      <c r="X16" s="33">
        <v>0</v>
      </c>
      <c r="Y16" s="33">
        <v>0</v>
      </c>
      <c r="Z16" s="33">
        <v>0</v>
      </c>
      <c r="AA16" s="33">
        <v>0</v>
      </c>
      <c r="AB16" s="33">
        <v>0</v>
      </c>
      <c r="AC16" s="33">
        <v>0</v>
      </c>
      <c r="AD16" s="33">
        <v>0</v>
      </c>
      <c r="AE16" s="33">
        <v>0</v>
      </c>
    </row>
    <row r="17" spans="1:31">
      <c r="A17" s="34" t="s">
        <v>138</v>
      </c>
      <c r="B17" s="34"/>
      <c r="C17" s="35">
        <v>746286.4263169074</v>
      </c>
      <c r="D17" s="35">
        <v>712105.37091492396</v>
      </c>
      <c r="E17" s="35">
        <v>958120.09664693347</v>
      </c>
      <c r="F17" s="35">
        <v>1461752.9147097643</v>
      </c>
      <c r="G17" s="35">
        <v>1474502.0210454811</v>
      </c>
      <c r="H17" s="35">
        <v>1465043.7829481214</v>
      </c>
      <c r="I17" s="35">
        <v>1613102.1616192074</v>
      </c>
      <c r="J17" s="35">
        <v>1752528.3073742196</v>
      </c>
      <c r="K17" s="35">
        <v>1750021.1797840993</v>
      </c>
      <c r="L17" s="35">
        <v>1799955.9063299506</v>
      </c>
      <c r="M17" s="35">
        <v>1816964.2632308707</v>
      </c>
      <c r="N17" s="35">
        <v>2321062.2922686264</v>
      </c>
      <c r="O17" s="35">
        <v>2414423.3419836005</v>
      </c>
      <c r="P17" s="35">
        <v>2380764.30965106</v>
      </c>
      <c r="Q17" s="35">
        <v>2305988.9855187996</v>
      </c>
      <c r="R17" s="35">
        <v>2286365.7446320299</v>
      </c>
      <c r="S17" s="35">
        <v>2579051.2947966279</v>
      </c>
      <c r="T17" s="35">
        <v>2572802.4343319624</v>
      </c>
      <c r="U17" s="35">
        <v>2567105.1984822499</v>
      </c>
      <c r="V17" s="35">
        <v>2517180.0573776602</v>
      </c>
      <c r="W17" s="35">
        <v>2616002.0197508465</v>
      </c>
      <c r="X17" s="35">
        <v>2759306.00359545</v>
      </c>
      <c r="Y17" s="35">
        <v>2747769.2279985216</v>
      </c>
      <c r="Z17" s="35">
        <v>2671737.1690147491</v>
      </c>
      <c r="AA17" s="35">
        <v>2662710.9665301712</v>
      </c>
      <c r="AB17" s="35">
        <v>2623689.808072736</v>
      </c>
      <c r="AC17" s="35">
        <v>2517136.1591041116</v>
      </c>
      <c r="AD17" s="35">
        <v>2451393.0262003741</v>
      </c>
      <c r="AE17" s="35">
        <v>2322134.740913867</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0</v>
      </c>
      <c r="D20" s="33">
        <v>0</v>
      </c>
      <c r="E20" s="33">
        <v>0</v>
      </c>
      <c r="F20" s="33">
        <v>0</v>
      </c>
      <c r="G20" s="33">
        <v>0</v>
      </c>
      <c r="H20" s="33">
        <v>0</v>
      </c>
      <c r="I20" s="33">
        <v>0</v>
      </c>
      <c r="J20" s="33">
        <v>0</v>
      </c>
      <c r="K20" s="33">
        <v>0</v>
      </c>
      <c r="L20" s="33">
        <v>0</v>
      </c>
      <c r="M20" s="33">
        <v>0</v>
      </c>
      <c r="N20" s="33">
        <v>0</v>
      </c>
      <c r="O20" s="33">
        <v>0</v>
      </c>
      <c r="P20" s="33">
        <v>0</v>
      </c>
      <c r="Q20" s="33">
        <v>0</v>
      </c>
      <c r="R20" s="33">
        <v>0</v>
      </c>
      <c r="S20" s="33">
        <v>0</v>
      </c>
      <c r="T20" s="33">
        <v>0</v>
      </c>
      <c r="U20" s="33">
        <v>0</v>
      </c>
      <c r="V20" s="33">
        <v>0</v>
      </c>
      <c r="W20" s="33">
        <v>0</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2.0011668088392901E-4</v>
      </c>
      <c r="D22" s="33">
        <v>1.9095103130177299E-4</v>
      </c>
      <c r="E22" s="33">
        <v>1.9671871824493799E-4</v>
      </c>
      <c r="F22" s="33">
        <v>2.4451677744551602E-4</v>
      </c>
      <c r="G22" s="33">
        <v>2.3331753563756599E-4</v>
      </c>
      <c r="H22" s="33">
        <v>2.2263123620675198E-4</v>
      </c>
      <c r="I22" s="33">
        <v>2.2303880373361501E-4</v>
      </c>
      <c r="J22" s="33">
        <v>2.2178049849002601E-4</v>
      </c>
      <c r="K22" s="33">
        <v>2.1162261297875102E-4</v>
      </c>
      <c r="L22" s="33">
        <v>2.01929974135972E-4</v>
      </c>
      <c r="M22" s="33">
        <v>2.0751733234604399E-4</v>
      </c>
      <c r="N22" s="33">
        <v>3.65948345976923E-4</v>
      </c>
      <c r="O22" s="33">
        <v>3.4918735289239498E-4</v>
      </c>
      <c r="P22" s="33">
        <v>3.4476815090032497E-4</v>
      </c>
      <c r="Q22" s="33">
        <v>3.2985736514017799E-4</v>
      </c>
      <c r="R22" s="33">
        <v>3.1386926445483497E-4</v>
      </c>
      <c r="S22" s="33">
        <v>4.5375824441367399E-4</v>
      </c>
      <c r="T22" s="33">
        <v>4.3297542388647198E-4</v>
      </c>
      <c r="U22" s="33">
        <v>4.1424978531422901E-4</v>
      </c>
      <c r="V22" s="33">
        <v>3.94171205975335E-4</v>
      </c>
      <c r="W22" s="33">
        <v>5.0822826095674796E-4</v>
      </c>
      <c r="X22" s="33">
        <v>4.8495063049085001E-4</v>
      </c>
      <c r="Y22" s="33">
        <v>4.8860232276369E-4</v>
      </c>
      <c r="Z22" s="33">
        <v>4.6491989527531601E-4</v>
      </c>
      <c r="AA22" s="33">
        <v>4.4362585409372203E-4</v>
      </c>
      <c r="AB22" s="33">
        <v>3.8499230216502999E-4</v>
      </c>
      <c r="AC22" s="33">
        <v>3.6834187282027298E-4</v>
      </c>
      <c r="AD22" s="33">
        <v>3.4615977946799798E-4</v>
      </c>
      <c r="AE22" s="33">
        <v>3.1256170120127602E-4</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4.5779537071750497E-4</v>
      </c>
      <c r="D24" s="33">
        <v>4.59433098082943E-4</v>
      </c>
      <c r="E24" s="33">
        <v>4.6761393098034601E-4</v>
      </c>
      <c r="F24" s="33">
        <v>4.5269203993175E-4</v>
      </c>
      <c r="G24" s="33">
        <v>4.3195805319801801E-4</v>
      </c>
      <c r="H24" s="33">
        <v>4.1217371471951003E-4</v>
      </c>
      <c r="I24" s="33">
        <v>3.9434772371628799E-4</v>
      </c>
      <c r="J24" s="33">
        <v>3.7523379212609198E-4</v>
      </c>
      <c r="K24" s="33">
        <v>3.5804751142815103E-4</v>
      </c>
      <c r="L24" s="33">
        <v>3.51565400261398E-4</v>
      </c>
      <c r="M24" s="33">
        <v>3.54114971078316E-4</v>
      </c>
      <c r="N24" s="33">
        <v>1.667903859037548E-3</v>
      </c>
      <c r="O24" s="33">
        <v>1.5915113152419041E-3</v>
      </c>
      <c r="P24" s="33">
        <v>1.5813754718523401E-3</v>
      </c>
      <c r="Q24" s="33">
        <v>1141.0302647902902</v>
      </c>
      <c r="R24" s="33">
        <v>1085.7248246624438</v>
      </c>
      <c r="S24" s="33">
        <v>44855.480991430224</v>
      </c>
      <c r="T24" s="33">
        <v>42801.031463332256</v>
      </c>
      <c r="U24" s="33">
        <v>40949.941074627626</v>
      </c>
      <c r="V24" s="33">
        <v>38965.108082701598</v>
      </c>
      <c r="W24" s="33">
        <v>37180.44678868998</v>
      </c>
      <c r="X24" s="33">
        <v>35477.525547602643</v>
      </c>
      <c r="Y24" s="33">
        <v>68663.250704507169</v>
      </c>
      <c r="Z24" s="33">
        <v>82880.551986308506</v>
      </c>
      <c r="AA24" s="33">
        <v>79084.496138656366</v>
      </c>
      <c r="AB24" s="33">
        <v>75462.305304095149</v>
      </c>
      <c r="AC24" s="33">
        <v>72198.656191390706</v>
      </c>
      <c r="AD24" s="33">
        <v>69174.80167968935</v>
      </c>
      <c r="AE24" s="33">
        <v>72043.620706555506</v>
      </c>
    </row>
    <row r="25" spans="1:31">
      <c r="A25" s="29" t="s">
        <v>130</v>
      </c>
      <c r="B25" s="29" t="s">
        <v>65</v>
      </c>
      <c r="C25" s="33">
        <v>0</v>
      </c>
      <c r="D25" s="33">
        <v>0</v>
      </c>
      <c r="E25" s="33">
        <v>0</v>
      </c>
      <c r="F25" s="33">
        <v>0</v>
      </c>
      <c r="G25" s="33">
        <v>0</v>
      </c>
      <c r="H25" s="33">
        <v>0</v>
      </c>
      <c r="I25" s="33">
        <v>0</v>
      </c>
      <c r="J25" s="33">
        <v>0</v>
      </c>
      <c r="K25" s="33">
        <v>0</v>
      </c>
      <c r="L25" s="33">
        <v>0</v>
      </c>
      <c r="M25" s="33">
        <v>0</v>
      </c>
      <c r="N25" s="33">
        <v>0</v>
      </c>
      <c r="O25" s="33">
        <v>0</v>
      </c>
      <c r="P25" s="33">
        <v>0</v>
      </c>
      <c r="Q25" s="33">
        <v>0</v>
      </c>
      <c r="R25" s="33">
        <v>0</v>
      </c>
      <c r="S25" s="33">
        <v>0</v>
      </c>
      <c r="T25" s="33">
        <v>0</v>
      </c>
      <c r="U25" s="33">
        <v>0</v>
      </c>
      <c r="V25" s="33">
        <v>0</v>
      </c>
      <c r="W25" s="33">
        <v>0</v>
      </c>
      <c r="X25" s="33">
        <v>0</v>
      </c>
      <c r="Y25" s="33">
        <v>0</v>
      </c>
      <c r="Z25" s="33">
        <v>0</v>
      </c>
      <c r="AA25" s="33">
        <v>0</v>
      </c>
      <c r="AB25" s="33">
        <v>0</v>
      </c>
      <c r="AC25" s="33">
        <v>0</v>
      </c>
      <c r="AD25" s="33">
        <v>0</v>
      </c>
      <c r="AE25" s="33">
        <v>0</v>
      </c>
    </row>
    <row r="26" spans="1:31">
      <c r="A26" s="29" t="s">
        <v>130</v>
      </c>
      <c r="B26" s="29" t="s">
        <v>69</v>
      </c>
      <c r="C26" s="33">
        <v>169306.28056251613</v>
      </c>
      <c r="D26" s="33">
        <v>161551.79530115266</v>
      </c>
      <c r="E26" s="33">
        <v>386372.41555960447</v>
      </c>
      <c r="F26" s="33">
        <v>584247.50040904409</v>
      </c>
      <c r="G26" s="33">
        <v>584156.06835250929</v>
      </c>
      <c r="H26" s="33">
        <v>557400.82896037574</v>
      </c>
      <c r="I26" s="33">
        <v>533293.94938103948</v>
      </c>
      <c r="J26" s="33">
        <v>516517.42956874316</v>
      </c>
      <c r="K26" s="33">
        <v>492860.14255938528</v>
      </c>
      <c r="L26" s="33">
        <v>576998.01809817972</v>
      </c>
      <c r="M26" s="33">
        <v>584759.20211095049</v>
      </c>
      <c r="N26" s="33">
        <v>857115.810544829</v>
      </c>
      <c r="O26" s="33">
        <v>817858.59753058141</v>
      </c>
      <c r="P26" s="33">
        <v>780399.42481390666</v>
      </c>
      <c r="Q26" s="33">
        <v>746648.14353604487</v>
      </c>
      <c r="R26" s="33">
        <v>757141.72416324553</v>
      </c>
      <c r="S26" s="33">
        <v>722463.47732206364</v>
      </c>
      <c r="T26" s="33">
        <v>753227.26623409858</v>
      </c>
      <c r="U26" s="33">
        <v>720651.14118835831</v>
      </c>
      <c r="V26" s="33">
        <v>685721.36859733413</v>
      </c>
      <c r="W26" s="33">
        <v>654314.28418118204</v>
      </c>
      <c r="X26" s="33">
        <v>688167.6833074881</v>
      </c>
      <c r="Y26" s="33">
        <v>658405.3028032023</v>
      </c>
      <c r="Z26" s="33">
        <v>626492.56904695462</v>
      </c>
      <c r="AA26" s="33">
        <v>660099.17329668615</v>
      </c>
      <c r="AB26" s="33">
        <v>685760.0036928691</v>
      </c>
      <c r="AC26" s="33">
        <v>656854.92448473873</v>
      </c>
      <c r="AD26" s="33">
        <v>553478.04295024788</v>
      </c>
      <c r="AE26" s="33">
        <v>461093.67837407294</v>
      </c>
    </row>
    <row r="27" spans="1:31">
      <c r="A27" s="29" t="s">
        <v>130</v>
      </c>
      <c r="B27" s="29" t="s">
        <v>68</v>
      </c>
      <c r="C27" s="33">
        <v>5.510173366539648E-4</v>
      </c>
      <c r="D27" s="33">
        <v>8.7180257751585325E-4</v>
      </c>
      <c r="E27" s="33">
        <v>9.2080158647365031E-4</v>
      </c>
      <c r="F27" s="33">
        <v>2.2917879305673306E-3</v>
      </c>
      <c r="G27" s="33">
        <v>5834.7628249390136</v>
      </c>
      <c r="H27" s="33">
        <v>18793.150693255324</v>
      </c>
      <c r="I27" s="33">
        <v>17980.372446214958</v>
      </c>
      <c r="J27" s="33">
        <v>50259.17273051761</v>
      </c>
      <c r="K27" s="33">
        <v>47957.225875110125</v>
      </c>
      <c r="L27" s="33">
        <v>50358.139175685355</v>
      </c>
      <c r="M27" s="33">
        <v>48180.215878567455</v>
      </c>
      <c r="N27" s="33">
        <v>161180.80825973189</v>
      </c>
      <c r="O27" s="33">
        <v>197573.33672916531</v>
      </c>
      <c r="P27" s="33">
        <v>188524.17621539725</v>
      </c>
      <c r="Q27" s="33">
        <v>189111.05121499012</v>
      </c>
      <c r="R27" s="33">
        <v>180886.96344937594</v>
      </c>
      <c r="S27" s="33">
        <v>246842.34447043849</v>
      </c>
      <c r="T27" s="33">
        <v>259970.67555413875</v>
      </c>
      <c r="U27" s="33">
        <v>269699.75508645369</v>
      </c>
      <c r="V27" s="33">
        <v>288869.31680409197</v>
      </c>
      <c r="W27" s="33">
        <v>325430.19886969094</v>
      </c>
      <c r="X27" s="33">
        <v>353903.0704645057</v>
      </c>
      <c r="Y27" s="33">
        <v>338597.21116738103</v>
      </c>
      <c r="Z27" s="33">
        <v>322185.49241852068</v>
      </c>
      <c r="AA27" s="33">
        <v>307428.90485711052</v>
      </c>
      <c r="AB27" s="33">
        <v>314763.10801349918</v>
      </c>
      <c r="AC27" s="33">
        <v>301150.00224432809</v>
      </c>
      <c r="AD27" s="33">
        <v>286553.33994438651</v>
      </c>
      <c r="AE27" s="33">
        <v>283608.36504201096</v>
      </c>
    </row>
    <row r="28" spans="1:31">
      <c r="A28" s="29" t="s">
        <v>130</v>
      </c>
      <c r="B28" s="29" t="s">
        <v>36</v>
      </c>
      <c r="C28" s="33">
        <v>8.0479135577290204E-4</v>
      </c>
      <c r="D28" s="33">
        <v>1.088700563009811E-3</v>
      </c>
      <c r="E28" s="33">
        <v>1.041615642869715E-3</v>
      </c>
      <c r="F28" s="33">
        <v>1.4482799225696689E-3</v>
      </c>
      <c r="G28" s="33">
        <v>1.510666950532291E-3</v>
      </c>
      <c r="H28" s="33">
        <v>1.541483399911957E-3</v>
      </c>
      <c r="I28" s="33">
        <v>1.9793283014535E-3</v>
      </c>
      <c r="J28" s="33">
        <v>2.2380898045675003E-3</v>
      </c>
      <c r="K28" s="33">
        <v>2.59290939675018E-3</v>
      </c>
      <c r="L28" s="33">
        <v>2.8340846665235301E-3</v>
      </c>
      <c r="M28" s="33">
        <v>3.0766899100613003E-3</v>
      </c>
      <c r="N28" s="33">
        <v>18181.192169884478</v>
      </c>
      <c r="O28" s="33">
        <v>17348.465804051692</v>
      </c>
      <c r="P28" s="33">
        <v>16553.879577428277</v>
      </c>
      <c r="Q28" s="33">
        <v>15837.946458863606</v>
      </c>
      <c r="R28" s="33">
        <v>15070.285313793296</v>
      </c>
      <c r="S28" s="33">
        <v>14380.043386028472</v>
      </c>
      <c r="T28" s="33">
        <v>13721.415439220842</v>
      </c>
      <c r="U28" s="33">
        <v>13127.991000478645</v>
      </c>
      <c r="V28" s="33">
        <v>12491.68069155856</v>
      </c>
      <c r="W28" s="33">
        <v>78519.182367358808</v>
      </c>
      <c r="X28" s="33">
        <v>74922.883782977893</v>
      </c>
      <c r="Y28" s="33">
        <v>71682.563974715304</v>
      </c>
      <c r="Z28" s="33">
        <v>68208.128576145609</v>
      </c>
      <c r="AA28" s="33">
        <v>65084.092076532666</v>
      </c>
      <c r="AB28" s="33">
        <v>62103.141234155548</v>
      </c>
      <c r="AC28" s="33">
        <v>59417.258853150161</v>
      </c>
      <c r="AD28" s="33">
        <v>56537.319633456944</v>
      </c>
      <c r="AE28" s="33">
        <v>53947.82387730194</v>
      </c>
    </row>
    <row r="29" spans="1:31">
      <c r="A29" s="29" t="s">
        <v>130</v>
      </c>
      <c r="B29" s="29" t="s">
        <v>73</v>
      </c>
      <c r="C29" s="33">
        <v>0</v>
      </c>
      <c r="D29" s="33">
        <v>0</v>
      </c>
      <c r="E29" s="33">
        <v>2.017025497661609E-3</v>
      </c>
      <c r="F29" s="33">
        <v>2.49155190671646E-3</v>
      </c>
      <c r="G29" s="33">
        <v>2.3774350245462897E-3</v>
      </c>
      <c r="H29" s="33">
        <v>2.2685448698471201E-3</v>
      </c>
      <c r="I29" s="33">
        <v>2.6570361319420699E-3</v>
      </c>
      <c r="J29" s="33">
        <v>2.61457353923168E-3</v>
      </c>
      <c r="K29" s="33">
        <v>2.68168411971286E-3</v>
      </c>
      <c r="L29" s="33">
        <v>3.2882246880774303E-3</v>
      </c>
      <c r="M29" s="33">
        <v>3.3844134676213901E-3</v>
      </c>
      <c r="N29" s="33">
        <v>168720.27651252496</v>
      </c>
      <c r="O29" s="33">
        <v>160992.63019594812</v>
      </c>
      <c r="P29" s="33">
        <v>153618.92188153882</v>
      </c>
      <c r="Q29" s="33">
        <v>151793.97651353476</v>
      </c>
      <c r="R29" s="33">
        <v>144436.56195680494</v>
      </c>
      <c r="S29" s="33">
        <v>152335.22935288839</v>
      </c>
      <c r="T29" s="33">
        <v>145358.04321778586</v>
      </c>
      <c r="U29" s="33">
        <v>181701.79163615927</v>
      </c>
      <c r="V29" s="33">
        <v>172894.7530601013</v>
      </c>
      <c r="W29" s="33">
        <v>177298.194276939</v>
      </c>
      <c r="X29" s="33">
        <v>169177.66622743558</v>
      </c>
      <c r="Y29" s="33">
        <v>161860.94648423576</v>
      </c>
      <c r="Z29" s="33">
        <v>154015.58851166128</v>
      </c>
      <c r="AA29" s="33">
        <v>146961.43936101598</v>
      </c>
      <c r="AB29" s="33">
        <v>140230.38101384279</v>
      </c>
      <c r="AC29" s="33">
        <v>134165.59468453436</v>
      </c>
      <c r="AD29" s="33">
        <v>127662.62320953386</v>
      </c>
      <c r="AE29" s="33">
        <v>121815.48011327161</v>
      </c>
    </row>
    <row r="30" spans="1:31">
      <c r="A30" s="29" t="s">
        <v>130</v>
      </c>
      <c r="B30" s="29" t="s">
        <v>56</v>
      </c>
      <c r="C30" s="33">
        <v>0</v>
      </c>
      <c r="D30" s="33">
        <v>0</v>
      </c>
      <c r="E30" s="33">
        <v>0</v>
      </c>
      <c r="F30" s="33">
        <v>0</v>
      </c>
      <c r="G30" s="33">
        <v>0</v>
      </c>
      <c r="H30" s="33">
        <v>0</v>
      </c>
      <c r="I30" s="33">
        <v>0</v>
      </c>
      <c r="J30" s="33">
        <v>0</v>
      </c>
      <c r="K30" s="33">
        <v>0</v>
      </c>
      <c r="L30" s="33">
        <v>0</v>
      </c>
      <c r="M30" s="33">
        <v>0</v>
      </c>
      <c r="N30" s="33">
        <v>0</v>
      </c>
      <c r="O30" s="33">
        <v>0</v>
      </c>
      <c r="P30" s="33">
        <v>0</v>
      </c>
      <c r="Q30" s="33">
        <v>0</v>
      </c>
      <c r="R30" s="33">
        <v>0</v>
      </c>
      <c r="S30" s="33">
        <v>0</v>
      </c>
      <c r="T30" s="33">
        <v>0</v>
      </c>
      <c r="U30" s="33">
        <v>0</v>
      </c>
      <c r="V30" s="33">
        <v>0</v>
      </c>
      <c r="W30" s="33">
        <v>0</v>
      </c>
      <c r="X30" s="33">
        <v>0</v>
      </c>
      <c r="Y30" s="33">
        <v>0</v>
      </c>
      <c r="Z30" s="33">
        <v>0</v>
      </c>
      <c r="AA30" s="33">
        <v>0</v>
      </c>
      <c r="AB30" s="33">
        <v>0</v>
      </c>
      <c r="AC30" s="33">
        <v>0</v>
      </c>
      <c r="AD30" s="33">
        <v>0</v>
      </c>
      <c r="AE30" s="33">
        <v>0</v>
      </c>
    </row>
    <row r="31" spans="1:31">
      <c r="A31" s="34" t="s">
        <v>138</v>
      </c>
      <c r="B31" s="34"/>
      <c r="C31" s="35">
        <v>169306.28177144553</v>
      </c>
      <c r="D31" s="35">
        <v>161551.79682333936</v>
      </c>
      <c r="E31" s="35">
        <v>386372.41714473872</v>
      </c>
      <c r="F31" s="35">
        <v>584247.50339804078</v>
      </c>
      <c r="G31" s="35">
        <v>589990.83184272388</v>
      </c>
      <c r="H31" s="35">
        <v>576193.98028843605</v>
      </c>
      <c r="I31" s="35">
        <v>551274.32244464103</v>
      </c>
      <c r="J31" s="35">
        <v>566776.602896275</v>
      </c>
      <c r="K31" s="35">
        <v>540817.36900416552</v>
      </c>
      <c r="L31" s="35">
        <v>627356.15782736044</v>
      </c>
      <c r="M31" s="35">
        <v>632939.41855115024</v>
      </c>
      <c r="N31" s="35">
        <v>1018296.620838413</v>
      </c>
      <c r="O31" s="35">
        <v>1015431.9362004454</v>
      </c>
      <c r="P31" s="35">
        <v>968923.60295544751</v>
      </c>
      <c r="Q31" s="35">
        <v>936900.22534568259</v>
      </c>
      <c r="R31" s="35">
        <v>939114.41275115323</v>
      </c>
      <c r="S31" s="35">
        <v>1014161.3032376906</v>
      </c>
      <c r="T31" s="35">
        <v>1055998.9736845451</v>
      </c>
      <c r="U31" s="35">
        <v>1031300.8377636895</v>
      </c>
      <c r="V31" s="35">
        <v>1013555.793878299</v>
      </c>
      <c r="W31" s="35">
        <v>1016924.9303477912</v>
      </c>
      <c r="X31" s="35">
        <v>1077548.2798045471</v>
      </c>
      <c r="Y31" s="35">
        <v>1065665.7651636926</v>
      </c>
      <c r="Z31" s="35">
        <v>1031558.6139167037</v>
      </c>
      <c r="AA31" s="35">
        <v>1046612.574736079</v>
      </c>
      <c r="AB31" s="35">
        <v>1075985.4173954558</v>
      </c>
      <c r="AC31" s="35">
        <v>1030203.5832887995</v>
      </c>
      <c r="AD31" s="35">
        <v>909206.1849204835</v>
      </c>
      <c r="AE31" s="35">
        <v>816745.66443520109</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0</v>
      </c>
      <c r="D34" s="33">
        <v>0</v>
      </c>
      <c r="E34" s="33">
        <v>0</v>
      </c>
      <c r="F34" s="33">
        <v>0</v>
      </c>
      <c r="G34" s="33">
        <v>0</v>
      </c>
      <c r="H34" s="33">
        <v>0</v>
      </c>
      <c r="I34" s="33">
        <v>0</v>
      </c>
      <c r="J34" s="33">
        <v>0</v>
      </c>
      <c r="K34" s="33">
        <v>0</v>
      </c>
      <c r="L34" s="33">
        <v>0</v>
      </c>
      <c r="M34" s="33">
        <v>0</v>
      </c>
      <c r="N34" s="33">
        <v>0</v>
      </c>
      <c r="O34" s="33">
        <v>0</v>
      </c>
      <c r="P34" s="33">
        <v>0</v>
      </c>
      <c r="Q34" s="33">
        <v>0</v>
      </c>
      <c r="R34" s="33">
        <v>0</v>
      </c>
      <c r="S34" s="33">
        <v>0</v>
      </c>
      <c r="T34" s="33">
        <v>0</v>
      </c>
      <c r="U34" s="33">
        <v>0</v>
      </c>
      <c r="V34" s="33">
        <v>0</v>
      </c>
      <c r="W34" s="33">
        <v>0</v>
      </c>
      <c r="X34" s="33">
        <v>0</v>
      </c>
      <c r="Y34" s="33">
        <v>0</v>
      </c>
      <c r="Z34" s="33">
        <v>0</v>
      </c>
      <c r="AA34" s="33">
        <v>0</v>
      </c>
      <c r="AB34" s="33">
        <v>0</v>
      </c>
      <c r="AC34" s="33">
        <v>0</v>
      </c>
      <c r="AD34" s="33">
        <v>0</v>
      </c>
      <c r="AE34" s="33">
        <v>0</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2.12855257332612E-4</v>
      </c>
      <c r="D36" s="33">
        <v>2.03106161496059E-4</v>
      </c>
      <c r="E36" s="33">
        <v>2.0661325280170901E-4</v>
      </c>
      <c r="F36" s="33">
        <v>2.7951340519518297E-4</v>
      </c>
      <c r="G36" s="33">
        <v>2.6671126439303599E-4</v>
      </c>
      <c r="H36" s="33">
        <v>2.5449548118974504E-4</v>
      </c>
      <c r="I36" s="33">
        <v>2.4348887403349701E-4</v>
      </c>
      <c r="J36" s="33">
        <v>2.5400204692282801E-4</v>
      </c>
      <c r="K36" s="33">
        <v>2.42368365287885E-4</v>
      </c>
      <c r="L36" s="33">
        <v>2.5490927150669603E-4</v>
      </c>
      <c r="M36" s="33">
        <v>3.1345432104835902E-4</v>
      </c>
      <c r="N36" s="33">
        <v>3.5325199190176299E-4</v>
      </c>
      <c r="O36" s="33">
        <v>3.37072511222448E-4</v>
      </c>
      <c r="P36" s="33">
        <v>3.2163407546588902E-4</v>
      </c>
      <c r="Q36" s="33">
        <v>3.0772380916109499E-4</v>
      </c>
      <c r="R36" s="33">
        <v>2.92808516176644E-4</v>
      </c>
      <c r="S36" s="33">
        <v>3.2650482840058796E-4</v>
      </c>
      <c r="T36" s="33">
        <v>3.1155040865515199E-4</v>
      </c>
      <c r="U36" s="33">
        <v>3.1475482138340301E-4</v>
      </c>
      <c r="V36" s="33">
        <v>2.9949873706545401E-4</v>
      </c>
      <c r="W36" s="33">
        <v>2.8578123754409998E-4</v>
      </c>
      <c r="X36" s="33">
        <v>2.7269202044878199E-4</v>
      </c>
      <c r="Y36" s="33">
        <v>2.6089843602169598E-4</v>
      </c>
      <c r="Z36" s="33">
        <v>2.4825275669302402E-4</v>
      </c>
      <c r="AA36" s="33">
        <v>2.3688240133033301E-4</v>
      </c>
      <c r="AB36" s="33">
        <v>1.60158284207261E-4</v>
      </c>
      <c r="AC36" s="33">
        <v>1.53231641310315E-4</v>
      </c>
      <c r="AD36" s="33">
        <v>1.4201130169694102E-4</v>
      </c>
      <c r="AE36" s="33">
        <v>1.09846505958949E-4</v>
      </c>
    </row>
    <row r="37" spans="1:31">
      <c r="A37" s="29" t="s">
        <v>131</v>
      </c>
      <c r="B37" s="29" t="s">
        <v>32</v>
      </c>
      <c r="C37" s="33">
        <v>0</v>
      </c>
      <c r="D37" s="33">
        <v>0</v>
      </c>
      <c r="E37" s="33">
        <v>0</v>
      </c>
      <c r="F37" s="33">
        <v>0</v>
      </c>
      <c r="G37" s="33">
        <v>0</v>
      </c>
      <c r="H37" s="33">
        <v>0</v>
      </c>
      <c r="I37" s="33">
        <v>0</v>
      </c>
      <c r="J37" s="33">
        <v>0</v>
      </c>
      <c r="K37" s="33">
        <v>0</v>
      </c>
      <c r="L37" s="33">
        <v>0</v>
      </c>
      <c r="M37" s="33">
        <v>0</v>
      </c>
      <c r="N37" s="33">
        <v>0</v>
      </c>
      <c r="O37" s="33">
        <v>0</v>
      </c>
      <c r="P37" s="33">
        <v>0</v>
      </c>
      <c r="Q37" s="33">
        <v>0</v>
      </c>
      <c r="R37" s="33">
        <v>0</v>
      </c>
      <c r="S37" s="33">
        <v>0</v>
      </c>
      <c r="T37" s="33">
        <v>0</v>
      </c>
      <c r="U37" s="33">
        <v>0</v>
      </c>
      <c r="V37" s="33">
        <v>0</v>
      </c>
      <c r="W37" s="33">
        <v>0</v>
      </c>
      <c r="X37" s="33">
        <v>0</v>
      </c>
      <c r="Y37" s="33">
        <v>0</v>
      </c>
      <c r="Z37" s="33">
        <v>0</v>
      </c>
      <c r="AA37" s="33">
        <v>0</v>
      </c>
      <c r="AB37" s="33">
        <v>0</v>
      </c>
      <c r="AC37" s="33">
        <v>0</v>
      </c>
      <c r="AD37" s="33">
        <v>0</v>
      </c>
      <c r="AE37" s="33">
        <v>0</v>
      </c>
    </row>
    <row r="38" spans="1:31">
      <c r="A38" s="29" t="s">
        <v>131</v>
      </c>
      <c r="B38" s="29" t="s">
        <v>66</v>
      </c>
      <c r="C38" s="33">
        <v>4.6450700479649796E-4</v>
      </c>
      <c r="D38" s="33">
        <v>4.6568650659928898E-4</v>
      </c>
      <c r="E38" s="33">
        <v>4.7055377081027202E-4</v>
      </c>
      <c r="F38" s="33">
        <v>4.4774615194026403E-4</v>
      </c>
      <c r="G38" s="33">
        <v>4.2723869442939499E-4</v>
      </c>
      <c r="H38" s="33">
        <v>4.0767050978940899E-4</v>
      </c>
      <c r="I38" s="33">
        <v>3.90039276694572E-4</v>
      </c>
      <c r="J38" s="33">
        <v>3.90587237603916E-4</v>
      </c>
      <c r="K38" s="33">
        <v>3.7269774565688402E-4</v>
      </c>
      <c r="L38" s="33">
        <v>3.9125123603732604E-4</v>
      </c>
      <c r="M38" s="33">
        <v>4.9895006672333808E-4</v>
      </c>
      <c r="N38" s="33">
        <v>6.4187558535018095E-4</v>
      </c>
      <c r="O38" s="33">
        <v>6.1247670333457595E-4</v>
      </c>
      <c r="P38" s="33">
        <v>5.8442433501024399E-4</v>
      </c>
      <c r="Q38" s="33">
        <v>5.5914872289352703E-4</v>
      </c>
      <c r="R38" s="33">
        <v>5.3204692974149798E-4</v>
      </c>
      <c r="S38" s="33">
        <v>7.5019107734051202E-4</v>
      </c>
      <c r="T38" s="33">
        <v>7.1583118038343811E-4</v>
      </c>
      <c r="U38" s="33">
        <v>27971.421543819448</v>
      </c>
      <c r="V38" s="33">
        <v>26615.654017559449</v>
      </c>
      <c r="W38" s="33">
        <v>25396.616418857946</v>
      </c>
      <c r="X38" s="33">
        <v>37997.462974176524</v>
      </c>
      <c r="Y38" s="33">
        <v>36354.120837272247</v>
      </c>
      <c r="Z38" s="33">
        <v>34592.046056779138</v>
      </c>
      <c r="AA38" s="33">
        <v>33007.677521953468</v>
      </c>
      <c r="AB38" s="33">
        <v>59260.170408740727</v>
      </c>
      <c r="AC38" s="33">
        <v>56697.243104784808</v>
      </c>
      <c r="AD38" s="33">
        <v>53949.142471951622</v>
      </c>
      <c r="AE38" s="33">
        <v>81718.344180605709</v>
      </c>
    </row>
    <row r="39" spans="1:31">
      <c r="A39" s="29" t="s">
        <v>131</v>
      </c>
      <c r="B39" s="29" t="s">
        <v>65</v>
      </c>
      <c r="C39" s="33">
        <v>0</v>
      </c>
      <c r="D39" s="33">
        <v>0</v>
      </c>
      <c r="E39" s="33">
        <v>0</v>
      </c>
      <c r="F39" s="33">
        <v>0</v>
      </c>
      <c r="G39" s="33">
        <v>0</v>
      </c>
      <c r="H39" s="33">
        <v>0</v>
      </c>
      <c r="I39" s="33">
        <v>0</v>
      </c>
      <c r="J39" s="33">
        <v>0</v>
      </c>
      <c r="K39" s="33">
        <v>0</v>
      </c>
      <c r="L39" s="33">
        <v>0</v>
      </c>
      <c r="M39" s="33">
        <v>0</v>
      </c>
      <c r="N39" s="33">
        <v>0</v>
      </c>
      <c r="O39" s="33">
        <v>0</v>
      </c>
      <c r="P39" s="33">
        <v>0</v>
      </c>
      <c r="Q39" s="33">
        <v>0</v>
      </c>
      <c r="R39" s="33">
        <v>0</v>
      </c>
      <c r="S39" s="33">
        <v>0</v>
      </c>
      <c r="T39" s="33">
        <v>0</v>
      </c>
      <c r="U39" s="33">
        <v>0</v>
      </c>
      <c r="V39" s="33">
        <v>0</v>
      </c>
      <c r="W39" s="33">
        <v>0</v>
      </c>
      <c r="X39" s="33">
        <v>0</v>
      </c>
      <c r="Y39" s="33">
        <v>0</v>
      </c>
      <c r="Z39" s="33">
        <v>0</v>
      </c>
      <c r="AA39" s="33">
        <v>0</v>
      </c>
      <c r="AB39" s="33">
        <v>0</v>
      </c>
      <c r="AC39" s="33">
        <v>0</v>
      </c>
      <c r="AD39" s="33">
        <v>0</v>
      </c>
      <c r="AE39" s="33">
        <v>0</v>
      </c>
    </row>
    <row r="40" spans="1:31">
      <c r="A40" s="29" t="s">
        <v>131</v>
      </c>
      <c r="B40" s="29" t="s">
        <v>69</v>
      </c>
      <c r="C40" s="33">
        <v>478760.34091241454</v>
      </c>
      <c r="D40" s="33">
        <v>456832.38618493191</v>
      </c>
      <c r="E40" s="33">
        <v>437074.96444350365</v>
      </c>
      <c r="F40" s="33">
        <v>541267.53749624838</v>
      </c>
      <c r="G40" s="33">
        <v>545268.29415000312</v>
      </c>
      <c r="H40" s="33">
        <v>520294.17360011436</v>
      </c>
      <c r="I40" s="33">
        <v>498769.55625095544</v>
      </c>
      <c r="J40" s="33">
        <v>543002.17399682407</v>
      </c>
      <c r="K40" s="33">
        <v>518131.84521053743</v>
      </c>
      <c r="L40" s="33">
        <v>494400.61546207767</v>
      </c>
      <c r="M40" s="33">
        <v>488673.56992583239</v>
      </c>
      <c r="N40" s="33">
        <v>528104.01883626159</v>
      </c>
      <c r="O40" s="33">
        <v>596110.33126866806</v>
      </c>
      <c r="P40" s="33">
        <v>577203.91942810209</v>
      </c>
      <c r="Q40" s="33">
        <v>570548.93578185537</v>
      </c>
      <c r="R40" s="33">
        <v>569080.09707127069</v>
      </c>
      <c r="S40" s="33">
        <v>587049.65305079508</v>
      </c>
      <c r="T40" s="33">
        <v>560161.88245904353</v>
      </c>
      <c r="U40" s="33">
        <v>535935.59067850618</v>
      </c>
      <c r="V40" s="33">
        <v>509958.93200670369</v>
      </c>
      <c r="W40" s="33">
        <v>513391.39921401802</v>
      </c>
      <c r="X40" s="33">
        <v>554854.72145909478</v>
      </c>
      <c r="Y40" s="33">
        <v>530857.95771065459</v>
      </c>
      <c r="Z40" s="33">
        <v>533772.24339178135</v>
      </c>
      <c r="AA40" s="33">
        <v>550344.48308577773</v>
      </c>
      <c r="AB40" s="33">
        <v>385671.60786314023</v>
      </c>
      <c r="AC40" s="33">
        <v>368991.79940751137</v>
      </c>
      <c r="AD40" s="33">
        <v>477171.71963329014</v>
      </c>
      <c r="AE40" s="33">
        <v>416514.64671746397</v>
      </c>
    </row>
    <row r="41" spans="1:31">
      <c r="A41" s="29" t="s">
        <v>131</v>
      </c>
      <c r="B41" s="29" t="s">
        <v>68</v>
      </c>
      <c r="C41" s="33">
        <v>7.3279062753361121E-4</v>
      </c>
      <c r="D41" s="33">
        <v>1.2123574126369349E-3</v>
      </c>
      <c r="E41" s="33">
        <v>1.206653407937153E-3</v>
      </c>
      <c r="F41" s="33">
        <v>2.5027481015529756E-3</v>
      </c>
      <c r="G41" s="33">
        <v>2.3881184165616179E-3</v>
      </c>
      <c r="H41" s="33">
        <v>2.2991889721762E-3</v>
      </c>
      <c r="I41" s="33">
        <v>2.2223032263880846E-3</v>
      </c>
      <c r="J41" s="33">
        <v>2.3657382726778396E-3</v>
      </c>
      <c r="K41" s="33">
        <v>2.2931710554886767E-3</v>
      </c>
      <c r="L41" s="33">
        <v>2.8609451476749761E-3</v>
      </c>
      <c r="M41" s="33">
        <v>13751.705686586631</v>
      </c>
      <c r="N41" s="33">
        <v>36044.133422470062</v>
      </c>
      <c r="O41" s="33">
        <v>55714.304676715336</v>
      </c>
      <c r="P41" s="33">
        <v>53162.504441349462</v>
      </c>
      <c r="Q41" s="33">
        <v>50863.293472680103</v>
      </c>
      <c r="R41" s="33">
        <v>48397.962868696923</v>
      </c>
      <c r="S41" s="33">
        <v>99496.467515384487</v>
      </c>
      <c r="T41" s="33">
        <v>94939.377380063292</v>
      </c>
      <c r="U41" s="33">
        <v>111066.61637101862</v>
      </c>
      <c r="V41" s="33">
        <v>121054.43380710226</v>
      </c>
      <c r="W41" s="33">
        <v>134191.35036845924</v>
      </c>
      <c r="X41" s="33">
        <v>182142.04342759756</v>
      </c>
      <c r="Y41" s="33">
        <v>174264.63079429037</v>
      </c>
      <c r="Z41" s="33">
        <v>165818.06946967277</v>
      </c>
      <c r="AA41" s="33">
        <v>158223.3486676116</v>
      </c>
      <c r="AB41" s="33">
        <v>230081.44055268867</v>
      </c>
      <c r="AC41" s="33">
        <v>220130.70956606726</v>
      </c>
      <c r="AD41" s="33">
        <v>209461.0316216861</v>
      </c>
      <c r="AE41" s="33">
        <v>237600.9412410949</v>
      </c>
    </row>
    <row r="42" spans="1:31">
      <c r="A42" s="29" t="s">
        <v>131</v>
      </c>
      <c r="B42" s="29" t="s">
        <v>36</v>
      </c>
      <c r="C42" s="33">
        <v>4.2517054723415599E-4</v>
      </c>
      <c r="D42" s="33">
        <v>5.79318874143204E-4</v>
      </c>
      <c r="E42" s="33">
        <v>5.5426406674118198E-4</v>
      </c>
      <c r="F42" s="33">
        <v>7.6401901443025799E-4</v>
      </c>
      <c r="G42" s="33">
        <v>1.0043265580445199E-3</v>
      </c>
      <c r="H42" s="33">
        <v>9.5832686798156597E-4</v>
      </c>
      <c r="I42" s="33">
        <v>1.50805415994662E-3</v>
      </c>
      <c r="J42" s="33">
        <v>2.0883953303033199E-2</v>
      </c>
      <c r="K42" s="33">
        <v>1.9927436349922601E-2</v>
      </c>
      <c r="L42" s="33">
        <v>1.9014729333959E-2</v>
      </c>
      <c r="M42" s="33">
        <v>1.8192366378896398E-2</v>
      </c>
      <c r="N42" s="33">
        <v>22989.2415918734</v>
      </c>
      <c r="O42" s="33">
        <v>30474.316009201098</v>
      </c>
      <c r="P42" s="33">
        <v>29078.545798729599</v>
      </c>
      <c r="Q42" s="33">
        <v>27820.935530816998</v>
      </c>
      <c r="R42" s="33">
        <v>26472.4620224625</v>
      </c>
      <c r="S42" s="33">
        <v>25259.9828521731</v>
      </c>
      <c r="T42" s="33">
        <v>24103.037063088203</v>
      </c>
      <c r="U42" s="33">
        <v>23060.6112448157</v>
      </c>
      <c r="V42" s="33">
        <v>21942.869416340898</v>
      </c>
      <c r="W42" s="33">
        <v>20937.852337522101</v>
      </c>
      <c r="X42" s="33">
        <v>50713.223748190801</v>
      </c>
      <c r="Y42" s="33">
        <v>48519.9410666525</v>
      </c>
      <c r="Z42" s="33">
        <v>67932.443283361412</v>
      </c>
      <c r="AA42" s="33">
        <v>73879.220458639611</v>
      </c>
      <c r="AB42" s="33">
        <v>165626.05981608998</v>
      </c>
      <c r="AC42" s="33">
        <v>158462.94231954199</v>
      </c>
      <c r="AD42" s="33">
        <v>183240.38717190799</v>
      </c>
      <c r="AE42" s="33">
        <v>174847.69761350797</v>
      </c>
    </row>
    <row r="43" spans="1:31">
      <c r="A43" s="29" t="s">
        <v>131</v>
      </c>
      <c r="B43" s="29" t="s">
        <v>73</v>
      </c>
      <c r="C43" s="33">
        <v>0</v>
      </c>
      <c r="D43" s="33">
        <v>0</v>
      </c>
      <c r="E43" s="33">
        <v>1.1373080330077901E-3</v>
      </c>
      <c r="F43" s="33">
        <v>1.56873779902781E-3</v>
      </c>
      <c r="G43" s="33">
        <v>1.4968872122168499E-3</v>
      </c>
      <c r="H43" s="33">
        <v>1.80686928127587E-3</v>
      </c>
      <c r="I43" s="33">
        <v>1.8455638999371699E-3</v>
      </c>
      <c r="J43" s="33">
        <v>1.12735994236999E-2</v>
      </c>
      <c r="K43" s="33">
        <v>1.07572513542096E-2</v>
      </c>
      <c r="L43" s="33">
        <v>1.0264552814815699E-2</v>
      </c>
      <c r="M43" s="33">
        <v>9.8206239091272497E-3</v>
      </c>
      <c r="N43" s="33">
        <v>54959.172782614602</v>
      </c>
      <c r="O43" s="33">
        <v>90980.60216039879</v>
      </c>
      <c r="P43" s="33">
        <v>86813.551645207408</v>
      </c>
      <c r="Q43" s="33">
        <v>83058.975515484301</v>
      </c>
      <c r="R43" s="33">
        <v>79033.128577676296</v>
      </c>
      <c r="S43" s="33">
        <v>179084.45463178799</v>
      </c>
      <c r="T43" s="33">
        <v>170882.11313023901</v>
      </c>
      <c r="U43" s="33">
        <v>174280.75189788401</v>
      </c>
      <c r="V43" s="33">
        <v>165833.40918756899</v>
      </c>
      <c r="W43" s="33">
        <v>168545.91834968</v>
      </c>
      <c r="X43" s="33">
        <v>203598.56765427301</v>
      </c>
      <c r="Y43" s="33">
        <v>194793.18753015701</v>
      </c>
      <c r="Z43" s="33">
        <v>185351.61240047199</v>
      </c>
      <c r="AA43" s="33">
        <v>176862.225502557</v>
      </c>
      <c r="AB43" s="33">
        <v>168761.66548868699</v>
      </c>
      <c r="AC43" s="33">
        <v>161462.93725043099</v>
      </c>
      <c r="AD43" s="33">
        <v>153636.87068188802</v>
      </c>
      <c r="AE43" s="33">
        <v>146600.06738618499</v>
      </c>
    </row>
    <row r="44" spans="1:31">
      <c r="A44" s="29" t="s">
        <v>131</v>
      </c>
      <c r="B44" s="29" t="s">
        <v>56</v>
      </c>
      <c r="C44" s="33">
        <v>0</v>
      </c>
      <c r="D44" s="33">
        <v>0</v>
      </c>
      <c r="E44" s="33">
        <v>0</v>
      </c>
      <c r="F44" s="33">
        <v>0</v>
      </c>
      <c r="G44" s="33">
        <v>0</v>
      </c>
      <c r="H44" s="33">
        <v>0</v>
      </c>
      <c r="I44" s="33">
        <v>0</v>
      </c>
      <c r="J44" s="33">
        <v>0</v>
      </c>
      <c r="K44" s="33">
        <v>0</v>
      </c>
      <c r="L44" s="33">
        <v>0</v>
      </c>
      <c r="M44" s="33">
        <v>0</v>
      </c>
      <c r="N44" s="33">
        <v>0</v>
      </c>
      <c r="O44" s="33">
        <v>0</v>
      </c>
      <c r="P44" s="33">
        <v>0</v>
      </c>
      <c r="Q44" s="33">
        <v>0</v>
      </c>
      <c r="R44" s="33">
        <v>0</v>
      </c>
      <c r="S44" s="33">
        <v>0</v>
      </c>
      <c r="T44" s="33">
        <v>0</v>
      </c>
      <c r="U44" s="33">
        <v>0</v>
      </c>
      <c r="V44" s="33">
        <v>0</v>
      </c>
      <c r="W44" s="33">
        <v>0</v>
      </c>
      <c r="X44" s="33">
        <v>0</v>
      </c>
      <c r="Y44" s="33">
        <v>0</v>
      </c>
      <c r="Z44" s="33">
        <v>0</v>
      </c>
      <c r="AA44" s="33">
        <v>0</v>
      </c>
      <c r="AB44" s="33">
        <v>0</v>
      </c>
      <c r="AC44" s="33">
        <v>0</v>
      </c>
      <c r="AD44" s="33">
        <v>0</v>
      </c>
      <c r="AE44" s="33">
        <v>0</v>
      </c>
    </row>
    <row r="45" spans="1:31">
      <c r="A45" s="34" t="s">
        <v>138</v>
      </c>
      <c r="B45" s="34"/>
      <c r="C45" s="35">
        <v>478760.34232256742</v>
      </c>
      <c r="D45" s="35">
        <v>456832.38806608203</v>
      </c>
      <c r="E45" s="35">
        <v>437074.9663273241</v>
      </c>
      <c r="F45" s="35">
        <v>541267.54072625597</v>
      </c>
      <c r="G45" s="35">
        <v>545268.29723207152</v>
      </c>
      <c r="H45" s="35">
        <v>520294.17656146933</v>
      </c>
      <c r="I45" s="35">
        <v>498769.55910678685</v>
      </c>
      <c r="J45" s="35">
        <v>543002.17700715165</v>
      </c>
      <c r="K45" s="35">
        <v>518131.84811877459</v>
      </c>
      <c r="L45" s="35">
        <v>494400.6189691833</v>
      </c>
      <c r="M45" s="35">
        <v>502425.27642482339</v>
      </c>
      <c r="N45" s="35">
        <v>564148.15325385926</v>
      </c>
      <c r="O45" s="35">
        <v>651824.6368949326</v>
      </c>
      <c r="P45" s="35">
        <v>630366.42477550986</v>
      </c>
      <c r="Q45" s="35">
        <v>621412.23012140801</v>
      </c>
      <c r="R45" s="35">
        <v>617478.06076482299</v>
      </c>
      <c r="S45" s="35">
        <v>686546.12164287549</v>
      </c>
      <c r="T45" s="35">
        <v>655101.26086648845</v>
      </c>
      <c r="U45" s="35">
        <v>674973.62890809902</v>
      </c>
      <c r="V45" s="35">
        <v>657629.02013086411</v>
      </c>
      <c r="W45" s="35">
        <v>672979.36628711643</v>
      </c>
      <c r="X45" s="35">
        <v>774994.22813356086</v>
      </c>
      <c r="Y45" s="35">
        <v>741476.70960311557</v>
      </c>
      <c r="Z45" s="35">
        <v>734182.35916648596</v>
      </c>
      <c r="AA45" s="35">
        <v>741575.50951222517</v>
      </c>
      <c r="AB45" s="35">
        <v>675013.21898472798</v>
      </c>
      <c r="AC45" s="35">
        <v>645819.75223159511</v>
      </c>
      <c r="AD45" s="35">
        <v>740581.89386893914</v>
      </c>
      <c r="AE45" s="35">
        <v>735833.93224901101</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0</v>
      </c>
      <c r="D49" s="33">
        <v>0</v>
      </c>
      <c r="E49" s="33">
        <v>0</v>
      </c>
      <c r="F49" s="33">
        <v>0</v>
      </c>
      <c r="G49" s="33">
        <v>0</v>
      </c>
      <c r="H49" s="33">
        <v>0</v>
      </c>
      <c r="I49" s="33">
        <v>0</v>
      </c>
      <c r="J49" s="33">
        <v>0</v>
      </c>
      <c r="K49" s="33">
        <v>0</v>
      </c>
      <c r="L49" s="33">
        <v>0</v>
      </c>
      <c r="M49" s="33">
        <v>0</v>
      </c>
      <c r="N49" s="33">
        <v>0</v>
      </c>
      <c r="O49" s="33">
        <v>0</v>
      </c>
      <c r="P49" s="33">
        <v>0</v>
      </c>
      <c r="Q49" s="33">
        <v>0</v>
      </c>
      <c r="R49" s="33">
        <v>0</v>
      </c>
      <c r="S49" s="33">
        <v>0</v>
      </c>
      <c r="T49" s="33">
        <v>0</v>
      </c>
      <c r="U49" s="33">
        <v>0</v>
      </c>
      <c r="V49" s="33">
        <v>0</v>
      </c>
      <c r="W49" s="33">
        <v>0</v>
      </c>
      <c r="X49" s="33">
        <v>0</v>
      </c>
      <c r="Y49" s="33">
        <v>0</v>
      </c>
      <c r="Z49" s="33">
        <v>0</v>
      </c>
      <c r="AA49" s="33">
        <v>0</v>
      </c>
      <c r="AB49" s="33">
        <v>0</v>
      </c>
      <c r="AC49" s="33">
        <v>0</v>
      </c>
      <c r="AD49" s="33">
        <v>0</v>
      </c>
      <c r="AE49" s="33">
        <v>0</v>
      </c>
    </row>
    <row r="50" spans="1:31">
      <c r="A50" s="29" t="s">
        <v>132</v>
      </c>
      <c r="B50" s="29" t="s">
        <v>20</v>
      </c>
      <c r="C50" s="33">
        <v>1.91963732147085E-4</v>
      </c>
      <c r="D50" s="33">
        <v>1.83171500067423E-4</v>
      </c>
      <c r="E50" s="33">
        <v>1.7524956473860101E-4</v>
      </c>
      <c r="F50" s="33">
        <v>2.9415451183629397E-4</v>
      </c>
      <c r="G50" s="33">
        <v>2.8068178599158797E-4</v>
      </c>
      <c r="H50" s="33">
        <v>2.67826131564735E-4</v>
      </c>
      <c r="I50" s="33">
        <v>2.5624299066757798E-4</v>
      </c>
      <c r="J50" s="33">
        <v>2.5438748606141899E-4</v>
      </c>
      <c r="K50" s="33">
        <v>2.4273615072532601E-4</v>
      </c>
      <c r="L50" s="33">
        <v>2.3161846434035E-4</v>
      </c>
      <c r="M50" s="33">
        <v>2.3881391778253399E-4</v>
      </c>
      <c r="N50" s="33">
        <v>3.2488160003518799E-4</v>
      </c>
      <c r="O50" s="33">
        <v>3.10001526627714E-4</v>
      </c>
      <c r="P50" s="33">
        <v>2.9580298330562601E-4</v>
      </c>
      <c r="Q50" s="33">
        <v>2.8300987901288697E-4</v>
      </c>
      <c r="R50" s="33">
        <v>2.6929246379409397E-4</v>
      </c>
      <c r="S50" s="33">
        <v>3.6707388017113003E-4</v>
      </c>
      <c r="T50" s="33">
        <v>3.5026133590170802E-4</v>
      </c>
      <c r="U50" s="33">
        <v>3.8968910176757801E-4</v>
      </c>
      <c r="V50" s="33">
        <v>3.7080097237142699E-4</v>
      </c>
      <c r="W50" s="33">
        <v>5.4792838438857201E-4</v>
      </c>
      <c r="X50" s="33">
        <v>5.2283242764353895E-4</v>
      </c>
      <c r="Y50" s="33">
        <v>5.5284969353137199E-4</v>
      </c>
      <c r="Z50" s="33">
        <v>5.2605321269401297E-4</v>
      </c>
      <c r="AA50" s="33">
        <v>5.0195917221811006E-4</v>
      </c>
      <c r="AB50" s="33">
        <v>6.3231249540526499E-4</v>
      </c>
      <c r="AC50" s="33">
        <v>6.0496578101813E-4</v>
      </c>
      <c r="AD50" s="33">
        <v>8.2585043936961398E-4</v>
      </c>
      <c r="AE50" s="33">
        <v>7.4859765117374995E-4</v>
      </c>
    </row>
    <row r="51" spans="1:31">
      <c r="A51" s="29" t="s">
        <v>132</v>
      </c>
      <c r="B51" s="29" t="s">
        <v>32</v>
      </c>
      <c r="C51" s="33">
        <v>0</v>
      </c>
      <c r="D51" s="33">
        <v>0</v>
      </c>
      <c r="E51" s="33">
        <v>0</v>
      </c>
      <c r="F51" s="33">
        <v>0</v>
      </c>
      <c r="G51" s="33">
        <v>0</v>
      </c>
      <c r="H51" s="33">
        <v>0</v>
      </c>
      <c r="I51" s="33">
        <v>0</v>
      </c>
      <c r="J51" s="33">
        <v>0</v>
      </c>
      <c r="K51" s="33">
        <v>0</v>
      </c>
      <c r="L51" s="33">
        <v>0</v>
      </c>
      <c r="M51" s="33">
        <v>0</v>
      </c>
      <c r="N51" s="33">
        <v>0</v>
      </c>
      <c r="O51" s="33">
        <v>0</v>
      </c>
      <c r="P51" s="33">
        <v>0</v>
      </c>
      <c r="Q51" s="33">
        <v>0</v>
      </c>
      <c r="R51" s="33">
        <v>0</v>
      </c>
      <c r="S51" s="33">
        <v>0</v>
      </c>
      <c r="T51" s="33">
        <v>0</v>
      </c>
      <c r="U51" s="33">
        <v>0</v>
      </c>
      <c r="V51" s="33">
        <v>0</v>
      </c>
      <c r="W51" s="33">
        <v>0</v>
      </c>
      <c r="X51" s="33">
        <v>0</v>
      </c>
      <c r="Y51" s="33">
        <v>0</v>
      </c>
      <c r="Z51" s="33">
        <v>0</v>
      </c>
      <c r="AA51" s="33">
        <v>0</v>
      </c>
      <c r="AB51" s="33">
        <v>0</v>
      </c>
      <c r="AC51" s="33">
        <v>0</v>
      </c>
      <c r="AD51" s="33">
        <v>0</v>
      </c>
      <c r="AE51" s="33">
        <v>0</v>
      </c>
    </row>
    <row r="52" spans="1:31">
      <c r="A52" s="29" t="s">
        <v>132</v>
      </c>
      <c r="B52" s="29" t="s">
        <v>66</v>
      </c>
      <c r="C52" s="33">
        <v>4.6323636757868202E-4</v>
      </c>
      <c r="D52" s="33">
        <v>4.5015611739053095E-4</v>
      </c>
      <c r="E52" s="33">
        <v>4.3068743558943699E-4</v>
      </c>
      <c r="F52" s="33">
        <v>4.0981212761748999E-4</v>
      </c>
      <c r="G52" s="33">
        <v>3.9104210634955603E-4</v>
      </c>
      <c r="H52" s="33">
        <v>3.7313178071934498E-4</v>
      </c>
      <c r="I52" s="33">
        <v>3.5699430390172298E-4</v>
      </c>
      <c r="J52" s="33">
        <v>3.3969088285350999E-4</v>
      </c>
      <c r="K52" s="33">
        <v>3.2972281826905501E-4</v>
      </c>
      <c r="L52" s="33">
        <v>3.35920929938215E-4</v>
      </c>
      <c r="M52" s="33">
        <v>3.4279545808877298E-4</v>
      </c>
      <c r="N52" s="33">
        <v>7.1954084222753604E-4</v>
      </c>
      <c r="O52" s="33">
        <v>6.8658477284453203E-4</v>
      </c>
      <c r="P52" s="33">
        <v>6.5513814176639993E-4</v>
      </c>
      <c r="Q52" s="33">
        <v>2.8251979497181086E-3</v>
      </c>
      <c r="R52" s="33">
        <v>2.6882613399900829E-3</v>
      </c>
      <c r="S52" s="33">
        <v>1067.5483869269831</v>
      </c>
      <c r="T52" s="33">
        <v>1018.6530405553176</v>
      </c>
      <c r="U52" s="33">
        <v>3229.2411935450741</v>
      </c>
      <c r="V52" s="33">
        <v>3072.7207128890891</v>
      </c>
      <c r="W52" s="33">
        <v>36860.146315898317</v>
      </c>
      <c r="X52" s="33">
        <v>35171.895325594895</v>
      </c>
      <c r="Y52" s="33">
        <v>51204.837563107933</v>
      </c>
      <c r="Z52" s="33">
        <v>59684.327859472716</v>
      </c>
      <c r="AA52" s="33">
        <v>56950.694499724188</v>
      </c>
      <c r="AB52" s="33">
        <v>54342.265579014143</v>
      </c>
      <c r="AC52" s="33">
        <v>51992.031433185395</v>
      </c>
      <c r="AD52" s="33">
        <v>57216.613743697395</v>
      </c>
      <c r="AE52" s="33">
        <v>75884.008227952101</v>
      </c>
    </row>
    <row r="53" spans="1:31">
      <c r="A53" s="29" t="s">
        <v>132</v>
      </c>
      <c r="B53" s="29" t="s">
        <v>65</v>
      </c>
      <c r="C53" s="33">
        <v>0</v>
      </c>
      <c r="D53" s="33">
        <v>0</v>
      </c>
      <c r="E53" s="33">
        <v>0</v>
      </c>
      <c r="F53" s="33">
        <v>0</v>
      </c>
      <c r="G53" s="33">
        <v>0</v>
      </c>
      <c r="H53" s="33">
        <v>0</v>
      </c>
      <c r="I53" s="33">
        <v>0</v>
      </c>
      <c r="J53" s="33">
        <v>0</v>
      </c>
      <c r="K53" s="33">
        <v>0</v>
      </c>
      <c r="L53" s="33">
        <v>0</v>
      </c>
      <c r="M53" s="33">
        <v>0</v>
      </c>
      <c r="N53" s="33">
        <v>0</v>
      </c>
      <c r="O53" s="33">
        <v>0</v>
      </c>
      <c r="P53" s="33">
        <v>0</v>
      </c>
      <c r="Q53" s="33">
        <v>0</v>
      </c>
      <c r="R53" s="33">
        <v>0</v>
      </c>
      <c r="S53" s="33">
        <v>0</v>
      </c>
      <c r="T53" s="33">
        <v>0</v>
      </c>
      <c r="U53" s="33">
        <v>0</v>
      </c>
      <c r="V53" s="33">
        <v>0</v>
      </c>
      <c r="W53" s="33">
        <v>0</v>
      </c>
      <c r="X53" s="33">
        <v>0</v>
      </c>
      <c r="Y53" s="33">
        <v>0</v>
      </c>
      <c r="Z53" s="33">
        <v>0</v>
      </c>
      <c r="AA53" s="33">
        <v>0</v>
      </c>
      <c r="AB53" s="33">
        <v>0</v>
      </c>
      <c r="AC53" s="33">
        <v>0</v>
      </c>
      <c r="AD53" s="33">
        <v>0</v>
      </c>
      <c r="AE53" s="33">
        <v>0</v>
      </c>
    </row>
    <row r="54" spans="1:31">
      <c r="A54" s="29" t="s">
        <v>132</v>
      </c>
      <c r="B54" s="29" t="s">
        <v>69</v>
      </c>
      <c r="C54" s="33">
        <v>9.6612634068942403E-3</v>
      </c>
      <c r="D54" s="33">
        <v>9.2187627891678319E-3</v>
      </c>
      <c r="E54" s="33">
        <v>9.5288170689828561E-3</v>
      </c>
      <c r="F54" s="33">
        <v>143443.29267566791</v>
      </c>
      <c r="G54" s="33">
        <v>146533.85769726834</v>
      </c>
      <c r="H54" s="33">
        <v>184672.95934456677</v>
      </c>
      <c r="I54" s="33">
        <v>296798.88038853841</v>
      </c>
      <c r="J54" s="33">
        <v>329100.092767914</v>
      </c>
      <c r="K54" s="33">
        <v>314026.80597890576</v>
      </c>
      <c r="L54" s="33">
        <v>299643.89872570673</v>
      </c>
      <c r="M54" s="33">
        <v>299184.0908831032</v>
      </c>
      <c r="N54" s="33">
        <v>284682.71588791808</v>
      </c>
      <c r="O54" s="33">
        <v>314022.8722872166</v>
      </c>
      <c r="P54" s="33">
        <v>362185.25627908146</v>
      </c>
      <c r="Q54" s="33">
        <v>346521.20277599979</v>
      </c>
      <c r="R54" s="33">
        <v>334881.64800397749</v>
      </c>
      <c r="S54" s="33">
        <v>461179.0969853123</v>
      </c>
      <c r="T54" s="33">
        <v>440056.39012485743</v>
      </c>
      <c r="U54" s="33">
        <v>421024.50877647765</v>
      </c>
      <c r="V54" s="33">
        <v>422878.64255392039</v>
      </c>
      <c r="W54" s="33">
        <v>433645.86750942125</v>
      </c>
      <c r="X54" s="33">
        <v>413784.22464749042</v>
      </c>
      <c r="Y54" s="33">
        <v>395888.58113014279</v>
      </c>
      <c r="Z54" s="33">
        <v>376699.96458190767</v>
      </c>
      <c r="AA54" s="33">
        <v>359446.53099830024</v>
      </c>
      <c r="AB54" s="33">
        <v>342983.32813958282</v>
      </c>
      <c r="AC54" s="33">
        <v>328149.73394792934</v>
      </c>
      <c r="AD54" s="33">
        <v>312244.4014835509</v>
      </c>
      <c r="AE54" s="33">
        <v>294798.12027262861</v>
      </c>
    </row>
    <row r="55" spans="1:31">
      <c r="A55" s="29" t="s">
        <v>132</v>
      </c>
      <c r="B55" s="29" t="s">
        <v>68</v>
      </c>
      <c r="C55" s="33">
        <v>2.5169584194820725E-4</v>
      </c>
      <c r="D55" s="33">
        <v>3.5840123106841196E-4</v>
      </c>
      <c r="E55" s="33">
        <v>3.8042049543194874E-4</v>
      </c>
      <c r="F55" s="33">
        <v>2.1424341947193048E-3</v>
      </c>
      <c r="G55" s="33">
        <v>8744.7398564980122</v>
      </c>
      <c r="H55" s="33">
        <v>8344.2179039423045</v>
      </c>
      <c r="I55" s="33">
        <v>36465.870636934051</v>
      </c>
      <c r="J55" s="33">
        <v>34698.379378210018</v>
      </c>
      <c r="K55" s="33">
        <v>33109.140614881464</v>
      </c>
      <c r="L55" s="33">
        <v>47050.407171931365</v>
      </c>
      <c r="M55" s="33">
        <v>58900.2719748421</v>
      </c>
      <c r="N55" s="33">
        <v>84801.72232157347</v>
      </c>
      <c r="O55" s="33">
        <v>80917.673938751905</v>
      </c>
      <c r="P55" s="33">
        <v>77211.520903183875</v>
      </c>
      <c r="Q55" s="33">
        <v>73872.220438810837</v>
      </c>
      <c r="R55" s="33">
        <v>70291.653129896498</v>
      </c>
      <c r="S55" s="33">
        <v>74297.314553799501</v>
      </c>
      <c r="T55" s="33">
        <v>70894.384090922016</v>
      </c>
      <c r="U55" s="33">
        <v>67828.292623219837</v>
      </c>
      <c r="V55" s="33">
        <v>69168.343604204187</v>
      </c>
      <c r="W55" s="33">
        <v>109614.74536876919</v>
      </c>
      <c r="X55" s="33">
        <v>114337.87141997139</v>
      </c>
      <c r="Y55" s="33">
        <v>120447.56652454229</v>
      </c>
      <c r="Z55" s="33">
        <v>114609.50430610262</v>
      </c>
      <c r="AA55" s="33">
        <v>111389.42888217175</v>
      </c>
      <c r="AB55" s="33">
        <v>106565.21628415404</v>
      </c>
      <c r="AC55" s="33">
        <v>101956.40564431832</v>
      </c>
      <c r="AD55" s="33">
        <v>97014.605172215015</v>
      </c>
      <c r="AE55" s="33">
        <v>92571.187553556592</v>
      </c>
    </row>
    <row r="56" spans="1:31">
      <c r="A56" s="29" t="s">
        <v>132</v>
      </c>
      <c r="B56" s="29" t="s">
        <v>36</v>
      </c>
      <c r="C56" s="33">
        <v>4.2648120011063004E-4</v>
      </c>
      <c r="D56" s="33">
        <v>5.9150897388232301E-4</v>
      </c>
      <c r="E56" s="33">
        <v>5.65926960109498E-4</v>
      </c>
      <c r="F56" s="33">
        <v>7.2576071995143299E-4</v>
      </c>
      <c r="G56" s="33">
        <v>1.08121092696492E-3</v>
      </c>
      <c r="H56" s="33">
        <v>1.1737029250665401E-3</v>
      </c>
      <c r="I56" s="33">
        <v>1.1769344710247001E-3</v>
      </c>
      <c r="J56" s="33">
        <v>1.34329942763634E-3</v>
      </c>
      <c r="K56" s="33">
        <v>1.5303353906935999E-3</v>
      </c>
      <c r="L56" s="33">
        <v>1.8063810704500301E-3</v>
      </c>
      <c r="M56" s="33">
        <v>1.9613074448091099E-3</v>
      </c>
      <c r="N56" s="33">
        <v>1.7941760076165401E-2</v>
      </c>
      <c r="O56" s="33">
        <v>1.7120000065861E-2</v>
      </c>
      <c r="P56" s="33">
        <v>1.6335877918936197E-2</v>
      </c>
      <c r="Q56" s="33">
        <v>1.5633789747496799E-2</v>
      </c>
      <c r="R56" s="33">
        <v>1.48760240251209E-2</v>
      </c>
      <c r="S56" s="33">
        <v>1.41946794076321E-2</v>
      </c>
      <c r="T56" s="33">
        <v>1.3544541414103901E-2</v>
      </c>
      <c r="U56" s="33">
        <v>1.29587571567189E-2</v>
      </c>
      <c r="V56" s="33">
        <v>1.23306495681844E-2</v>
      </c>
      <c r="W56" s="33">
        <v>1.15990104374989E-2</v>
      </c>
      <c r="X56" s="33">
        <v>1.0995541622891899E-2</v>
      </c>
      <c r="Y56" s="33">
        <v>1.05199983773004E-2</v>
      </c>
      <c r="Z56" s="33">
        <v>19395.799624523501</v>
      </c>
      <c r="AA56" s="33">
        <v>18507.442230354398</v>
      </c>
      <c r="AB56" s="33">
        <v>17659.773057968603</v>
      </c>
      <c r="AC56" s="33">
        <v>49496.831261380299</v>
      </c>
      <c r="AD56" s="33">
        <v>54726.863110431201</v>
      </c>
      <c r="AE56" s="33">
        <v>71457.746907665001</v>
      </c>
    </row>
    <row r="57" spans="1:31">
      <c r="A57" s="29" t="s">
        <v>132</v>
      </c>
      <c r="B57" s="29" t="s">
        <v>73</v>
      </c>
      <c r="C57" s="33">
        <v>0</v>
      </c>
      <c r="D57" s="33">
        <v>0</v>
      </c>
      <c r="E57" s="33">
        <v>1.28781668048841E-3</v>
      </c>
      <c r="F57" s="33">
        <v>2.9057245358809899E-3</v>
      </c>
      <c r="G57" s="33">
        <v>2.7726379148131303E-3</v>
      </c>
      <c r="H57" s="33">
        <v>3.8579213712247999E-3</v>
      </c>
      <c r="I57" s="33">
        <v>3.69107115929076E-3</v>
      </c>
      <c r="J57" s="33">
        <v>3.5121659003269998E-3</v>
      </c>
      <c r="K57" s="33">
        <v>4.0024866187346395E-3</v>
      </c>
      <c r="L57" s="33">
        <v>4.2801277657909999E-3</v>
      </c>
      <c r="M57" s="33">
        <v>4.9168402032654102E-3</v>
      </c>
      <c r="N57" s="33">
        <v>47999.314495860803</v>
      </c>
      <c r="O57" s="33">
        <v>45800.872592319902</v>
      </c>
      <c r="P57" s="33">
        <v>43703.122685196104</v>
      </c>
      <c r="Q57" s="33">
        <v>82917.347817594899</v>
      </c>
      <c r="R57" s="33">
        <v>78898.365537463207</v>
      </c>
      <c r="S57" s="33">
        <v>99656.016921453003</v>
      </c>
      <c r="T57" s="33">
        <v>95091.619162001502</v>
      </c>
      <c r="U57" s="33">
        <v>90979.027099169107</v>
      </c>
      <c r="V57" s="33">
        <v>86569.297321275793</v>
      </c>
      <c r="W57" s="33">
        <v>155492.07667357801</v>
      </c>
      <c r="X57" s="33">
        <v>148370.30211037499</v>
      </c>
      <c r="Y57" s="33">
        <v>141953.47450562401</v>
      </c>
      <c r="Z57" s="33">
        <v>137093.705063587</v>
      </c>
      <c r="AA57" s="33">
        <v>130814.60401622801</v>
      </c>
      <c r="AB57" s="33">
        <v>124823.095385637</v>
      </c>
      <c r="AC57" s="33">
        <v>119424.654648785</v>
      </c>
      <c r="AD57" s="33">
        <v>113636.172702882</v>
      </c>
      <c r="AE57" s="33">
        <v>108431.462459581</v>
      </c>
    </row>
    <row r="58" spans="1:31">
      <c r="A58" s="29" t="s">
        <v>132</v>
      </c>
      <c r="B58" s="29" t="s">
        <v>56</v>
      </c>
      <c r="C58" s="33">
        <v>0</v>
      </c>
      <c r="D58" s="33">
        <v>0</v>
      </c>
      <c r="E58" s="33">
        <v>0</v>
      </c>
      <c r="F58" s="33">
        <v>0</v>
      </c>
      <c r="G58" s="33">
        <v>0</v>
      </c>
      <c r="H58" s="33">
        <v>0</v>
      </c>
      <c r="I58" s="33">
        <v>0</v>
      </c>
      <c r="J58" s="33">
        <v>0</v>
      </c>
      <c r="K58" s="33">
        <v>0</v>
      </c>
      <c r="L58" s="33">
        <v>0</v>
      </c>
      <c r="M58" s="33">
        <v>0</v>
      </c>
      <c r="N58" s="33">
        <v>0</v>
      </c>
      <c r="O58" s="33">
        <v>0</v>
      </c>
      <c r="P58" s="33">
        <v>0</v>
      </c>
      <c r="Q58" s="33">
        <v>0</v>
      </c>
      <c r="R58" s="33">
        <v>0</v>
      </c>
      <c r="S58" s="33">
        <v>0</v>
      </c>
      <c r="T58" s="33">
        <v>0</v>
      </c>
      <c r="U58" s="33">
        <v>0</v>
      </c>
      <c r="V58" s="33">
        <v>0</v>
      </c>
      <c r="W58" s="33">
        <v>0</v>
      </c>
      <c r="X58" s="33">
        <v>0</v>
      </c>
      <c r="Y58" s="33">
        <v>0</v>
      </c>
      <c r="Z58" s="33">
        <v>0</v>
      </c>
      <c r="AA58" s="33">
        <v>0</v>
      </c>
      <c r="AB58" s="33">
        <v>0</v>
      </c>
      <c r="AC58" s="33">
        <v>0</v>
      </c>
      <c r="AD58" s="33">
        <v>0</v>
      </c>
      <c r="AE58" s="33">
        <v>0</v>
      </c>
    </row>
    <row r="59" spans="1:31">
      <c r="A59" s="34" t="s">
        <v>138</v>
      </c>
      <c r="B59" s="34"/>
      <c r="C59" s="35">
        <v>1.0568159348568215E-2</v>
      </c>
      <c r="D59" s="35">
        <v>1.0210491637694198E-2</v>
      </c>
      <c r="E59" s="35">
        <v>1.0515174564742843E-2</v>
      </c>
      <c r="F59" s="35">
        <v>143443.29552206874</v>
      </c>
      <c r="G59" s="35">
        <v>155278.59822549025</v>
      </c>
      <c r="H59" s="35">
        <v>193017.17788946698</v>
      </c>
      <c r="I59" s="35">
        <v>333264.75163870974</v>
      </c>
      <c r="J59" s="35">
        <v>363798.47274020239</v>
      </c>
      <c r="K59" s="35">
        <v>347135.94716624619</v>
      </c>
      <c r="L59" s="35">
        <v>346694.30646517751</v>
      </c>
      <c r="M59" s="35">
        <v>358084.3634395547</v>
      </c>
      <c r="N59" s="35">
        <v>369484.439253914</v>
      </c>
      <c r="O59" s="35">
        <v>394940.5472225548</v>
      </c>
      <c r="P59" s="35">
        <v>439396.77813320642</v>
      </c>
      <c r="Q59" s="35">
        <v>420393.42632301844</v>
      </c>
      <c r="R59" s="35">
        <v>405173.30409142777</v>
      </c>
      <c r="S59" s="35">
        <v>536543.96029311267</v>
      </c>
      <c r="T59" s="35">
        <v>511969.42760659609</v>
      </c>
      <c r="U59" s="35">
        <v>492082.04298293166</v>
      </c>
      <c r="V59" s="35">
        <v>495119.70724181464</v>
      </c>
      <c r="W59" s="35">
        <v>580120.75974201714</v>
      </c>
      <c r="X59" s="35">
        <v>563293.99191588908</v>
      </c>
      <c r="Y59" s="35">
        <v>567540.98577064276</v>
      </c>
      <c r="Z59" s="35">
        <v>550993.79727353621</v>
      </c>
      <c r="AA59" s="35">
        <v>527786.65488215536</v>
      </c>
      <c r="AB59" s="35">
        <v>503890.81063506351</v>
      </c>
      <c r="AC59" s="35">
        <v>482098.17163039884</v>
      </c>
      <c r="AD59" s="35">
        <v>466475.62122531375</v>
      </c>
      <c r="AE59" s="35">
        <v>463253.31680273492</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1.8838885762792901E-4</v>
      </c>
      <c r="D64" s="33">
        <v>1.7976036026042699E-4</v>
      </c>
      <c r="E64" s="33">
        <v>2.14790144557247E-4</v>
      </c>
      <c r="F64" s="33">
        <v>2.4068694943698299E-4</v>
      </c>
      <c r="G64" s="33">
        <v>2.2966311960034399E-4</v>
      </c>
      <c r="H64" s="33">
        <v>2.19144198004685E-4</v>
      </c>
      <c r="I64" s="33">
        <v>2.0966648906175001E-4</v>
      </c>
      <c r="J64" s="33">
        <v>1.99504008875694E-4</v>
      </c>
      <c r="K64" s="33">
        <v>1.90366420607125E-4</v>
      </c>
      <c r="L64" s="33">
        <v>1.8164734783524401E-4</v>
      </c>
      <c r="M64" s="33">
        <v>1.73791330159606E-4</v>
      </c>
      <c r="N64" s="33">
        <v>2.5060633782725798E-4</v>
      </c>
      <c r="O64" s="33">
        <v>2.39128184854471E-4</v>
      </c>
      <c r="P64" s="33">
        <v>2.2817574881609602E-4</v>
      </c>
      <c r="Q64" s="33">
        <v>2.5134615649115798E-4</v>
      </c>
      <c r="R64" s="33">
        <v>2.3916347366657799E-4</v>
      </c>
      <c r="S64" s="33">
        <v>3.4918452683275401E-4</v>
      </c>
      <c r="T64" s="33">
        <v>3.3319134226501504E-4</v>
      </c>
      <c r="U64" s="33">
        <v>3.18781238812373E-4</v>
      </c>
      <c r="V64" s="33">
        <v>3.0332999508899999E-4</v>
      </c>
      <c r="W64" s="33">
        <v>3.49212463485132E-4</v>
      </c>
      <c r="X64" s="33">
        <v>3.3321799937605198E-4</v>
      </c>
      <c r="Y64" s="33">
        <v>3.1880674303712904E-4</v>
      </c>
      <c r="Z64" s="33">
        <v>3.0335426313061597E-4</v>
      </c>
      <c r="AA64" s="33">
        <v>2.8946017462771399E-4</v>
      </c>
      <c r="AB64" s="33">
        <v>2.1789978765287098E-4</v>
      </c>
      <c r="AC64" s="33">
        <v>2.0847589788118201E-4</v>
      </c>
      <c r="AD64" s="33">
        <v>1.8516110715939099E-4</v>
      </c>
      <c r="AE64" s="33">
        <v>1.6544394475443401E-4</v>
      </c>
    </row>
    <row r="65" spans="1:31">
      <c r="A65" s="29" t="s">
        <v>133</v>
      </c>
      <c r="B65" s="29" t="s">
        <v>32</v>
      </c>
      <c r="C65" s="33">
        <v>0</v>
      </c>
      <c r="D65" s="33">
        <v>0</v>
      </c>
      <c r="E65" s="33">
        <v>0</v>
      </c>
      <c r="F65" s="33">
        <v>0</v>
      </c>
      <c r="G65" s="33">
        <v>0</v>
      </c>
      <c r="H65" s="33">
        <v>0</v>
      </c>
      <c r="I65" s="33">
        <v>0</v>
      </c>
      <c r="J65" s="33">
        <v>0</v>
      </c>
      <c r="K65" s="33">
        <v>0</v>
      </c>
      <c r="L65" s="33">
        <v>0</v>
      </c>
      <c r="M65" s="33">
        <v>0</v>
      </c>
      <c r="N65" s="33">
        <v>0</v>
      </c>
      <c r="O65" s="33">
        <v>0</v>
      </c>
      <c r="P65" s="33">
        <v>0</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4.6357712786973098E-4</v>
      </c>
      <c r="D66" s="33">
        <v>4.5017922846300593E-4</v>
      </c>
      <c r="E66" s="33">
        <v>4.3070954713730604E-4</v>
      </c>
      <c r="F66" s="33">
        <v>4.0983316742438601E-4</v>
      </c>
      <c r="G66" s="33">
        <v>3.91062182501166E-4</v>
      </c>
      <c r="H66" s="33">
        <v>3.7315093735255201E-4</v>
      </c>
      <c r="I66" s="33">
        <v>3.5701263203481297E-4</v>
      </c>
      <c r="J66" s="33">
        <v>3.3970832262675597E-4</v>
      </c>
      <c r="K66" s="33">
        <v>3.3006241134558899E-4</v>
      </c>
      <c r="L66" s="33">
        <v>3.3536135731109993E-4</v>
      </c>
      <c r="M66" s="33">
        <v>3.3964437379193404E-4</v>
      </c>
      <c r="N66" s="33">
        <v>6.5973826456919109E-4</v>
      </c>
      <c r="O66" s="33">
        <v>6.2952124456730507E-4</v>
      </c>
      <c r="P66" s="33">
        <v>6.00688210225837E-4</v>
      </c>
      <c r="Q66" s="33">
        <v>1.2770305942846848E-2</v>
      </c>
      <c r="R66" s="33">
        <v>1.2151332535628542E-2</v>
      </c>
      <c r="S66" s="33">
        <v>15769.089114389179</v>
      </c>
      <c r="T66" s="33">
        <v>15046.840752014465</v>
      </c>
      <c r="U66" s="33">
        <v>14396.083951438592</v>
      </c>
      <c r="V66" s="33">
        <v>13698.309507043756</v>
      </c>
      <c r="W66" s="33">
        <v>13070.906181729453</v>
      </c>
      <c r="X66" s="33">
        <v>12472.238718058812</v>
      </c>
      <c r="Y66" s="33">
        <v>21405.198814713818</v>
      </c>
      <c r="Z66" s="33">
        <v>20367.694396117622</v>
      </c>
      <c r="AA66" s="33">
        <v>19434.822889321425</v>
      </c>
      <c r="AB66" s="33">
        <v>18544.67817865403</v>
      </c>
      <c r="AC66" s="33">
        <v>17742.644338147398</v>
      </c>
      <c r="AD66" s="33">
        <v>16882.662982321057</v>
      </c>
      <c r="AE66" s="33">
        <v>16109.411239312998</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42428.026547886526</v>
      </c>
      <c r="D68" s="33">
        <v>40484.75814026242</v>
      </c>
      <c r="E68" s="33">
        <v>46358.311385405861</v>
      </c>
      <c r="F68" s="33">
        <v>108760.75707236319</v>
      </c>
      <c r="G68" s="33">
        <v>103779.34831017494</v>
      </c>
      <c r="H68" s="33">
        <v>99026.095719697827</v>
      </c>
      <c r="I68" s="33">
        <v>112256.41368684582</v>
      </c>
      <c r="J68" s="33">
        <v>167110.93334580009</v>
      </c>
      <c r="K68" s="33">
        <v>159456.99745349353</v>
      </c>
      <c r="L68" s="33">
        <v>155475.11074751359</v>
      </c>
      <c r="M68" s="33">
        <v>148751.00971157625</v>
      </c>
      <c r="N68" s="33">
        <v>191859.85612167569</v>
      </c>
      <c r="O68" s="33">
        <v>183072.38183873412</v>
      </c>
      <c r="P68" s="33">
        <v>174687.38745582793</v>
      </c>
      <c r="Q68" s="33">
        <v>167132.38563848179</v>
      </c>
      <c r="R68" s="33">
        <v>159031.52238131594</v>
      </c>
      <c r="S68" s="33">
        <v>153961.11106515717</v>
      </c>
      <c r="T68" s="33">
        <v>164563.87538845753</v>
      </c>
      <c r="U68" s="33">
        <v>183564.36033255034</v>
      </c>
      <c r="V68" s="33">
        <v>174667.04353627344</v>
      </c>
      <c r="W68" s="33">
        <v>176341.33327539198</v>
      </c>
      <c r="X68" s="33">
        <v>178121.62247446337</v>
      </c>
      <c r="Y68" s="33">
        <v>191447.83606288797</v>
      </c>
      <c r="Z68" s="33">
        <v>182168.4105467746</v>
      </c>
      <c r="AA68" s="33">
        <v>181818.29987829964</v>
      </c>
      <c r="AB68" s="33">
        <v>211113.64764158471</v>
      </c>
      <c r="AC68" s="33">
        <v>201983.24983741247</v>
      </c>
      <c r="AD68" s="33">
        <v>189840.14871317771</v>
      </c>
      <c r="AE68" s="33">
        <v>161861.96937602115</v>
      </c>
    </row>
    <row r="69" spans="1:31">
      <c r="A69" s="29" t="s">
        <v>133</v>
      </c>
      <c r="B69" s="29" t="s">
        <v>68</v>
      </c>
      <c r="C69" s="33">
        <v>7.8129800929702294E-4</v>
      </c>
      <c r="D69" s="33">
        <v>1.2890586922428382E-3</v>
      </c>
      <c r="E69" s="33">
        <v>1.4460056060836531E-3</v>
      </c>
      <c r="F69" s="33">
        <v>3.5522247944569122E-3</v>
      </c>
      <c r="G69" s="33">
        <v>8.0253307972790438E-3</v>
      </c>
      <c r="H69" s="33">
        <v>7.6629381754444318E-3</v>
      </c>
      <c r="I69" s="33">
        <v>9.586518432870136E-3</v>
      </c>
      <c r="J69" s="33">
        <v>9.1263331459907199E-3</v>
      </c>
      <c r="K69" s="33">
        <v>8.7202408017235146E-3</v>
      </c>
      <c r="L69" s="33">
        <v>0.1184093777203467</v>
      </c>
      <c r="M69" s="33">
        <v>3681.8504333578944</v>
      </c>
      <c r="N69" s="33">
        <v>3503.3922692012025</v>
      </c>
      <c r="O69" s="33">
        <v>3342.9328971807972</v>
      </c>
      <c r="P69" s="33">
        <v>9173.6021481100215</v>
      </c>
      <c r="Q69" s="33">
        <v>8776.8554819239307</v>
      </c>
      <c r="R69" s="33">
        <v>13583.122475432494</v>
      </c>
      <c r="S69" s="33">
        <v>27045.558460738968</v>
      </c>
      <c r="T69" s="33">
        <v>25806.83058437537</v>
      </c>
      <c r="U69" s="33">
        <v>24690.718048852646</v>
      </c>
      <c r="V69" s="33">
        <v>23493.965635584551</v>
      </c>
      <c r="W69" s="33">
        <v>22417.906415906709</v>
      </c>
      <c r="X69" s="33">
        <v>22095.662307672439</v>
      </c>
      <c r="Y69" s="33">
        <v>35108.820810256257</v>
      </c>
      <c r="Z69" s="33">
        <v>33407.105398143161</v>
      </c>
      <c r="AA69" s="33">
        <v>31877.008955002897</v>
      </c>
      <c r="AB69" s="33">
        <v>30416.993619139699</v>
      </c>
      <c r="AC69" s="33">
        <v>29101.497009927833</v>
      </c>
      <c r="AD69" s="33">
        <v>27690.959454782325</v>
      </c>
      <c r="AE69" s="33">
        <v>31478.495924812985</v>
      </c>
    </row>
    <row r="70" spans="1:31">
      <c r="A70" s="29" t="s">
        <v>133</v>
      </c>
      <c r="B70" s="29" t="s">
        <v>36</v>
      </c>
      <c r="C70" s="33">
        <v>4.3897123129475903E-4</v>
      </c>
      <c r="D70" s="33">
        <v>6.3300627187748903E-4</v>
      </c>
      <c r="E70" s="33">
        <v>6.0562955253683508E-4</v>
      </c>
      <c r="F70" s="33">
        <v>7.4072988963800007E-4</v>
      </c>
      <c r="G70" s="33">
        <v>9.0435130889334099E-4</v>
      </c>
      <c r="H70" s="33">
        <v>1.1046203350508501E-3</v>
      </c>
      <c r="I70" s="33">
        <v>1.30081475534878E-3</v>
      </c>
      <c r="J70" s="33">
        <v>1.6559641743707999E-3</v>
      </c>
      <c r="K70" s="33">
        <v>2.0403919922256401E-3</v>
      </c>
      <c r="L70" s="33">
        <v>2.0185993877077004E-3</v>
      </c>
      <c r="M70" s="33">
        <v>2.05632756503338E-3</v>
      </c>
      <c r="N70" s="33">
        <v>4133.4178300063695</v>
      </c>
      <c r="O70" s="33">
        <v>3944.1009812602697</v>
      </c>
      <c r="P70" s="33">
        <v>3763.45513329202</v>
      </c>
      <c r="Q70" s="33">
        <v>24103.866038595697</v>
      </c>
      <c r="R70" s="33">
        <v>22935.5579216394</v>
      </c>
      <c r="S70" s="33">
        <v>21885.074401894402</v>
      </c>
      <c r="T70" s="33">
        <v>20882.704573646399</v>
      </c>
      <c r="U70" s="33">
        <v>19979.554059336402</v>
      </c>
      <c r="V70" s="33">
        <v>19011.150271192499</v>
      </c>
      <c r="W70" s="33">
        <v>20559.101746552999</v>
      </c>
      <c r="X70" s="33">
        <v>19617.463407018698</v>
      </c>
      <c r="Y70" s="33">
        <v>18769.032966864299</v>
      </c>
      <c r="Z70" s="33">
        <v>26350.520366673001</v>
      </c>
      <c r="AA70" s="33">
        <v>25143.626216769098</v>
      </c>
      <c r="AB70" s="33">
        <v>23992.009644703601</v>
      </c>
      <c r="AC70" s="33">
        <v>22954.385526160699</v>
      </c>
      <c r="AD70" s="33">
        <v>21841.7922670015</v>
      </c>
      <c r="AE70" s="33">
        <v>20841.404646528601</v>
      </c>
    </row>
    <row r="71" spans="1:31">
      <c r="A71" s="29" t="s">
        <v>133</v>
      </c>
      <c r="B71" s="29" t="s">
        <v>73</v>
      </c>
      <c r="C71" s="33">
        <v>0</v>
      </c>
      <c r="D71" s="33">
        <v>0</v>
      </c>
      <c r="E71" s="33">
        <v>1.41499518309781E-3</v>
      </c>
      <c r="F71" s="33">
        <v>1.4391311007205501E-3</v>
      </c>
      <c r="G71" s="33">
        <v>1.3732166986141201E-3</v>
      </c>
      <c r="H71" s="33">
        <v>1.5579954891144E-3</v>
      </c>
      <c r="I71" s="33">
        <v>1.4906141579421499E-3</v>
      </c>
      <c r="J71" s="33">
        <v>1.41836447744752E-3</v>
      </c>
      <c r="K71" s="33">
        <v>1.4674237244794198E-3</v>
      </c>
      <c r="L71" s="33">
        <v>1.5826348156727399E-3</v>
      </c>
      <c r="M71" s="33">
        <v>1.5868324504432201E-3</v>
      </c>
      <c r="N71" s="33">
        <v>2.8206284547990703E-3</v>
      </c>
      <c r="O71" s="33">
        <v>2.6914393641947602E-3</v>
      </c>
      <c r="P71" s="33">
        <v>2.5681673312244603E-3</v>
      </c>
      <c r="Q71" s="33">
        <v>2.9118796485960901E-3</v>
      </c>
      <c r="R71" s="33">
        <v>2.7707415994712198E-3</v>
      </c>
      <c r="S71" s="33">
        <v>3.51123157030786E-3</v>
      </c>
      <c r="T71" s="33">
        <v>3.350411802395E-3</v>
      </c>
      <c r="U71" s="33">
        <v>3.2055107363791204E-3</v>
      </c>
      <c r="V71" s="33">
        <v>3.0501404648091701E-3</v>
      </c>
      <c r="W71" s="33">
        <v>3.9989542654663701E-3</v>
      </c>
      <c r="X71" s="33">
        <v>3.8157960533151698E-3</v>
      </c>
      <c r="Y71" s="33">
        <v>3.65076770801466E-3</v>
      </c>
      <c r="Z71" s="33">
        <v>6.3030800427856196E-3</v>
      </c>
      <c r="AA71" s="33">
        <v>6.0143893514086099E-3</v>
      </c>
      <c r="AB71" s="33">
        <v>5.7389211345554797E-3</v>
      </c>
      <c r="AC71" s="33">
        <v>5.4907200657842697E-3</v>
      </c>
      <c r="AD71" s="33">
        <v>5.2245862924501897E-3</v>
      </c>
      <c r="AE71" s="33">
        <v>4.9852922618035898E-3</v>
      </c>
    </row>
    <row r="72" spans="1:31">
      <c r="A72" s="29" t="s">
        <v>133</v>
      </c>
      <c r="B72" s="29" t="s">
        <v>56</v>
      </c>
      <c r="C72" s="33">
        <v>0</v>
      </c>
      <c r="D72" s="33">
        <v>0</v>
      </c>
      <c r="E72" s="33">
        <v>0</v>
      </c>
      <c r="F72" s="33">
        <v>0</v>
      </c>
      <c r="G72" s="33">
        <v>0</v>
      </c>
      <c r="H72" s="33">
        <v>0</v>
      </c>
      <c r="I72" s="33">
        <v>0</v>
      </c>
      <c r="J72" s="33">
        <v>0</v>
      </c>
      <c r="K72" s="33">
        <v>0</v>
      </c>
      <c r="L72" s="33">
        <v>0</v>
      </c>
      <c r="M72" s="33">
        <v>0</v>
      </c>
      <c r="N72" s="33">
        <v>0</v>
      </c>
      <c r="O72" s="33">
        <v>0</v>
      </c>
      <c r="P72" s="33">
        <v>0</v>
      </c>
      <c r="Q72" s="33">
        <v>0</v>
      </c>
      <c r="R72" s="33">
        <v>0</v>
      </c>
      <c r="S72" s="33">
        <v>0</v>
      </c>
      <c r="T72" s="33">
        <v>0</v>
      </c>
      <c r="U72" s="33">
        <v>0</v>
      </c>
      <c r="V72" s="33">
        <v>0</v>
      </c>
      <c r="W72" s="33">
        <v>0</v>
      </c>
      <c r="X72" s="33">
        <v>0</v>
      </c>
      <c r="Y72" s="33">
        <v>0</v>
      </c>
      <c r="Z72" s="33">
        <v>0</v>
      </c>
      <c r="AA72" s="33">
        <v>0</v>
      </c>
      <c r="AB72" s="33">
        <v>0</v>
      </c>
      <c r="AC72" s="33">
        <v>0</v>
      </c>
      <c r="AD72" s="33">
        <v>0</v>
      </c>
      <c r="AE72" s="33">
        <v>0</v>
      </c>
    </row>
    <row r="73" spans="1:31">
      <c r="A73" s="34" t="s">
        <v>138</v>
      </c>
      <c r="B73" s="34"/>
      <c r="C73" s="35">
        <v>42428.027981150524</v>
      </c>
      <c r="D73" s="35">
        <v>40484.760059260705</v>
      </c>
      <c r="E73" s="35">
        <v>46358.313476911157</v>
      </c>
      <c r="F73" s="35">
        <v>108760.7612751081</v>
      </c>
      <c r="G73" s="35">
        <v>103779.35695623104</v>
      </c>
      <c r="H73" s="35">
        <v>99026.103974931146</v>
      </c>
      <c r="I73" s="35">
        <v>112256.42384004337</v>
      </c>
      <c r="J73" s="35">
        <v>167110.94301134557</v>
      </c>
      <c r="K73" s="35">
        <v>159457.00669416317</v>
      </c>
      <c r="L73" s="35">
        <v>155475.22967390003</v>
      </c>
      <c r="M73" s="35">
        <v>152432.86065836984</v>
      </c>
      <c r="N73" s="35">
        <v>195363.24930122148</v>
      </c>
      <c r="O73" s="35">
        <v>186415.31560456433</v>
      </c>
      <c r="P73" s="35">
        <v>183860.99043280192</v>
      </c>
      <c r="Q73" s="35">
        <v>175909.25414205782</v>
      </c>
      <c r="R73" s="35">
        <v>172614.65724724444</v>
      </c>
      <c r="S73" s="35">
        <v>196775.75898946985</v>
      </c>
      <c r="T73" s="35">
        <v>205417.5470580387</v>
      </c>
      <c r="U73" s="35">
        <v>222651.16265162281</v>
      </c>
      <c r="V73" s="35">
        <v>211859.31898223175</v>
      </c>
      <c r="W73" s="35">
        <v>211830.14622224061</v>
      </c>
      <c r="X73" s="35">
        <v>212689.52383341262</v>
      </c>
      <c r="Y73" s="35">
        <v>247961.85600666481</v>
      </c>
      <c r="Z73" s="35">
        <v>235943.21064438962</v>
      </c>
      <c r="AA73" s="35">
        <v>233130.13201208416</v>
      </c>
      <c r="AB73" s="35">
        <v>260075.31965727825</v>
      </c>
      <c r="AC73" s="35">
        <v>248827.3913939636</v>
      </c>
      <c r="AD73" s="35">
        <v>234413.7713354422</v>
      </c>
      <c r="AE73" s="35">
        <v>209449.87670559107</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1.5552733789723201E-4</v>
      </c>
      <c r="D78" s="33">
        <v>1.4840394831613801E-4</v>
      </c>
      <c r="E78" s="33">
        <v>1.41985665555613E-4</v>
      </c>
      <c r="F78" s="33">
        <v>1.3510365727966E-4</v>
      </c>
      <c r="G78" s="33">
        <v>1.28915703459802E-4</v>
      </c>
      <c r="H78" s="33">
        <v>1.23011167374502E-4</v>
      </c>
      <c r="I78" s="33">
        <v>1.36634380083173E-4</v>
      </c>
      <c r="J78" s="33">
        <v>1.4075408816567399E-4</v>
      </c>
      <c r="K78" s="33">
        <v>1.3430733598247799E-4</v>
      </c>
      <c r="L78" s="33">
        <v>1.39972899521597E-4</v>
      </c>
      <c r="M78" s="33">
        <v>1.3391924894064E-4</v>
      </c>
      <c r="N78" s="33">
        <v>1.5794429245452E-4</v>
      </c>
      <c r="O78" s="33">
        <v>1.5071020266377698E-4</v>
      </c>
      <c r="P78" s="33">
        <v>1.4380744523261098E-4</v>
      </c>
      <c r="Q78" s="33">
        <v>1.37587955407411E-4</v>
      </c>
      <c r="R78" s="33">
        <v>1.30919102998403E-4</v>
      </c>
      <c r="S78" s="33">
        <v>1.42531477723567E-4</v>
      </c>
      <c r="T78" s="33">
        <v>1.36003318384372E-4</v>
      </c>
      <c r="U78" s="33">
        <v>1.6149039986740099E-4</v>
      </c>
      <c r="V78" s="33">
        <v>1.5366300219295701E-4</v>
      </c>
      <c r="W78" s="33">
        <v>1.55677831301077E-4</v>
      </c>
      <c r="X78" s="33">
        <v>1.48547548892269E-4</v>
      </c>
      <c r="Y78" s="33">
        <v>1.42123055588745E-4</v>
      </c>
      <c r="Z78" s="33">
        <v>1.3523438805362501E-4</v>
      </c>
      <c r="AA78" s="33">
        <v>1.2904044656468001E-4</v>
      </c>
      <c r="AB78" s="33">
        <v>8.7845529049851003E-5</v>
      </c>
      <c r="AC78" s="33">
        <v>8.4046321204727897E-5</v>
      </c>
      <c r="AD78" s="33">
        <v>9.9354381477344692E-5</v>
      </c>
      <c r="AE78" s="33">
        <v>9.4803799081860191E-5</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4.5284019523694698E-4</v>
      </c>
      <c r="D80" s="33">
        <v>4.3209942276398899E-4</v>
      </c>
      <c r="E80" s="33">
        <v>4.1341167013054104E-4</v>
      </c>
      <c r="F80" s="33">
        <v>3.9337371401658807E-4</v>
      </c>
      <c r="G80" s="33">
        <v>3.75356597194634E-4</v>
      </c>
      <c r="H80" s="33">
        <v>3.5816469183701997E-4</v>
      </c>
      <c r="I80" s="33">
        <v>3.4267452265264296E-4</v>
      </c>
      <c r="J80" s="33">
        <v>3.3104046689007798E-4</v>
      </c>
      <c r="K80" s="33">
        <v>3.3141371727607601E-4</v>
      </c>
      <c r="L80" s="33">
        <v>3.3485956190178499E-4</v>
      </c>
      <c r="M80" s="33">
        <v>3.3735221990608099E-4</v>
      </c>
      <c r="N80" s="33">
        <v>4.3417779880764595E-4</v>
      </c>
      <c r="O80" s="33">
        <v>4.1429179259044803E-4</v>
      </c>
      <c r="P80" s="33">
        <v>3.9531659582586797E-4</v>
      </c>
      <c r="Q80" s="33">
        <v>3.7821965385951293E-4</v>
      </c>
      <c r="R80" s="33">
        <v>3.5988744562001694E-4</v>
      </c>
      <c r="S80" s="33">
        <v>4.1313425507096403E-4</v>
      </c>
      <c r="T80" s="33">
        <v>3.9421207529244699E-4</v>
      </c>
      <c r="U80" s="33">
        <v>5.6581361252368604E-4</v>
      </c>
      <c r="V80" s="33">
        <v>5.3838877390496311E-4</v>
      </c>
      <c r="W80" s="33">
        <v>5.3007264963481006E-4</v>
      </c>
      <c r="X80" s="33">
        <v>5.0579451280894706E-4</v>
      </c>
      <c r="Y80" s="33">
        <v>4.8391954089098497E-4</v>
      </c>
      <c r="Z80" s="33">
        <v>4.6046408662188897E-4</v>
      </c>
      <c r="AA80" s="33">
        <v>4.39374128281076E-4</v>
      </c>
      <c r="AB80" s="33">
        <v>2.7910493361438997E-4</v>
      </c>
      <c r="AC80" s="33">
        <v>2.6703399881702899E-4</v>
      </c>
      <c r="AD80" s="33">
        <v>3.1047638722532501E-4</v>
      </c>
      <c r="AE80" s="33">
        <v>2.9625609456270695E-4</v>
      </c>
    </row>
    <row r="81" spans="1:31">
      <c r="A81" s="29" t="s">
        <v>134</v>
      </c>
      <c r="B81" s="29" t="s">
        <v>65</v>
      </c>
      <c r="C81" s="33">
        <v>0</v>
      </c>
      <c r="D81" s="33">
        <v>0</v>
      </c>
      <c r="E81" s="33">
        <v>0</v>
      </c>
      <c r="F81" s="33">
        <v>0</v>
      </c>
      <c r="G81" s="33">
        <v>0</v>
      </c>
      <c r="H81" s="33">
        <v>0</v>
      </c>
      <c r="I81" s="33">
        <v>0</v>
      </c>
      <c r="J81" s="33">
        <v>0</v>
      </c>
      <c r="K81" s="33">
        <v>0</v>
      </c>
      <c r="L81" s="33">
        <v>0</v>
      </c>
      <c r="M81" s="33">
        <v>0</v>
      </c>
      <c r="N81" s="33">
        <v>0</v>
      </c>
      <c r="O81" s="33">
        <v>0</v>
      </c>
      <c r="P81" s="33">
        <v>0</v>
      </c>
      <c r="Q81" s="33">
        <v>0</v>
      </c>
      <c r="R81" s="33">
        <v>0</v>
      </c>
      <c r="S81" s="33">
        <v>0</v>
      </c>
      <c r="T81" s="33">
        <v>0</v>
      </c>
      <c r="U81" s="33">
        <v>0</v>
      </c>
      <c r="V81" s="33">
        <v>0</v>
      </c>
      <c r="W81" s="33">
        <v>0</v>
      </c>
      <c r="X81" s="33">
        <v>0</v>
      </c>
      <c r="Y81" s="33">
        <v>0</v>
      </c>
      <c r="Z81" s="33">
        <v>0</v>
      </c>
      <c r="AA81" s="33">
        <v>0</v>
      </c>
      <c r="AB81" s="33">
        <v>0</v>
      </c>
      <c r="AC81" s="33">
        <v>0</v>
      </c>
      <c r="AD81" s="33">
        <v>0</v>
      </c>
      <c r="AE81" s="33">
        <v>0</v>
      </c>
    </row>
    <row r="82" spans="1:31">
      <c r="A82" s="29" t="s">
        <v>134</v>
      </c>
      <c r="B82" s="29" t="s">
        <v>69</v>
      </c>
      <c r="C82" s="33">
        <v>55791.7629717948</v>
      </c>
      <c r="D82" s="33">
        <v>53236.415028227952</v>
      </c>
      <c r="E82" s="33">
        <v>88314.388465088196</v>
      </c>
      <c r="F82" s="33">
        <v>84033.813028658784</v>
      </c>
      <c r="G82" s="33">
        <v>80184.936064125053</v>
      </c>
      <c r="H82" s="33">
        <v>76512.343542177143</v>
      </c>
      <c r="I82" s="33">
        <v>117537.10390835491</v>
      </c>
      <c r="J82" s="33">
        <v>111840.11105584803</v>
      </c>
      <c r="K82" s="33">
        <v>184479.00801814589</v>
      </c>
      <c r="L82" s="33">
        <v>176029.59257531795</v>
      </c>
      <c r="M82" s="33">
        <v>171082.34335640748</v>
      </c>
      <c r="N82" s="33">
        <v>173769.8287157632</v>
      </c>
      <c r="O82" s="33">
        <v>165810.90519711978</v>
      </c>
      <c r="P82" s="33">
        <v>158216.51252968196</v>
      </c>
      <c r="Q82" s="33">
        <v>151373.84879787522</v>
      </c>
      <c r="R82" s="33">
        <v>151985.30902685516</v>
      </c>
      <c r="S82" s="33">
        <v>145024.14980900745</v>
      </c>
      <c r="T82" s="33">
        <v>144315.22432958457</v>
      </c>
      <c r="U82" s="33">
        <v>146097.52509983699</v>
      </c>
      <c r="V82" s="33">
        <v>139016.21606135915</v>
      </c>
      <c r="W82" s="33">
        <v>134146.81602147542</v>
      </c>
      <c r="X82" s="33">
        <v>130779.97882959935</v>
      </c>
      <c r="Y82" s="33">
        <v>125123.91042260626</v>
      </c>
      <c r="Z82" s="33">
        <v>119059.18703184529</v>
      </c>
      <c r="AA82" s="33">
        <v>113606.09445080635</v>
      </c>
      <c r="AB82" s="33">
        <v>108725.04044134867</v>
      </c>
      <c r="AC82" s="33">
        <v>110187.25965992162</v>
      </c>
      <c r="AD82" s="33">
        <v>100715.55328014019</v>
      </c>
      <c r="AE82" s="33">
        <v>96851.949171933535</v>
      </c>
    </row>
    <row r="83" spans="1:31">
      <c r="A83" s="29" t="s">
        <v>134</v>
      </c>
      <c r="B83" s="29" t="s">
        <v>68</v>
      </c>
      <c r="C83" s="33">
        <v>9.3422132986388301E-5</v>
      </c>
      <c r="D83" s="33">
        <v>1.4701894920565102E-4</v>
      </c>
      <c r="E83" s="33">
        <v>1.6229933747278699E-4</v>
      </c>
      <c r="F83" s="33">
        <v>2.3115447476830699E-4</v>
      </c>
      <c r="G83" s="33">
        <v>2.2056724682851001E-4</v>
      </c>
      <c r="H83" s="33">
        <v>2.10464930096085E-4</v>
      </c>
      <c r="I83" s="33">
        <v>2.0136258849494802E-4</v>
      </c>
      <c r="J83" s="33">
        <v>1.9160259620934201E-4</v>
      </c>
      <c r="K83" s="33">
        <v>3.1688293015285301E-4</v>
      </c>
      <c r="L83" s="33">
        <v>3.4417897988910898E-4</v>
      </c>
      <c r="M83" s="33">
        <v>3.2929367502881104E-4</v>
      </c>
      <c r="N83" s="33">
        <v>3.1333289625653799E-4</v>
      </c>
      <c r="O83" s="33">
        <v>2.98981771118123E-4</v>
      </c>
      <c r="P83" s="33">
        <v>2.8528794942661503E-4</v>
      </c>
      <c r="Q83" s="33">
        <v>2.72949607028271E-4</v>
      </c>
      <c r="R83" s="33">
        <v>2.59719810575679E-4</v>
      </c>
      <c r="S83" s="33">
        <v>2.6880626609909601E-4</v>
      </c>
      <c r="T83" s="33">
        <v>2.56494528618395E-4</v>
      </c>
      <c r="U83" s="33">
        <v>3.4876598743010601E-4</v>
      </c>
      <c r="V83" s="33">
        <v>3.9103981783593302E-4</v>
      </c>
      <c r="W83" s="33">
        <v>4.4445547738281097E-4</v>
      </c>
      <c r="X83" s="33">
        <v>4.2409873779185396E-4</v>
      </c>
      <c r="Y83" s="33">
        <v>4.0575700464785705E-4</v>
      </c>
      <c r="Z83" s="33">
        <v>3.86090068178707E-4</v>
      </c>
      <c r="AA83" s="33">
        <v>3.6840655345896501E-4</v>
      </c>
      <c r="AB83" s="33">
        <v>5.9191143236981907E-4</v>
      </c>
      <c r="AC83" s="33">
        <v>5.4835269837983107E-4</v>
      </c>
      <c r="AD83" s="33">
        <v>1.1602242628590701E-3</v>
      </c>
      <c r="AE83" s="33">
        <v>1.15833542212905E-3</v>
      </c>
    </row>
    <row r="84" spans="1:31">
      <c r="A84" s="29" t="s">
        <v>134</v>
      </c>
      <c r="B84" s="29" t="s">
        <v>36</v>
      </c>
      <c r="C84" s="33">
        <v>4.0544655169560501E-4</v>
      </c>
      <c r="D84" s="33">
        <v>5.5673343014050406E-4</v>
      </c>
      <c r="E84" s="33">
        <v>5.32655414579442E-4</v>
      </c>
      <c r="F84" s="33">
        <v>6.0921896909799697E-4</v>
      </c>
      <c r="G84" s="33">
        <v>7.62022575771864E-4</v>
      </c>
      <c r="H84" s="33">
        <v>7.3740357628163404E-4</v>
      </c>
      <c r="I84" s="33">
        <v>9.1478109227459805E-4</v>
      </c>
      <c r="J84" s="33">
        <v>1.0377580659172E-3</v>
      </c>
      <c r="K84" s="33">
        <v>1.2079109242088199E-3</v>
      </c>
      <c r="L84" s="33">
        <v>1.2635397462524699E-3</v>
      </c>
      <c r="M84" s="33">
        <v>1.26101696802013E-3</v>
      </c>
      <c r="N84" s="33">
        <v>1.5955817507654199E-3</v>
      </c>
      <c r="O84" s="33">
        <v>1.5225016699715499E-3</v>
      </c>
      <c r="P84" s="33">
        <v>1.4527687684784401E-3</v>
      </c>
      <c r="Q84" s="33">
        <v>1.38993835966821E-3</v>
      </c>
      <c r="R84" s="33">
        <v>1.3225684089279801E-3</v>
      </c>
      <c r="S84" s="33">
        <v>1.39347947021919E-3</v>
      </c>
      <c r="T84" s="33">
        <v>1.3339640762760302E-3</v>
      </c>
      <c r="U84" s="33">
        <v>1.7428789214418801E-3</v>
      </c>
      <c r="V84" s="33">
        <v>1.65840203347992E-3</v>
      </c>
      <c r="W84" s="33">
        <v>1.7508431592440702E-3</v>
      </c>
      <c r="X84" s="33">
        <v>1.6041890521746101E-3</v>
      </c>
      <c r="Y84" s="33">
        <v>1.5348099079198799E-3</v>
      </c>
      <c r="Z84" s="33">
        <v>1.42035762871796E-3</v>
      </c>
      <c r="AA84" s="33">
        <v>1.32475623360662E-3</v>
      </c>
      <c r="AB84" s="33">
        <v>1.27855462392101E-3</v>
      </c>
      <c r="AC84" s="33">
        <v>1.1474449698866999E-3</v>
      </c>
      <c r="AD84" s="33">
        <v>1.1266221799016E-3</v>
      </c>
      <c r="AE84" s="33">
        <v>1.1527847258194699E-3</v>
      </c>
    </row>
    <row r="85" spans="1:31">
      <c r="A85" s="29" t="s">
        <v>134</v>
      </c>
      <c r="B85" s="29" t="s">
        <v>73</v>
      </c>
      <c r="C85" s="33">
        <v>0</v>
      </c>
      <c r="D85" s="33">
        <v>0</v>
      </c>
      <c r="E85" s="33">
        <v>2.07492352575896E-3</v>
      </c>
      <c r="F85" s="33">
        <v>1.9743525221977047E-3</v>
      </c>
      <c r="G85" s="33">
        <v>2.0211247960796709E-3</v>
      </c>
      <c r="H85" s="33">
        <v>2.1979958016514699E-3</v>
      </c>
      <c r="I85" s="33">
        <v>2.9980034060697199E-3</v>
      </c>
      <c r="J85" s="33">
        <v>3.3606269983341699E-3</v>
      </c>
      <c r="K85" s="33">
        <v>22691.976606207572</v>
      </c>
      <c r="L85" s="33">
        <v>26768.28125575943</v>
      </c>
      <c r="M85" s="33">
        <v>28228.412671366073</v>
      </c>
      <c r="N85" s="33">
        <v>66562.453400152284</v>
      </c>
      <c r="O85" s="33">
        <v>63513.79138707283</v>
      </c>
      <c r="P85" s="33">
        <v>60604.76274979634</v>
      </c>
      <c r="Q85" s="33">
        <v>57983.683537441757</v>
      </c>
      <c r="R85" s="33">
        <v>55173.229486476339</v>
      </c>
      <c r="S85" s="33">
        <v>55621.383831180028</v>
      </c>
      <c r="T85" s="33">
        <v>53073.839512438899</v>
      </c>
      <c r="U85" s="33">
        <v>52325.843153511683</v>
      </c>
      <c r="V85" s="33">
        <v>49789.62314693915</v>
      </c>
      <c r="W85" s="33">
        <v>50512.100911355839</v>
      </c>
      <c r="X85" s="33">
        <v>48198.569552715475</v>
      </c>
      <c r="Y85" s="33">
        <v>46114.042479465395</v>
      </c>
      <c r="Z85" s="33">
        <v>43878.906835740905</v>
      </c>
      <c r="AA85" s="33">
        <v>41869.185895297371</v>
      </c>
      <c r="AB85" s="33">
        <v>39951.513242966001</v>
      </c>
      <c r="AC85" s="33">
        <v>38223.660907406782</v>
      </c>
      <c r="AD85" s="33">
        <v>36370.970006021875</v>
      </c>
      <c r="AE85" s="33">
        <v>34705.124037730631</v>
      </c>
    </row>
    <row r="86" spans="1:31">
      <c r="A86" s="29" t="s">
        <v>134</v>
      </c>
      <c r="B86" s="29" t="s">
        <v>56</v>
      </c>
      <c r="C86" s="33">
        <v>0</v>
      </c>
      <c r="D86" s="33">
        <v>0</v>
      </c>
      <c r="E86" s="33">
        <v>0</v>
      </c>
      <c r="F86" s="33">
        <v>0</v>
      </c>
      <c r="G86" s="33">
        <v>0</v>
      </c>
      <c r="H86" s="33">
        <v>0</v>
      </c>
      <c r="I86" s="33">
        <v>0</v>
      </c>
      <c r="J86" s="33">
        <v>0</v>
      </c>
      <c r="K86" s="33">
        <v>0</v>
      </c>
      <c r="L86" s="33">
        <v>0</v>
      </c>
      <c r="M86" s="33">
        <v>0</v>
      </c>
      <c r="N86" s="33">
        <v>0</v>
      </c>
      <c r="O86" s="33">
        <v>0</v>
      </c>
      <c r="P86" s="33">
        <v>0</v>
      </c>
      <c r="Q86" s="33">
        <v>0</v>
      </c>
      <c r="R86" s="33">
        <v>0</v>
      </c>
      <c r="S86" s="33">
        <v>0</v>
      </c>
      <c r="T86" s="33">
        <v>0</v>
      </c>
      <c r="U86" s="33">
        <v>0</v>
      </c>
      <c r="V86" s="33">
        <v>0</v>
      </c>
      <c r="W86" s="33">
        <v>0</v>
      </c>
      <c r="X86" s="33">
        <v>0</v>
      </c>
      <c r="Y86" s="33">
        <v>0</v>
      </c>
      <c r="Z86" s="33">
        <v>0</v>
      </c>
      <c r="AA86" s="33">
        <v>0</v>
      </c>
      <c r="AB86" s="33">
        <v>0</v>
      </c>
      <c r="AC86" s="33">
        <v>0</v>
      </c>
      <c r="AD86" s="33">
        <v>0</v>
      </c>
      <c r="AE86" s="33">
        <v>0</v>
      </c>
    </row>
    <row r="87" spans="1:31">
      <c r="A87" s="34" t="s">
        <v>138</v>
      </c>
      <c r="B87" s="34"/>
      <c r="C87" s="35">
        <v>55791.763673584464</v>
      </c>
      <c r="D87" s="35">
        <v>53236.415755750277</v>
      </c>
      <c r="E87" s="35">
        <v>88314.389182784871</v>
      </c>
      <c r="F87" s="35">
        <v>84033.81378829063</v>
      </c>
      <c r="G87" s="35">
        <v>80184.936788964609</v>
      </c>
      <c r="H87" s="35">
        <v>76512.34423381793</v>
      </c>
      <c r="I87" s="35">
        <v>117537.10458902641</v>
      </c>
      <c r="J87" s="35">
        <v>111840.11171924518</v>
      </c>
      <c r="K87" s="35">
        <v>184479.0088007499</v>
      </c>
      <c r="L87" s="35">
        <v>176029.59339432939</v>
      </c>
      <c r="M87" s="35">
        <v>171082.34415697263</v>
      </c>
      <c r="N87" s="35">
        <v>173769.82962121817</v>
      </c>
      <c r="O87" s="35">
        <v>165810.90606110354</v>
      </c>
      <c r="P87" s="35">
        <v>158216.51335409394</v>
      </c>
      <c r="Q87" s="35">
        <v>151373.84958663245</v>
      </c>
      <c r="R87" s="35">
        <v>151985.30977738154</v>
      </c>
      <c r="S87" s="35">
        <v>145024.15063347944</v>
      </c>
      <c r="T87" s="35">
        <v>144315.22511629449</v>
      </c>
      <c r="U87" s="35">
        <v>146097.526175907</v>
      </c>
      <c r="V87" s="35">
        <v>139016.21714445075</v>
      </c>
      <c r="W87" s="35">
        <v>134146.81715168137</v>
      </c>
      <c r="X87" s="35">
        <v>130779.97990804014</v>
      </c>
      <c r="Y87" s="35">
        <v>125123.91145440587</v>
      </c>
      <c r="Z87" s="35">
        <v>119059.18801363381</v>
      </c>
      <c r="AA87" s="35">
        <v>113606.09538762749</v>
      </c>
      <c r="AB87" s="35">
        <v>108725.04140021057</v>
      </c>
      <c r="AC87" s="35">
        <v>110187.26055935463</v>
      </c>
      <c r="AD87" s="35">
        <v>100715.55485019521</v>
      </c>
      <c r="AE87" s="35">
        <v>96851.950721328845</v>
      </c>
    </row>
  </sheetData>
  <sheetProtection algorithmName="SHA-512" hashValue="cElN+7rGkI6NiC3uQShCLHqmKH6YaxFIZBh58Ecza2qiv3a7CkFeOAZu76pe7yotOlyxUmnh0SzoNcT+rOzIdA==" saltValue="kCbnCUVfTv4FI9Dqdvkmtg=="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7" tint="0.39997558519241921"/>
  </sheetPr>
  <dimension ref="A1:AE89"/>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164</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82</v>
      </c>
      <c r="B2" s="18" t="s">
        <v>142</v>
      </c>
    </row>
    <row r="3" spans="1:31">
      <c r="B3" s="1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0</v>
      </c>
      <c r="D6" s="33">
        <v>0</v>
      </c>
      <c r="E6" s="33">
        <v>0</v>
      </c>
      <c r="F6" s="33">
        <v>214872.54635302577</v>
      </c>
      <c r="G6" s="33">
        <v>104389.55834109594</v>
      </c>
      <c r="H6" s="33">
        <v>3184.5401951288654</v>
      </c>
      <c r="I6" s="33">
        <v>6556.0913095648211</v>
      </c>
      <c r="J6" s="33">
        <v>0</v>
      </c>
      <c r="K6" s="33">
        <v>6256.6002325558165</v>
      </c>
      <c r="L6" s="33">
        <v>0</v>
      </c>
      <c r="M6" s="33">
        <v>3.3764959844291501E-6</v>
      </c>
      <c r="N6" s="33">
        <v>1.2978125006066799E-5</v>
      </c>
      <c r="O6" s="33">
        <v>24721.298234213074</v>
      </c>
      <c r="P6" s="33">
        <v>0</v>
      </c>
      <c r="Q6" s="33">
        <v>0</v>
      </c>
      <c r="R6" s="33">
        <v>1050.4165230051774</v>
      </c>
      <c r="S6" s="33">
        <v>0</v>
      </c>
      <c r="T6" s="33">
        <v>0</v>
      </c>
      <c r="U6" s="33">
        <v>0</v>
      </c>
      <c r="V6" s="33">
        <v>1.7770568782650001E-5</v>
      </c>
      <c r="W6" s="33">
        <v>1828.2079364533683</v>
      </c>
      <c r="X6" s="33">
        <v>0</v>
      </c>
      <c r="Y6" s="33">
        <v>1535.006231931741</v>
      </c>
      <c r="Z6" s="33">
        <v>1.3474061707156941E-4</v>
      </c>
      <c r="AA6" s="33">
        <v>0</v>
      </c>
      <c r="AB6" s="33">
        <v>0</v>
      </c>
      <c r="AC6" s="33">
        <v>0</v>
      </c>
      <c r="AD6" s="33">
        <v>0</v>
      </c>
      <c r="AE6" s="33">
        <v>0</v>
      </c>
    </row>
    <row r="7" spans="1:31">
      <c r="A7" s="29" t="s">
        <v>40</v>
      </c>
      <c r="B7" s="29" t="s">
        <v>71</v>
      </c>
      <c r="C7" s="33">
        <v>0</v>
      </c>
      <c r="D7" s="33">
        <v>0</v>
      </c>
      <c r="E7" s="33">
        <v>0</v>
      </c>
      <c r="F7" s="33">
        <v>164553.61085022637</v>
      </c>
      <c r="G7" s="33">
        <v>8578.7791388259993</v>
      </c>
      <c r="H7" s="33">
        <v>30310.79040874284</v>
      </c>
      <c r="I7" s="33">
        <v>114912.23873895417</v>
      </c>
      <c r="J7" s="33">
        <v>9.3804274658677465E-4</v>
      </c>
      <c r="K7" s="33">
        <v>2.5305633566668749E-5</v>
      </c>
      <c r="L7" s="33">
        <v>1.87590780002956E-6</v>
      </c>
      <c r="M7" s="33">
        <v>1.4870794196522E-6</v>
      </c>
      <c r="N7" s="33">
        <v>0</v>
      </c>
      <c r="O7" s="33">
        <v>0</v>
      </c>
      <c r="P7" s="33">
        <v>0</v>
      </c>
      <c r="Q7" s="33">
        <v>0</v>
      </c>
      <c r="R7" s="33">
        <v>0</v>
      </c>
      <c r="S7" s="33">
        <v>0</v>
      </c>
      <c r="T7" s="33">
        <v>0</v>
      </c>
      <c r="U7" s="33">
        <v>0</v>
      </c>
      <c r="V7" s="33">
        <v>0</v>
      </c>
      <c r="W7" s="33">
        <v>0</v>
      </c>
      <c r="X7" s="33">
        <v>0</v>
      </c>
      <c r="Y7" s="33">
        <v>0</v>
      </c>
      <c r="Z7" s="33">
        <v>0</v>
      </c>
      <c r="AA7" s="33">
        <v>0</v>
      </c>
      <c r="AB7" s="33">
        <v>0</v>
      </c>
      <c r="AC7" s="33">
        <v>6.1936463180821996E-7</v>
      </c>
      <c r="AD7" s="33">
        <v>0</v>
      </c>
      <c r="AE7" s="33">
        <v>0</v>
      </c>
    </row>
    <row r="8" spans="1:31">
      <c r="A8" s="29" t="s">
        <v>40</v>
      </c>
      <c r="B8" s="29" t="s">
        <v>20</v>
      </c>
      <c r="C8" s="33">
        <v>0</v>
      </c>
      <c r="D8" s="33">
        <v>0</v>
      </c>
      <c r="E8" s="33">
        <v>0</v>
      </c>
      <c r="F8" s="33">
        <v>0</v>
      </c>
      <c r="G8" s="33">
        <v>0</v>
      </c>
      <c r="H8" s="33">
        <v>0</v>
      </c>
      <c r="I8" s="33">
        <v>0</v>
      </c>
      <c r="J8" s="33">
        <v>0</v>
      </c>
      <c r="K8" s="33">
        <v>0</v>
      </c>
      <c r="L8" s="33">
        <v>0</v>
      </c>
      <c r="M8" s="33">
        <v>0</v>
      </c>
      <c r="N8" s="33">
        <v>0</v>
      </c>
      <c r="O8" s="33">
        <v>0</v>
      </c>
      <c r="P8" s="33">
        <v>0</v>
      </c>
      <c r="Q8" s="33">
        <v>0</v>
      </c>
      <c r="R8" s="33">
        <v>0</v>
      </c>
      <c r="S8" s="33">
        <v>0</v>
      </c>
      <c r="T8" s="33">
        <v>0</v>
      </c>
      <c r="U8" s="33">
        <v>0</v>
      </c>
      <c r="V8" s="33">
        <v>0</v>
      </c>
      <c r="W8" s="33">
        <v>0</v>
      </c>
      <c r="X8" s="33">
        <v>0</v>
      </c>
      <c r="Y8" s="33">
        <v>0</v>
      </c>
      <c r="Z8" s="33">
        <v>0</v>
      </c>
      <c r="AA8" s="33">
        <v>0</v>
      </c>
      <c r="AB8" s="33">
        <v>0</v>
      </c>
      <c r="AC8" s="33">
        <v>0</v>
      </c>
      <c r="AD8" s="33">
        <v>0</v>
      </c>
      <c r="AE8" s="33">
        <v>0</v>
      </c>
    </row>
    <row r="9" spans="1:31">
      <c r="A9" s="29" t="s">
        <v>40</v>
      </c>
      <c r="B9" s="29" t="s">
        <v>32</v>
      </c>
      <c r="C9" s="33">
        <v>0</v>
      </c>
      <c r="D9" s="33">
        <v>0</v>
      </c>
      <c r="E9" s="33">
        <v>0</v>
      </c>
      <c r="F9" s="33">
        <v>0</v>
      </c>
      <c r="G9" s="33">
        <v>0</v>
      </c>
      <c r="H9" s="33">
        <v>0</v>
      </c>
      <c r="I9" s="33">
        <v>0</v>
      </c>
      <c r="J9" s="33">
        <v>0</v>
      </c>
      <c r="K9" s="33">
        <v>0</v>
      </c>
      <c r="L9" s="33">
        <v>0</v>
      </c>
      <c r="M9" s="33">
        <v>0</v>
      </c>
      <c r="N9" s="33">
        <v>0</v>
      </c>
      <c r="O9" s="33">
        <v>0</v>
      </c>
      <c r="P9" s="33">
        <v>0</v>
      </c>
      <c r="Q9" s="33">
        <v>0</v>
      </c>
      <c r="R9" s="33">
        <v>0</v>
      </c>
      <c r="S9" s="33">
        <v>0</v>
      </c>
      <c r="T9" s="33">
        <v>0</v>
      </c>
      <c r="U9" s="33">
        <v>0</v>
      </c>
      <c r="V9" s="33">
        <v>0</v>
      </c>
      <c r="W9" s="33">
        <v>0</v>
      </c>
      <c r="X9" s="33">
        <v>0</v>
      </c>
      <c r="Y9" s="33">
        <v>0</v>
      </c>
      <c r="Z9" s="33">
        <v>0</v>
      </c>
      <c r="AA9" s="33">
        <v>0</v>
      </c>
      <c r="AB9" s="33">
        <v>0</v>
      </c>
      <c r="AC9" s="33">
        <v>0</v>
      </c>
      <c r="AD9" s="33">
        <v>0</v>
      </c>
      <c r="AE9" s="33">
        <v>0</v>
      </c>
    </row>
    <row r="10" spans="1:31">
      <c r="A10" s="29" t="s">
        <v>40</v>
      </c>
      <c r="B10" s="29" t="s">
        <v>66</v>
      </c>
      <c r="C10" s="33">
        <v>0</v>
      </c>
      <c r="D10" s="33">
        <v>0</v>
      </c>
      <c r="E10" s="33">
        <v>0</v>
      </c>
      <c r="F10" s="33">
        <v>0</v>
      </c>
      <c r="G10" s="33">
        <v>0</v>
      </c>
      <c r="H10" s="33">
        <v>0</v>
      </c>
      <c r="I10" s="33">
        <v>0</v>
      </c>
      <c r="J10" s="33">
        <v>0</v>
      </c>
      <c r="K10" s="33">
        <v>0</v>
      </c>
      <c r="L10" s="33">
        <v>0</v>
      </c>
      <c r="M10" s="33">
        <v>0</v>
      </c>
      <c r="N10" s="33">
        <v>0</v>
      </c>
      <c r="O10" s="33">
        <v>0</v>
      </c>
      <c r="P10" s="33">
        <v>0</v>
      </c>
      <c r="Q10" s="33">
        <v>0</v>
      </c>
      <c r="R10" s="33">
        <v>0</v>
      </c>
      <c r="S10" s="33">
        <v>0</v>
      </c>
      <c r="T10" s="33">
        <v>0</v>
      </c>
      <c r="U10" s="33">
        <v>0</v>
      </c>
      <c r="V10" s="33">
        <v>0</v>
      </c>
      <c r="W10" s="33">
        <v>0</v>
      </c>
      <c r="X10" s="33">
        <v>0</v>
      </c>
      <c r="Y10" s="33">
        <v>0</v>
      </c>
      <c r="Z10" s="33">
        <v>0</v>
      </c>
      <c r="AA10" s="33">
        <v>0</v>
      </c>
      <c r="AB10" s="33">
        <v>0</v>
      </c>
      <c r="AC10" s="33">
        <v>0</v>
      </c>
      <c r="AD10" s="33">
        <v>0</v>
      </c>
      <c r="AE10" s="33">
        <v>0</v>
      </c>
    </row>
    <row r="11" spans="1:31">
      <c r="A11" s="29" t="s">
        <v>40</v>
      </c>
      <c r="B11" s="29" t="s">
        <v>65</v>
      </c>
      <c r="C11" s="33">
        <v>0</v>
      </c>
      <c r="D11" s="33">
        <v>0</v>
      </c>
      <c r="E11" s="33">
        <v>0</v>
      </c>
      <c r="F11" s="33">
        <v>0</v>
      </c>
      <c r="G11" s="33">
        <v>0</v>
      </c>
      <c r="H11" s="33">
        <v>0</v>
      </c>
      <c r="I11" s="33">
        <v>0</v>
      </c>
      <c r="J11" s="33">
        <v>0</v>
      </c>
      <c r="K11" s="33">
        <v>0</v>
      </c>
      <c r="L11" s="33">
        <v>0</v>
      </c>
      <c r="M11" s="33">
        <v>0</v>
      </c>
      <c r="N11" s="33">
        <v>0</v>
      </c>
      <c r="O11" s="33">
        <v>0</v>
      </c>
      <c r="P11" s="33">
        <v>0</v>
      </c>
      <c r="Q11" s="33">
        <v>0</v>
      </c>
      <c r="R11" s="33">
        <v>0</v>
      </c>
      <c r="S11" s="33">
        <v>0</v>
      </c>
      <c r="T11" s="33">
        <v>0</v>
      </c>
      <c r="U11" s="33">
        <v>0</v>
      </c>
      <c r="V11" s="33">
        <v>0</v>
      </c>
      <c r="W11" s="33">
        <v>0</v>
      </c>
      <c r="X11" s="33">
        <v>0</v>
      </c>
      <c r="Y11" s="33">
        <v>0</v>
      </c>
      <c r="Z11" s="33">
        <v>0</v>
      </c>
      <c r="AA11" s="33">
        <v>0</v>
      </c>
      <c r="AB11" s="33">
        <v>0</v>
      </c>
      <c r="AC11" s="33">
        <v>0</v>
      </c>
      <c r="AD11" s="33">
        <v>0</v>
      </c>
      <c r="AE11" s="33">
        <v>0</v>
      </c>
    </row>
    <row r="12" spans="1:31">
      <c r="A12" s="29" t="s">
        <v>40</v>
      </c>
      <c r="B12" s="29" t="s">
        <v>69</v>
      </c>
      <c r="C12" s="33">
        <v>0</v>
      </c>
      <c r="D12" s="33">
        <v>0</v>
      </c>
      <c r="E12" s="33">
        <v>0</v>
      </c>
      <c r="F12" s="33">
        <v>0</v>
      </c>
      <c r="G12" s="33">
        <v>0</v>
      </c>
      <c r="H12" s="33">
        <v>0</v>
      </c>
      <c r="I12" s="33">
        <v>0</v>
      </c>
      <c r="J12" s="33">
        <v>0</v>
      </c>
      <c r="K12" s="33">
        <v>0</v>
      </c>
      <c r="L12" s="33">
        <v>0</v>
      </c>
      <c r="M12" s="33">
        <v>0</v>
      </c>
      <c r="N12" s="33">
        <v>0</v>
      </c>
      <c r="O12" s="33">
        <v>0</v>
      </c>
      <c r="P12" s="33">
        <v>0</v>
      </c>
      <c r="Q12" s="33">
        <v>0</v>
      </c>
      <c r="R12" s="33">
        <v>0</v>
      </c>
      <c r="S12" s="33">
        <v>0</v>
      </c>
      <c r="T12" s="33">
        <v>0</v>
      </c>
      <c r="U12" s="33">
        <v>0</v>
      </c>
      <c r="V12" s="33">
        <v>0</v>
      </c>
      <c r="W12" s="33">
        <v>0</v>
      </c>
      <c r="X12" s="33">
        <v>0</v>
      </c>
      <c r="Y12" s="33">
        <v>0</v>
      </c>
      <c r="Z12" s="33">
        <v>0</v>
      </c>
      <c r="AA12" s="33">
        <v>0</v>
      </c>
      <c r="AB12" s="33">
        <v>0</v>
      </c>
      <c r="AC12" s="33">
        <v>0</v>
      </c>
      <c r="AD12" s="33">
        <v>0</v>
      </c>
      <c r="AE12" s="33">
        <v>0</v>
      </c>
    </row>
    <row r="13" spans="1:31">
      <c r="A13" s="29" t="s">
        <v>40</v>
      </c>
      <c r="B13" s="29" t="s">
        <v>68</v>
      </c>
      <c r="C13" s="33">
        <v>0</v>
      </c>
      <c r="D13" s="33">
        <v>0</v>
      </c>
      <c r="E13" s="33">
        <v>0</v>
      </c>
      <c r="F13" s="33">
        <v>0</v>
      </c>
      <c r="G13" s="33">
        <v>0</v>
      </c>
      <c r="H13" s="33">
        <v>0</v>
      </c>
      <c r="I13" s="33">
        <v>0</v>
      </c>
      <c r="J13" s="33">
        <v>0</v>
      </c>
      <c r="K13" s="33">
        <v>0</v>
      </c>
      <c r="L13" s="33">
        <v>0</v>
      </c>
      <c r="M13" s="33">
        <v>0</v>
      </c>
      <c r="N13" s="33">
        <v>0</v>
      </c>
      <c r="O13" s="33">
        <v>0</v>
      </c>
      <c r="P13" s="33">
        <v>0</v>
      </c>
      <c r="Q13" s="33">
        <v>0</v>
      </c>
      <c r="R13" s="33">
        <v>0</v>
      </c>
      <c r="S13" s="33">
        <v>0</v>
      </c>
      <c r="T13" s="33">
        <v>0</v>
      </c>
      <c r="U13" s="33">
        <v>0</v>
      </c>
      <c r="V13" s="33">
        <v>0</v>
      </c>
      <c r="W13" s="33">
        <v>0</v>
      </c>
      <c r="X13" s="33">
        <v>0</v>
      </c>
      <c r="Y13" s="33">
        <v>0</v>
      </c>
      <c r="Z13" s="33">
        <v>0</v>
      </c>
      <c r="AA13" s="33">
        <v>0</v>
      </c>
      <c r="AB13" s="33">
        <v>0</v>
      </c>
      <c r="AC13" s="33">
        <v>0</v>
      </c>
      <c r="AD13" s="33">
        <v>0</v>
      </c>
      <c r="AE13" s="33">
        <v>0</v>
      </c>
    </row>
    <row r="14" spans="1:31">
      <c r="A14" s="29" t="s">
        <v>40</v>
      </c>
      <c r="B14" s="29" t="s">
        <v>36</v>
      </c>
      <c r="C14" s="33">
        <v>0</v>
      </c>
      <c r="D14" s="33">
        <v>0</v>
      </c>
      <c r="E14" s="33">
        <v>0</v>
      </c>
      <c r="F14" s="33">
        <v>0</v>
      </c>
      <c r="G14" s="33">
        <v>0</v>
      </c>
      <c r="H14" s="33">
        <v>0</v>
      </c>
      <c r="I14" s="33">
        <v>0</v>
      </c>
      <c r="J14" s="33">
        <v>0</v>
      </c>
      <c r="K14" s="33">
        <v>0</v>
      </c>
      <c r="L14" s="33">
        <v>0</v>
      </c>
      <c r="M14" s="33">
        <v>0</v>
      </c>
      <c r="N14" s="33">
        <v>0</v>
      </c>
      <c r="O14" s="33">
        <v>0</v>
      </c>
      <c r="P14" s="33">
        <v>0</v>
      </c>
      <c r="Q14" s="33">
        <v>0</v>
      </c>
      <c r="R14" s="33">
        <v>0</v>
      </c>
      <c r="S14" s="33">
        <v>0</v>
      </c>
      <c r="T14" s="33">
        <v>0</v>
      </c>
      <c r="U14" s="33">
        <v>0</v>
      </c>
      <c r="V14" s="33">
        <v>0</v>
      </c>
      <c r="W14" s="33">
        <v>0</v>
      </c>
      <c r="X14" s="33">
        <v>0</v>
      </c>
      <c r="Y14" s="33">
        <v>0</v>
      </c>
      <c r="Z14" s="33">
        <v>0</v>
      </c>
      <c r="AA14" s="33">
        <v>0</v>
      </c>
      <c r="AB14" s="33">
        <v>0</v>
      </c>
      <c r="AC14" s="33">
        <v>0</v>
      </c>
      <c r="AD14" s="33">
        <v>0</v>
      </c>
      <c r="AE14" s="33">
        <v>0</v>
      </c>
    </row>
    <row r="15" spans="1:31">
      <c r="A15" s="29" t="s">
        <v>40</v>
      </c>
      <c r="B15" s="29" t="s">
        <v>73</v>
      </c>
      <c r="C15" s="33">
        <v>0</v>
      </c>
      <c r="D15" s="33">
        <v>0</v>
      </c>
      <c r="E15" s="33">
        <v>0</v>
      </c>
      <c r="F15" s="33">
        <v>0</v>
      </c>
      <c r="G15" s="33">
        <v>0</v>
      </c>
      <c r="H15" s="33">
        <v>0</v>
      </c>
      <c r="I15" s="33">
        <v>0</v>
      </c>
      <c r="J15" s="33">
        <v>0</v>
      </c>
      <c r="K15" s="33">
        <v>0</v>
      </c>
      <c r="L15" s="33">
        <v>0</v>
      </c>
      <c r="M15" s="33">
        <v>0</v>
      </c>
      <c r="N15" s="33">
        <v>0</v>
      </c>
      <c r="O15" s="33">
        <v>0</v>
      </c>
      <c r="P15" s="33">
        <v>0</v>
      </c>
      <c r="Q15" s="33">
        <v>0</v>
      </c>
      <c r="R15" s="33">
        <v>0</v>
      </c>
      <c r="S15" s="33">
        <v>0</v>
      </c>
      <c r="T15" s="33">
        <v>0</v>
      </c>
      <c r="U15" s="33">
        <v>0</v>
      </c>
      <c r="V15" s="33">
        <v>0</v>
      </c>
      <c r="W15" s="33">
        <v>0</v>
      </c>
      <c r="X15" s="33">
        <v>0</v>
      </c>
      <c r="Y15" s="33">
        <v>0</v>
      </c>
      <c r="Z15" s="33">
        <v>0</v>
      </c>
      <c r="AA15" s="33">
        <v>0</v>
      </c>
      <c r="AB15" s="33">
        <v>0</v>
      </c>
      <c r="AC15" s="33">
        <v>0</v>
      </c>
      <c r="AD15" s="33">
        <v>0</v>
      </c>
      <c r="AE15" s="33">
        <v>0</v>
      </c>
    </row>
    <row r="16" spans="1:31">
      <c r="A16" s="29" t="s">
        <v>40</v>
      </c>
      <c r="B16" s="29" t="s">
        <v>56</v>
      </c>
      <c r="C16" s="33">
        <v>0</v>
      </c>
      <c r="D16" s="33">
        <v>0</v>
      </c>
      <c r="E16" s="33">
        <v>0</v>
      </c>
      <c r="F16" s="33">
        <v>0</v>
      </c>
      <c r="G16" s="33">
        <v>0</v>
      </c>
      <c r="H16" s="33">
        <v>0</v>
      </c>
      <c r="I16" s="33">
        <v>0</v>
      </c>
      <c r="J16" s="33">
        <v>0</v>
      </c>
      <c r="K16" s="33">
        <v>0</v>
      </c>
      <c r="L16" s="33">
        <v>0</v>
      </c>
      <c r="M16" s="33">
        <v>0</v>
      </c>
      <c r="N16" s="33">
        <v>0</v>
      </c>
      <c r="O16" s="33">
        <v>0</v>
      </c>
      <c r="P16" s="33">
        <v>0</v>
      </c>
      <c r="Q16" s="33">
        <v>0</v>
      </c>
      <c r="R16" s="33">
        <v>0</v>
      </c>
      <c r="S16" s="33">
        <v>0</v>
      </c>
      <c r="T16" s="33">
        <v>0</v>
      </c>
      <c r="U16" s="33">
        <v>0</v>
      </c>
      <c r="V16" s="33">
        <v>0</v>
      </c>
      <c r="W16" s="33">
        <v>0</v>
      </c>
      <c r="X16" s="33">
        <v>0</v>
      </c>
      <c r="Y16" s="33">
        <v>0</v>
      </c>
      <c r="Z16" s="33">
        <v>0</v>
      </c>
      <c r="AA16" s="33">
        <v>0</v>
      </c>
      <c r="AB16" s="33">
        <v>0</v>
      </c>
      <c r="AC16" s="33">
        <v>0</v>
      </c>
      <c r="AD16" s="33">
        <v>0</v>
      </c>
      <c r="AE16" s="33">
        <v>0</v>
      </c>
    </row>
    <row r="17" spans="1:31">
      <c r="A17" s="34" t="s">
        <v>138</v>
      </c>
      <c r="B17" s="34"/>
      <c r="C17" s="35">
        <v>0</v>
      </c>
      <c r="D17" s="35">
        <v>0</v>
      </c>
      <c r="E17" s="35">
        <v>0</v>
      </c>
      <c r="F17" s="35">
        <v>379426.15720325214</v>
      </c>
      <c r="G17" s="35">
        <v>112968.33747992193</v>
      </c>
      <c r="H17" s="35">
        <v>33495.330603871706</v>
      </c>
      <c r="I17" s="35">
        <v>121468.33004851898</v>
      </c>
      <c r="J17" s="35">
        <v>9.3804274658677465E-4</v>
      </c>
      <c r="K17" s="35">
        <v>6256.6002578614498</v>
      </c>
      <c r="L17" s="35">
        <v>1.87590780002956E-6</v>
      </c>
      <c r="M17" s="35">
        <v>4.8635754040813504E-6</v>
      </c>
      <c r="N17" s="35">
        <v>1.2978125006066799E-5</v>
      </c>
      <c r="O17" s="35">
        <v>24721.298234213074</v>
      </c>
      <c r="P17" s="35">
        <v>0</v>
      </c>
      <c r="Q17" s="35">
        <v>0</v>
      </c>
      <c r="R17" s="35">
        <v>1050.4165230051774</v>
      </c>
      <c r="S17" s="35">
        <v>0</v>
      </c>
      <c r="T17" s="35">
        <v>0</v>
      </c>
      <c r="U17" s="35">
        <v>0</v>
      </c>
      <c r="V17" s="35">
        <v>1.7770568782650001E-5</v>
      </c>
      <c r="W17" s="35">
        <v>1828.2079364533683</v>
      </c>
      <c r="X17" s="35">
        <v>0</v>
      </c>
      <c r="Y17" s="35">
        <v>1535.006231931741</v>
      </c>
      <c r="Z17" s="35">
        <v>1.3474061707156941E-4</v>
      </c>
      <c r="AA17" s="35">
        <v>0</v>
      </c>
      <c r="AB17" s="35">
        <v>0</v>
      </c>
      <c r="AC17" s="35">
        <v>6.1936463180821996E-7</v>
      </c>
      <c r="AD17" s="35">
        <v>0</v>
      </c>
      <c r="AE17" s="35">
        <v>0</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0</v>
      </c>
      <c r="D20" s="33">
        <v>0</v>
      </c>
      <c r="E20" s="33">
        <v>0</v>
      </c>
      <c r="F20" s="33">
        <v>30104.755863364746</v>
      </c>
      <c r="G20" s="33">
        <v>103327.63026362115</v>
      </c>
      <c r="H20" s="33">
        <v>1201.1812991616</v>
      </c>
      <c r="I20" s="33">
        <v>0</v>
      </c>
      <c r="J20" s="33">
        <v>0</v>
      </c>
      <c r="K20" s="33">
        <v>2.7378498700409501E-5</v>
      </c>
      <c r="L20" s="33">
        <v>0</v>
      </c>
      <c r="M20" s="33">
        <v>3.3764959844291501E-6</v>
      </c>
      <c r="N20" s="33">
        <v>0</v>
      </c>
      <c r="O20" s="33">
        <v>0</v>
      </c>
      <c r="P20" s="33">
        <v>0</v>
      </c>
      <c r="Q20" s="33">
        <v>0</v>
      </c>
      <c r="R20" s="33">
        <v>0</v>
      </c>
      <c r="S20" s="33">
        <v>0</v>
      </c>
      <c r="T20" s="33">
        <v>0</v>
      </c>
      <c r="U20" s="33">
        <v>0</v>
      </c>
      <c r="V20" s="33">
        <v>0</v>
      </c>
      <c r="W20" s="33">
        <v>1828.2079199999998</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0</v>
      </c>
      <c r="D22" s="33">
        <v>0</v>
      </c>
      <c r="E22" s="33">
        <v>0</v>
      </c>
      <c r="F22" s="33">
        <v>0</v>
      </c>
      <c r="G22" s="33">
        <v>0</v>
      </c>
      <c r="H22" s="33">
        <v>0</v>
      </c>
      <c r="I22" s="33">
        <v>0</v>
      </c>
      <c r="J22" s="33">
        <v>0</v>
      </c>
      <c r="K22" s="33">
        <v>0</v>
      </c>
      <c r="L22" s="33">
        <v>0</v>
      </c>
      <c r="M22" s="33">
        <v>0</v>
      </c>
      <c r="N22" s="33">
        <v>0</v>
      </c>
      <c r="O22" s="33">
        <v>0</v>
      </c>
      <c r="P22" s="33">
        <v>0</v>
      </c>
      <c r="Q22" s="33">
        <v>0</v>
      </c>
      <c r="R22" s="33">
        <v>0</v>
      </c>
      <c r="S22" s="33">
        <v>0</v>
      </c>
      <c r="T22" s="33">
        <v>0</v>
      </c>
      <c r="U22" s="33">
        <v>0</v>
      </c>
      <c r="V22" s="33">
        <v>0</v>
      </c>
      <c r="W22" s="33">
        <v>0</v>
      </c>
      <c r="X22" s="33">
        <v>0</v>
      </c>
      <c r="Y22" s="33">
        <v>0</v>
      </c>
      <c r="Z22" s="33">
        <v>0</v>
      </c>
      <c r="AA22" s="33">
        <v>0</v>
      </c>
      <c r="AB22" s="33">
        <v>0</v>
      </c>
      <c r="AC22" s="33">
        <v>0</v>
      </c>
      <c r="AD22" s="33">
        <v>0</v>
      </c>
      <c r="AE22" s="33">
        <v>0</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0</v>
      </c>
      <c r="D24" s="33">
        <v>0</v>
      </c>
      <c r="E24" s="33">
        <v>0</v>
      </c>
      <c r="F24" s="33">
        <v>0</v>
      </c>
      <c r="G24" s="33">
        <v>0</v>
      </c>
      <c r="H24" s="33">
        <v>0</v>
      </c>
      <c r="I24" s="33">
        <v>0</v>
      </c>
      <c r="J24" s="33">
        <v>0</v>
      </c>
      <c r="K24" s="33">
        <v>0</v>
      </c>
      <c r="L24" s="33">
        <v>0</v>
      </c>
      <c r="M24" s="33">
        <v>0</v>
      </c>
      <c r="N24" s="33">
        <v>0</v>
      </c>
      <c r="O24" s="33">
        <v>0</v>
      </c>
      <c r="P24" s="33">
        <v>0</v>
      </c>
      <c r="Q24" s="33">
        <v>0</v>
      </c>
      <c r="R24" s="33">
        <v>0</v>
      </c>
      <c r="S24" s="33">
        <v>0</v>
      </c>
      <c r="T24" s="33">
        <v>0</v>
      </c>
      <c r="U24" s="33">
        <v>0</v>
      </c>
      <c r="V24" s="33">
        <v>0</v>
      </c>
      <c r="W24" s="33">
        <v>0</v>
      </c>
      <c r="X24" s="33">
        <v>0</v>
      </c>
      <c r="Y24" s="33">
        <v>0</v>
      </c>
      <c r="Z24" s="33">
        <v>0</v>
      </c>
      <c r="AA24" s="33">
        <v>0</v>
      </c>
      <c r="AB24" s="33">
        <v>0</v>
      </c>
      <c r="AC24" s="33">
        <v>0</v>
      </c>
      <c r="AD24" s="33">
        <v>0</v>
      </c>
      <c r="AE24" s="33">
        <v>0</v>
      </c>
    </row>
    <row r="25" spans="1:31">
      <c r="A25" s="29" t="s">
        <v>130</v>
      </c>
      <c r="B25" s="29" t="s">
        <v>65</v>
      </c>
      <c r="C25" s="33">
        <v>0</v>
      </c>
      <c r="D25" s="33">
        <v>0</v>
      </c>
      <c r="E25" s="33">
        <v>0</v>
      </c>
      <c r="F25" s="33">
        <v>0</v>
      </c>
      <c r="G25" s="33">
        <v>0</v>
      </c>
      <c r="H25" s="33">
        <v>0</v>
      </c>
      <c r="I25" s="33">
        <v>0</v>
      </c>
      <c r="J25" s="33">
        <v>0</v>
      </c>
      <c r="K25" s="33">
        <v>0</v>
      </c>
      <c r="L25" s="33">
        <v>0</v>
      </c>
      <c r="M25" s="33">
        <v>0</v>
      </c>
      <c r="N25" s="33">
        <v>0</v>
      </c>
      <c r="O25" s="33">
        <v>0</v>
      </c>
      <c r="P25" s="33">
        <v>0</v>
      </c>
      <c r="Q25" s="33">
        <v>0</v>
      </c>
      <c r="R25" s="33">
        <v>0</v>
      </c>
      <c r="S25" s="33">
        <v>0</v>
      </c>
      <c r="T25" s="33">
        <v>0</v>
      </c>
      <c r="U25" s="33">
        <v>0</v>
      </c>
      <c r="V25" s="33">
        <v>0</v>
      </c>
      <c r="W25" s="33">
        <v>0</v>
      </c>
      <c r="X25" s="33">
        <v>0</v>
      </c>
      <c r="Y25" s="33">
        <v>0</v>
      </c>
      <c r="Z25" s="33">
        <v>0</v>
      </c>
      <c r="AA25" s="33">
        <v>0</v>
      </c>
      <c r="AB25" s="33">
        <v>0</v>
      </c>
      <c r="AC25" s="33">
        <v>0</v>
      </c>
      <c r="AD25" s="33">
        <v>0</v>
      </c>
      <c r="AE25" s="33">
        <v>0</v>
      </c>
    </row>
    <row r="26" spans="1:31">
      <c r="A26" s="29" t="s">
        <v>130</v>
      </c>
      <c r="B26" s="29" t="s">
        <v>69</v>
      </c>
      <c r="C26" s="33">
        <v>0</v>
      </c>
      <c r="D26" s="33">
        <v>0</v>
      </c>
      <c r="E26" s="33">
        <v>0</v>
      </c>
      <c r="F26" s="33">
        <v>0</v>
      </c>
      <c r="G26" s="33">
        <v>0</v>
      </c>
      <c r="H26" s="33">
        <v>0</v>
      </c>
      <c r="I26" s="33">
        <v>0</v>
      </c>
      <c r="J26" s="33">
        <v>0</v>
      </c>
      <c r="K26" s="33">
        <v>0</v>
      </c>
      <c r="L26" s="33">
        <v>0</v>
      </c>
      <c r="M26" s="33">
        <v>0</v>
      </c>
      <c r="N26" s="33">
        <v>0</v>
      </c>
      <c r="O26" s="33">
        <v>0</v>
      </c>
      <c r="P26" s="33">
        <v>0</v>
      </c>
      <c r="Q26" s="33">
        <v>0</v>
      </c>
      <c r="R26" s="33">
        <v>0</v>
      </c>
      <c r="S26" s="33">
        <v>0</v>
      </c>
      <c r="T26" s="33">
        <v>0</v>
      </c>
      <c r="U26" s="33">
        <v>0</v>
      </c>
      <c r="V26" s="33">
        <v>0</v>
      </c>
      <c r="W26" s="33">
        <v>0</v>
      </c>
      <c r="X26" s="33">
        <v>0</v>
      </c>
      <c r="Y26" s="33">
        <v>0</v>
      </c>
      <c r="Z26" s="33">
        <v>0</v>
      </c>
      <c r="AA26" s="33">
        <v>0</v>
      </c>
      <c r="AB26" s="33">
        <v>0</v>
      </c>
      <c r="AC26" s="33">
        <v>0</v>
      </c>
      <c r="AD26" s="33">
        <v>0</v>
      </c>
      <c r="AE26" s="33">
        <v>0</v>
      </c>
    </row>
    <row r="27" spans="1:31">
      <c r="A27" s="29" t="s">
        <v>130</v>
      </c>
      <c r="B27" s="29" t="s">
        <v>68</v>
      </c>
      <c r="C27" s="33">
        <v>0</v>
      </c>
      <c r="D27" s="33">
        <v>0</v>
      </c>
      <c r="E27" s="33">
        <v>0</v>
      </c>
      <c r="F27" s="33">
        <v>0</v>
      </c>
      <c r="G27" s="33">
        <v>0</v>
      </c>
      <c r="H27" s="33">
        <v>0</v>
      </c>
      <c r="I27" s="33">
        <v>0</v>
      </c>
      <c r="J27" s="33">
        <v>0</v>
      </c>
      <c r="K27" s="33">
        <v>0</v>
      </c>
      <c r="L27" s="33">
        <v>0</v>
      </c>
      <c r="M27" s="33">
        <v>0</v>
      </c>
      <c r="N27" s="33">
        <v>0</v>
      </c>
      <c r="O27" s="33">
        <v>0</v>
      </c>
      <c r="P27" s="33">
        <v>0</v>
      </c>
      <c r="Q27" s="33">
        <v>0</v>
      </c>
      <c r="R27" s="33">
        <v>0</v>
      </c>
      <c r="S27" s="33">
        <v>0</v>
      </c>
      <c r="T27" s="33">
        <v>0</v>
      </c>
      <c r="U27" s="33">
        <v>0</v>
      </c>
      <c r="V27" s="33">
        <v>0</v>
      </c>
      <c r="W27" s="33">
        <v>0</v>
      </c>
      <c r="X27" s="33">
        <v>0</v>
      </c>
      <c r="Y27" s="33">
        <v>0</v>
      </c>
      <c r="Z27" s="33">
        <v>0</v>
      </c>
      <c r="AA27" s="33">
        <v>0</v>
      </c>
      <c r="AB27" s="33">
        <v>0</v>
      </c>
      <c r="AC27" s="33">
        <v>0</v>
      </c>
      <c r="AD27" s="33">
        <v>0</v>
      </c>
      <c r="AE27" s="33">
        <v>0</v>
      </c>
    </row>
    <row r="28" spans="1:31">
      <c r="A28" s="29" t="s">
        <v>130</v>
      </c>
      <c r="B28" s="29" t="s">
        <v>36</v>
      </c>
      <c r="C28" s="33">
        <v>0</v>
      </c>
      <c r="D28" s="33">
        <v>0</v>
      </c>
      <c r="E28" s="33">
        <v>0</v>
      </c>
      <c r="F28" s="33">
        <v>0</v>
      </c>
      <c r="G28" s="33">
        <v>0</v>
      </c>
      <c r="H28" s="33">
        <v>0</v>
      </c>
      <c r="I28" s="33">
        <v>0</v>
      </c>
      <c r="J28" s="33">
        <v>0</v>
      </c>
      <c r="K28" s="33">
        <v>0</v>
      </c>
      <c r="L28" s="33">
        <v>0</v>
      </c>
      <c r="M28" s="33">
        <v>0</v>
      </c>
      <c r="N28" s="33">
        <v>0</v>
      </c>
      <c r="O28" s="33">
        <v>0</v>
      </c>
      <c r="P28" s="33">
        <v>0</v>
      </c>
      <c r="Q28" s="33">
        <v>0</v>
      </c>
      <c r="R28" s="33">
        <v>0</v>
      </c>
      <c r="S28" s="33">
        <v>0</v>
      </c>
      <c r="T28" s="33">
        <v>0</v>
      </c>
      <c r="U28" s="33">
        <v>0</v>
      </c>
      <c r="V28" s="33">
        <v>0</v>
      </c>
      <c r="W28" s="33">
        <v>0</v>
      </c>
      <c r="X28" s="33">
        <v>0</v>
      </c>
      <c r="Y28" s="33">
        <v>0</v>
      </c>
      <c r="Z28" s="33">
        <v>0</v>
      </c>
      <c r="AA28" s="33">
        <v>0</v>
      </c>
      <c r="AB28" s="33">
        <v>0</v>
      </c>
      <c r="AC28" s="33">
        <v>0</v>
      </c>
      <c r="AD28" s="33">
        <v>0</v>
      </c>
      <c r="AE28" s="33">
        <v>0</v>
      </c>
    </row>
    <row r="29" spans="1:31">
      <c r="A29" s="29" t="s">
        <v>130</v>
      </c>
      <c r="B29" s="29" t="s">
        <v>73</v>
      </c>
      <c r="C29" s="33">
        <v>0</v>
      </c>
      <c r="D29" s="33">
        <v>0</v>
      </c>
      <c r="E29" s="33">
        <v>0</v>
      </c>
      <c r="F29" s="33">
        <v>0</v>
      </c>
      <c r="G29" s="33">
        <v>0</v>
      </c>
      <c r="H29" s="33">
        <v>0</v>
      </c>
      <c r="I29" s="33">
        <v>0</v>
      </c>
      <c r="J29" s="33">
        <v>0</v>
      </c>
      <c r="K29" s="33">
        <v>0</v>
      </c>
      <c r="L29" s="33">
        <v>0</v>
      </c>
      <c r="M29" s="33">
        <v>0</v>
      </c>
      <c r="N29" s="33">
        <v>0</v>
      </c>
      <c r="O29" s="33">
        <v>0</v>
      </c>
      <c r="P29" s="33">
        <v>0</v>
      </c>
      <c r="Q29" s="33">
        <v>0</v>
      </c>
      <c r="R29" s="33">
        <v>0</v>
      </c>
      <c r="S29" s="33">
        <v>0</v>
      </c>
      <c r="T29" s="33">
        <v>0</v>
      </c>
      <c r="U29" s="33">
        <v>0</v>
      </c>
      <c r="V29" s="33">
        <v>0</v>
      </c>
      <c r="W29" s="33">
        <v>0</v>
      </c>
      <c r="X29" s="33">
        <v>0</v>
      </c>
      <c r="Y29" s="33">
        <v>0</v>
      </c>
      <c r="Z29" s="33">
        <v>0</v>
      </c>
      <c r="AA29" s="33">
        <v>0</v>
      </c>
      <c r="AB29" s="33">
        <v>0</v>
      </c>
      <c r="AC29" s="33">
        <v>0</v>
      </c>
      <c r="AD29" s="33">
        <v>0</v>
      </c>
      <c r="AE29" s="33">
        <v>0</v>
      </c>
    </row>
    <row r="30" spans="1:31">
      <c r="A30" s="29" t="s">
        <v>130</v>
      </c>
      <c r="B30" s="29" t="s">
        <v>56</v>
      </c>
      <c r="C30" s="33">
        <v>0</v>
      </c>
      <c r="D30" s="33">
        <v>0</v>
      </c>
      <c r="E30" s="33">
        <v>0</v>
      </c>
      <c r="F30" s="33">
        <v>0</v>
      </c>
      <c r="G30" s="33">
        <v>0</v>
      </c>
      <c r="H30" s="33">
        <v>0</v>
      </c>
      <c r="I30" s="33">
        <v>0</v>
      </c>
      <c r="J30" s="33">
        <v>0</v>
      </c>
      <c r="K30" s="33">
        <v>0</v>
      </c>
      <c r="L30" s="33">
        <v>0</v>
      </c>
      <c r="M30" s="33">
        <v>0</v>
      </c>
      <c r="N30" s="33">
        <v>0</v>
      </c>
      <c r="O30" s="33">
        <v>0</v>
      </c>
      <c r="P30" s="33">
        <v>0</v>
      </c>
      <c r="Q30" s="33">
        <v>0</v>
      </c>
      <c r="R30" s="33">
        <v>0</v>
      </c>
      <c r="S30" s="33">
        <v>0</v>
      </c>
      <c r="T30" s="33">
        <v>0</v>
      </c>
      <c r="U30" s="33">
        <v>0</v>
      </c>
      <c r="V30" s="33">
        <v>0</v>
      </c>
      <c r="W30" s="33">
        <v>0</v>
      </c>
      <c r="X30" s="33">
        <v>0</v>
      </c>
      <c r="Y30" s="33">
        <v>0</v>
      </c>
      <c r="Z30" s="33">
        <v>0</v>
      </c>
      <c r="AA30" s="33">
        <v>0</v>
      </c>
      <c r="AB30" s="33">
        <v>0</v>
      </c>
      <c r="AC30" s="33">
        <v>0</v>
      </c>
      <c r="AD30" s="33">
        <v>0</v>
      </c>
      <c r="AE30" s="33">
        <v>0</v>
      </c>
    </row>
    <row r="31" spans="1:31">
      <c r="A31" s="34" t="s">
        <v>138</v>
      </c>
      <c r="B31" s="34"/>
      <c r="C31" s="35">
        <v>0</v>
      </c>
      <c r="D31" s="35">
        <v>0</v>
      </c>
      <c r="E31" s="35">
        <v>0</v>
      </c>
      <c r="F31" s="35">
        <v>30104.755863364746</v>
      </c>
      <c r="G31" s="35">
        <v>103327.63026362115</v>
      </c>
      <c r="H31" s="35">
        <v>1201.1812991616</v>
      </c>
      <c r="I31" s="35">
        <v>0</v>
      </c>
      <c r="J31" s="35">
        <v>0</v>
      </c>
      <c r="K31" s="35">
        <v>2.7378498700409501E-5</v>
      </c>
      <c r="L31" s="35">
        <v>0</v>
      </c>
      <c r="M31" s="35">
        <v>3.3764959844291501E-6</v>
      </c>
      <c r="N31" s="35">
        <v>0</v>
      </c>
      <c r="O31" s="35">
        <v>0</v>
      </c>
      <c r="P31" s="35">
        <v>0</v>
      </c>
      <c r="Q31" s="35">
        <v>0</v>
      </c>
      <c r="R31" s="35">
        <v>0</v>
      </c>
      <c r="S31" s="35">
        <v>0</v>
      </c>
      <c r="T31" s="35">
        <v>0</v>
      </c>
      <c r="U31" s="35">
        <v>0</v>
      </c>
      <c r="V31" s="35">
        <v>0</v>
      </c>
      <c r="W31" s="35">
        <v>1828.2079199999998</v>
      </c>
      <c r="X31" s="35">
        <v>0</v>
      </c>
      <c r="Y31" s="35">
        <v>0</v>
      </c>
      <c r="Z31" s="35">
        <v>0</v>
      </c>
      <c r="AA31" s="35">
        <v>0</v>
      </c>
      <c r="AB31" s="35">
        <v>0</v>
      </c>
      <c r="AC31" s="35">
        <v>0</v>
      </c>
      <c r="AD31" s="35">
        <v>0</v>
      </c>
      <c r="AE31" s="35">
        <v>0</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0</v>
      </c>
      <c r="D34" s="33">
        <v>0</v>
      </c>
      <c r="E34" s="33">
        <v>0</v>
      </c>
      <c r="F34" s="33">
        <v>184767.79048966101</v>
      </c>
      <c r="G34" s="33">
        <v>1061.9280774747842</v>
      </c>
      <c r="H34" s="33">
        <v>1983.3588959672654</v>
      </c>
      <c r="I34" s="33">
        <v>6556.0913095648211</v>
      </c>
      <c r="J34" s="33">
        <v>0</v>
      </c>
      <c r="K34" s="33">
        <v>6256.6002051773175</v>
      </c>
      <c r="L34" s="33">
        <v>0</v>
      </c>
      <c r="M34" s="33">
        <v>0</v>
      </c>
      <c r="N34" s="33">
        <v>1.2978125006066799E-5</v>
      </c>
      <c r="O34" s="33">
        <v>24721.298234213074</v>
      </c>
      <c r="P34" s="33">
        <v>0</v>
      </c>
      <c r="Q34" s="33">
        <v>0</v>
      </c>
      <c r="R34" s="33">
        <v>1050.4165230051774</v>
      </c>
      <c r="S34" s="33">
        <v>0</v>
      </c>
      <c r="T34" s="33">
        <v>0</v>
      </c>
      <c r="U34" s="33">
        <v>0</v>
      </c>
      <c r="V34" s="33">
        <v>1.7770568782650001E-5</v>
      </c>
      <c r="W34" s="33">
        <v>1.6453368522822E-5</v>
      </c>
      <c r="X34" s="33">
        <v>0</v>
      </c>
      <c r="Y34" s="33">
        <v>1535.006231931741</v>
      </c>
      <c r="Z34" s="33">
        <v>1.3474061707156941E-4</v>
      </c>
      <c r="AA34" s="33">
        <v>0</v>
      </c>
      <c r="AB34" s="33">
        <v>0</v>
      </c>
      <c r="AC34" s="33">
        <v>0</v>
      </c>
      <c r="AD34" s="33">
        <v>0</v>
      </c>
      <c r="AE34" s="33">
        <v>0</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0</v>
      </c>
      <c r="D36" s="33">
        <v>0</v>
      </c>
      <c r="E36" s="33">
        <v>0</v>
      </c>
      <c r="F36" s="33">
        <v>0</v>
      </c>
      <c r="G36" s="33">
        <v>0</v>
      </c>
      <c r="H36" s="33">
        <v>0</v>
      </c>
      <c r="I36" s="33">
        <v>0</v>
      </c>
      <c r="J36" s="33">
        <v>0</v>
      </c>
      <c r="K36" s="33">
        <v>0</v>
      </c>
      <c r="L36" s="33">
        <v>0</v>
      </c>
      <c r="M36" s="33">
        <v>0</v>
      </c>
      <c r="N36" s="33">
        <v>0</v>
      </c>
      <c r="O36" s="33">
        <v>0</v>
      </c>
      <c r="P36" s="33">
        <v>0</v>
      </c>
      <c r="Q36" s="33">
        <v>0</v>
      </c>
      <c r="R36" s="33">
        <v>0</v>
      </c>
      <c r="S36" s="33">
        <v>0</v>
      </c>
      <c r="T36" s="33">
        <v>0</v>
      </c>
      <c r="U36" s="33">
        <v>0</v>
      </c>
      <c r="V36" s="33">
        <v>0</v>
      </c>
      <c r="W36" s="33">
        <v>0</v>
      </c>
      <c r="X36" s="33">
        <v>0</v>
      </c>
      <c r="Y36" s="33">
        <v>0</v>
      </c>
      <c r="Z36" s="33">
        <v>0</v>
      </c>
      <c r="AA36" s="33">
        <v>0</v>
      </c>
      <c r="AB36" s="33">
        <v>0</v>
      </c>
      <c r="AC36" s="33">
        <v>0</v>
      </c>
      <c r="AD36" s="33">
        <v>0</v>
      </c>
      <c r="AE36" s="33">
        <v>0</v>
      </c>
    </row>
    <row r="37" spans="1:31">
      <c r="A37" s="29" t="s">
        <v>131</v>
      </c>
      <c r="B37" s="29" t="s">
        <v>32</v>
      </c>
      <c r="C37" s="33">
        <v>0</v>
      </c>
      <c r="D37" s="33">
        <v>0</v>
      </c>
      <c r="E37" s="33">
        <v>0</v>
      </c>
      <c r="F37" s="33">
        <v>0</v>
      </c>
      <c r="G37" s="33">
        <v>0</v>
      </c>
      <c r="H37" s="33">
        <v>0</v>
      </c>
      <c r="I37" s="33">
        <v>0</v>
      </c>
      <c r="J37" s="33">
        <v>0</v>
      </c>
      <c r="K37" s="33">
        <v>0</v>
      </c>
      <c r="L37" s="33">
        <v>0</v>
      </c>
      <c r="M37" s="33">
        <v>0</v>
      </c>
      <c r="N37" s="33">
        <v>0</v>
      </c>
      <c r="O37" s="33">
        <v>0</v>
      </c>
      <c r="P37" s="33">
        <v>0</v>
      </c>
      <c r="Q37" s="33">
        <v>0</v>
      </c>
      <c r="R37" s="33">
        <v>0</v>
      </c>
      <c r="S37" s="33">
        <v>0</v>
      </c>
      <c r="T37" s="33">
        <v>0</v>
      </c>
      <c r="U37" s="33">
        <v>0</v>
      </c>
      <c r="V37" s="33">
        <v>0</v>
      </c>
      <c r="W37" s="33">
        <v>0</v>
      </c>
      <c r="X37" s="33">
        <v>0</v>
      </c>
      <c r="Y37" s="33">
        <v>0</v>
      </c>
      <c r="Z37" s="33">
        <v>0</v>
      </c>
      <c r="AA37" s="33">
        <v>0</v>
      </c>
      <c r="AB37" s="33">
        <v>0</v>
      </c>
      <c r="AC37" s="33">
        <v>0</v>
      </c>
      <c r="AD37" s="33">
        <v>0</v>
      </c>
      <c r="AE37" s="33">
        <v>0</v>
      </c>
    </row>
    <row r="38" spans="1:31">
      <c r="A38" s="29" t="s">
        <v>131</v>
      </c>
      <c r="B38" s="29" t="s">
        <v>66</v>
      </c>
      <c r="C38" s="33">
        <v>0</v>
      </c>
      <c r="D38" s="33">
        <v>0</v>
      </c>
      <c r="E38" s="33">
        <v>0</v>
      </c>
      <c r="F38" s="33">
        <v>0</v>
      </c>
      <c r="G38" s="33">
        <v>0</v>
      </c>
      <c r="H38" s="33">
        <v>0</v>
      </c>
      <c r="I38" s="33">
        <v>0</v>
      </c>
      <c r="J38" s="33">
        <v>0</v>
      </c>
      <c r="K38" s="33">
        <v>0</v>
      </c>
      <c r="L38" s="33">
        <v>0</v>
      </c>
      <c r="M38" s="33">
        <v>0</v>
      </c>
      <c r="N38" s="33">
        <v>0</v>
      </c>
      <c r="O38" s="33">
        <v>0</v>
      </c>
      <c r="P38" s="33">
        <v>0</v>
      </c>
      <c r="Q38" s="33">
        <v>0</v>
      </c>
      <c r="R38" s="33">
        <v>0</v>
      </c>
      <c r="S38" s="33">
        <v>0</v>
      </c>
      <c r="T38" s="33">
        <v>0</v>
      </c>
      <c r="U38" s="33">
        <v>0</v>
      </c>
      <c r="V38" s="33">
        <v>0</v>
      </c>
      <c r="W38" s="33">
        <v>0</v>
      </c>
      <c r="X38" s="33">
        <v>0</v>
      </c>
      <c r="Y38" s="33">
        <v>0</v>
      </c>
      <c r="Z38" s="33">
        <v>0</v>
      </c>
      <c r="AA38" s="33">
        <v>0</v>
      </c>
      <c r="AB38" s="33">
        <v>0</v>
      </c>
      <c r="AC38" s="33">
        <v>0</v>
      </c>
      <c r="AD38" s="33">
        <v>0</v>
      </c>
      <c r="AE38" s="33">
        <v>0</v>
      </c>
    </row>
    <row r="39" spans="1:31">
      <c r="A39" s="29" t="s">
        <v>131</v>
      </c>
      <c r="B39" s="29" t="s">
        <v>65</v>
      </c>
      <c r="C39" s="33">
        <v>0</v>
      </c>
      <c r="D39" s="33">
        <v>0</v>
      </c>
      <c r="E39" s="33">
        <v>0</v>
      </c>
      <c r="F39" s="33">
        <v>0</v>
      </c>
      <c r="G39" s="33">
        <v>0</v>
      </c>
      <c r="H39" s="33">
        <v>0</v>
      </c>
      <c r="I39" s="33">
        <v>0</v>
      </c>
      <c r="J39" s="33">
        <v>0</v>
      </c>
      <c r="K39" s="33">
        <v>0</v>
      </c>
      <c r="L39" s="33">
        <v>0</v>
      </c>
      <c r="M39" s="33">
        <v>0</v>
      </c>
      <c r="N39" s="33">
        <v>0</v>
      </c>
      <c r="O39" s="33">
        <v>0</v>
      </c>
      <c r="P39" s="33">
        <v>0</v>
      </c>
      <c r="Q39" s="33">
        <v>0</v>
      </c>
      <c r="R39" s="33">
        <v>0</v>
      </c>
      <c r="S39" s="33">
        <v>0</v>
      </c>
      <c r="T39" s="33">
        <v>0</v>
      </c>
      <c r="U39" s="33">
        <v>0</v>
      </c>
      <c r="V39" s="33">
        <v>0</v>
      </c>
      <c r="W39" s="33">
        <v>0</v>
      </c>
      <c r="X39" s="33">
        <v>0</v>
      </c>
      <c r="Y39" s="33">
        <v>0</v>
      </c>
      <c r="Z39" s="33">
        <v>0</v>
      </c>
      <c r="AA39" s="33">
        <v>0</v>
      </c>
      <c r="AB39" s="33">
        <v>0</v>
      </c>
      <c r="AC39" s="33">
        <v>0</v>
      </c>
      <c r="AD39" s="33">
        <v>0</v>
      </c>
      <c r="AE39" s="33">
        <v>0</v>
      </c>
    </row>
    <row r="40" spans="1:31">
      <c r="A40" s="29" t="s">
        <v>131</v>
      </c>
      <c r="B40" s="29" t="s">
        <v>69</v>
      </c>
      <c r="C40" s="33">
        <v>0</v>
      </c>
      <c r="D40" s="33">
        <v>0</v>
      </c>
      <c r="E40" s="33">
        <v>0</v>
      </c>
      <c r="F40" s="33">
        <v>0</v>
      </c>
      <c r="G40" s="33">
        <v>0</v>
      </c>
      <c r="H40" s="33">
        <v>0</v>
      </c>
      <c r="I40" s="33">
        <v>0</v>
      </c>
      <c r="J40" s="33">
        <v>0</v>
      </c>
      <c r="K40" s="33">
        <v>0</v>
      </c>
      <c r="L40" s="33">
        <v>0</v>
      </c>
      <c r="M40" s="33">
        <v>0</v>
      </c>
      <c r="N40" s="33">
        <v>0</v>
      </c>
      <c r="O40" s="33">
        <v>0</v>
      </c>
      <c r="P40" s="33">
        <v>0</v>
      </c>
      <c r="Q40" s="33">
        <v>0</v>
      </c>
      <c r="R40" s="33">
        <v>0</v>
      </c>
      <c r="S40" s="33">
        <v>0</v>
      </c>
      <c r="T40" s="33">
        <v>0</v>
      </c>
      <c r="U40" s="33">
        <v>0</v>
      </c>
      <c r="V40" s="33">
        <v>0</v>
      </c>
      <c r="W40" s="33">
        <v>0</v>
      </c>
      <c r="X40" s="33">
        <v>0</v>
      </c>
      <c r="Y40" s="33">
        <v>0</v>
      </c>
      <c r="Z40" s="33">
        <v>0</v>
      </c>
      <c r="AA40" s="33">
        <v>0</v>
      </c>
      <c r="AB40" s="33">
        <v>0</v>
      </c>
      <c r="AC40" s="33">
        <v>0</v>
      </c>
      <c r="AD40" s="33">
        <v>0</v>
      </c>
      <c r="AE40" s="33">
        <v>0</v>
      </c>
    </row>
    <row r="41" spans="1:31">
      <c r="A41" s="29" t="s">
        <v>131</v>
      </c>
      <c r="B41" s="29" t="s">
        <v>68</v>
      </c>
      <c r="C41" s="33">
        <v>0</v>
      </c>
      <c r="D41" s="33">
        <v>0</v>
      </c>
      <c r="E41" s="33">
        <v>0</v>
      </c>
      <c r="F41" s="33">
        <v>0</v>
      </c>
      <c r="G41" s="33">
        <v>0</v>
      </c>
      <c r="H41" s="33">
        <v>0</v>
      </c>
      <c r="I41" s="33">
        <v>0</v>
      </c>
      <c r="J41" s="33">
        <v>0</v>
      </c>
      <c r="K41" s="33">
        <v>0</v>
      </c>
      <c r="L41" s="33">
        <v>0</v>
      </c>
      <c r="M41" s="33">
        <v>0</v>
      </c>
      <c r="N41" s="33">
        <v>0</v>
      </c>
      <c r="O41" s="33">
        <v>0</v>
      </c>
      <c r="P41" s="33">
        <v>0</v>
      </c>
      <c r="Q41" s="33">
        <v>0</v>
      </c>
      <c r="R41" s="33">
        <v>0</v>
      </c>
      <c r="S41" s="33">
        <v>0</v>
      </c>
      <c r="T41" s="33">
        <v>0</v>
      </c>
      <c r="U41" s="33">
        <v>0</v>
      </c>
      <c r="V41" s="33">
        <v>0</v>
      </c>
      <c r="W41" s="33">
        <v>0</v>
      </c>
      <c r="X41" s="33">
        <v>0</v>
      </c>
      <c r="Y41" s="33">
        <v>0</v>
      </c>
      <c r="Z41" s="33">
        <v>0</v>
      </c>
      <c r="AA41" s="33">
        <v>0</v>
      </c>
      <c r="AB41" s="33">
        <v>0</v>
      </c>
      <c r="AC41" s="33">
        <v>0</v>
      </c>
      <c r="AD41" s="33">
        <v>0</v>
      </c>
      <c r="AE41" s="33">
        <v>0</v>
      </c>
    </row>
    <row r="42" spans="1:31">
      <c r="A42" s="29" t="s">
        <v>131</v>
      </c>
      <c r="B42" s="29" t="s">
        <v>36</v>
      </c>
      <c r="C42" s="33">
        <v>0</v>
      </c>
      <c r="D42" s="33">
        <v>0</v>
      </c>
      <c r="E42" s="33">
        <v>0</v>
      </c>
      <c r="F42" s="33">
        <v>0</v>
      </c>
      <c r="G42" s="33">
        <v>0</v>
      </c>
      <c r="H42" s="33">
        <v>0</v>
      </c>
      <c r="I42" s="33">
        <v>0</v>
      </c>
      <c r="J42" s="33">
        <v>0</v>
      </c>
      <c r="K42" s="33">
        <v>0</v>
      </c>
      <c r="L42" s="33">
        <v>0</v>
      </c>
      <c r="M42" s="33">
        <v>0</v>
      </c>
      <c r="N42" s="33">
        <v>0</v>
      </c>
      <c r="O42" s="33">
        <v>0</v>
      </c>
      <c r="P42" s="33">
        <v>0</v>
      </c>
      <c r="Q42" s="33">
        <v>0</v>
      </c>
      <c r="R42" s="33">
        <v>0</v>
      </c>
      <c r="S42" s="33">
        <v>0</v>
      </c>
      <c r="T42" s="33">
        <v>0</v>
      </c>
      <c r="U42" s="33">
        <v>0</v>
      </c>
      <c r="V42" s="33">
        <v>0</v>
      </c>
      <c r="W42" s="33">
        <v>0</v>
      </c>
      <c r="X42" s="33">
        <v>0</v>
      </c>
      <c r="Y42" s="33">
        <v>0</v>
      </c>
      <c r="Z42" s="33">
        <v>0</v>
      </c>
      <c r="AA42" s="33">
        <v>0</v>
      </c>
      <c r="AB42" s="33">
        <v>0</v>
      </c>
      <c r="AC42" s="33">
        <v>0</v>
      </c>
      <c r="AD42" s="33">
        <v>0</v>
      </c>
      <c r="AE42" s="33">
        <v>0</v>
      </c>
    </row>
    <row r="43" spans="1:31">
      <c r="A43" s="29" t="s">
        <v>131</v>
      </c>
      <c r="B43" s="29" t="s">
        <v>73</v>
      </c>
      <c r="C43" s="33">
        <v>0</v>
      </c>
      <c r="D43" s="33">
        <v>0</v>
      </c>
      <c r="E43" s="33">
        <v>0</v>
      </c>
      <c r="F43" s="33">
        <v>0</v>
      </c>
      <c r="G43" s="33">
        <v>0</v>
      </c>
      <c r="H43" s="33">
        <v>0</v>
      </c>
      <c r="I43" s="33">
        <v>0</v>
      </c>
      <c r="J43" s="33">
        <v>0</v>
      </c>
      <c r="K43" s="33">
        <v>0</v>
      </c>
      <c r="L43" s="33">
        <v>0</v>
      </c>
      <c r="M43" s="33">
        <v>0</v>
      </c>
      <c r="N43" s="33">
        <v>0</v>
      </c>
      <c r="O43" s="33">
        <v>0</v>
      </c>
      <c r="P43" s="33">
        <v>0</v>
      </c>
      <c r="Q43" s="33">
        <v>0</v>
      </c>
      <c r="R43" s="33">
        <v>0</v>
      </c>
      <c r="S43" s="33">
        <v>0</v>
      </c>
      <c r="T43" s="33">
        <v>0</v>
      </c>
      <c r="U43" s="33">
        <v>0</v>
      </c>
      <c r="V43" s="33">
        <v>0</v>
      </c>
      <c r="W43" s="33">
        <v>0</v>
      </c>
      <c r="X43" s="33">
        <v>0</v>
      </c>
      <c r="Y43" s="33">
        <v>0</v>
      </c>
      <c r="Z43" s="33">
        <v>0</v>
      </c>
      <c r="AA43" s="33">
        <v>0</v>
      </c>
      <c r="AB43" s="33">
        <v>0</v>
      </c>
      <c r="AC43" s="33">
        <v>0</v>
      </c>
      <c r="AD43" s="33">
        <v>0</v>
      </c>
      <c r="AE43" s="33">
        <v>0</v>
      </c>
    </row>
    <row r="44" spans="1:31">
      <c r="A44" s="29" t="s">
        <v>131</v>
      </c>
      <c r="B44" s="29" t="s">
        <v>56</v>
      </c>
      <c r="C44" s="33">
        <v>0</v>
      </c>
      <c r="D44" s="33">
        <v>0</v>
      </c>
      <c r="E44" s="33">
        <v>0</v>
      </c>
      <c r="F44" s="33">
        <v>0</v>
      </c>
      <c r="G44" s="33">
        <v>0</v>
      </c>
      <c r="H44" s="33">
        <v>0</v>
      </c>
      <c r="I44" s="33">
        <v>0</v>
      </c>
      <c r="J44" s="33">
        <v>0</v>
      </c>
      <c r="K44" s="33">
        <v>0</v>
      </c>
      <c r="L44" s="33">
        <v>0</v>
      </c>
      <c r="M44" s="33">
        <v>0</v>
      </c>
      <c r="N44" s="33">
        <v>0</v>
      </c>
      <c r="O44" s="33">
        <v>0</v>
      </c>
      <c r="P44" s="33">
        <v>0</v>
      </c>
      <c r="Q44" s="33">
        <v>0</v>
      </c>
      <c r="R44" s="33">
        <v>0</v>
      </c>
      <c r="S44" s="33">
        <v>0</v>
      </c>
      <c r="T44" s="33">
        <v>0</v>
      </c>
      <c r="U44" s="33">
        <v>0</v>
      </c>
      <c r="V44" s="33">
        <v>0</v>
      </c>
      <c r="W44" s="33">
        <v>0</v>
      </c>
      <c r="X44" s="33">
        <v>0</v>
      </c>
      <c r="Y44" s="33">
        <v>0</v>
      </c>
      <c r="Z44" s="33">
        <v>0</v>
      </c>
      <c r="AA44" s="33">
        <v>0</v>
      </c>
      <c r="AB44" s="33">
        <v>0</v>
      </c>
      <c r="AC44" s="33">
        <v>0</v>
      </c>
      <c r="AD44" s="33">
        <v>0</v>
      </c>
      <c r="AE44" s="33">
        <v>0</v>
      </c>
    </row>
    <row r="45" spans="1:31">
      <c r="A45" s="34" t="s">
        <v>138</v>
      </c>
      <c r="B45" s="34"/>
      <c r="C45" s="35">
        <v>0</v>
      </c>
      <c r="D45" s="35">
        <v>0</v>
      </c>
      <c r="E45" s="35">
        <v>0</v>
      </c>
      <c r="F45" s="35">
        <v>184767.79048966101</v>
      </c>
      <c r="G45" s="35">
        <v>1061.9280774747842</v>
      </c>
      <c r="H45" s="35">
        <v>1983.3588959672654</v>
      </c>
      <c r="I45" s="35">
        <v>6556.0913095648211</v>
      </c>
      <c r="J45" s="35">
        <v>0</v>
      </c>
      <c r="K45" s="35">
        <v>6256.6002051773175</v>
      </c>
      <c r="L45" s="35">
        <v>0</v>
      </c>
      <c r="M45" s="35">
        <v>0</v>
      </c>
      <c r="N45" s="35">
        <v>1.2978125006066799E-5</v>
      </c>
      <c r="O45" s="35">
        <v>24721.298234213074</v>
      </c>
      <c r="P45" s="35">
        <v>0</v>
      </c>
      <c r="Q45" s="35">
        <v>0</v>
      </c>
      <c r="R45" s="35">
        <v>1050.4165230051774</v>
      </c>
      <c r="S45" s="35">
        <v>0</v>
      </c>
      <c r="T45" s="35">
        <v>0</v>
      </c>
      <c r="U45" s="35">
        <v>0</v>
      </c>
      <c r="V45" s="35">
        <v>1.7770568782650001E-5</v>
      </c>
      <c r="W45" s="35">
        <v>1.6453368522822E-5</v>
      </c>
      <c r="X45" s="35">
        <v>0</v>
      </c>
      <c r="Y45" s="35">
        <v>1535.006231931741</v>
      </c>
      <c r="Z45" s="35">
        <v>1.3474061707156941E-4</v>
      </c>
      <c r="AA45" s="35">
        <v>0</v>
      </c>
      <c r="AB45" s="35">
        <v>0</v>
      </c>
      <c r="AC45" s="35">
        <v>0</v>
      </c>
      <c r="AD45" s="35">
        <v>0</v>
      </c>
      <c r="AE45" s="35">
        <v>0</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0</v>
      </c>
      <c r="D49" s="33">
        <v>0</v>
      </c>
      <c r="E49" s="33">
        <v>0</v>
      </c>
      <c r="F49" s="33">
        <v>164553.61085022637</v>
      </c>
      <c r="G49" s="33">
        <v>8578.7791388259993</v>
      </c>
      <c r="H49" s="33">
        <v>30310.79040874284</v>
      </c>
      <c r="I49" s="33">
        <v>114912.23873895417</v>
      </c>
      <c r="J49" s="33">
        <v>9.3804274658677465E-4</v>
      </c>
      <c r="K49" s="33">
        <v>2.5305633566668749E-5</v>
      </c>
      <c r="L49" s="33">
        <v>1.87590780002956E-6</v>
      </c>
      <c r="M49" s="33">
        <v>1.4870794196522E-6</v>
      </c>
      <c r="N49" s="33">
        <v>0</v>
      </c>
      <c r="O49" s="33">
        <v>0</v>
      </c>
      <c r="P49" s="33">
        <v>0</v>
      </c>
      <c r="Q49" s="33">
        <v>0</v>
      </c>
      <c r="R49" s="33">
        <v>0</v>
      </c>
      <c r="S49" s="33">
        <v>0</v>
      </c>
      <c r="T49" s="33">
        <v>0</v>
      </c>
      <c r="U49" s="33">
        <v>0</v>
      </c>
      <c r="V49" s="33">
        <v>0</v>
      </c>
      <c r="W49" s="33">
        <v>0</v>
      </c>
      <c r="X49" s="33">
        <v>0</v>
      </c>
      <c r="Y49" s="33">
        <v>0</v>
      </c>
      <c r="Z49" s="33">
        <v>0</v>
      </c>
      <c r="AA49" s="33">
        <v>0</v>
      </c>
      <c r="AB49" s="33">
        <v>0</v>
      </c>
      <c r="AC49" s="33">
        <v>6.1936463180821996E-7</v>
      </c>
      <c r="AD49" s="33">
        <v>0</v>
      </c>
      <c r="AE49" s="33">
        <v>0</v>
      </c>
    </row>
    <row r="50" spans="1:31">
      <c r="A50" s="29" t="s">
        <v>132</v>
      </c>
      <c r="B50" s="29" t="s">
        <v>20</v>
      </c>
      <c r="C50" s="33">
        <v>0</v>
      </c>
      <c r="D50" s="33">
        <v>0</v>
      </c>
      <c r="E50" s="33">
        <v>0</v>
      </c>
      <c r="F50" s="33">
        <v>0</v>
      </c>
      <c r="G50" s="33">
        <v>0</v>
      </c>
      <c r="H50" s="33">
        <v>0</v>
      </c>
      <c r="I50" s="33">
        <v>0</v>
      </c>
      <c r="J50" s="33">
        <v>0</v>
      </c>
      <c r="K50" s="33">
        <v>0</v>
      </c>
      <c r="L50" s="33">
        <v>0</v>
      </c>
      <c r="M50" s="33">
        <v>0</v>
      </c>
      <c r="N50" s="33">
        <v>0</v>
      </c>
      <c r="O50" s="33">
        <v>0</v>
      </c>
      <c r="P50" s="33">
        <v>0</v>
      </c>
      <c r="Q50" s="33">
        <v>0</v>
      </c>
      <c r="R50" s="33">
        <v>0</v>
      </c>
      <c r="S50" s="33">
        <v>0</v>
      </c>
      <c r="T50" s="33">
        <v>0</v>
      </c>
      <c r="U50" s="33">
        <v>0</v>
      </c>
      <c r="V50" s="33">
        <v>0</v>
      </c>
      <c r="W50" s="33">
        <v>0</v>
      </c>
      <c r="X50" s="33">
        <v>0</v>
      </c>
      <c r="Y50" s="33">
        <v>0</v>
      </c>
      <c r="Z50" s="33">
        <v>0</v>
      </c>
      <c r="AA50" s="33">
        <v>0</v>
      </c>
      <c r="AB50" s="33">
        <v>0</v>
      </c>
      <c r="AC50" s="33">
        <v>0</v>
      </c>
      <c r="AD50" s="33">
        <v>0</v>
      </c>
      <c r="AE50" s="33">
        <v>0</v>
      </c>
    </row>
    <row r="51" spans="1:31">
      <c r="A51" s="29" t="s">
        <v>132</v>
      </c>
      <c r="B51" s="29" t="s">
        <v>32</v>
      </c>
      <c r="C51" s="33">
        <v>0</v>
      </c>
      <c r="D51" s="33">
        <v>0</v>
      </c>
      <c r="E51" s="33">
        <v>0</v>
      </c>
      <c r="F51" s="33">
        <v>0</v>
      </c>
      <c r="G51" s="33">
        <v>0</v>
      </c>
      <c r="H51" s="33">
        <v>0</v>
      </c>
      <c r="I51" s="33">
        <v>0</v>
      </c>
      <c r="J51" s="33">
        <v>0</v>
      </c>
      <c r="K51" s="33">
        <v>0</v>
      </c>
      <c r="L51" s="33">
        <v>0</v>
      </c>
      <c r="M51" s="33">
        <v>0</v>
      </c>
      <c r="N51" s="33">
        <v>0</v>
      </c>
      <c r="O51" s="33">
        <v>0</v>
      </c>
      <c r="P51" s="33">
        <v>0</v>
      </c>
      <c r="Q51" s="33">
        <v>0</v>
      </c>
      <c r="R51" s="33">
        <v>0</v>
      </c>
      <c r="S51" s="33">
        <v>0</v>
      </c>
      <c r="T51" s="33">
        <v>0</v>
      </c>
      <c r="U51" s="33">
        <v>0</v>
      </c>
      <c r="V51" s="33">
        <v>0</v>
      </c>
      <c r="W51" s="33">
        <v>0</v>
      </c>
      <c r="X51" s="33">
        <v>0</v>
      </c>
      <c r="Y51" s="33">
        <v>0</v>
      </c>
      <c r="Z51" s="33">
        <v>0</v>
      </c>
      <c r="AA51" s="33">
        <v>0</v>
      </c>
      <c r="AB51" s="33">
        <v>0</v>
      </c>
      <c r="AC51" s="33">
        <v>0</v>
      </c>
      <c r="AD51" s="33">
        <v>0</v>
      </c>
      <c r="AE51" s="33">
        <v>0</v>
      </c>
    </row>
    <row r="52" spans="1:31">
      <c r="A52" s="29" t="s">
        <v>132</v>
      </c>
      <c r="B52" s="29" t="s">
        <v>66</v>
      </c>
      <c r="C52" s="33">
        <v>0</v>
      </c>
      <c r="D52" s="33">
        <v>0</v>
      </c>
      <c r="E52" s="33">
        <v>0</v>
      </c>
      <c r="F52" s="33">
        <v>0</v>
      </c>
      <c r="G52" s="33">
        <v>0</v>
      </c>
      <c r="H52" s="33">
        <v>0</v>
      </c>
      <c r="I52" s="33">
        <v>0</v>
      </c>
      <c r="J52" s="33">
        <v>0</v>
      </c>
      <c r="K52" s="33">
        <v>0</v>
      </c>
      <c r="L52" s="33">
        <v>0</v>
      </c>
      <c r="M52" s="33">
        <v>0</v>
      </c>
      <c r="N52" s="33">
        <v>0</v>
      </c>
      <c r="O52" s="33">
        <v>0</v>
      </c>
      <c r="P52" s="33">
        <v>0</v>
      </c>
      <c r="Q52" s="33">
        <v>0</v>
      </c>
      <c r="R52" s="33">
        <v>0</v>
      </c>
      <c r="S52" s="33">
        <v>0</v>
      </c>
      <c r="T52" s="33">
        <v>0</v>
      </c>
      <c r="U52" s="33">
        <v>0</v>
      </c>
      <c r="V52" s="33">
        <v>0</v>
      </c>
      <c r="W52" s="33">
        <v>0</v>
      </c>
      <c r="X52" s="33">
        <v>0</v>
      </c>
      <c r="Y52" s="33">
        <v>0</v>
      </c>
      <c r="Z52" s="33">
        <v>0</v>
      </c>
      <c r="AA52" s="33">
        <v>0</v>
      </c>
      <c r="AB52" s="33">
        <v>0</v>
      </c>
      <c r="AC52" s="33">
        <v>0</v>
      </c>
      <c r="AD52" s="33">
        <v>0</v>
      </c>
      <c r="AE52" s="33">
        <v>0</v>
      </c>
    </row>
    <row r="53" spans="1:31">
      <c r="A53" s="29" t="s">
        <v>132</v>
      </c>
      <c r="B53" s="29" t="s">
        <v>65</v>
      </c>
      <c r="C53" s="33">
        <v>0</v>
      </c>
      <c r="D53" s="33">
        <v>0</v>
      </c>
      <c r="E53" s="33">
        <v>0</v>
      </c>
      <c r="F53" s="33">
        <v>0</v>
      </c>
      <c r="G53" s="33">
        <v>0</v>
      </c>
      <c r="H53" s="33">
        <v>0</v>
      </c>
      <c r="I53" s="33">
        <v>0</v>
      </c>
      <c r="J53" s="33">
        <v>0</v>
      </c>
      <c r="K53" s="33">
        <v>0</v>
      </c>
      <c r="L53" s="33">
        <v>0</v>
      </c>
      <c r="M53" s="33">
        <v>0</v>
      </c>
      <c r="N53" s="33">
        <v>0</v>
      </c>
      <c r="O53" s="33">
        <v>0</v>
      </c>
      <c r="P53" s="33">
        <v>0</v>
      </c>
      <c r="Q53" s="33">
        <v>0</v>
      </c>
      <c r="R53" s="33">
        <v>0</v>
      </c>
      <c r="S53" s="33">
        <v>0</v>
      </c>
      <c r="T53" s="33">
        <v>0</v>
      </c>
      <c r="U53" s="33">
        <v>0</v>
      </c>
      <c r="V53" s="33">
        <v>0</v>
      </c>
      <c r="W53" s="33">
        <v>0</v>
      </c>
      <c r="X53" s="33">
        <v>0</v>
      </c>
      <c r="Y53" s="33">
        <v>0</v>
      </c>
      <c r="Z53" s="33">
        <v>0</v>
      </c>
      <c r="AA53" s="33">
        <v>0</v>
      </c>
      <c r="AB53" s="33">
        <v>0</v>
      </c>
      <c r="AC53" s="33">
        <v>0</v>
      </c>
      <c r="AD53" s="33">
        <v>0</v>
      </c>
      <c r="AE53" s="33">
        <v>0</v>
      </c>
    </row>
    <row r="54" spans="1:31">
      <c r="A54" s="29" t="s">
        <v>132</v>
      </c>
      <c r="B54" s="29" t="s">
        <v>69</v>
      </c>
      <c r="C54" s="33">
        <v>0</v>
      </c>
      <c r="D54" s="33">
        <v>0</v>
      </c>
      <c r="E54" s="33">
        <v>0</v>
      </c>
      <c r="F54" s="33">
        <v>0</v>
      </c>
      <c r="G54" s="33">
        <v>0</v>
      </c>
      <c r="H54" s="33">
        <v>0</v>
      </c>
      <c r="I54" s="33">
        <v>0</v>
      </c>
      <c r="J54" s="33">
        <v>0</v>
      </c>
      <c r="K54" s="33">
        <v>0</v>
      </c>
      <c r="L54" s="33">
        <v>0</v>
      </c>
      <c r="M54" s="33">
        <v>0</v>
      </c>
      <c r="N54" s="33">
        <v>0</v>
      </c>
      <c r="O54" s="33">
        <v>0</v>
      </c>
      <c r="P54" s="33">
        <v>0</v>
      </c>
      <c r="Q54" s="33">
        <v>0</v>
      </c>
      <c r="R54" s="33">
        <v>0</v>
      </c>
      <c r="S54" s="33">
        <v>0</v>
      </c>
      <c r="T54" s="33">
        <v>0</v>
      </c>
      <c r="U54" s="33">
        <v>0</v>
      </c>
      <c r="V54" s="33">
        <v>0</v>
      </c>
      <c r="W54" s="33">
        <v>0</v>
      </c>
      <c r="X54" s="33">
        <v>0</v>
      </c>
      <c r="Y54" s="33">
        <v>0</v>
      </c>
      <c r="Z54" s="33">
        <v>0</v>
      </c>
      <c r="AA54" s="33">
        <v>0</v>
      </c>
      <c r="AB54" s="33">
        <v>0</v>
      </c>
      <c r="AC54" s="33">
        <v>0</v>
      </c>
      <c r="AD54" s="33">
        <v>0</v>
      </c>
      <c r="AE54" s="33">
        <v>0</v>
      </c>
    </row>
    <row r="55" spans="1:31">
      <c r="A55" s="29" t="s">
        <v>132</v>
      </c>
      <c r="B55" s="29" t="s">
        <v>68</v>
      </c>
      <c r="C55" s="33">
        <v>0</v>
      </c>
      <c r="D55" s="33">
        <v>0</v>
      </c>
      <c r="E55" s="33">
        <v>0</v>
      </c>
      <c r="F55" s="33">
        <v>0</v>
      </c>
      <c r="G55" s="33">
        <v>0</v>
      </c>
      <c r="H55" s="33">
        <v>0</v>
      </c>
      <c r="I55" s="33">
        <v>0</v>
      </c>
      <c r="J55" s="33">
        <v>0</v>
      </c>
      <c r="K55" s="33">
        <v>0</v>
      </c>
      <c r="L55" s="33">
        <v>0</v>
      </c>
      <c r="M55" s="33">
        <v>0</v>
      </c>
      <c r="N55" s="33">
        <v>0</v>
      </c>
      <c r="O55" s="33">
        <v>0</v>
      </c>
      <c r="P55" s="33">
        <v>0</v>
      </c>
      <c r="Q55" s="33">
        <v>0</v>
      </c>
      <c r="R55" s="33">
        <v>0</v>
      </c>
      <c r="S55" s="33">
        <v>0</v>
      </c>
      <c r="T55" s="33">
        <v>0</v>
      </c>
      <c r="U55" s="33">
        <v>0</v>
      </c>
      <c r="V55" s="33">
        <v>0</v>
      </c>
      <c r="W55" s="33">
        <v>0</v>
      </c>
      <c r="X55" s="33">
        <v>0</v>
      </c>
      <c r="Y55" s="33">
        <v>0</v>
      </c>
      <c r="Z55" s="33">
        <v>0</v>
      </c>
      <c r="AA55" s="33">
        <v>0</v>
      </c>
      <c r="AB55" s="33">
        <v>0</v>
      </c>
      <c r="AC55" s="33">
        <v>0</v>
      </c>
      <c r="AD55" s="33">
        <v>0</v>
      </c>
      <c r="AE55" s="33">
        <v>0</v>
      </c>
    </row>
    <row r="56" spans="1:31">
      <c r="A56" s="29" t="s">
        <v>132</v>
      </c>
      <c r="B56" s="29" t="s">
        <v>36</v>
      </c>
      <c r="C56" s="33">
        <v>0</v>
      </c>
      <c r="D56" s="33">
        <v>0</v>
      </c>
      <c r="E56" s="33">
        <v>0</v>
      </c>
      <c r="F56" s="33">
        <v>0</v>
      </c>
      <c r="G56" s="33">
        <v>0</v>
      </c>
      <c r="H56" s="33">
        <v>0</v>
      </c>
      <c r="I56" s="33">
        <v>0</v>
      </c>
      <c r="J56" s="33">
        <v>0</v>
      </c>
      <c r="K56" s="33">
        <v>0</v>
      </c>
      <c r="L56" s="33">
        <v>0</v>
      </c>
      <c r="M56" s="33">
        <v>0</v>
      </c>
      <c r="N56" s="33">
        <v>0</v>
      </c>
      <c r="O56" s="33">
        <v>0</v>
      </c>
      <c r="P56" s="33">
        <v>0</v>
      </c>
      <c r="Q56" s="33">
        <v>0</v>
      </c>
      <c r="R56" s="33">
        <v>0</v>
      </c>
      <c r="S56" s="33">
        <v>0</v>
      </c>
      <c r="T56" s="33">
        <v>0</v>
      </c>
      <c r="U56" s="33">
        <v>0</v>
      </c>
      <c r="V56" s="33">
        <v>0</v>
      </c>
      <c r="W56" s="33">
        <v>0</v>
      </c>
      <c r="X56" s="33">
        <v>0</v>
      </c>
      <c r="Y56" s="33">
        <v>0</v>
      </c>
      <c r="Z56" s="33">
        <v>0</v>
      </c>
      <c r="AA56" s="33">
        <v>0</v>
      </c>
      <c r="AB56" s="33">
        <v>0</v>
      </c>
      <c r="AC56" s="33">
        <v>0</v>
      </c>
      <c r="AD56" s="33">
        <v>0</v>
      </c>
      <c r="AE56" s="33">
        <v>0</v>
      </c>
    </row>
    <row r="57" spans="1:31">
      <c r="A57" s="29" t="s">
        <v>132</v>
      </c>
      <c r="B57" s="29" t="s">
        <v>73</v>
      </c>
      <c r="C57" s="33">
        <v>0</v>
      </c>
      <c r="D57" s="33">
        <v>0</v>
      </c>
      <c r="E57" s="33">
        <v>0</v>
      </c>
      <c r="F57" s="33">
        <v>0</v>
      </c>
      <c r="G57" s="33">
        <v>0</v>
      </c>
      <c r="H57" s="33">
        <v>0</v>
      </c>
      <c r="I57" s="33">
        <v>0</v>
      </c>
      <c r="J57" s="33">
        <v>0</v>
      </c>
      <c r="K57" s="33">
        <v>0</v>
      </c>
      <c r="L57" s="33">
        <v>0</v>
      </c>
      <c r="M57" s="33">
        <v>0</v>
      </c>
      <c r="N57" s="33">
        <v>0</v>
      </c>
      <c r="O57" s="33">
        <v>0</v>
      </c>
      <c r="P57" s="33">
        <v>0</v>
      </c>
      <c r="Q57" s="33">
        <v>0</v>
      </c>
      <c r="R57" s="33">
        <v>0</v>
      </c>
      <c r="S57" s="33">
        <v>0</v>
      </c>
      <c r="T57" s="33">
        <v>0</v>
      </c>
      <c r="U57" s="33">
        <v>0</v>
      </c>
      <c r="V57" s="33">
        <v>0</v>
      </c>
      <c r="W57" s="33">
        <v>0</v>
      </c>
      <c r="X57" s="33">
        <v>0</v>
      </c>
      <c r="Y57" s="33">
        <v>0</v>
      </c>
      <c r="Z57" s="33">
        <v>0</v>
      </c>
      <c r="AA57" s="33">
        <v>0</v>
      </c>
      <c r="AB57" s="33">
        <v>0</v>
      </c>
      <c r="AC57" s="33">
        <v>0</v>
      </c>
      <c r="AD57" s="33">
        <v>0</v>
      </c>
      <c r="AE57" s="33">
        <v>0</v>
      </c>
    </row>
    <row r="58" spans="1:31">
      <c r="A58" s="29" t="s">
        <v>132</v>
      </c>
      <c r="B58" s="29" t="s">
        <v>56</v>
      </c>
      <c r="C58" s="33">
        <v>0</v>
      </c>
      <c r="D58" s="33">
        <v>0</v>
      </c>
      <c r="E58" s="33">
        <v>0</v>
      </c>
      <c r="F58" s="33">
        <v>0</v>
      </c>
      <c r="G58" s="33">
        <v>0</v>
      </c>
      <c r="H58" s="33">
        <v>0</v>
      </c>
      <c r="I58" s="33">
        <v>0</v>
      </c>
      <c r="J58" s="33">
        <v>0</v>
      </c>
      <c r="K58" s="33">
        <v>0</v>
      </c>
      <c r="L58" s="33">
        <v>0</v>
      </c>
      <c r="M58" s="33">
        <v>0</v>
      </c>
      <c r="N58" s="33">
        <v>0</v>
      </c>
      <c r="O58" s="33">
        <v>0</v>
      </c>
      <c r="P58" s="33">
        <v>0</v>
      </c>
      <c r="Q58" s="33">
        <v>0</v>
      </c>
      <c r="R58" s="33">
        <v>0</v>
      </c>
      <c r="S58" s="33">
        <v>0</v>
      </c>
      <c r="T58" s="33">
        <v>0</v>
      </c>
      <c r="U58" s="33">
        <v>0</v>
      </c>
      <c r="V58" s="33">
        <v>0</v>
      </c>
      <c r="W58" s="33">
        <v>0</v>
      </c>
      <c r="X58" s="33">
        <v>0</v>
      </c>
      <c r="Y58" s="33">
        <v>0</v>
      </c>
      <c r="Z58" s="33">
        <v>0</v>
      </c>
      <c r="AA58" s="33">
        <v>0</v>
      </c>
      <c r="AB58" s="33">
        <v>0</v>
      </c>
      <c r="AC58" s="33">
        <v>0</v>
      </c>
      <c r="AD58" s="33">
        <v>0</v>
      </c>
      <c r="AE58" s="33">
        <v>0</v>
      </c>
    </row>
    <row r="59" spans="1:31">
      <c r="A59" s="34" t="s">
        <v>138</v>
      </c>
      <c r="B59" s="34"/>
      <c r="C59" s="35">
        <v>0</v>
      </c>
      <c r="D59" s="35">
        <v>0</v>
      </c>
      <c r="E59" s="35">
        <v>0</v>
      </c>
      <c r="F59" s="35">
        <v>164553.61085022637</v>
      </c>
      <c r="G59" s="35">
        <v>8578.7791388259993</v>
      </c>
      <c r="H59" s="35">
        <v>30310.79040874284</v>
      </c>
      <c r="I59" s="35">
        <v>114912.23873895417</v>
      </c>
      <c r="J59" s="35">
        <v>9.3804274658677465E-4</v>
      </c>
      <c r="K59" s="35">
        <v>2.5305633566668749E-5</v>
      </c>
      <c r="L59" s="35">
        <v>1.87590780002956E-6</v>
      </c>
      <c r="M59" s="35">
        <v>1.4870794196522E-6</v>
      </c>
      <c r="N59" s="35">
        <v>0</v>
      </c>
      <c r="O59" s="35">
        <v>0</v>
      </c>
      <c r="P59" s="35">
        <v>0</v>
      </c>
      <c r="Q59" s="35">
        <v>0</v>
      </c>
      <c r="R59" s="35">
        <v>0</v>
      </c>
      <c r="S59" s="35">
        <v>0</v>
      </c>
      <c r="T59" s="35">
        <v>0</v>
      </c>
      <c r="U59" s="35">
        <v>0</v>
      </c>
      <c r="V59" s="35">
        <v>0</v>
      </c>
      <c r="W59" s="35">
        <v>0</v>
      </c>
      <c r="X59" s="35">
        <v>0</v>
      </c>
      <c r="Y59" s="35">
        <v>0</v>
      </c>
      <c r="Z59" s="35">
        <v>0</v>
      </c>
      <c r="AA59" s="35">
        <v>0</v>
      </c>
      <c r="AB59" s="35">
        <v>0</v>
      </c>
      <c r="AC59" s="35">
        <v>6.1936463180821996E-7</v>
      </c>
      <c r="AD59" s="35">
        <v>0</v>
      </c>
      <c r="AE59" s="35">
        <v>0</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0</v>
      </c>
      <c r="D64" s="33">
        <v>0</v>
      </c>
      <c r="E64" s="33">
        <v>0</v>
      </c>
      <c r="F64" s="33">
        <v>0</v>
      </c>
      <c r="G64" s="33">
        <v>0</v>
      </c>
      <c r="H64" s="33">
        <v>0</v>
      </c>
      <c r="I64" s="33">
        <v>0</v>
      </c>
      <c r="J64" s="33">
        <v>0</v>
      </c>
      <c r="K64" s="33">
        <v>0</v>
      </c>
      <c r="L64" s="33">
        <v>0</v>
      </c>
      <c r="M64" s="33">
        <v>0</v>
      </c>
      <c r="N64" s="33">
        <v>0</v>
      </c>
      <c r="O64" s="33">
        <v>0</v>
      </c>
      <c r="P64" s="33">
        <v>0</v>
      </c>
      <c r="Q64" s="33">
        <v>0</v>
      </c>
      <c r="R64" s="33">
        <v>0</v>
      </c>
      <c r="S64" s="33">
        <v>0</v>
      </c>
      <c r="T64" s="33">
        <v>0</v>
      </c>
      <c r="U64" s="33">
        <v>0</v>
      </c>
      <c r="V64" s="33">
        <v>0</v>
      </c>
      <c r="W64" s="33">
        <v>0</v>
      </c>
      <c r="X64" s="33">
        <v>0</v>
      </c>
      <c r="Y64" s="33">
        <v>0</v>
      </c>
      <c r="Z64" s="33">
        <v>0</v>
      </c>
      <c r="AA64" s="33">
        <v>0</v>
      </c>
      <c r="AB64" s="33">
        <v>0</v>
      </c>
      <c r="AC64" s="33">
        <v>0</v>
      </c>
      <c r="AD64" s="33">
        <v>0</v>
      </c>
      <c r="AE64" s="33">
        <v>0</v>
      </c>
    </row>
    <row r="65" spans="1:31">
      <c r="A65" s="29" t="s">
        <v>133</v>
      </c>
      <c r="B65" s="29" t="s">
        <v>32</v>
      </c>
      <c r="C65" s="33">
        <v>0</v>
      </c>
      <c r="D65" s="33">
        <v>0</v>
      </c>
      <c r="E65" s="33">
        <v>0</v>
      </c>
      <c r="F65" s="33">
        <v>0</v>
      </c>
      <c r="G65" s="33">
        <v>0</v>
      </c>
      <c r="H65" s="33">
        <v>0</v>
      </c>
      <c r="I65" s="33">
        <v>0</v>
      </c>
      <c r="J65" s="33">
        <v>0</v>
      </c>
      <c r="K65" s="33">
        <v>0</v>
      </c>
      <c r="L65" s="33">
        <v>0</v>
      </c>
      <c r="M65" s="33">
        <v>0</v>
      </c>
      <c r="N65" s="33">
        <v>0</v>
      </c>
      <c r="O65" s="33">
        <v>0</v>
      </c>
      <c r="P65" s="33">
        <v>0</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0</v>
      </c>
      <c r="D66" s="33">
        <v>0</v>
      </c>
      <c r="E66" s="33">
        <v>0</v>
      </c>
      <c r="F66" s="33">
        <v>0</v>
      </c>
      <c r="G66" s="33">
        <v>0</v>
      </c>
      <c r="H66" s="33">
        <v>0</v>
      </c>
      <c r="I66" s="33">
        <v>0</v>
      </c>
      <c r="J66" s="33">
        <v>0</v>
      </c>
      <c r="K66" s="33">
        <v>0</v>
      </c>
      <c r="L66" s="33">
        <v>0</v>
      </c>
      <c r="M66" s="33">
        <v>0</v>
      </c>
      <c r="N66" s="33">
        <v>0</v>
      </c>
      <c r="O66" s="33">
        <v>0</v>
      </c>
      <c r="P66" s="33">
        <v>0</v>
      </c>
      <c r="Q66" s="33">
        <v>0</v>
      </c>
      <c r="R66" s="33">
        <v>0</v>
      </c>
      <c r="S66" s="33">
        <v>0</v>
      </c>
      <c r="T66" s="33">
        <v>0</v>
      </c>
      <c r="U66" s="33">
        <v>0</v>
      </c>
      <c r="V66" s="33">
        <v>0</v>
      </c>
      <c r="W66" s="33">
        <v>0</v>
      </c>
      <c r="X66" s="33">
        <v>0</v>
      </c>
      <c r="Y66" s="33">
        <v>0</v>
      </c>
      <c r="Z66" s="33">
        <v>0</v>
      </c>
      <c r="AA66" s="33">
        <v>0</v>
      </c>
      <c r="AB66" s="33">
        <v>0</v>
      </c>
      <c r="AC66" s="33">
        <v>0</v>
      </c>
      <c r="AD66" s="33">
        <v>0</v>
      </c>
      <c r="AE66" s="33">
        <v>0</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0</v>
      </c>
      <c r="D68" s="33">
        <v>0</v>
      </c>
      <c r="E68" s="33">
        <v>0</v>
      </c>
      <c r="F68" s="33">
        <v>0</v>
      </c>
      <c r="G68" s="33">
        <v>0</v>
      </c>
      <c r="H68" s="33">
        <v>0</v>
      </c>
      <c r="I68" s="33">
        <v>0</v>
      </c>
      <c r="J68" s="33">
        <v>0</v>
      </c>
      <c r="K68" s="33">
        <v>0</v>
      </c>
      <c r="L68" s="33">
        <v>0</v>
      </c>
      <c r="M68" s="33">
        <v>0</v>
      </c>
      <c r="N68" s="33">
        <v>0</v>
      </c>
      <c r="O68" s="33">
        <v>0</v>
      </c>
      <c r="P68" s="33">
        <v>0</v>
      </c>
      <c r="Q68" s="33">
        <v>0</v>
      </c>
      <c r="R68" s="33">
        <v>0</v>
      </c>
      <c r="S68" s="33">
        <v>0</v>
      </c>
      <c r="T68" s="33">
        <v>0</v>
      </c>
      <c r="U68" s="33">
        <v>0</v>
      </c>
      <c r="V68" s="33">
        <v>0</v>
      </c>
      <c r="W68" s="33">
        <v>0</v>
      </c>
      <c r="X68" s="33">
        <v>0</v>
      </c>
      <c r="Y68" s="33">
        <v>0</v>
      </c>
      <c r="Z68" s="33">
        <v>0</v>
      </c>
      <c r="AA68" s="33">
        <v>0</v>
      </c>
      <c r="AB68" s="33">
        <v>0</v>
      </c>
      <c r="AC68" s="33">
        <v>0</v>
      </c>
      <c r="AD68" s="33">
        <v>0</v>
      </c>
      <c r="AE68" s="33">
        <v>0</v>
      </c>
    </row>
    <row r="69" spans="1:31">
      <c r="A69" s="29" t="s">
        <v>133</v>
      </c>
      <c r="B69" s="29" t="s">
        <v>68</v>
      </c>
      <c r="C69" s="33">
        <v>0</v>
      </c>
      <c r="D69" s="33">
        <v>0</v>
      </c>
      <c r="E69" s="33">
        <v>0</v>
      </c>
      <c r="F69" s="33">
        <v>0</v>
      </c>
      <c r="G69" s="33">
        <v>0</v>
      </c>
      <c r="H69" s="33">
        <v>0</v>
      </c>
      <c r="I69" s="33">
        <v>0</v>
      </c>
      <c r="J69" s="33">
        <v>0</v>
      </c>
      <c r="K69" s="33">
        <v>0</v>
      </c>
      <c r="L69" s="33">
        <v>0</v>
      </c>
      <c r="M69" s="33">
        <v>0</v>
      </c>
      <c r="N69" s="33">
        <v>0</v>
      </c>
      <c r="O69" s="33">
        <v>0</v>
      </c>
      <c r="P69" s="33">
        <v>0</v>
      </c>
      <c r="Q69" s="33">
        <v>0</v>
      </c>
      <c r="R69" s="33">
        <v>0</v>
      </c>
      <c r="S69" s="33">
        <v>0</v>
      </c>
      <c r="T69" s="33">
        <v>0</v>
      </c>
      <c r="U69" s="33">
        <v>0</v>
      </c>
      <c r="V69" s="33">
        <v>0</v>
      </c>
      <c r="W69" s="33">
        <v>0</v>
      </c>
      <c r="X69" s="33">
        <v>0</v>
      </c>
      <c r="Y69" s="33">
        <v>0</v>
      </c>
      <c r="Z69" s="33">
        <v>0</v>
      </c>
      <c r="AA69" s="33">
        <v>0</v>
      </c>
      <c r="AB69" s="33">
        <v>0</v>
      </c>
      <c r="AC69" s="33">
        <v>0</v>
      </c>
      <c r="AD69" s="33">
        <v>0</v>
      </c>
      <c r="AE69" s="33">
        <v>0</v>
      </c>
    </row>
    <row r="70" spans="1:31">
      <c r="A70" s="29" t="s">
        <v>133</v>
      </c>
      <c r="B70" s="29" t="s">
        <v>36</v>
      </c>
      <c r="C70" s="33">
        <v>0</v>
      </c>
      <c r="D70" s="33">
        <v>0</v>
      </c>
      <c r="E70" s="33">
        <v>0</v>
      </c>
      <c r="F70" s="33">
        <v>0</v>
      </c>
      <c r="G70" s="33">
        <v>0</v>
      </c>
      <c r="H70" s="33">
        <v>0</v>
      </c>
      <c r="I70" s="33">
        <v>0</v>
      </c>
      <c r="J70" s="33">
        <v>0</v>
      </c>
      <c r="K70" s="33">
        <v>0</v>
      </c>
      <c r="L70" s="33">
        <v>0</v>
      </c>
      <c r="M70" s="33">
        <v>0</v>
      </c>
      <c r="N70" s="33">
        <v>0</v>
      </c>
      <c r="O70" s="33">
        <v>0</v>
      </c>
      <c r="P70" s="33">
        <v>0</v>
      </c>
      <c r="Q70" s="33">
        <v>0</v>
      </c>
      <c r="R70" s="33">
        <v>0</v>
      </c>
      <c r="S70" s="33">
        <v>0</v>
      </c>
      <c r="T70" s="33">
        <v>0</v>
      </c>
      <c r="U70" s="33">
        <v>0</v>
      </c>
      <c r="V70" s="33">
        <v>0</v>
      </c>
      <c r="W70" s="33">
        <v>0</v>
      </c>
      <c r="X70" s="33">
        <v>0</v>
      </c>
      <c r="Y70" s="33">
        <v>0</v>
      </c>
      <c r="Z70" s="33">
        <v>0</v>
      </c>
      <c r="AA70" s="33">
        <v>0</v>
      </c>
      <c r="AB70" s="33">
        <v>0</v>
      </c>
      <c r="AC70" s="33">
        <v>0</v>
      </c>
      <c r="AD70" s="33">
        <v>0</v>
      </c>
      <c r="AE70" s="33">
        <v>0</v>
      </c>
    </row>
    <row r="71" spans="1:31">
      <c r="A71" s="29" t="s">
        <v>133</v>
      </c>
      <c r="B71" s="29" t="s">
        <v>73</v>
      </c>
      <c r="C71" s="33">
        <v>0</v>
      </c>
      <c r="D71" s="33">
        <v>0</v>
      </c>
      <c r="E71" s="33">
        <v>0</v>
      </c>
      <c r="F71" s="33">
        <v>0</v>
      </c>
      <c r="G71" s="33">
        <v>0</v>
      </c>
      <c r="H71" s="33">
        <v>0</v>
      </c>
      <c r="I71" s="33">
        <v>0</v>
      </c>
      <c r="J71" s="33">
        <v>0</v>
      </c>
      <c r="K71" s="33">
        <v>0</v>
      </c>
      <c r="L71" s="33">
        <v>0</v>
      </c>
      <c r="M71" s="33">
        <v>0</v>
      </c>
      <c r="N71" s="33">
        <v>0</v>
      </c>
      <c r="O71" s="33">
        <v>0</v>
      </c>
      <c r="P71" s="33">
        <v>0</v>
      </c>
      <c r="Q71" s="33">
        <v>0</v>
      </c>
      <c r="R71" s="33">
        <v>0</v>
      </c>
      <c r="S71" s="33">
        <v>0</v>
      </c>
      <c r="T71" s="33">
        <v>0</v>
      </c>
      <c r="U71" s="33">
        <v>0</v>
      </c>
      <c r="V71" s="33">
        <v>0</v>
      </c>
      <c r="W71" s="33">
        <v>0</v>
      </c>
      <c r="X71" s="33">
        <v>0</v>
      </c>
      <c r="Y71" s="33">
        <v>0</v>
      </c>
      <c r="Z71" s="33">
        <v>0</v>
      </c>
      <c r="AA71" s="33">
        <v>0</v>
      </c>
      <c r="AB71" s="33">
        <v>0</v>
      </c>
      <c r="AC71" s="33">
        <v>0</v>
      </c>
      <c r="AD71" s="33">
        <v>0</v>
      </c>
      <c r="AE71" s="33">
        <v>0</v>
      </c>
    </row>
    <row r="72" spans="1:31">
      <c r="A72" s="29" t="s">
        <v>133</v>
      </c>
      <c r="B72" s="29" t="s">
        <v>56</v>
      </c>
      <c r="C72" s="33">
        <v>0</v>
      </c>
      <c r="D72" s="33">
        <v>0</v>
      </c>
      <c r="E72" s="33">
        <v>0</v>
      </c>
      <c r="F72" s="33">
        <v>0</v>
      </c>
      <c r="G72" s="33">
        <v>0</v>
      </c>
      <c r="H72" s="33">
        <v>0</v>
      </c>
      <c r="I72" s="33">
        <v>0</v>
      </c>
      <c r="J72" s="33">
        <v>0</v>
      </c>
      <c r="K72" s="33">
        <v>0</v>
      </c>
      <c r="L72" s="33">
        <v>0</v>
      </c>
      <c r="M72" s="33">
        <v>0</v>
      </c>
      <c r="N72" s="33">
        <v>0</v>
      </c>
      <c r="O72" s="33">
        <v>0</v>
      </c>
      <c r="P72" s="33">
        <v>0</v>
      </c>
      <c r="Q72" s="33">
        <v>0</v>
      </c>
      <c r="R72" s="33">
        <v>0</v>
      </c>
      <c r="S72" s="33">
        <v>0</v>
      </c>
      <c r="T72" s="33">
        <v>0</v>
      </c>
      <c r="U72" s="33">
        <v>0</v>
      </c>
      <c r="V72" s="33">
        <v>0</v>
      </c>
      <c r="W72" s="33">
        <v>0</v>
      </c>
      <c r="X72" s="33">
        <v>0</v>
      </c>
      <c r="Y72" s="33">
        <v>0</v>
      </c>
      <c r="Z72" s="33">
        <v>0</v>
      </c>
      <c r="AA72" s="33">
        <v>0</v>
      </c>
      <c r="AB72" s="33">
        <v>0</v>
      </c>
      <c r="AC72" s="33">
        <v>0</v>
      </c>
      <c r="AD72" s="33">
        <v>0</v>
      </c>
      <c r="AE72" s="33">
        <v>0</v>
      </c>
    </row>
    <row r="73" spans="1:31">
      <c r="A73" s="34" t="s">
        <v>138</v>
      </c>
      <c r="B73" s="34"/>
      <c r="C73" s="35">
        <v>0</v>
      </c>
      <c r="D73" s="35">
        <v>0</v>
      </c>
      <c r="E73" s="35">
        <v>0</v>
      </c>
      <c r="F73" s="35">
        <v>0</v>
      </c>
      <c r="G73" s="35">
        <v>0</v>
      </c>
      <c r="H73" s="35">
        <v>0</v>
      </c>
      <c r="I73" s="35">
        <v>0</v>
      </c>
      <c r="J73" s="35">
        <v>0</v>
      </c>
      <c r="K73" s="35">
        <v>0</v>
      </c>
      <c r="L73" s="35">
        <v>0</v>
      </c>
      <c r="M73" s="35">
        <v>0</v>
      </c>
      <c r="N73" s="35">
        <v>0</v>
      </c>
      <c r="O73" s="35">
        <v>0</v>
      </c>
      <c r="P73" s="35">
        <v>0</v>
      </c>
      <c r="Q73" s="35">
        <v>0</v>
      </c>
      <c r="R73" s="35">
        <v>0</v>
      </c>
      <c r="S73" s="35">
        <v>0</v>
      </c>
      <c r="T73" s="35">
        <v>0</v>
      </c>
      <c r="U73" s="35">
        <v>0</v>
      </c>
      <c r="V73" s="35">
        <v>0</v>
      </c>
      <c r="W73" s="35">
        <v>0</v>
      </c>
      <c r="X73" s="35">
        <v>0</v>
      </c>
      <c r="Y73" s="35">
        <v>0</v>
      </c>
      <c r="Z73" s="35">
        <v>0</v>
      </c>
      <c r="AA73" s="35">
        <v>0</v>
      </c>
      <c r="AB73" s="35">
        <v>0</v>
      </c>
      <c r="AC73" s="35">
        <v>0</v>
      </c>
      <c r="AD73" s="35">
        <v>0</v>
      </c>
      <c r="AE73" s="35">
        <v>0</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0</v>
      </c>
      <c r="D78" s="33">
        <v>0</v>
      </c>
      <c r="E78" s="33">
        <v>0</v>
      </c>
      <c r="F78" s="33">
        <v>0</v>
      </c>
      <c r="G78" s="33">
        <v>0</v>
      </c>
      <c r="H78" s="33">
        <v>0</v>
      </c>
      <c r="I78" s="33">
        <v>0</v>
      </c>
      <c r="J78" s="33">
        <v>0</v>
      </c>
      <c r="K78" s="33">
        <v>0</v>
      </c>
      <c r="L78" s="33">
        <v>0</v>
      </c>
      <c r="M78" s="33">
        <v>0</v>
      </c>
      <c r="N78" s="33">
        <v>0</v>
      </c>
      <c r="O78" s="33">
        <v>0</v>
      </c>
      <c r="P78" s="33">
        <v>0</v>
      </c>
      <c r="Q78" s="33">
        <v>0</v>
      </c>
      <c r="R78" s="33">
        <v>0</v>
      </c>
      <c r="S78" s="33">
        <v>0</v>
      </c>
      <c r="T78" s="33">
        <v>0</v>
      </c>
      <c r="U78" s="33">
        <v>0</v>
      </c>
      <c r="V78" s="33">
        <v>0</v>
      </c>
      <c r="W78" s="33">
        <v>0</v>
      </c>
      <c r="X78" s="33">
        <v>0</v>
      </c>
      <c r="Y78" s="33">
        <v>0</v>
      </c>
      <c r="Z78" s="33">
        <v>0</v>
      </c>
      <c r="AA78" s="33">
        <v>0</v>
      </c>
      <c r="AB78" s="33">
        <v>0</v>
      </c>
      <c r="AC78" s="33">
        <v>0</v>
      </c>
      <c r="AD78" s="33">
        <v>0</v>
      </c>
      <c r="AE78" s="33">
        <v>0</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0</v>
      </c>
      <c r="D80" s="33">
        <v>0</v>
      </c>
      <c r="E80" s="33">
        <v>0</v>
      </c>
      <c r="F80" s="33">
        <v>0</v>
      </c>
      <c r="G80" s="33">
        <v>0</v>
      </c>
      <c r="H80" s="33">
        <v>0</v>
      </c>
      <c r="I80" s="33">
        <v>0</v>
      </c>
      <c r="J80" s="33">
        <v>0</v>
      </c>
      <c r="K80" s="33">
        <v>0</v>
      </c>
      <c r="L80" s="33">
        <v>0</v>
      </c>
      <c r="M80" s="33">
        <v>0</v>
      </c>
      <c r="N80" s="33">
        <v>0</v>
      </c>
      <c r="O80" s="33">
        <v>0</v>
      </c>
      <c r="P80" s="33">
        <v>0</v>
      </c>
      <c r="Q80" s="33">
        <v>0</v>
      </c>
      <c r="R80" s="33">
        <v>0</v>
      </c>
      <c r="S80" s="33">
        <v>0</v>
      </c>
      <c r="T80" s="33">
        <v>0</v>
      </c>
      <c r="U80" s="33">
        <v>0</v>
      </c>
      <c r="V80" s="33">
        <v>0</v>
      </c>
      <c r="W80" s="33">
        <v>0</v>
      </c>
      <c r="X80" s="33">
        <v>0</v>
      </c>
      <c r="Y80" s="33">
        <v>0</v>
      </c>
      <c r="Z80" s="33">
        <v>0</v>
      </c>
      <c r="AA80" s="33">
        <v>0</v>
      </c>
      <c r="AB80" s="33">
        <v>0</v>
      </c>
      <c r="AC80" s="33">
        <v>0</v>
      </c>
      <c r="AD80" s="33">
        <v>0</v>
      </c>
      <c r="AE80" s="33">
        <v>0</v>
      </c>
    </row>
    <row r="81" spans="1:31">
      <c r="A81" s="29" t="s">
        <v>134</v>
      </c>
      <c r="B81" s="29" t="s">
        <v>65</v>
      </c>
      <c r="C81" s="33">
        <v>0</v>
      </c>
      <c r="D81" s="33">
        <v>0</v>
      </c>
      <c r="E81" s="33">
        <v>0</v>
      </c>
      <c r="F81" s="33">
        <v>0</v>
      </c>
      <c r="G81" s="33">
        <v>0</v>
      </c>
      <c r="H81" s="33">
        <v>0</v>
      </c>
      <c r="I81" s="33">
        <v>0</v>
      </c>
      <c r="J81" s="33">
        <v>0</v>
      </c>
      <c r="K81" s="33">
        <v>0</v>
      </c>
      <c r="L81" s="33">
        <v>0</v>
      </c>
      <c r="M81" s="33">
        <v>0</v>
      </c>
      <c r="N81" s="33">
        <v>0</v>
      </c>
      <c r="O81" s="33">
        <v>0</v>
      </c>
      <c r="P81" s="33">
        <v>0</v>
      </c>
      <c r="Q81" s="33">
        <v>0</v>
      </c>
      <c r="R81" s="33">
        <v>0</v>
      </c>
      <c r="S81" s="33">
        <v>0</v>
      </c>
      <c r="T81" s="33">
        <v>0</v>
      </c>
      <c r="U81" s="33">
        <v>0</v>
      </c>
      <c r="V81" s="33">
        <v>0</v>
      </c>
      <c r="W81" s="33">
        <v>0</v>
      </c>
      <c r="X81" s="33">
        <v>0</v>
      </c>
      <c r="Y81" s="33">
        <v>0</v>
      </c>
      <c r="Z81" s="33">
        <v>0</v>
      </c>
      <c r="AA81" s="33">
        <v>0</v>
      </c>
      <c r="AB81" s="33">
        <v>0</v>
      </c>
      <c r="AC81" s="33">
        <v>0</v>
      </c>
      <c r="AD81" s="33">
        <v>0</v>
      </c>
      <c r="AE81" s="33">
        <v>0</v>
      </c>
    </row>
    <row r="82" spans="1:31">
      <c r="A82" s="29" t="s">
        <v>134</v>
      </c>
      <c r="B82" s="29" t="s">
        <v>69</v>
      </c>
      <c r="C82" s="33">
        <v>0</v>
      </c>
      <c r="D82" s="33">
        <v>0</v>
      </c>
      <c r="E82" s="33">
        <v>0</v>
      </c>
      <c r="F82" s="33">
        <v>0</v>
      </c>
      <c r="G82" s="33">
        <v>0</v>
      </c>
      <c r="H82" s="33">
        <v>0</v>
      </c>
      <c r="I82" s="33">
        <v>0</v>
      </c>
      <c r="J82" s="33">
        <v>0</v>
      </c>
      <c r="K82" s="33">
        <v>0</v>
      </c>
      <c r="L82" s="33">
        <v>0</v>
      </c>
      <c r="M82" s="33">
        <v>0</v>
      </c>
      <c r="N82" s="33">
        <v>0</v>
      </c>
      <c r="O82" s="33">
        <v>0</v>
      </c>
      <c r="P82" s="33">
        <v>0</v>
      </c>
      <c r="Q82" s="33">
        <v>0</v>
      </c>
      <c r="R82" s="33">
        <v>0</v>
      </c>
      <c r="S82" s="33">
        <v>0</v>
      </c>
      <c r="T82" s="33">
        <v>0</v>
      </c>
      <c r="U82" s="33">
        <v>0</v>
      </c>
      <c r="V82" s="33">
        <v>0</v>
      </c>
      <c r="W82" s="33">
        <v>0</v>
      </c>
      <c r="X82" s="33">
        <v>0</v>
      </c>
      <c r="Y82" s="33">
        <v>0</v>
      </c>
      <c r="Z82" s="33">
        <v>0</v>
      </c>
      <c r="AA82" s="33">
        <v>0</v>
      </c>
      <c r="AB82" s="33">
        <v>0</v>
      </c>
      <c r="AC82" s="33">
        <v>0</v>
      </c>
      <c r="AD82" s="33">
        <v>0</v>
      </c>
      <c r="AE82" s="33">
        <v>0</v>
      </c>
    </row>
    <row r="83" spans="1:31">
      <c r="A83" s="29" t="s">
        <v>134</v>
      </c>
      <c r="B83" s="29" t="s">
        <v>68</v>
      </c>
      <c r="C83" s="33">
        <v>0</v>
      </c>
      <c r="D83" s="33">
        <v>0</v>
      </c>
      <c r="E83" s="33">
        <v>0</v>
      </c>
      <c r="F83" s="33">
        <v>0</v>
      </c>
      <c r="G83" s="33">
        <v>0</v>
      </c>
      <c r="H83" s="33">
        <v>0</v>
      </c>
      <c r="I83" s="33">
        <v>0</v>
      </c>
      <c r="J83" s="33">
        <v>0</v>
      </c>
      <c r="K83" s="33">
        <v>0</v>
      </c>
      <c r="L83" s="33">
        <v>0</v>
      </c>
      <c r="M83" s="33">
        <v>0</v>
      </c>
      <c r="N83" s="33">
        <v>0</v>
      </c>
      <c r="O83" s="33">
        <v>0</v>
      </c>
      <c r="P83" s="33">
        <v>0</v>
      </c>
      <c r="Q83" s="33">
        <v>0</v>
      </c>
      <c r="R83" s="33">
        <v>0</v>
      </c>
      <c r="S83" s="33">
        <v>0</v>
      </c>
      <c r="T83" s="33">
        <v>0</v>
      </c>
      <c r="U83" s="33">
        <v>0</v>
      </c>
      <c r="V83" s="33">
        <v>0</v>
      </c>
      <c r="W83" s="33">
        <v>0</v>
      </c>
      <c r="X83" s="33">
        <v>0</v>
      </c>
      <c r="Y83" s="33">
        <v>0</v>
      </c>
      <c r="Z83" s="33">
        <v>0</v>
      </c>
      <c r="AA83" s="33">
        <v>0</v>
      </c>
      <c r="AB83" s="33">
        <v>0</v>
      </c>
      <c r="AC83" s="33">
        <v>0</v>
      </c>
      <c r="AD83" s="33">
        <v>0</v>
      </c>
      <c r="AE83" s="33">
        <v>0</v>
      </c>
    </row>
    <row r="84" spans="1:31">
      <c r="A84" s="29" t="s">
        <v>134</v>
      </c>
      <c r="B84" s="29" t="s">
        <v>36</v>
      </c>
      <c r="C84" s="33">
        <v>0</v>
      </c>
      <c r="D84" s="33">
        <v>0</v>
      </c>
      <c r="E84" s="33">
        <v>0</v>
      </c>
      <c r="F84" s="33">
        <v>0</v>
      </c>
      <c r="G84" s="33">
        <v>0</v>
      </c>
      <c r="H84" s="33">
        <v>0</v>
      </c>
      <c r="I84" s="33">
        <v>0</v>
      </c>
      <c r="J84" s="33">
        <v>0</v>
      </c>
      <c r="K84" s="33">
        <v>0</v>
      </c>
      <c r="L84" s="33">
        <v>0</v>
      </c>
      <c r="M84" s="33">
        <v>0</v>
      </c>
      <c r="N84" s="33">
        <v>0</v>
      </c>
      <c r="O84" s="33">
        <v>0</v>
      </c>
      <c r="P84" s="33">
        <v>0</v>
      </c>
      <c r="Q84" s="33">
        <v>0</v>
      </c>
      <c r="R84" s="33">
        <v>0</v>
      </c>
      <c r="S84" s="33">
        <v>0</v>
      </c>
      <c r="T84" s="33">
        <v>0</v>
      </c>
      <c r="U84" s="33">
        <v>0</v>
      </c>
      <c r="V84" s="33">
        <v>0</v>
      </c>
      <c r="W84" s="33">
        <v>0</v>
      </c>
      <c r="X84" s="33">
        <v>0</v>
      </c>
      <c r="Y84" s="33">
        <v>0</v>
      </c>
      <c r="Z84" s="33">
        <v>0</v>
      </c>
      <c r="AA84" s="33">
        <v>0</v>
      </c>
      <c r="AB84" s="33">
        <v>0</v>
      </c>
      <c r="AC84" s="33">
        <v>0</v>
      </c>
      <c r="AD84" s="33">
        <v>0</v>
      </c>
      <c r="AE84" s="33">
        <v>0</v>
      </c>
    </row>
    <row r="85" spans="1:31">
      <c r="A85" s="29" t="s">
        <v>134</v>
      </c>
      <c r="B85" s="29" t="s">
        <v>73</v>
      </c>
      <c r="C85" s="33">
        <v>0</v>
      </c>
      <c r="D85" s="33">
        <v>0</v>
      </c>
      <c r="E85" s="33">
        <v>0</v>
      </c>
      <c r="F85" s="33">
        <v>0</v>
      </c>
      <c r="G85" s="33">
        <v>0</v>
      </c>
      <c r="H85" s="33">
        <v>0</v>
      </c>
      <c r="I85" s="33">
        <v>0</v>
      </c>
      <c r="J85" s="33">
        <v>0</v>
      </c>
      <c r="K85" s="33">
        <v>0</v>
      </c>
      <c r="L85" s="33">
        <v>0</v>
      </c>
      <c r="M85" s="33">
        <v>0</v>
      </c>
      <c r="N85" s="33">
        <v>0</v>
      </c>
      <c r="O85" s="33">
        <v>0</v>
      </c>
      <c r="P85" s="33">
        <v>0</v>
      </c>
      <c r="Q85" s="33">
        <v>0</v>
      </c>
      <c r="R85" s="33">
        <v>0</v>
      </c>
      <c r="S85" s="33">
        <v>0</v>
      </c>
      <c r="T85" s="33">
        <v>0</v>
      </c>
      <c r="U85" s="33">
        <v>0</v>
      </c>
      <c r="V85" s="33">
        <v>0</v>
      </c>
      <c r="W85" s="33">
        <v>0</v>
      </c>
      <c r="X85" s="33">
        <v>0</v>
      </c>
      <c r="Y85" s="33">
        <v>0</v>
      </c>
      <c r="Z85" s="33">
        <v>0</v>
      </c>
      <c r="AA85" s="33">
        <v>0</v>
      </c>
      <c r="AB85" s="33">
        <v>0</v>
      </c>
      <c r="AC85" s="33">
        <v>0</v>
      </c>
      <c r="AD85" s="33">
        <v>0</v>
      </c>
      <c r="AE85" s="33">
        <v>0</v>
      </c>
    </row>
    <row r="86" spans="1:31">
      <c r="A86" s="29" t="s">
        <v>134</v>
      </c>
      <c r="B86" s="29" t="s">
        <v>56</v>
      </c>
      <c r="C86" s="33">
        <v>0</v>
      </c>
      <c r="D86" s="33">
        <v>0</v>
      </c>
      <c r="E86" s="33">
        <v>0</v>
      </c>
      <c r="F86" s="33">
        <v>0</v>
      </c>
      <c r="G86" s="33">
        <v>0</v>
      </c>
      <c r="H86" s="33">
        <v>0</v>
      </c>
      <c r="I86" s="33">
        <v>0</v>
      </c>
      <c r="J86" s="33">
        <v>0</v>
      </c>
      <c r="K86" s="33">
        <v>0</v>
      </c>
      <c r="L86" s="33">
        <v>0</v>
      </c>
      <c r="M86" s="33">
        <v>0</v>
      </c>
      <c r="N86" s="33">
        <v>0</v>
      </c>
      <c r="O86" s="33">
        <v>0</v>
      </c>
      <c r="P86" s="33">
        <v>0</v>
      </c>
      <c r="Q86" s="33">
        <v>0</v>
      </c>
      <c r="R86" s="33">
        <v>0</v>
      </c>
      <c r="S86" s="33">
        <v>0</v>
      </c>
      <c r="T86" s="33">
        <v>0</v>
      </c>
      <c r="U86" s="33">
        <v>0</v>
      </c>
      <c r="V86" s="33">
        <v>0</v>
      </c>
      <c r="W86" s="33">
        <v>0</v>
      </c>
      <c r="X86" s="33">
        <v>0</v>
      </c>
      <c r="Y86" s="33">
        <v>0</v>
      </c>
      <c r="Z86" s="33">
        <v>0</v>
      </c>
      <c r="AA86" s="33">
        <v>0</v>
      </c>
      <c r="AB86" s="33">
        <v>0</v>
      </c>
      <c r="AC86" s="33">
        <v>0</v>
      </c>
      <c r="AD86" s="33">
        <v>0</v>
      </c>
      <c r="AE86" s="33">
        <v>0</v>
      </c>
    </row>
    <row r="87" spans="1:31">
      <c r="A87" s="34" t="s">
        <v>138</v>
      </c>
      <c r="B87" s="34"/>
      <c r="C87" s="35">
        <v>0</v>
      </c>
      <c r="D87" s="35">
        <v>0</v>
      </c>
      <c r="E87" s="35">
        <v>0</v>
      </c>
      <c r="F87" s="35">
        <v>0</v>
      </c>
      <c r="G87" s="35">
        <v>0</v>
      </c>
      <c r="H87" s="35">
        <v>0</v>
      </c>
      <c r="I87" s="35">
        <v>0</v>
      </c>
      <c r="J87" s="35">
        <v>0</v>
      </c>
      <c r="K87" s="35">
        <v>0</v>
      </c>
      <c r="L87" s="35">
        <v>0</v>
      </c>
      <c r="M87" s="35">
        <v>0</v>
      </c>
      <c r="N87" s="35">
        <v>0</v>
      </c>
      <c r="O87" s="35">
        <v>0</v>
      </c>
      <c r="P87" s="35">
        <v>0</v>
      </c>
      <c r="Q87" s="35">
        <v>0</v>
      </c>
      <c r="R87" s="35">
        <v>0</v>
      </c>
      <c r="S87" s="35">
        <v>0</v>
      </c>
      <c r="T87" s="35">
        <v>0</v>
      </c>
      <c r="U87" s="35">
        <v>0</v>
      </c>
      <c r="V87" s="35">
        <v>0</v>
      </c>
      <c r="W87" s="35">
        <v>0</v>
      </c>
      <c r="X87" s="35">
        <v>0</v>
      </c>
      <c r="Y87" s="35">
        <v>0</v>
      </c>
      <c r="Z87" s="35">
        <v>0</v>
      </c>
      <c r="AA87" s="35">
        <v>0</v>
      </c>
      <c r="AB87" s="35">
        <v>0</v>
      </c>
      <c r="AC87" s="35">
        <v>0</v>
      </c>
      <c r="AD87" s="35">
        <v>0</v>
      </c>
      <c r="AE87" s="35">
        <v>0</v>
      </c>
    </row>
    <row r="89" spans="1:31" collapsed="1"/>
  </sheetData>
  <sheetProtection algorithmName="SHA-512" hashValue="L2MqAEsxkHrsu7lsgV4Sl7BCVj5vYjVZIefvd+uiRX8QN+OpKGgdryTFKbsquVO6nOYDg3iCU4N8XNPezuMVmQ==" saltValue="BdXe09penTktddJ+ft753Q=="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7" tint="0.39997558519241921"/>
  </sheetPr>
  <dimension ref="A1:AE11"/>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165</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151</v>
      </c>
      <c r="B2" s="18" t="s">
        <v>152</v>
      </c>
    </row>
    <row r="3" spans="1:31">
      <c r="B3" s="18"/>
    </row>
    <row r="4" spans="1:31">
      <c r="A4" s="18" t="s">
        <v>127</v>
      </c>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130</v>
      </c>
      <c r="B6" s="29" t="s">
        <v>74</v>
      </c>
      <c r="C6" s="33">
        <v>6.58270006221261E-4</v>
      </c>
      <c r="D6" s="33">
        <v>7.0898599574252845E-4</v>
      </c>
      <c r="E6" s="33">
        <v>7.5035464590798753E-4</v>
      </c>
      <c r="F6" s="33">
        <v>38257.795736533866</v>
      </c>
      <c r="G6" s="33">
        <v>39204.788245840711</v>
      </c>
      <c r="H6" s="33">
        <v>37409.152335998595</v>
      </c>
      <c r="I6" s="33">
        <v>35791.253912890432</v>
      </c>
      <c r="J6" s="33">
        <v>34994.378614010217</v>
      </c>
      <c r="K6" s="33">
        <v>33391.582638422078</v>
      </c>
      <c r="L6" s="33">
        <v>52438.778273103555</v>
      </c>
      <c r="M6" s="33">
        <v>56233.347822944059</v>
      </c>
      <c r="N6" s="33">
        <v>144853.13892495178</v>
      </c>
      <c r="O6" s="33">
        <v>147736.45113382972</v>
      </c>
      <c r="P6" s="33">
        <v>140969.89607464656</v>
      </c>
      <c r="Q6" s="33">
        <v>136868.7340425787</v>
      </c>
      <c r="R6" s="33">
        <v>136412.64486326417</v>
      </c>
      <c r="S6" s="33">
        <v>160662.81452838323</v>
      </c>
      <c r="T6" s="33">
        <v>159513.36249628384</v>
      </c>
      <c r="U6" s="33">
        <v>159106.60817200475</v>
      </c>
      <c r="V6" s="33">
        <v>165984.20280206917</v>
      </c>
      <c r="W6" s="33">
        <v>180850.27368686214</v>
      </c>
      <c r="X6" s="33">
        <v>214127.1550321526</v>
      </c>
      <c r="Y6" s="33">
        <v>204866.42687767858</v>
      </c>
      <c r="Z6" s="33">
        <v>194936.60446044605</v>
      </c>
      <c r="AA6" s="33">
        <v>208036.48297327486</v>
      </c>
      <c r="AB6" s="33">
        <v>249546.44998808813</v>
      </c>
      <c r="AC6" s="33">
        <v>238912.13026402504</v>
      </c>
      <c r="AD6" s="33">
        <v>227332.12145979301</v>
      </c>
      <c r="AE6" s="33">
        <v>225524.79519605596</v>
      </c>
    </row>
    <row r="7" spans="1:31">
      <c r="A7" s="29" t="s">
        <v>131</v>
      </c>
      <c r="B7" s="29" t="s">
        <v>74</v>
      </c>
      <c r="C7" s="33">
        <v>5156.4721707901272</v>
      </c>
      <c r="D7" s="33">
        <v>4920.2979293038061</v>
      </c>
      <c r="E7" s="33">
        <v>4707.501333080485</v>
      </c>
      <c r="F7" s="33">
        <v>4479.3303796163555</v>
      </c>
      <c r="G7" s="33">
        <v>15907.622210590225</v>
      </c>
      <c r="H7" s="33">
        <v>15179.028828259123</v>
      </c>
      <c r="I7" s="33">
        <v>15075.83531569122</v>
      </c>
      <c r="J7" s="33">
        <v>48788.110427477521</v>
      </c>
      <c r="K7" s="33">
        <v>46553.540471983099</v>
      </c>
      <c r="L7" s="33">
        <v>44421.31724746438</v>
      </c>
      <c r="M7" s="33">
        <v>49032.988180382046</v>
      </c>
      <c r="N7" s="33">
        <v>56771.476057877735</v>
      </c>
      <c r="O7" s="33">
        <v>66804.012251499298</v>
      </c>
      <c r="P7" s="33">
        <v>70685.771971284354</v>
      </c>
      <c r="Q7" s="33">
        <v>82873.186180356657</v>
      </c>
      <c r="R7" s="33">
        <v>100804.88322580601</v>
      </c>
      <c r="S7" s="33">
        <v>152225.93552740186</v>
      </c>
      <c r="T7" s="33">
        <v>145253.7552256225</v>
      </c>
      <c r="U7" s="33">
        <v>143568.14334987887</v>
      </c>
      <c r="V7" s="33">
        <v>140178.84972738108</v>
      </c>
      <c r="W7" s="33">
        <v>146003.14781967388</v>
      </c>
      <c r="X7" s="33">
        <v>213986.92995537966</v>
      </c>
      <c r="Y7" s="33">
        <v>204732.26635240472</v>
      </c>
      <c r="Z7" s="33">
        <v>220354.12933225071</v>
      </c>
      <c r="AA7" s="33">
        <v>234789.14259431275</v>
      </c>
      <c r="AB7" s="33">
        <v>315945.42174175312</v>
      </c>
      <c r="AC7" s="33">
        <v>302281.18250398646</v>
      </c>
      <c r="AD7" s="33">
        <v>328794.95872416749</v>
      </c>
      <c r="AE7" s="33">
        <v>384876.12366480252</v>
      </c>
    </row>
    <row r="8" spans="1:31">
      <c r="A8" s="29" t="s">
        <v>132</v>
      </c>
      <c r="B8" s="29" t="s">
        <v>74</v>
      </c>
      <c r="C8" s="33">
        <v>2.8127631577320225E-4</v>
      </c>
      <c r="D8" s="33">
        <v>2.7695000894448663E-4</v>
      </c>
      <c r="E8" s="33">
        <v>2.6680798187443222E-4</v>
      </c>
      <c r="F8" s="33">
        <v>834.15812002045436</v>
      </c>
      <c r="G8" s="33">
        <v>1421.9364713068958</v>
      </c>
      <c r="H8" s="33">
        <v>4278.7311702869083</v>
      </c>
      <c r="I8" s="33">
        <v>9313.6929594615613</v>
      </c>
      <c r="J8" s="33">
        <v>8862.2606873216064</v>
      </c>
      <c r="K8" s="33">
        <v>8456.355614306618</v>
      </c>
      <c r="L8" s="33">
        <v>8069.0416134923253</v>
      </c>
      <c r="M8" s="33">
        <v>7720.0657858983204</v>
      </c>
      <c r="N8" s="33">
        <v>7345.8762054111312</v>
      </c>
      <c r="O8" s="33">
        <v>8521.273012828331</v>
      </c>
      <c r="P8" s="33">
        <v>12455.435028844613</v>
      </c>
      <c r="Q8" s="33">
        <v>11916.753242897877</v>
      </c>
      <c r="R8" s="33">
        <v>11339.15131344958</v>
      </c>
      <c r="S8" s="33">
        <v>18895.356951281752</v>
      </c>
      <c r="T8" s="33">
        <v>18029.920750059853</v>
      </c>
      <c r="U8" s="33">
        <v>17250.149739552529</v>
      </c>
      <c r="V8" s="33">
        <v>21858.760538398245</v>
      </c>
      <c r="W8" s="33">
        <v>49830.343796248228</v>
      </c>
      <c r="X8" s="33">
        <v>54605.978304061799</v>
      </c>
      <c r="Y8" s="33">
        <v>60300.262310713966</v>
      </c>
      <c r="Z8" s="33">
        <v>57377.524281910002</v>
      </c>
      <c r="AA8" s="33">
        <v>56237.286341349703</v>
      </c>
      <c r="AB8" s="33">
        <v>53865.673127706759</v>
      </c>
      <c r="AC8" s="33">
        <v>51536.051004155284</v>
      </c>
      <c r="AD8" s="33">
        <v>49038.112017620049</v>
      </c>
      <c r="AE8" s="33">
        <v>46792.091601237531</v>
      </c>
    </row>
    <row r="9" spans="1:31">
      <c r="A9" s="29" t="s">
        <v>133</v>
      </c>
      <c r="B9" s="29" t="s">
        <v>74</v>
      </c>
      <c r="C9" s="33">
        <v>1.5099115967959929E-3</v>
      </c>
      <c r="D9" s="33">
        <v>1.4705727635003251E-3</v>
      </c>
      <c r="E9" s="33">
        <v>1.5563321284055381E-3</v>
      </c>
      <c r="F9" s="33">
        <v>2.1402325556170794E-3</v>
      </c>
      <c r="G9" s="33">
        <v>2.1095991860815588E-3</v>
      </c>
      <c r="H9" s="33">
        <v>2.0215636670344937E-3</v>
      </c>
      <c r="I9" s="33">
        <v>2.0001808916774435E-3</v>
      </c>
      <c r="J9" s="33">
        <v>10087.244788753074</v>
      </c>
      <c r="K9" s="33">
        <v>9625.2335766723136</v>
      </c>
      <c r="L9" s="33">
        <v>9184.3836919692149</v>
      </c>
      <c r="M9" s="33">
        <v>8787.1707848037749</v>
      </c>
      <c r="N9" s="33">
        <v>15477.791097202509</v>
      </c>
      <c r="O9" s="33">
        <v>14768.884660343698</v>
      </c>
      <c r="P9" s="33">
        <v>14092.447236624925</v>
      </c>
      <c r="Q9" s="33">
        <v>13482.96731187622</v>
      </c>
      <c r="R9" s="33">
        <v>12829.451400280455</v>
      </c>
      <c r="S9" s="33">
        <v>12891.674867837306</v>
      </c>
      <c r="T9" s="33">
        <v>17513.529988620427</v>
      </c>
      <c r="U9" s="33">
        <v>24510.658569840838</v>
      </c>
      <c r="V9" s="33">
        <v>23322.633501711582</v>
      </c>
      <c r="W9" s="33">
        <v>25171.073967797744</v>
      </c>
      <c r="X9" s="33">
        <v>25969.344825470303</v>
      </c>
      <c r="Y9" s="33">
        <v>37321.210794972707</v>
      </c>
      <c r="Z9" s="33">
        <v>35512.261961169766</v>
      </c>
      <c r="AA9" s="33">
        <v>36411.949275850748</v>
      </c>
      <c r="AB9" s="33">
        <v>60436.176992077169</v>
      </c>
      <c r="AC9" s="33">
        <v>57822.388911635273</v>
      </c>
      <c r="AD9" s="33">
        <v>55019.755954076645</v>
      </c>
      <c r="AE9" s="33">
        <v>56254.109399867419</v>
      </c>
    </row>
    <row r="10" spans="1:31">
      <c r="A10" s="29" t="s">
        <v>134</v>
      </c>
      <c r="B10" s="29" t="s">
        <v>74</v>
      </c>
      <c r="C10" s="33">
        <v>0</v>
      </c>
      <c r="D10" s="33">
        <v>0</v>
      </c>
      <c r="E10" s="33">
        <v>890.67697713427003</v>
      </c>
      <c r="F10" s="33">
        <v>847.50609573682698</v>
      </c>
      <c r="G10" s="33">
        <v>808.68902232768698</v>
      </c>
      <c r="H10" s="33">
        <v>771.64983015813903</v>
      </c>
      <c r="I10" s="33">
        <v>1729.7823734144331</v>
      </c>
      <c r="J10" s="33">
        <v>1645.940271728668</v>
      </c>
      <c r="K10" s="33">
        <v>1570.5536937723109</v>
      </c>
      <c r="L10" s="33">
        <v>1498.619936209006</v>
      </c>
      <c r="M10" s="33">
        <v>1585.035301415282</v>
      </c>
      <c r="N10" s="33">
        <v>1991.2470505105471</v>
      </c>
      <c r="O10" s="33">
        <v>1900.0448947688812</v>
      </c>
      <c r="P10" s="33">
        <v>1813.0199370347611</v>
      </c>
      <c r="Q10" s="33">
        <v>1734.6091215652771</v>
      </c>
      <c r="R10" s="33">
        <v>2345.6375955916587</v>
      </c>
      <c r="S10" s="33">
        <v>2238.2038224111611</v>
      </c>
      <c r="T10" s="33">
        <v>2977.7590476797586</v>
      </c>
      <c r="U10" s="33">
        <v>3994.148807300975</v>
      </c>
      <c r="V10" s="33">
        <v>3800.5534730479649</v>
      </c>
      <c r="W10" s="33">
        <v>3843.5466654755123</v>
      </c>
      <c r="X10" s="33">
        <v>4072.8924323022816</v>
      </c>
      <c r="Y10" s="33">
        <v>3896.7449943107104</v>
      </c>
      <c r="Z10" s="33">
        <v>3707.8707780637219</v>
      </c>
      <c r="AA10" s="33">
        <v>3538.0446358303188</v>
      </c>
      <c r="AB10" s="33">
        <v>6042.6402983505041</v>
      </c>
      <c r="AC10" s="33">
        <v>6720.6287009497273</v>
      </c>
      <c r="AD10" s="33">
        <v>7528.9661125373414</v>
      </c>
      <c r="AE10" s="33">
        <v>7299.4625539069139</v>
      </c>
    </row>
    <row r="11" spans="1:31">
      <c r="A11" s="23" t="s">
        <v>40</v>
      </c>
      <c r="B11" s="23" t="s">
        <v>153</v>
      </c>
      <c r="C11" s="35">
        <v>5156.4746202480464</v>
      </c>
      <c r="D11" s="35">
        <v>4920.3003858125739</v>
      </c>
      <c r="E11" s="35">
        <v>5598.1808837095105</v>
      </c>
      <c r="F11" s="35">
        <v>44418.792472140056</v>
      </c>
      <c r="G11" s="35">
        <v>57343.038059664701</v>
      </c>
      <c r="H11" s="35">
        <v>57638.564186266434</v>
      </c>
      <c r="I11" s="35">
        <v>61910.566561638545</v>
      </c>
      <c r="J11" s="35">
        <v>104377.93478929109</v>
      </c>
      <c r="K11" s="35">
        <v>99597.265995156413</v>
      </c>
      <c r="L11" s="35">
        <v>115612.14076223849</v>
      </c>
      <c r="M11" s="35">
        <v>123358.60787544349</v>
      </c>
      <c r="N11" s="35">
        <v>226439.5293359537</v>
      </c>
      <c r="O11" s="35">
        <v>239730.66595326993</v>
      </c>
      <c r="P11" s="35">
        <v>240016.57024843519</v>
      </c>
      <c r="Q11" s="35">
        <v>246876.24989927473</v>
      </c>
      <c r="R11" s="35">
        <v>263731.76839839184</v>
      </c>
      <c r="S11" s="35">
        <v>346913.98569731531</v>
      </c>
      <c r="T11" s="35">
        <v>343288.32750826637</v>
      </c>
      <c r="U11" s="35">
        <v>348429.70863857795</v>
      </c>
      <c r="V11" s="35">
        <v>355145.00004260807</v>
      </c>
      <c r="W11" s="35">
        <v>405698.38593605754</v>
      </c>
      <c r="X11" s="35">
        <v>512762.30054936663</v>
      </c>
      <c r="Y11" s="35">
        <v>511116.91133008077</v>
      </c>
      <c r="Z11" s="35">
        <v>511888.3908138402</v>
      </c>
      <c r="AA11" s="35">
        <v>539012.90582061838</v>
      </c>
      <c r="AB11" s="35">
        <v>685836.3621479756</v>
      </c>
      <c r="AC11" s="35">
        <v>657272.38138475176</v>
      </c>
      <c r="AD11" s="35">
        <v>667713.91426819446</v>
      </c>
      <c r="AE11" s="35">
        <v>720746.58241587039</v>
      </c>
    </row>
  </sheetData>
  <sheetProtection algorithmName="SHA-512" hashValue="dteX3QTd4n747OHbDG7gyLoiz09LeRXXt96or/I4jsmmBjqNy4p+0jAV6MZOUXI59KI3DBNr2XoIYWkYGpz3HQ==" saltValue="+mlYdmWfprsaMAOLKopfJw==" spinCount="100000" sheet="1" objects="1" scenarios="1"/>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7" tint="0.39997558519241921"/>
  </sheetPr>
  <dimension ref="A1:AE11"/>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166</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67</v>
      </c>
      <c r="B2" s="18" t="s">
        <v>142</v>
      </c>
    </row>
    <row r="4" spans="1:31">
      <c r="A4" s="18" t="s">
        <v>127</v>
      </c>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130</v>
      </c>
      <c r="B6" s="29" t="s">
        <v>67</v>
      </c>
      <c r="C6" s="33">
        <v>1.1297612E-3</v>
      </c>
      <c r="D6" s="33">
        <v>1.1274291399999998E-3</v>
      </c>
      <c r="E6" s="33">
        <v>29.495511205130004</v>
      </c>
      <c r="F6" s="33">
        <v>1800.4692152090997</v>
      </c>
      <c r="G6" s="33">
        <v>1.1635163699999999E-3</v>
      </c>
      <c r="H6" s="33">
        <v>1.16012168E-3</v>
      </c>
      <c r="I6" s="33">
        <v>1.17142017E-3</v>
      </c>
      <c r="J6" s="33">
        <v>1.1703988599999998E-3</v>
      </c>
      <c r="K6" s="33">
        <v>1.1682361500000001E-3</v>
      </c>
      <c r="L6" s="33">
        <v>43.570190712640006</v>
      </c>
      <c r="M6" s="33">
        <v>1.17966937E-3</v>
      </c>
      <c r="N6" s="33">
        <v>26586.537457741939</v>
      </c>
      <c r="O6" s="33">
        <v>165.41795812761001</v>
      </c>
      <c r="P6" s="33">
        <v>2845.9164725359501</v>
      </c>
      <c r="Q6" s="33">
        <v>17683.503738148582</v>
      </c>
      <c r="R6" s="33">
        <v>782.93269421641003</v>
      </c>
      <c r="S6" s="33">
        <v>22209.428217764453</v>
      </c>
      <c r="T6" s="33">
        <v>1.2402343099999998E-3</v>
      </c>
      <c r="U6" s="33">
        <v>8108.2383082004399</v>
      </c>
      <c r="V6" s="33">
        <v>901.75084141192008</v>
      </c>
      <c r="W6" s="33">
        <v>2418.89325581803</v>
      </c>
      <c r="X6" s="33">
        <v>1.2948715999999999E-3</v>
      </c>
      <c r="Y6" s="33">
        <v>3514.0966868502396</v>
      </c>
      <c r="Z6" s="33">
        <v>4105.0543897276502</v>
      </c>
      <c r="AA6" s="33">
        <v>159.06119272053999</v>
      </c>
      <c r="AB6" s="33">
        <v>330.64454592104005</v>
      </c>
      <c r="AC6" s="33">
        <v>418.52947456253992</v>
      </c>
      <c r="AD6" s="33">
        <v>2115.2245954155201</v>
      </c>
      <c r="AE6" s="33">
        <v>3436.3094853131797</v>
      </c>
    </row>
    <row r="7" spans="1:31">
      <c r="A7" s="29" t="s">
        <v>131</v>
      </c>
      <c r="B7" s="29" t="s">
        <v>67</v>
      </c>
      <c r="C7" s="33">
        <v>1.1177274400000002E-3</v>
      </c>
      <c r="D7" s="33">
        <v>1.1138106899999988E-3</v>
      </c>
      <c r="E7" s="33">
        <v>1.117632669999999E-3</v>
      </c>
      <c r="F7" s="33">
        <v>1566.1714950304101</v>
      </c>
      <c r="G7" s="33">
        <v>522.39354501834998</v>
      </c>
      <c r="H7" s="33">
        <v>496.19746901721999</v>
      </c>
      <c r="I7" s="33">
        <v>41.694515275279997</v>
      </c>
      <c r="J7" s="33">
        <v>28099.954738785069</v>
      </c>
      <c r="K7" s="33">
        <v>1833.1937800907099</v>
      </c>
      <c r="L7" s="33">
        <v>350.73689692302997</v>
      </c>
      <c r="M7" s="33">
        <v>3384.1999952702504</v>
      </c>
      <c r="N7" s="33">
        <v>11179.308755633621</v>
      </c>
      <c r="O7" s="33">
        <v>32898.307317869068</v>
      </c>
      <c r="P7" s="33">
        <v>12968.750857565141</v>
      </c>
      <c r="Q7" s="33">
        <v>4296.0282162405701</v>
      </c>
      <c r="R7" s="33">
        <v>1785.0893038249403</v>
      </c>
      <c r="S7" s="33">
        <v>46585.126877840579</v>
      </c>
      <c r="T7" s="33">
        <v>282.76024459415993</v>
      </c>
      <c r="U7" s="33">
        <v>57585.978957146814</v>
      </c>
      <c r="V7" s="33">
        <v>7452.379555353089</v>
      </c>
      <c r="W7" s="33">
        <v>8378.7983341038598</v>
      </c>
      <c r="X7" s="33">
        <v>15117.57465636147</v>
      </c>
      <c r="Y7" s="33">
        <v>17027.484036163693</v>
      </c>
      <c r="Z7" s="33">
        <v>14838.713915482191</v>
      </c>
      <c r="AA7" s="33">
        <v>9335.8804556861105</v>
      </c>
      <c r="AB7" s="33">
        <v>206716.35517951663</v>
      </c>
      <c r="AC7" s="33">
        <v>11926.25333466761</v>
      </c>
      <c r="AD7" s="33">
        <v>343665.05699999997</v>
      </c>
      <c r="AE7" s="33">
        <v>80614.580178515433</v>
      </c>
    </row>
    <row r="8" spans="1:31">
      <c r="A8" s="29" t="s">
        <v>132</v>
      </c>
      <c r="B8" s="29" t="s">
        <v>67</v>
      </c>
      <c r="C8" s="33">
        <v>1.1219191799999998E-3</v>
      </c>
      <c r="D8" s="33">
        <v>1.1118181000000001E-3</v>
      </c>
      <c r="E8" s="33">
        <v>1.1215504699999999E-3</v>
      </c>
      <c r="F8" s="33">
        <v>1.16883435E-3</v>
      </c>
      <c r="G8" s="33">
        <v>1.1780348199999999E-3</v>
      </c>
      <c r="H8" s="33">
        <v>1.1766668499999999E-3</v>
      </c>
      <c r="I8" s="33">
        <v>1.1637612699999999E-3</v>
      </c>
      <c r="J8" s="33">
        <v>1.1590877500000001E-3</v>
      </c>
      <c r="K8" s="33">
        <v>1.1510906899999988E-3</v>
      </c>
      <c r="L8" s="33">
        <v>1.1588867999999992E-3</v>
      </c>
      <c r="M8" s="33">
        <v>1.16790135E-3</v>
      </c>
      <c r="N8" s="33">
        <v>5041.8682009814402</v>
      </c>
      <c r="O8" s="33">
        <v>1.1921070199999999E-3</v>
      </c>
      <c r="P8" s="33">
        <v>214.30310813958997</v>
      </c>
      <c r="Q8" s="33">
        <v>3937.9293869603803</v>
      </c>
      <c r="R8" s="33">
        <v>276.04595326024003</v>
      </c>
      <c r="S8" s="33">
        <v>4332.9352522315094</v>
      </c>
      <c r="T8" s="33">
        <v>1.2197529900000001E-3</v>
      </c>
      <c r="U8" s="33">
        <v>3359.9362912300203</v>
      </c>
      <c r="V8" s="33">
        <v>361.36072721094001</v>
      </c>
      <c r="W8" s="33">
        <v>1725.3383256884701</v>
      </c>
      <c r="X8" s="33">
        <v>1.29054314E-3</v>
      </c>
      <c r="Y8" s="33">
        <v>2145.5585768635701</v>
      </c>
      <c r="Z8" s="33">
        <v>19731.60204186798</v>
      </c>
      <c r="AA8" s="33">
        <v>105.115819871</v>
      </c>
      <c r="AB8" s="33">
        <v>3.93695191192</v>
      </c>
      <c r="AC8" s="33">
        <v>11792.42825911876</v>
      </c>
      <c r="AD8" s="33">
        <v>4142.7189067563695</v>
      </c>
      <c r="AE8" s="33">
        <v>6579.2415476987198</v>
      </c>
    </row>
    <row r="9" spans="1:31">
      <c r="A9" s="29" t="s">
        <v>133</v>
      </c>
      <c r="B9" s="29" t="s">
        <v>67</v>
      </c>
      <c r="C9" s="33">
        <v>1.13268722E-3</v>
      </c>
      <c r="D9" s="33">
        <v>1.11796025E-3</v>
      </c>
      <c r="E9" s="33">
        <v>1.1401351500000001E-3</v>
      </c>
      <c r="F9" s="33">
        <v>1.1533472700000001E-3</v>
      </c>
      <c r="G9" s="33">
        <v>1.1640168200000001E-3</v>
      </c>
      <c r="H9" s="33">
        <v>1.1509163899999998E-3</v>
      </c>
      <c r="I9" s="33">
        <v>1.1472578299999989E-3</v>
      </c>
      <c r="J9" s="33">
        <v>1.137196359999999E-3</v>
      </c>
      <c r="K9" s="33">
        <v>1.1282388900000001E-3</v>
      </c>
      <c r="L9" s="33">
        <v>1.1364148700000001E-3</v>
      </c>
      <c r="M9" s="33">
        <v>1.1508401000000002E-3</v>
      </c>
      <c r="N9" s="33">
        <v>5421.1023791043199</v>
      </c>
      <c r="O9" s="33">
        <v>1.1621886399999989E-3</v>
      </c>
      <c r="P9" s="33">
        <v>97.967914509640011</v>
      </c>
      <c r="Q9" s="33">
        <v>6832.6675693360194</v>
      </c>
      <c r="R9" s="33">
        <v>402.21940794522999</v>
      </c>
      <c r="S9" s="33">
        <v>4547.31257047094</v>
      </c>
      <c r="T9" s="33">
        <v>1.2095682100000001E-3</v>
      </c>
      <c r="U9" s="33">
        <v>3591.7420363720498</v>
      </c>
      <c r="V9" s="33">
        <v>994.60217732075012</v>
      </c>
      <c r="W9" s="33">
        <v>1474.2529156883402</v>
      </c>
      <c r="X9" s="33">
        <v>1.27463752E-3</v>
      </c>
      <c r="Y9" s="33">
        <v>2624.7194303166098</v>
      </c>
      <c r="Z9" s="33">
        <v>7337.7697697884405</v>
      </c>
      <c r="AA9" s="33">
        <v>8666.2118032231701</v>
      </c>
      <c r="AB9" s="33">
        <v>60.283206667930003</v>
      </c>
      <c r="AC9" s="33">
        <v>72.631807393180011</v>
      </c>
      <c r="AD9" s="33">
        <v>1107.5121880029101</v>
      </c>
      <c r="AE9" s="33">
        <v>1905.84810259237</v>
      </c>
    </row>
    <row r="10" spans="1:31">
      <c r="A10" s="29" t="s">
        <v>134</v>
      </c>
      <c r="B10" s="29" t="s">
        <v>67</v>
      </c>
      <c r="C10" s="33">
        <v>9.1363138000000003E-4</v>
      </c>
      <c r="D10" s="33">
        <v>9.0507857000000013E-4</v>
      </c>
      <c r="E10" s="33">
        <v>9.1201122999999995E-4</v>
      </c>
      <c r="F10" s="33">
        <v>9.0996989999999895E-4</v>
      </c>
      <c r="G10" s="33">
        <v>9.0817364000000001E-4</v>
      </c>
      <c r="H10" s="33">
        <v>9.1045090000000002E-4</v>
      </c>
      <c r="I10" s="33">
        <v>9.1977903000000001E-4</v>
      </c>
      <c r="J10" s="33">
        <v>9.2000089000000005E-4</v>
      </c>
      <c r="K10" s="33">
        <v>9.1952681000000006E-4</v>
      </c>
      <c r="L10" s="33">
        <v>9.2286920000000006E-4</v>
      </c>
      <c r="M10" s="33">
        <v>9.2444953999999994E-4</v>
      </c>
      <c r="N10" s="33">
        <v>1142.9759760634201</v>
      </c>
      <c r="O10" s="33">
        <v>9.2991456000000004E-4</v>
      </c>
      <c r="P10" s="33">
        <v>11.36647133342</v>
      </c>
      <c r="Q10" s="33">
        <v>109.64389369484</v>
      </c>
      <c r="R10" s="33">
        <v>9.2676785999999916E-4</v>
      </c>
      <c r="S10" s="33">
        <v>1141.3539737501701</v>
      </c>
      <c r="T10" s="33">
        <v>9.2852230999999994E-4</v>
      </c>
      <c r="U10" s="33">
        <v>1316.6633337166597</v>
      </c>
      <c r="V10" s="33">
        <v>9.3566257999999907E-4</v>
      </c>
      <c r="W10" s="33">
        <v>922.77750465377994</v>
      </c>
      <c r="X10" s="33">
        <v>9.4316524999999991E-4</v>
      </c>
      <c r="Y10" s="33">
        <v>9.4141997000000012E-4</v>
      </c>
      <c r="Z10" s="33">
        <v>691.54946308655997</v>
      </c>
      <c r="AA10" s="33">
        <v>9.2916050999999997E-4</v>
      </c>
      <c r="AB10" s="33">
        <v>9.4443470999999995E-4</v>
      </c>
      <c r="AC10" s="33">
        <v>9.3543418E-4</v>
      </c>
      <c r="AD10" s="33">
        <v>9.484180900000001E-4</v>
      </c>
      <c r="AE10" s="33">
        <v>9.4306734999999992E-4</v>
      </c>
    </row>
    <row r="11" spans="1:31">
      <c r="A11" s="23" t="s">
        <v>40</v>
      </c>
      <c r="B11" s="23" t="s">
        <v>153</v>
      </c>
      <c r="C11" s="35">
        <v>5.4157264200000001E-3</v>
      </c>
      <c r="D11" s="35">
        <v>5.3760967499999991E-3</v>
      </c>
      <c r="E11" s="35">
        <v>29.499802534650001</v>
      </c>
      <c r="F11" s="35">
        <v>3366.6439423910297</v>
      </c>
      <c r="G11" s="35">
        <v>522.39795875999994</v>
      </c>
      <c r="H11" s="35">
        <v>496.20186717303994</v>
      </c>
      <c r="I11" s="35">
        <v>41.698917493579998</v>
      </c>
      <c r="J11" s="35">
        <v>28099.959125468929</v>
      </c>
      <c r="K11" s="35">
        <v>1833.1981471832501</v>
      </c>
      <c r="L11" s="35">
        <v>394.31030580653999</v>
      </c>
      <c r="M11" s="35">
        <v>3384.2044181306101</v>
      </c>
      <c r="N11" s="35">
        <v>49371.792769524742</v>
      </c>
      <c r="O11" s="35">
        <v>33063.728560206895</v>
      </c>
      <c r="P11" s="35">
        <v>16138.30482408374</v>
      </c>
      <c r="Q11" s="35">
        <v>32859.772804380395</v>
      </c>
      <c r="R11" s="35">
        <v>3246.2882860146806</v>
      </c>
      <c r="S11" s="35">
        <v>78816.156892057654</v>
      </c>
      <c r="T11" s="35">
        <v>282.76484267197992</v>
      </c>
      <c r="U11" s="35">
        <v>73962.558926665981</v>
      </c>
      <c r="V11" s="35">
        <v>9710.0942369592794</v>
      </c>
      <c r="W11" s="35">
        <v>14920.060335952479</v>
      </c>
      <c r="X11" s="35">
        <v>15117.579459578979</v>
      </c>
      <c r="Y11" s="35">
        <v>25311.859671614086</v>
      </c>
      <c r="Z11" s="35">
        <v>46704.689579952821</v>
      </c>
      <c r="AA11" s="35">
        <v>18266.270200661329</v>
      </c>
      <c r="AB11" s="35">
        <v>207111.22082845223</v>
      </c>
      <c r="AC11" s="35">
        <v>24209.843811176266</v>
      </c>
      <c r="AD11" s="35">
        <v>351030.51363859291</v>
      </c>
      <c r="AE11" s="35">
        <v>92535.980257187053</v>
      </c>
    </row>
  </sheetData>
  <sheetProtection algorithmName="SHA-512" hashValue="+2T4QwmMH4W/WMF+9nhkk/viUYN9SHCxpYOwWqrHjze7zQkuRjIJbLuXFdk+7oD+aG6hSBD4FGbKBnIM8PZvIA==" saltValue="BjEBsPx0nFi6j9yGxwwRMw==" spinCount="100000" sheet="1" objects="1" scenarios="1"/>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7" tint="0.39997558519241921"/>
  </sheetPr>
  <dimension ref="A1:AE11"/>
  <sheetViews>
    <sheetView zoomScale="85" zoomScaleNormal="85" workbookViewId="0"/>
  </sheetViews>
  <sheetFormatPr defaultColWidth="9.140625" defaultRowHeight="15"/>
  <cols>
    <col min="1" max="1" width="16" style="28" customWidth="1"/>
    <col min="2" max="2" width="30.5703125" style="28" customWidth="1"/>
    <col min="3" max="31" width="9.42578125" style="28" customWidth="1"/>
    <col min="32" max="16384" width="9.140625" style="28"/>
  </cols>
  <sheetData>
    <row r="1" spans="1:31" ht="23.25" customHeight="1">
      <c r="A1" s="27" t="s">
        <v>167</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75</v>
      </c>
      <c r="B2" s="18" t="s">
        <v>142</v>
      </c>
    </row>
    <row r="4" spans="1:31">
      <c r="A4" s="18" t="s">
        <v>127</v>
      </c>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130</v>
      </c>
      <c r="B6" s="29" t="s">
        <v>75</v>
      </c>
      <c r="C6" s="33">
        <v>0</v>
      </c>
      <c r="D6" s="33">
        <v>0</v>
      </c>
      <c r="E6" s="33">
        <v>0</v>
      </c>
      <c r="F6" s="33">
        <v>0</v>
      </c>
      <c r="G6" s="33">
        <v>0</v>
      </c>
      <c r="H6" s="33">
        <v>0</v>
      </c>
      <c r="I6" s="33">
        <v>0</v>
      </c>
      <c r="J6" s="33">
        <v>0</v>
      </c>
      <c r="K6" s="33">
        <v>0</v>
      </c>
      <c r="L6" s="33">
        <v>0</v>
      </c>
      <c r="M6" s="33">
        <v>0</v>
      </c>
      <c r="N6" s="33">
        <v>0</v>
      </c>
      <c r="O6" s="33">
        <v>0</v>
      </c>
      <c r="P6" s="33">
        <v>0</v>
      </c>
      <c r="Q6" s="33">
        <v>0</v>
      </c>
      <c r="R6" s="33">
        <v>0</v>
      </c>
      <c r="S6" s="33">
        <v>0</v>
      </c>
      <c r="T6" s="33">
        <v>0</v>
      </c>
      <c r="U6" s="33">
        <v>0</v>
      </c>
      <c r="V6" s="33">
        <v>0</v>
      </c>
      <c r="W6" s="33">
        <v>0</v>
      </c>
      <c r="X6" s="33">
        <v>0</v>
      </c>
      <c r="Y6" s="33">
        <v>0</v>
      </c>
      <c r="Z6" s="33">
        <v>0</v>
      </c>
      <c r="AA6" s="33">
        <v>0</v>
      </c>
      <c r="AB6" s="33">
        <v>0</v>
      </c>
      <c r="AC6" s="33">
        <v>0</v>
      </c>
      <c r="AD6" s="33">
        <v>0</v>
      </c>
      <c r="AE6" s="33">
        <v>0</v>
      </c>
    </row>
    <row r="7" spans="1:31">
      <c r="A7" s="29" t="s">
        <v>131</v>
      </c>
      <c r="B7" s="29" t="s">
        <v>75</v>
      </c>
      <c r="C7" s="33">
        <v>0</v>
      </c>
      <c r="D7" s="33">
        <v>0</v>
      </c>
      <c r="E7" s="33">
        <v>0</v>
      </c>
      <c r="F7" s="33">
        <v>0</v>
      </c>
      <c r="G7" s="33">
        <v>0</v>
      </c>
      <c r="H7" s="33">
        <v>0</v>
      </c>
      <c r="I7" s="33">
        <v>0</v>
      </c>
      <c r="J7" s="33">
        <v>0</v>
      </c>
      <c r="K7" s="33">
        <v>0</v>
      </c>
      <c r="L7" s="33">
        <v>0</v>
      </c>
      <c r="M7" s="33">
        <v>0</v>
      </c>
      <c r="N7" s="33">
        <v>0</v>
      </c>
      <c r="O7" s="33">
        <v>0</v>
      </c>
      <c r="P7" s="33">
        <v>0</v>
      </c>
      <c r="Q7" s="33">
        <v>0</v>
      </c>
      <c r="R7" s="33">
        <v>0</v>
      </c>
      <c r="S7" s="33">
        <v>0</v>
      </c>
      <c r="T7" s="33">
        <v>0</v>
      </c>
      <c r="U7" s="33">
        <v>0</v>
      </c>
      <c r="V7" s="33">
        <v>0</v>
      </c>
      <c r="W7" s="33">
        <v>0</v>
      </c>
      <c r="X7" s="33">
        <v>0</v>
      </c>
      <c r="Y7" s="33">
        <v>0</v>
      </c>
      <c r="Z7" s="33">
        <v>0</v>
      </c>
      <c r="AA7" s="33">
        <v>0</v>
      </c>
      <c r="AB7" s="33">
        <v>0</v>
      </c>
      <c r="AC7" s="33">
        <v>0</v>
      </c>
      <c r="AD7" s="33">
        <v>0</v>
      </c>
      <c r="AE7" s="33">
        <v>0</v>
      </c>
    </row>
    <row r="8" spans="1:31">
      <c r="A8" s="29" t="s">
        <v>132</v>
      </c>
      <c r="B8" s="29" t="s">
        <v>75</v>
      </c>
      <c r="C8" s="33">
        <v>0</v>
      </c>
      <c r="D8" s="33">
        <v>0</v>
      </c>
      <c r="E8" s="33">
        <v>416.33950859579397</v>
      </c>
      <c r="F8" s="33">
        <v>13149.4215228583</v>
      </c>
      <c r="G8" s="33">
        <v>12547.1579366633</v>
      </c>
      <c r="H8" s="33">
        <v>14440.3079053373</v>
      </c>
      <c r="I8" s="33">
        <v>18626.750879195199</v>
      </c>
      <c r="J8" s="33">
        <v>17723.917109299498</v>
      </c>
      <c r="K8" s="33">
        <v>16912.1346395451</v>
      </c>
      <c r="L8" s="33">
        <v>16137.5330465763</v>
      </c>
      <c r="M8" s="33">
        <v>15439.6051859939</v>
      </c>
      <c r="N8" s="33">
        <v>14691.2515388025</v>
      </c>
      <c r="O8" s="33">
        <v>14018.369783352699</v>
      </c>
      <c r="P8" s="33">
        <v>13376.3070398584</v>
      </c>
      <c r="Q8" s="33">
        <v>12797.7987060334</v>
      </c>
      <c r="R8" s="33">
        <v>12177.492731734899</v>
      </c>
      <c r="S8" s="33">
        <v>11619.7449684034</v>
      </c>
      <c r="T8" s="33">
        <v>11087.5429043677</v>
      </c>
      <c r="U8" s="33">
        <v>10608.020719903299</v>
      </c>
      <c r="V8" s="33">
        <v>10093.852714984101</v>
      </c>
      <c r="W8" s="33">
        <v>9631.5388463412091</v>
      </c>
      <c r="X8" s="33">
        <v>9190.3996588804202</v>
      </c>
      <c r="Y8" s="33">
        <v>8792.9265164052813</v>
      </c>
      <c r="Z8" s="33">
        <v>8366.7356553845893</v>
      </c>
      <c r="AA8" s="33">
        <v>7983.5263855473295</v>
      </c>
      <c r="AB8" s="33">
        <v>7617.8686854665193</v>
      </c>
      <c r="AC8" s="33">
        <v>7288.40551544544</v>
      </c>
      <c r="AD8" s="33">
        <v>6935.13839598297</v>
      </c>
      <c r="AE8" s="33">
        <v>6617.49846681483</v>
      </c>
    </row>
    <row r="9" spans="1:31">
      <c r="A9" s="29" t="s">
        <v>133</v>
      </c>
      <c r="B9" s="29" t="s">
        <v>75</v>
      </c>
      <c r="C9" s="33">
        <v>0</v>
      </c>
      <c r="D9" s="33">
        <v>0</v>
      </c>
      <c r="E9" s="33">
        <v>0</v>
      </c>
      <c r="F9" s="33">
        <v>0</v>
      </c>
      <c r="G9" s="33">
        <v>0</v>
      </c>
      <c r="H9" s="33">
        <v>0</v>
      </c>
      <c r="I9" s="33">
        <v>0</v>
      </c>
      <c r="J9" s="33">
        <v>0</v>
      </c>
      <c r="K9" s="33">
        <v>0</v>
      </c>
      <c r="L9" s="33">
        <v>0</v>
      </c>
      <c r="M9" s="33">
        <v>0</v>
      </c>
      <c r="N9" s="33">
        <v>0</v>
      </c>
      <c r="O9" s="33">
        <v>0</v>
      </c>
      <c r="P9" s="33">
        <v>0</v>
      </c>
      <c r="Q9" s="33">
        <v>0</v>
      </c>
      <c r="R9" s="33">
        <v>0</v>
      </c>
      <c r="S9" s="33">
        <v>0</v>
      </c>
      <c r="T9" s="33">
        <v>0</v>
      </c>
      <c r="U9" s="33">
        <v>0</v>
      </c>
      <c r="V9" s="33">
        <v>0</v>
      </c>
      <c r="W9" s="33">
        <v>0</v>
      </c>
      <c r="X9" s="33">
        <v>0</v>
      </c>
      <c r="Y9" s="33">
        <v>0</v>
      </c>
      <c r="Z9" s="33">
        <v>0</v>
      </c>
      <c r="AA9" s="33">
        <v>0</v>
      </c>
      <c r="AB9" s="33">
        <v>0</v>
      </c>
      <c r="AC9" s="33">
        <v>0</v>
      </c>
      <c r="AD9" s="33">
        <v>0</v>
      </c>
      <c r="AE9" s="33">
        <v>0</v>
      </c>
    </row>
    <row r="10" spans="1:31">
      <c r="A10" s="29" t="s">
        <v>134</v>
      </c>
      <c r="B10" s="29" t="s">
        <v>75</v>
      </c>
      <c r="C10" s="33">
        <v>1447.3418560000002</v>
      </c>
      <c r="D10" s="33">
        <v>1535.710427</v>
      </c>
      <c r="E10" s="33">
        <v>1818.6493500000001</v>
      </c>
      <c r="F10" s="33">
        <v>1347.1269499999999</v>
      </c>
      <c r="G10" s="33">
        <v>1297.7350900000001</v>
      </c>
      <c r="H10" s="33">
        <v>1584.9753900000001</v>
      </c>
      <c r="I10" s="33">
        <v>2138.0524799999998</v>
      </c>
      <c r="J10" s="33">
        <v>2076.0044400000002</v>
      </c>
      <c r="K10" s="33">
        <v>2547.5722700000001</v>
      </c>
      <c r="L10" s="33">
        <v>2282.4329500000003</v>
      </c>
      <c r="M10" s="33">
        <v>2192.0487000000003</v>
      </c>
      <c r="N10" s="33">
        <v>1306.2099599999999</v>
      </c>
      <c r="O10" s="33">
        <v>1206.8200900000002</v>
      </c>
      <c r="P10" s="33">
        <v>1044.2109999999998</v>
      </c>
      <c r="Q10" s="33">
        <v>1006.8902400000001</v>
      </c>
      <c r="R10" s="33">
        <v>1020.0959399999999</v>
      </c>
      <c r="S10" s="33">
        <v>901.70375000000001</v>
      </c>
      <c r="T10" s="33">
        <v>912.25154999999995</v>
      </c>
      <c r="U10" s="33">
        <v>907.40585999999996</v>
      </c>
      <c r="V10" s="33">
        <v>900.29765999999995</v>
      </c>
      <c r="W10" s="33">
        <v>762.74248</v>
      </c>
      <c r="X10" s="33">
        <v>759.91136399999982</v>
      </c>
      <c r="Y10" s="33">
        <v>590.609375</v>
      </c>
      <c r="Z10" s="33">
        <v>636.65521000000001</v>
      </c>
      <c r="AA10" s="33">
        <v>599.12629400000003</v>
      </c>
      <c r="AB10" s="33">
        <v>565.56108999999992</v>
      </c>
      <c r="AC10" s="33">
        <v>555.83555000000001</v>
      </c>
      <c r="AD10" s="33">
        <v>484.89738399999999</v>
      </c>
      <c r="AE10" s="33">
        <v>432.17550300000005</v>
      </c>
    </row>
    <row r="11" spans="1:31">
      <c r="A11" s="23" t="s">
        <v>40</v>
      </c>
      <c r="B11" s="23" t="s">
        <v>153</v>
      </c>
      <c r="C11" s="35">
        <v>1447.3418560000002</v>
      </c>
      <c r="D11" s="35">
        <v>1535.710427</v>
      </c>
      <c r="E11" s="35">
        <v>2234.9888585957942</v>
      </c>
      <c r="F11" s="35">
        <v>14496.5484728583</v>
      </c>
      <c r="G11" s="35">
        <v>13844.8930266633</v>
      </c>
      <c r="H11" s="35">
        <v>16025.2832953373</v>
      </c>
      <c r="I11" s="35">
        <v>20764.803359195197</v>
      </c>
      <c r="J11" s="35">
        <v>19799.921549299499</v>
      </c>
      <c r="K11" s="35">
        <v>19459.706909545101</v>
      </c>
      <c r="L11" s="35">
        <v>18419.965996576298</v>
      </c>
      <c r="M11" s="35">
        <v>17631.653885993899</v>
      </c>
      <c r="N11" s="35">
        <v>15997.461498802501</v>
      </c>
      <c r="O11" s="35">
        <v>15225.189873352698</v>
      </c>
      <c r="P11" s="35">
        <v>14420.5180398584</v>
      </c>
      <c r="Q11" s="35">
        <v>13804.6889460334</v>
      </c>
      <c r="R11" s="35">
        <v>13197.588671734899</v>
      </c>
      <c r="S11" s="35">
        <v>12521.448718403401</v>
      </c>
      <c r="T11" s="35">
        <v>11999.7944543677</v>
      </c>
      <c r="U11" s="35">
        <v>11515.4265799033</v>
      </c>
      <c r="V11" s="35">
        <v>10994.150374984101</v>
      </c>
      <c r="W11" s="35">
        <v>10394.28132634121</v>
      </c>
      <c r="X11" s="35">
        <v>9950.3110228804198</v>
      </c>
      <c r="Y11" s="35">
        <v>9383.5358914052813</v>
      </c>
      <c r="Z11" s="35">
        <v>9003.3908653845901</v>
      </c>
      <c r="AA11" s="35">
        <v>8582.6526795473292</v>
      </c>
      <c r="AB11" s="35">
        <v>8183.4297754665195</v>
      </c>
      <c r="AC11" s="35">
        <v>7844.2410654454397</v>
      </c>
      <c r="AD11" s="35">
        <v>7420.0357799829699</v>
      </c>
      <c r="AE11" s="35">
        <v>7049.6739698148303</v>
      </c>
    </row>
  </sheetData>
  <sheetProtection algorithmName="SHA-512" hashValue="et6yacFoom//DTTtUMW9Lr9mTo8tIUR8hfho6D3bSVY8Th7c+4FAsDazc/FEU+AguwOJ9KCjWxx6JMj1OdjY7A==" saltValue="DQIW9XfTjmCtogLUmp6InQ==" spinCount="100000" sheet="1" objects="1" scenarios="1"/>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1">
    <tabColor theme="7" tint="0.39997558519241921"/>
  </sheetPr>
  <dimension ref="A1:AE11"/>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168</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79</v>
      </c>
      <c r="B2" s="18" t="s">
        <v>142</v>
      </c>
    </row>
    <row r="4" spans="1:31">
      <c r="A4" s="18" t="s">
        <v>127</v>
      </c>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130</v>
      </c>
      <c r="B6" s="29" t="s">
        <v>79</v>
      </c>
      <c r="C6" s="33">
        <v>4.5818495226872491E-5</v>
      </c>
      <c r="D6" s="33">
        <v>4.8344090313035645E-5</v>
      </c>
      <c r="E6" s="33">
        <v>5.1902562441116567E-5</v>
      </c>
      <c r="F6" s="33">
        <v>4292.4408039384152</v>
      </c>
      <c r="G6" s="33">
        <v>4496.5354905202812</v>
      </c>
      <c r="H6" s="33">
        <v>4758.3541210040703</v>
      </c>
      <c r="I6" s="33">
        <v>4552.5613948200671</v>
      </c>
      <c r="J6" s="33">
        <v>5736.4849766325533</v>
      </c>
      <c r="K6" s="33">
        <v>5473.7452063621377</v>
      </c>
      <c r="L6" s="33">
        <v>7566.3107467746986</v>
      </c>
      <c r="M6" s="33">
        <v>7919.2744138275084</v>
      </c>
      <c r="N6" s="33">
        <v>17305.968615870021</v>
      </c>
      <c r="O6" s="33">
        <v>17926.212365612984</v>
      </c>
      <c r="P6" s="33">
        <v>17105.164465299349</v>
      </c>
      <c r="Q6" s="33">
        <v>16661.628447183481</v>
      </c>
      <c r="R6" s="33">
        <v>16780.169315675503</v>
      </c>
      <c r="S6" s="33">
        <v>19528.08243065553</v>
      </c>
      <c r="T6" s="33">
        <v>20797.516584971698</v>
      </c>
      <c r="U6" s="33">
        <v>20781.347032619618</v>
      </c>
      <c r="V6" s="33">
        <v>21665.130052257573</v>
      </c>
      <c r="W6" s="33">
        <v>23697.920364715359</v>
      </c>
      <c r="X6" s="33">
        <v>26530.371643055631</v>
      </c>
      <c r="Y6" s="33">
        <v>25382.966683073479</v>
      </c>
      <c r="Z6" s="33">
        <v>24152.660891069605</v>
      </c>
      <c r="AA6" s="33">
        <v>24319.667882523016</v>
      </c>
      <c r="AB6" s="33">
        <v>26485.899083665623</v>
      </c>
      <c r="AC6" s="33">
        <v>25357.059874693099</v>
      </c>
      <c r="AD6" s="33">
        <v>24128.009779026288</v>
      </c>
      <c r="AE6" s="33">
        <v>23520.270005727831</v>
      </c>
    </row>
    <row r="7" spans="1:31">
      <c r="A7" s="29" t="s">
        <v>131</v>
      </c>
      <c r="B7" s="29" t="s">
        <v>79</v>
      </c>
      <c r="C7" s="33">
        <v>3867.2711810799724</v>
      </c>
      <c r="D7" s="33">
        <v>3690.1442638411772</v>
      </c>
      <c r="E7" s="33">
        <v>3530.5502036149055</v>
      </c>
      <c r="F7" s="33">
        <v>3359.4253738258735</v>
      </c>
      <c r="G7" s="33">
        <v>3783.040900075956</v>
      </c>
      <c r="H7" s="33">
        <v>3609.7718502179378</v>
      </c>
      <c r="I7" s="33">
        <v>3473.6014640069761</v>
      </c>
      <c r="J7" s="33">
        <v>4494.3077295749854</v>
      </c>
      <c r="K7" s="33">
        <v>4288.4615723146017</v>
      </c>
      <c r="L7" s="33">
        <v>4092.0434847663382</v>
      </c>
      <c r="M7" s="33">
        <v>4245.0090320832187</v>
      </c>
      <c r="N7" s="33">
        <v>5425.6190574000275</v>
      </c>
      <c r="O7" s="33">
        <v>6908.5482741735013</v>
      </c>
      <c r="P7" s="33">
        <v>6771.5617481329755</v>
      </c>
      <c r="Q7" s="33">
        <v>6872.7661031580456</v>
      </c>
      <c r="R7" s="33">
        <v>7107.0087481556684</v>
      </c>
      <c r="S7" s="33">
        <v>9292.8345167865973</v>
      </c>
      <c r="T7" s="33">
        <v>8867.2085051645372</v>
      </c>
      <c r="U7" s="33">
        <v>9113.6942555464248</v>
      </c>
      <c r="V7" s="33">
        <v>9161.1759789198386</v>
      </c>
      <c r="W7" s="33">
        <v>9104.2772847997203</v>
      </c>
      <c r="X7" s="33">
        <v>11901.645726007839</v>
      </c>
      <c r="Y7" s="33">
        <v>11386.914626915861</v>
      </c>
      <c r="Z7" s="33">
        <v>11495.329943740615</v>
      </c>
      <c r="AA7" s="33">
        <v>11929.754279519959</v>
      </c>
      <c r="AB7" s="33">
        <v>15916.532989627005</v>
      </c>
      <c r="AC7" s="33">
        <v>15228.163101535887</v>
      </c>
      <c r="AD7" s="33">
        <v>17495.955288148642</v>
      </c>
      <c r="AE7" s="33">
        <v>18636.162226925586</v>
      </c>
    </row>
    <row r="8" spans="1:31">
      <c r="A8" s="29" t="s">
        <v>132</v>
      </c>
      <c r="B8" s="29" t="s">
        <v>79</v>
      </c>
      <c r="C8" s="33">
        <v>1.4566275914637338E-4</v>
      </c>
      <c r="D8" s="33">
        <v>1.4271088928387792E-4</v>
      </c>
      <c r="E8" s="33">
        <v>1.5168138496845254E-4</v>
      </c>
      <c r="F8" s="33">
        <v>2888.4463033797983</v>
      </c>
      <c r="G8" s="33">
        <v>3273.811076725231</v>
      </c>
      <c r="H8" s="33">
        <v>4048.2476633902429</v>
      </c>
      <c r="I8" s="33">
        <v>7446.9750293895377</v>
      </c>
      <c r="J8" s="33">
        <v>8043.2311266827473</v>
      </c>
      <c r="K8" s="33">
        <v>7674.8388586855936</v>
      </c>
      <c r="L8" s="33">
        <v>7956.0476288269365</v>
      </c>
      <c r="M8" s="33">
        <v>8186.8659223392688</v>
      </c>
      <c r="N8" s="33">
        <v>9003.1460169171824</v>
      </c>
      <c r="O8" s="33">
        <v>9069.0783369547062</v>
      </c>
      <c r="P8" s="33">
        <v>10021.787945603979</v>
      </c>
      <c r="Q8" s="33">
        <v>9588.3583131181404</v>
      </c>
      <c r="R8" s="33">
        <v>9123.6130803356082</v>
      </c>
      <c r="S8" s="33">
        <v>10588.366569282223</v>
      </c>
      <c r="T8" s="33">
        <v>10103.403212710471</v>
      </c>
      <c r="U8" s="33">
        <v>9666.4438657579012</v>
      </c>
      <c r="V8" s="33">
        <v>9932.3646784801967</v>
      </c>
      <c r="W8" s="33">
        <v>12451.720267114442</v>
      </c>
      <c r="X8" s="33">
        <v>12405.275134207937</v>
      </c>
      <c r="Y8" s="33">
        <v>12466.698829406803</v>
      </c>
      <c r="Z8" s="33">
        <v>11862.441180002186</v>
      </c>
      <c r="AA8" s="33">
        <v>11429.548052155113</v>
      </c>
      <c r="AB8" s="33">
        <v>10921.209243822952</v>
      </c>
      <c r="AC8" s="33">
        <v>10448.880781566035</v>
      </c>
      <c r="AD8" s="33">
        <v>9942.4262480623402</v>
      </c>
      <c r="AE8" s="33">
        <v>9843.4902403796823</v>
      </c>
    </row>
    <row r="9" spans="1:31">
      <c r="A9" s="29" t="s">
        <v>133</v>
      </c>
      <c r="B9" s="29" t="s">
        <v>79</v>
      </c>
      <c r="C9" s="33">
        <v>719.28805209540485</v>
      </c>
      <c r="D9" s="33">
        <v>686.34357264305106</v>
      </c>
      <c r="E9" s="33">
        <v>812.15909454487269</v>
      </c>
      <c r="F9" s="33">
        <v>2099.641314975835</v>
      </c>
      <c r="G9" s="33">
        <v>2003.4746778697308</v>
      </c>
      <c r="H9" s="33">
        <v>1911.7124794004956</v>
      </c>
      <c r="I9" s="33">
        <v>2167.5057940512775</v>
      </c>
      <c r="J9" s="33">
        <v>3234.478881838103</v>
      </c>
      <c r="K9" s="33">
        <v>3086.3348124825129</v>
      </c>
      <c r="L9" s="33">
        <v>3010.7576389846135</v>
      </c>
      <c r="M9" s="33">
        <v>3024.6139122485974</v>
      </c>
      <c r="N9" s="33">
        <v>3959.911864014296</v>
      </c>
      <c r="O9" s="33">
        <v>3778.5418586856281</v>
      </c>
      <c r="P9" s="33">
        <v>3605.4788781394841</v>
      </c>
      <c r="Q9" s="33">
        <v>3449.5465851938611</v>
      </c>
      <c r="R9" s="33">
        <v>3525.1087898233477</v>
      </c>
      <c r="S9" s="33">
        <v>4094.4668125303597</v>
      </c>
      <c r="T9" s="33">
        <v>4305.299739699617</v>
      </c>
      <c r="U9" s="33">
        <v>4711.765545221403</v>
      </c>
      <c r="V9" s="33">
        <v>4483.3875086044973</v>
      </c>
      <c r="W9" s="33">
        <v>4500.9549019736305</v>
      </c>
      <c r="X9" s="33">
        <v>4557.3871209796953</v>
      </c>
      <c r="Y9" s="33">
        <v>5562.8500382552274</v>
      </c>
      <c r="Z9" s="33">
        <v>5293.220172762808</v>
      </c>
      <c r="AA9" s="33">
        <v>5231.5499094708393</v>
      </c>
      <c r="AB9" s="33">
        <v>6125.738836722936</v>
      </c>
      <c r="AC9" s="33">
        <v>5860.8083938596783</v>
      </c>
      <c r="AD9" s="33">
        <v>5576.7367760917168</v>
      </c>
      <c r="AE9" s="33">
        <v>5609.9943825028968</v>
      </c>
    </row>
    <row r="10" spans="1:31">
      <c r="A10" s="29" t="s">
        <v>134</v>
      </c>
      <c r="B10" s="29" t="s">
        <v>79</v>
      </c>
      <c r="C10" s="33">
        <v>322.76884849468041</v>
      </c>
      <c r="D10" s="33">
        <v>307.98554403842184</v>
      </c>
      <c r="E10" s="33">
        <v>1046.1771857495341</v>
      </c>
      <c r="F10" s="33">
        <v>995.46925218860395</v>
      </c>
      <c r="G10" s="33">
        <v>949.87524025981497</v>
      </c>
      <c r="H10" s="33">
        <v>906.36950370386194</v>
      </c>
      <c r="I10" s="33">
        <v>1447.8723195232712</v>
      </c>
      <c r="J10" s="33">
        <v>1377.69432500588</v>
      </c>
      <c r="K10" s="33">
        <v>2877.4298143367209</v>
      </c>
      <c r="L10" s="33">
        <v>2745.6392344871679</v>
      </c>
      <c r="M10" s="33">
        <v>2683.45227396783</v>
      </c>
      <c r="N10" s="33">
        <v>2782.6012544477926</v>
      </c>
      <c r="O10" s="33">
        <v>2655.1538683536369</v>
      </c>
      <c r="P10" s="33">
        <v>2533.5437666425596</v>
      </c>
      <c r="Q10" s="33">
        <v>2423.9712083313811</v>
      </c>
      <c r="R10" s="33">
        <v>2475.2133089662361</v>
      </c>
      <c r="S10" s="33">
        <v>2361.844762678149</v>
      </c>
      <c r="T10" s="33">
        <v>2381.1216446048666</v>
      </c>
      <c r="U10" s="33">
        <v>2451.4713084512214</v>
      </c>
      <c r="V10" s="33">
        <v>2332.6491348959457</v>
      </c>
      <c r="W10" s="33">
        <v>2258.664459298775</v>
      </c>
      <c r="X10" s="33">
        <v>2216.5722131206344</v>
      </c>
      <c r="Y10" s="33">
        <v>2120.7082730634947</v>
      </c>
      <c r="Z10" s="33">
        <v>2017.9180947099883</v>
      </c>
      <c r="AA10" s="33">
        <v>1925.4943650229959</v>
      </c>
      <c r="AB10" s="33">
        <v>2240.9190556501881</v>
      </c>
      <c r="AC10" s="33">
        <v>2286.1755899785703</v>
      </c>
      <c r="AD10" s="33">
        <v>2347.0169326452728</v>
      </c>
      <c r="AE10" s="33">
        <v>2256.9766747370581</v>
      </c>
    </row>
    <row r="11" spans="1:31">
      <c r="A11" s="23" t="s">
        <v>40</v>
      </c>
      <c r="B11" s="23" t="s">
        <v>153</v>
      </c>
      <c r="C11" s="35">
        <v>4909.3282731513118</v>
      </c>
      <c r="D11" s="35">
        <v>4684.4735715776296</v>
      </c>
      <c r="E11" s="35">
        <v>5388.8866874932601</v>
      </c>
      <c r="F11" s="35">
        <v>13635.423048308527</v>
      </c>
      <c r="G11" s="35">
        <v>14506.737385451015</v>
      </c>
      <c r="H11" s="35">
        <v>15234.455617716609</v>
      </c>
      <c r="I11" s="35">
        <v>19088.516001791129</v>
      </c>
      <c r="J11" s="35">
        <v>22886.197039734267</v>
      </c>
      <c r="K11" s="35">
        <v>23400.810264181568</v>
      </c>
      <c r="L11" s="35">
        <v>25370.798733839754</v>
      </c>
      <c r="M11" s="35">
        <v>26059.215554466424</v>
      </c>
      <c r="N11" s="35">
        <v>38477.246808649325</v>
      </c>
      <c r="O11" s="35">
        <v>40337.534703780453</v>
      </c>
      <c r="P11" s="35">
        <v>40037.536803818344</v>
      </c>
      <c r="Q11" s="35">
        <v>38996.270656984911</v>
      </c>
      <c r="R11" s="35">
        <v>39011.113242956366</v>
      </c>
      <c r="S11" s="35">
        <v>45865.595091932861</v>
      </c>
      <c r="T11" s="35">
        <v>46454.549687151186</v>
      </c>
      <c r="U11" s="35">
        <v>46724.722007596567</v>
      </c>
      <c r="V11" s="35">
        <v>47574.707353158046</v>
      </c>
      <c r="W11" s="35">
        <v>52013.537277901924</v>
      </c>
      <c r="X11" s="35">
        <v>57611.251837371732</v>
      </c>
      <c r="Y11" s="35">
        <v>56920.138450714869</v>
      </c>
      <c r="Z11" s="35">
        <v>54821.570282285196</v>
      </c>
      <c r="AA11" s="35">
        <v>54836.01448869193</v>
      </c>
      <c r="AB11" s="35">
        <v>61690.299209488701</v>
      </c>
      <c r="AC11" s="35">
        <v>59181.087741633266</v>
      </c>
      <c r="AD11" s="35">
        <v>59490.145023974263</v>
      </c>
      <c r="AE11" s="35">
        <v>59866.893530273053</v>
      </c>
    </row>
  </sheetData>
  <sheetProtection algorithmName="SHA-512" hashValue="9Z8VtWskei7W4/9iHObG85S0KMgRV4ZL7f+3KVrSQemBTtPz1Xc2e9B6LDRDFhzeCLSwZr2BTorB0JAxIhurVA==" saltValue="eCSi+TN46mnwNNSDtaNGdg=="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FFE600"/>
  </sheetPr>
  <dimension ref="A1:C32"/>
  <sheetViews>
    <sheetView showGridLines="0" zoomScale="85" zoomScaleNormal="85" workbookViewId="0"/>
  </sheetViews>
  <sheetFormatPr defaultRowHeight="15"/>
  <cols>
    <col min="1" max="1" width="11.5703125" bestFit="1" customWidth="1"/>
    <col min="2" max="2" width="3.7109375" bestFit="1" customWidth="1"/>
    <col min="3" max="3" width="37.5703125" customWidth="1"/>
    <col min="4" max="24" width="9.42578125" customWidth="1"/>
  </cols>
  <sheetData>
    <row r="1" spans="1:3">
      <c r="A1" s="2" t="s">
        <v>15</v>
      </c>
    </row>
    <row r="3" spans="1:3">
      <c r="A3" s="7">
        <v>44369</v>
      </c>
      <c r="B3" s="6">
        <v>1</v>
      </c>
      <c r="C3" t="s">
        <v>16</v>
      </c>
    </row>
    <row r="4" spans="1:3">
      <c r="A4" s="3"/>
      <c r="B4" s="6"/>
    </row>
    <row r="5" spans="1:3">
      <c r="A5" s="3"/>
      <c r="B5" s="6"/>
    </row>
    <row r="6" spans="1:3">
      <c r="A6" s="3"/>
      <c r="B6" s="6"/>
    </row>
    <row r="7" spans="1:3">
      <c r="A7" s="3"/>
      <c r="B7" s="6"/>
    </row>
    <row r="8" spans="1:3">
      <c r="A8" s="3"/>
      <c r="B8" s="6"/>
    </row>
    <row r="9" spans="1:3">
      <c r="A9" s="3"/>
      <c r="B9" s="6"/>
    </row>
    <row r="10" spans="1:3">
      <c r="A10" s="3"/>
      <c r="B10" s="6"/>
    </row>
    <row r="11" spans="1:3">
      <c r="A11" s="3"/>
      <c r="B11" s="6"/>
    </row>
    <row r="12" spans="1:3">
      <c r="A12" s="3"/>
      <c r="B12" s="3"/>
      <c r="C12" s="3"/>
    </row>
    <row r="13" spans="1:3">
      <c r="A13" s="3"/>
      <c r="B13" s="3"/>
      <c r="C13" s="3"/>
    </row>
    <row r="14" spans="1:3">
      <c r="A14" s="3"/>
      <c r="B14" s="3"/>
      <c r="C14" s="3"/>
    </row>
    <row r="15" spans="1:3">
      <c r="A15" s="3"/>
      <c r="B15" s="3"/>
      <c r="C15" s="3"/>
    </row>
    <row r="16" spans="1:3">
      <c r="A16" s="3"/>
      <c r="B16" s="3"/>
      <c r="C16" s="3"/>
    </row>
    <row r="17" spans="1:3">
      <c r="A17" s="3"/>
      <c r="B17" s="3"/>
      <c r="C17" s="3"/>
    </row>
    <row r="18" spans="1:3">
      <c r="A18" s="3"/>
      <c r="B18" s="3"/>
      <c r="C18" s="3"/>
    </row>
    <row r="19" spans="1:3">
      <c r="A19" s="3"/>
      <c r="B19" s="3"/>
      <c r="C19" s="3"/>
    </row>
    <row r="20" spans="1:3">
      <c r="A20" s="3"/>
      <c r="B20" s="3"/>
      <c r="C20" s="3"/>
    </row>
    <row r="21" spans="1:3">
      <c r="A21" s="3"/>
      <c r="B21" s="3"/>
      <c r="C21" s="3"/>
    </row>
    <row r="22" spans="1:3">
      <c r="A22" s="3"/>
      <c r="B22" s="3"/>
      <c r="C22" s="3"/>
    </row>
    <row r="23" spans="1:3">
      <c r="A23" s="3"/>
      <c r="B23" s="3"/>
      <c r="C23" s="3"/>
    </row>
    <row r="24" spans="1:3">
      <c r="A24" s="3"/>
      <c r="B24" s="3"/>
      <c r="C24" s="3"/>
    </row>
    <row r="25" spans="1:3">
      <c r="A25" s="3"/>
      <c r="B25" s="3"/>
      <c r="C25" s="3"/>
    </row>
    <row r="26" spans="1:3">
      <c r="A26" s="3"/>
      <c r="B26" s="3"/>
      <c r="C26" s="3"/>
    </row>
    <row r="27" spans="1:3">
      <c r="A27" s="3"/>
      <c r="B27" s="3"/>
      <c r="C27" s="3"/>
    </row>
    <row r="28" spans="1:3">
      <c r="A28" s="3"/>
      <c r="B28" s="3"/>
      <c r="C28" s="3"/>
    </row>
    <row r="29" spans="1:3">
      <c r="A29" s="3"/>
      <c r="B29" s="3"/>
      <c r="C29" s="3"/>
    </row>
    <row r="30" spans="1:3">
      <c r="A30" s="3"/>
      <c r="B30" s="3"/>
      <c r="C30" s="3"/>
    </row>
    <row r="31" spans="1:3">
      <c r="A31" s="3"/>
      <c r="B31" s="3"/>
      <c r="C31" s="3"/>
    </row>
    <row r="32" spans="1:3">
      <c r="A32" s="3"/>
      <c r="B32" s="3"/>
      <c r="C32" s="3"/>
    </row>
  </sheetData>
  <sheetProtection algorithmName="SHA-512" hashValue="itNOlEsQAzZegjgX0WjWq/85jlAWFo1B6yrG5Gb11HNZP7JxmgvLt6oH99YMbjC8th1hIch1ToIGpVmRkxsRkQ==" saltValue="QLXGprRmq7GCTb4Zur+OPw==" spinCount="100000" sheet="1" objects="1" scenarios="1"/>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E600"/>
  </sheetPr>
  <dimension ref="A1:B30"/>
  <sheetViews>
    <sheetView showGridLines="0" zoomScale="85" zoomScaleNormal="85" workbookViewId="0"/>
  </sheetViews>
  <sheetFormatPr defaultRowHeight="15"/>
  <cols>
    <col min="1" max="1" width="13.7109375" customWidth="1"/>
    <col min="2" max="2" width="20.140625" customWidth="1"/>
    <col min="3" max="3" width="37.5703125" customWidth="1"/>
    <col min="4" max="24" width="9.42578125" customWidth="1"/>
  </cols>
  <sheetData>
    <row r="1" spans="1:2">
      <c r="A1" s="2" t="s">
        <v>17</v>
      </c>
    </row>
    <row r="3" spans="1:2">
      <c r="A3" t="s">
        <v>18</v>
      </c>
      <c r="B3" s="6" t="s">
        <v>19</v>
      </c>
    </row>
    <row r="4" spans="1:2">
      <c r="A4" t="s">
        <v>20</v>
      </c>
      <c r="B4" s="6" t="s">
        <v>21</v>
      </c>
    </row>
    <row r="5" spans="1:2">
      <c r="A5" s="3" t="s">
        <v>22</v>
      </c>
      <c r="B5" t="s">
        <v>23</v>
      </c>
    </row>
    <row r="6" spans="1:2">
      <c r="A6" t="s">
        <v>24</v>
      </c>
      <c r="B6" s="6" t="s">
        <v>25</v>
      </c>
    </row>
    <row r="7" spans="1:2">
      <c r="A7" t="s">
        <v>26</v>
      </c>
      <c r="B7" s="6" t="s">
        <v>27</v>
      </c>
    </row>
    <row r="8" spans="1:2">
      <c r="A8" t="s">
        <v>28</v>
      </c>
      <c r="B8" s="6" t="s">
        <v>29</v>
      </c>
    </row>
    <row r="9" spans="1:2">
      <c r="A9" t="s">
        <v>30</v>
      </c>
      <c r="B9" s="6" t="s">
        <v>31</v>
      </c>
    </row>
    <row r="10" spans="1:2">
      <c r="A10" t="s">
        <v>32</v>
      </c>
      <c r="B10" t="s">
        <v>33</v>
      </c>
    </row>
    <row r="11" spans="1:2">
      <c r="A11" t="s">
        <v>34</v>
      </c>
      <c r="B11" s="6" t="s">
        <v>35</v>
      </c>
    </row>
    <row r="12" spans="1:2">
      <c r="A12" t="s">
        <v>36</v>
      </c>
      <c r="B12" s="6" t="s">
        <v>37</v>
      </c>
    </row>
    <row r="13" spans="1:2">
      <c r="A13" t="s">
        <v>38</v>
      </c>
      <c r="B13" s="6" t="s">
        <v>39</v>
      </c>
    </row>
    <row r="14" spans="1:2">
      <c r="A14" t="s">
        <v>40</v>
      </c>
      <c r="B14" s="6" t="s">
        <v>41</v>
      </c>
    </row>
    <row r="15" spans="1:2">
      <c r="A15" t="s">
        <v>42</v>
      </c>
      <c r="B15" s="6" t="s">
        <v>43</v>
      </c>
    </row>
    <row r="16" spans="1:2">
      <c r="A16" t="s">
        <v>44</v>
      </c>
      <c r="B16" s="6" t="s">
        <v>45</v>
      </c>
    </row>
    <row r="17" spans="1:2">
      <c r="A17" t="s">
        <v>46</v>
      </c>
      <c r="B17" s="6" t="s">
        <v>47</v>
      </c>
    </row>
    <row r="18" spans="1:2">
      <c r="A18" t="s">
        <v>48</v>
      </c>
      <c r="B18" s="6" t="s">
        <v>49</v>
      </c>
    </row>
    <row r="19" spans="1:2">
      <c r="A19" t="s">
        <v>50</v>
      </c>
      <c r="B19" s="6" t="s">
        <v>51</v>
      </c>
    </row>
    <row r="20" spans="1:2">
      <c r="A20" t="s">
        <v>52</v>
      </c>
      <c r="B20" s="6" t="s">
        <v>53</v>
      </c>
    </row>
    <row r="21" spans="1:2">
      <c r="A21" t="s">
        <v>54</v>
      </c>
      <c r="B21" s="6" t="s">
        <v>55</v>
      </c>
    </row>
    <row r="22" spans="1:2">
      <c r="A22" t="s">
        <v>56</v>
      </c>
      <c r="B22" s="6" t="s">
        <v>57</v>
      </c>
    </row>
    <row r="24" spans="1:2">
      <c r="A24" s="2" t="s">
        <v>58</v>
      </c>
    </row>
    <row r="26" spans="1:2">
      <c r="A26" t="s">
        <v>59</v>
      </c>
    </row>
    <row r="27" spans="1:2">
      <c r="A27" t="s">
        <v>60</v>
      </c>
    </row>
    <row r="28" spans="1:2">
      <c r="A28" t="s">
        <v>61</v>
      </c>
    </row>
    <row r="29" spans="1:2">
      <c r="A29" t="s">
        <v>62</v>
      </c>
    </row>
    <row r="30" spans="1:2">
      <c r="A30" s="8" t="s">
        <v>63</v>
      </c>
    </row>
  </sheetData>
  <sheetProtection algorithmName="SHA-512" hashValue="n2dZC/N5y2NMAdsKgiBPfxvP4iBUSzuhC0obWuMJ/8sxCeTE1NT4WEwMZplxLwcOxejI2dQxbwle3st2JrgHEA==" saltValue="CquiNXjCz6lEzlLbVDub8g==" spinCount="100000" sheet="1" objects="1" scenarios="1"/>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0">
    <tabColor rgb="FFFF6D00"/>
  </sheetPr>
  <dimension ref="A1:AK63"/>
  <sheetViews>
    <sheetView zoomScale="90" zoomScaleNormal="90" workbookViewId="0"/>
  </sheetViews>
  <sheetFormatPr defaultColWidth="9.140625" defaultRowHeight="15"/>
  <cols>
    <col min="1" max="1" width="12.5703125" style="13" bestFit="1" customWidth="1"/>
    <col min="2" max="2" width="9.140625" style="13"/>
    <col min="3" max="3" width="22.28515625" style="13" customWidth="1"/>
    <col min="4" max="4" width="7.7109375" style="13" customWidth="1"/>
    <col min="5" max="5" width="22.28515625" style="13" customWidth="1"/>
    <col min="6" max="6" width="8.42578125" style="13" customWidth="1"/>
    <col min="7" max="7" width="9.140625" style="13"/>
    <col min="8" max="8" width="46.7109375" style="13" customWidth="1"/>
    <col min="9" max="9" width="9.28515625" style="13" customWidth="1"/>
    <col min="10" max="19" width="9.28515625" style="13" bestFit="1" customWidth="1"/>
    <col min="20" max="21" width="9.5703125" style="13" bestFit="1" customWidth="1"/>
    <col min="22" max="22" width="9.28515625" style="13" bestFit="1" customWidth="1"/>
    <col min="23" max="29" width="9.5703125" style="13" bestFit="1" customWidth="1"/>
    <col min="30" max="37" width="9.5703125" style="13" customWidth="1"/>
    <col min="38" max="16384" width="9.140625" style="13"/>
  </cols>
  <sheetData>
    <row r="1" spans="1:37" ht="23.25">
      <c r="A1" s="10" t="s">
        <v>83</v>
      </c>
      <c r="B1" s="11"/>
      <c r="C1" s="12" t="s">
        <v>84</v>
      </c>
      <c r="D1" s="10" t="s">
        <v>85</v>
      </c>
      <c r="E1" s="12" t="s">
        <v>86</v>
      </c>
      <c r="I1" s="14">
        <v>0</v>
      </c>
      <c r="J1" s="14">
        <f>I1+1</f>
        <v>1</v>
      </c>
      <c r="K1" s="14">
        <f t="shared" ref="K1:AK1" si="0">J1+1</f>
        <v>2</v>
      </c>
      <c r="L1" s="14">
        <f t="shared" si="0"/>
        <v>3</v>
      </c>
      <c r="M1" s="14">
        <f t="shared" si="0"/>
        <v>4</v>
      </c>
      <c r="N1" s="14">
        <f t="shared" si="0"/>
        <v>5</v>
      </c>
      <c r="O1" s="14">
        <f t="shared" si="0"/>
        <v>6</v>
      </c>
      <c r="P1" s="14">
        <f t="shared" si="0"/>
        <v>7</v>
      </c>
      <c r="Q1" s="14">
        <f t="shared" si="0"/>
        <v>8</v>
      </c>
      <c r="R1" s="14">
        <f t="shared" si="0"/>
        <v>9</v>
      </c>
      <c r="S1" s="14">
        <f t="shared" si="0"/>
        <v>10</v>
      </c>
      <c r="T1" s="14">
        <f t="shared" si="0"/>
        <v>11</v>
      </c>
      <c r="U1" s="14">
        <f t="shared" si="0"/>
        <v>12</v>
      </c>
      <c r="V1" s="14">
        <f t="shared" si="0"/>
        <v>13</v>
      </c>
      <c r="W1" s="14">
        <f t="shared" si="0"/>
        <v>14</v>
      </c>
      <c r="X1" s="14">
        <f t="shared" si="0"/>
        <v>15</v>
      </c>
      <c r="Y1" s="14">
        <f t="shared" si="0"/>
        <v>16</v>
      </c>
      <c r="Z1" s="14">
        <f t="shared" si="0"/>
        <v>17</v>
      </c>
      <c r="AA1" s="14">
        <f t="shared" si="0"/>
        <v>18</v>
      </c>
      <c r="AB1" s="14">
        <f t="shared" si="0"/>
        <v>19</v>
      </c>
      <c r="AC1" s="14">
        <f t="shared" si="0"/>
        <v>20</v>
      </c>
      <c r="AD1" s="14">
        <f t="shared" si="0"/>
        <v>21</v>
      </c>
      <c r="AE1" s="14">
        <f t="shared" si="0"/>
        <v>22</v>
      </c>
      <c r="AF1" s="14">
        <f t="shared" si="0"/>
        <v>23</v>
      </c>
      <c r="AG1" s="14">
        <f t="shared" si="0"/>
        <v>24</v>
      </c>
      <c r="AH1" s="14">
        <f t="shared" si="0"/>
        <v>25</v>
      </c>
      <c r="AI1" s="14">
        <f t="shared" si="0"/>
        <v>26</v>
      </c>
      <c r="AJ1" s="14">
        <f t="shared" si="0"/>
        <v>27</v>
      </c>
      <c r="AK1" s="14">
        <f t="shared" si="0"/>
        <v>28</v>
      </c>
    </row>
    <row r="3" spans="1:37" ht="23.25">
      <c r="A3" s="15" t="str">
        <f xml:space="preserve"> B4&amp; " discounted market benefits by year"</f>
        <v>NEM discounted market benefits by year</v>
      </c>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row>
    <row r="4" spans="1:37">
      <c r="A4" s="17" t="s">
        <v>87</v>
      </c>
      <c r="B4" s="9" t="s">
        <v>40</v>
      </c>
    </row>
    <row r="6" spans="1:37">
      <c r="H6" s="18" t="s">
        <v>88</v>
      </c>
      <c r="I6" s="19" t="s">
        <v>80</v>
      </c>
      <c r="J6" s="19" t="s">
        <v>89</v>
      </c>
      <c r="K6" s="19" t="s">
        <v>90</v>
      </c>
      <c r="L6" s="19" t="s">
        <v>91</v>
      </c>
      <c r="M6" s="19" t="s">
        <v>92</v>
      </c>
      <c r="N6" s="19" t="s">
        <v>93</v>
      </c>
      <c r="O6" s="19" t="s">
        <v>94</v>
      </c>
      <c r="P6" s="19" t="s">
        <v>95</v>
      </c>
      <c r="Q6" s="19" t="s">
        <v>96</v>
      </c>
      <c r="R6" s="19" t="s">
        <v>97</v>
      </c>
      <c r="S6" s="19" t="s">
        <v>98</v>
      </c>
      <c r="T6" s="19" t="s">
        <v>99</v>
      </c>
      <c r="U6" s="19" t="s">
        <v>100</v>
      </c>
      <c r="V6" s="19" t="s">
        <v>101</v>
      </c>
      <c r="W6" s="19" t="s">
        <v>102</v>
      </c>
      <c r="X6" s="19" t="s">
        <v>103</v>
      </c>
      <c r="Y6" s="19" t="s">
        <v>104</v>
      </c>
      <c r="Z6" s="19" t="s">
        <v>105</v>
      </c>
      <c r="AA6" s="19" t="s">
        <v>106</v>
      </c>
      <c r="AB6" s="19" t="s">
        <v>107</v>
      </c>
      <c r="AC6" s="19" t="s">
        <v>108</v>
      </c>
      <c r="AD6" s="19" t="s">
        <v>109</v>
      </c>
      <c r="AE6" s="19" t="s">
        <v>110</v>
      </c>
      <c r="AF6" s="19" t="s">
        <v>111</v>
      </c>
      <c r="AG6" s="19" t="s">
        <v>112</v>
      </c>
      <c r="AH6" s="19" t="s">
        <v>113</v>
      </c>
      <c r="AI6" s="19" t="s">
        <v>114</v>
      </c>
      <c r="AJ6" s="19" t="s">
        <v>115</v>
      </c>
      <c r="AK6" s="19" t="s">
        <v>116</v>
      </c>
    </row>
    <row r="7" spans="1:37">
      <c r="E7" s="20" t="s">
        <v>117</v>
      </c>
      <c r="H7" s="21" t="s">
        <v>118</v>
      </c>
      <c r="I7" s="22">
        <f t="shared" ref="I7:X15" ca="1" si="1">(SUMIFS(OFFSET(INDIRECT("'"&amp;$E$1 &amp; "_"&amp;$E7 &amp; " Cost'!C:C"), 0, I$1), INDIRECT("'"&amp;$E$1 &amp; "_"&amp;$E7 &amp; " Cost'!A:A"), $B$4)-SUMIFS(OFFSET(INDIRECT("'"&amp;$C$1 &amp; "_"&amp;$E7 &amp; " Cost'!C:C"), 0, I$1), INDIRECT("'"&amp;$C$1 &amp; "_"&amp;$E7 &amp; " Cost'!A:A"), $B$4))/1000</f>
        <v>48.848008909465975</v>
      </c>
      <c r="J7" s="22">
        <f t="shared" ca="1" si="1"/>
        <v>46.610698635137055</v>
      </c>
      <c r="K7" s="22">
        <f t="shared" ca="1" si="1"/>
        <v>19.934274900711141</v>
      </c>
      <c r="L7" s="22">
        <f t="shared" ca="1" si="1"/>
        <v>79.982639578508909</v>
      </c>
      <c r="M7" s="22">
        <f t="shared" ca="1" si="1"/>
        <v>102.83006391816167</v>
      </c>
      <c r="N7" s="22">
        <f t="shared" ca="1" si="1"/>
        <v>91.496511859409281</v>
      </c>
      <c r="O7" s="22">
        <f t="shared" ca="1" si="1"/>
        <v>83.994057689290031</v>
      </c>
      <c r="P7" s="22">
        <f t="shared" ca="1" si="1"/>
        <v>108.05791290433216</v>
      </c>
      <c r="Q7" s="22">
        <f t="shared" ca="1" si="1"/>
        <v>16.445783967891241</v>
      </c>
      <c r="R7" s="22">
        <f t="shared" ca="1" si="1"/>
        <v>45.461610112207474</v>
      </c>
      <c r="S7" s="22">
        <f t="shared" ca="1" si="1"/>
        <v>71.110855139333751</v>
      </c>
      <c r="T7" s="22">
        <f t="shared" ca="1" si="1"/>
        <v>104.21486528840056</v>
      </c>
      <c r="U7" s="22">
        <f t="shared" ca="1" si="1"/>
        <v>169.10752553987317</v>
      </c>
      <c r="V7" s="22">
        <f t="shared" ca="1" si="1"/>
        <v>111.65156818217551</v>
      </c>
      <c r="W7" s="22">
        <f t="shared" ca="1" si="1"/>
        <v>117.64148060462391</v>
      </c>
      <c r="X7" s="22">
        <f t="shared" ca="1" si="1"/>
        <v>126.68045130647253</v>
      </c>
      <c r="Y7" s="22">
        <f t="shared" ref="Y7:AK15" ca="1" si="2">(SUMIFS(OFFSET(INDIRECT("'"&amp;$E$1 &amp; "_"&amp;$E7 &amp; " Cost'!C:C"), 0, Y$1), INDIRECT("'"&amp;$E$1 &amp; "_"&amp;$E7 &amp; " Cost'!A:A"), $B$4)-SUMIFS(OFFSET(INDIRECT("'"&amp;$C$1 &amp; "_"&amp;$E7 &amp; " Cost'!C:C"), 0, Y$1), INDIRECT("'"&amp;$C$1 &amp; "_"&amp;$E7 &amp; " Cost'!A:A"), $B$4))/1000</f>
        <v>128.50834851372102</v>
      </c>
      <c r="Z7" s="22">
        <f t="shared" ca="1" si="2"/>
        <v>105.84253821038641</v>
      </c>
      <c r="AA7" s="22">
        <f t="shared" ca="1" si="2"/>
        <v>49.491396888881454</v>
      </c>
      <c r="AB7" s="22">
        <f t="shared" ca="1" si="2"/>
        <v>78.710495013415354</v>
      </c>
      <c r="AC7" s="22">
        <f t="shared" ca="1" si="2"/>
        <v>36.006214719924145</v>
      </c>
      <c r="AD7" s="22">
        <f t="shared" ca="1" si="2"/>
        <v>25.615031263913959</v>
      </c>
      <c r="AE7" s="22">
        <f t="shared" ca="1" si="2"/>
        <v>31.095692878288684</v>
      </c>
      <c r="AF7" s="22">
        <f t="shared" ca="1" si="2"/>
        <v>37.151110382124315</v>
      </c>
      <c r="AG7" s="22">
        <f t="shared" ca="1" si="2"/>
        <v>63.686060811062809</v>
      </c>
      <c r="AH7" s="22">
        <f t="shared" ca="1" si="2"/>
        <v>41.990221984002737</v>
      </c>
      <c r="AI7" s="22">
        <f t="shared" ca="1" si="2"/>
        <v>106.32368918185448</v>
      </c>
      <c r="AJ7" s="22">
        <f t="shared" ca="1" si="2"/>
        <v>136.29117362475023</v>
      </c>
      <c r="AK7" s="22">
        <f t="shared" ca="1" si="2"/>
        <v>198.81369547584933</v>
      </c>
    </row>
    <row r="8" spans="1:37">
      <c r="E8" s="20" t="str">
        <f>H8</f>
        <v>FOM</v>
      </c>
      <c r="H8" s="21" t="s">
        <v>30</v>
      </c>
      <c r="I8" s="22">
        <f t="shared" ca="1" si="1"/>
        <v>9.8936214067994435</v>
      </c>
      <c r="J8" s="22">
        <f t="shared" ca="1" si="1"/>
        <v>9.440479069932481</v>
      </c>
      <c r="K8" s="22">
        <f t="shared" ca="1" si="1"/>
        <v>4.0571841799615065</v>
      </c>
      <c r="L8" s="22">
        <f t="shared" ca="1" si="1"/>
        <v>-13.767173278015077</v>
      </c>
      <c r="M8" s="22">
        <f t="shared" ca="1" si="1"/>
        <v>-31.098483474369917</v>
      </c>
      <c r="N8" s="22">
        <f t="shared" ca="1" si="1"/>
        <v>-6.4809504122261421</v>
      </c>
      <c r="O8" s="22">
        <f t="shared" ca="1" si="1"/>
        <v>123.7796531529949</v>
      </c>
      <c r="P8" s="22">
        <f t="shared" ca="1" si="1"/>
        <v>37.081118773124238</v>
      </c>
      <c r="Q8" s="22">
        <f t="shared" ca="1" si="1"/>
        <v>17.569873186042734</v>
      </c>
      <c r="R8" s="22">
        <f t="shared" ca="1" si="1"/>
        <v>23.436862214761916</v>
      </c>
      <c r="S8" s="22">
        <f t="shared" ca="1" si="1"/>
        <v>27.865781562263788</v>
      </c>
      <c r="T8" s="22">
        <f t="shared" ca="1" si="1"/>
        <v>23.861454948921221</v>
      </c>
      <c r="U8" s="22">
        <f t="shared" ca="1" si="1"/>
        <v>-64.241013838348209</v>
      </c>
      <c r="V8" s="22">
        <f t="shared" ca="1" si="1"/>
        <v>19.209344903370773</v>
      </c>
      <c r="W8" s="22">
        <f t="shared" ca="1" si="1"/>
        <v>22.56615257450752</v>
      </c>
      <c r="X8" s="22">
        <f t="shared" ca="1" si="1"/>
        <v>23.532573410953162</v>
      </c>
      <c r="Y8" s="22">
        <f t="shared" ca="1" si="2"/>
        <v>79.646979224036102</v>
      </c>
      <c r="Z8" s="22">
        <f t="shared" ca="1" si="2"/>
        <v>19.035482839238714</v>
      </c>
      <c r="AA8" s="22">
        <f t="shared" ca="1" si="2"/>
        <v>8.6534452098183685</v>
      </c>
      <c r="AB8" s="22">
        <f t="shared" ca="1" si="2"/>
        <v>17.539697512080544</v>
      </c>
      <c r="AC8" s="22">
        <f t="shared" ca="1" si="2"/>
        <v>18.785542893518809</v>
      </c>
      <c r="AD8" s="22">
        <f t="shared" ca="1" si="2"/>
        <v>18.116147594135256</v>
      </c>
      <c r="AE8" s="22">
        <f t="shared" ca="1" si="2"/>
        <v>19.71634000073513</v>
      </c>
      <c r="AF8" s="22">
        <f t="shared" ca="1" si="2"/>
        <v>27.791077422956356</v>
      </c>
      <c r="AG8" s="22">
        <f t="shared" ca="1" si="2"/>
        <v>33.651479384386683</v>
      </c>
      <c r="AH8" s="22">
        <f t="shared" ca="1" si="2"/>
        <v>27.867591588358859</v>
      </c>
      <c r="AI8" s="22">
        <f t="shared" ca="1" si="2"/>
        <v>50.346111447398201</v>
      </c>
      <c r="AJ8" s="22">
        <f t="shared" ca="1" si="2"/>
        <v>51.034402769850217</v>
      </c>
      <c r="AK8" s="22">
        <f t="shared" ca="1" si="2"/>
        <v>98.725748041985796</v>
      </c>
    </row>
    <row r="9" spans="1:37">
      <c r="E9" s="20" t="str">
        <f>H9</f>
        <v>Fuel</v>
      </c>
      <c r="H9" s="21" t="s">
        <v>81</v>
      </c>
      <c r="I9" s="22">
        <f t="shared" ca="1" si="1"/>
        <v>-6.8944320817533882</v>
      </c>
      <c r="J9" s="22">
        <f t="shared" ca="1" si="1"/>
        <v>-5.6025956197865305</v>
      </c>
      <c r="K9" s="22">
        <f t="shared" ca="1" si="1"/>
        <v>-7.2261246661047913</v>
      </c>
      <c r="L9" s="22">
        <f t="shared" ca="1" si="1"/>
        <v>-14.350951998071046</v>
      </c>
      <c r="M9" s="22">
        <f t="shared" ca="1" si="1"/>
        <v>-34.91831160886516</v>
      </c>
      <c r="N9" s="22">
        <f t="shared" ca="1" si="1"/>
        <v>-31.740565977039399</v>
      </c>
      <c r="O9" s="22">
        <f t="shared" ca="1" si="1"/>
        <v>2.4467339979176175</v>
      </c>
      <c r="P9" s="22">
        <f t="shared" ca="1" si="1"/>
        <v>-20.193525810991066</v>
      </c>
      <c r="Q9" s="22">
        <f t="shared" ca="1" si="1"/>
        <v>47.419020820407312</v>
      </c>
      <c r="R9" s="22">
        <f t="shared" ca="1" si="1"/>
        <v>25.114952300649602</v>
      </c>
      <c r="S9" s="22">
        <f t="shared" ca="1" si="1"/>
        <v>38.165422621346544</v>
      </c>
      <c r="T9" s="22">
        <f t="shared" ca="1" si="1"/>
        <v>23.492416018382645</v>
      </c>
      <c r="U9" s="22">
        <f t="shared" ca="1" si="1"/>
        <v>18.712814834490885</v>
      </c>
      <c r="V9" s="22">
        <f t="shared" ca="1" si="1"/>
        <v>51.280196488989283</v>
      </c>
      <c r="W9" s="22">
        <f t="shared" ca="1" si="1"/>
        <v>36.347341992588596</v>
      </c>
      <c r="X9" s="22">
        <f t="shared" ca="1" si="1"/>
        <v>26.753304839069372</v>
      </c>
      <c r="Y9" s="22">
        <f t="shared" ca="1" si="2"/>
        <v>65.498641972873713</v>
      </c>
      <c r="Z9" s="22">
        <f t="shared" ca="1" si="2"/>
        <v>85.087687273664926</v>
      </c>
      <c r="AA9" s="22">
        <f t="shared" ca="1" si="2"/>
        <v>87.84135668006364</v>
      </c>
      <c r="AB9" s="22">
        <f t="shared" ca="1" si="2"/>
        <v>86.524614402831887</v>
      </c>
      <c r="AC9" s="22">
        <f t="shared" ca="1" si="2"/>
        <v>80.01768334512343</v>
      </c>
      <c r="AD9" s="22">
        <f t="shared" ca="1" si="2"/>
        <v>109.16652128821343</v>
      </c>
      <c r="AE9" s="22">
        <f t="shared" ca="1" si="2"/>
        <v>95.936033664451443</v>
      </c>
      <c r="AF9" s="22">
        <f t="shared" ca="1" si="2"/>
        <v>77.635660105381049</v>
      </c>
      <c r="AG9" s="22">
        <f t="shared" ca="1" si="2"/>
        <v>60.450811398845687</v>
      </c>
      <c r="AH9" s="22">
        <f t="shared" ca="1" si="2"/>
        <v>94.645530614683992</v>
      </c>
      <c r="AI9" s="22">
        <f t="shared" ca="1" si="2"/>
        <v>91.527497237797249</v>
      </c>
      <c r="AJ9" s="22">
        <f t="shared" ca="1" si="2"/>
        <v>77.453280998045344</v>
      </c>
      <c r="AK9" s="22">
        <f t="shared" ca="1" si="2"/>
        <v>16.506386084564145</v>
      </c>
    </row>
    <row r="10" spans="1:37">
      <c r="E10" s="20" t="str">
        <f>H10</f>
        <v>VOM</v>
      </c>
      <c r="H10" s="21" t="s">
        <v>54</v>
      </c>
      <c r="I10" s="22">
        <f t="shared" ca="1" si="1"/>
        <v>-3.6542035935308084</v>
      </c>
      <c r="J10" s="22">
        <f t="shared" ca="1" si="1"/>
        <v>-5.4591652137148197</v>
      </c>
      <c r="K10" s="22">
        <f t="shared" ca="1" si="1"/>
        <v>-0.23978787451796232</v>
      </c>
      <c r="L10" s="22">
        <f t="shared" ca="1" si="1"/>
        <v>-4.9004465437204923</v>
      </c>
      <c r="M10" s="22">
        <f t="shared" ca="1" si="1"/>
        <v>-7.4335310510370762</v>
      </c>
      <c r="N10" s="22">
        <f t="shared" ca="1" si="1"/>
        <v>-7.3658845453229729</v>
      </c>
      <c r="O10" s="22">
        <f t="shared" ca="1" si="1"/>
        <v>-6.4057866119200479</v>
      </c>
      <c r="P10" s="22">
        <f t="shared" ca="1" si="1"/>
        <v>-8.4753468493609692</v>
      </c>
      <c r="Q10" s="22">
        <f t="shared" ca="1" si="1"/>
        <v>5.214734961834794</v>
      </c>
      <c r="R10" s="22">
        <f t="shared" ca="1" si="1"/>
        <v>5.0476526798420238</v>
      </c>
      <c r="S10" s="22">
        <f t="shared" ca="1" si="1"/>
        <v>0.25772891571791845</v>
      </c>
      <c r="T10" s="22">
        <f t="shared" ca="1" si="1"/>
        <v>1.9468461960214771</v>
      </c>
      <c r="U10" s="22">
        <f t="shared" ca="1" si="1"/>
        <v>-3.0374606717155546</v>
      </c>
      <c r="V10" s="22">
        <f t="shared" ca="1" si="1"/>
        <v>1.7385694614016101</v>
      </c>
      <c r="W10" s="22">
        <f t="shared" ca="1" si="1"/>
        <v>1.1626807833618951</v>
      </c>
      <c r="X10" s="22">
        <f t="shared" ca="1" si="1"/>
        <v>1.7624304295498006</v>
      </c>
      <c r="Y10" s="22">
        <f t="shared" ca="1" si="2"/>
        <v>1.8648433197627601</v>
      </c>
      <c r="Z10" s="22">
        <f t="shared" ca="1" si="2"/>
        <v>-0.43876888865735963</v>
      </c>
      <c r="AA10" s="22">
        <f t="shared" ca="1" si="2"/>
        <v>4.2511452967149088</v>
      </c>
      <c r="AB10" s="22">
        <f t="shared" ca="1" si="2"/>
        <v>1.2883503934917679</v>
      </c>
      <c r="AC10" s="22">
        <f t="shared" ca="1" si="2"/>
        <v>3.9183170617961003</v>
      </c>
      <c r="AD10" s="22">
        <f t="shared" ca="1" si="2"/>
        <v>2.9387865675720679</v>
      </c>
      <c r="AE10" s="22">
        <f t="shared" ca="1" si="2"/>
        <v>3.4288048968283111</v>
      </c>
      <c r="AF10" s="22">
        <f t="shared" ca="1" si="2"/>
        <v>6.3041357739178343</v>
      </c>
      <c r="AG10" s="22">
        <f t="shared" ca="1" si="2"/>
        <v>2.4927486177476821</v>
      </c>
      <c r="AH10" s="22">
        <f t="shared" ca="1" si="2"/>
        <v>3.5358815109101123</v>
      </c>
      <c r="AI10" s="22">
        <f t="shared" ca="1" si="2"/>
        <v>2.3852317306178521</v>
      </c>
      <c r="AJ10" s="22">
        <f t="shared" ca="1" si="2"/>
        <v>2.2713937081378681</v>
      </c>
      <c r="AK10" s="22">
        <f t="shared" ca="1" si="2"/>
        <v>1.3048355437777355</v>
      </c>
    </row>
    <row r="11" spans="1:37">
      <c r="E11" s="20" t="str">
        <f>H11</f>
        <v>REHAB</v>
      </c>
      <c r="H11" s="21" t="s">
        <v>82</v>
      </c>
      <c r="I11" s="22">
        <f t="shared" ca="1" si="1"/>
        <v>0</v>
      </c>
      <c r="J11" s="22">
        <f t="shared" ca="1" si="1"/>
        <v>0</v>
      </c>
      <c r="K11" s="22">
        <f t="shared" ca="1" si="1"/>
        <v>0</v>
      </c>
      <c r="L11" s="22">
        <f t="shared" ca="1" si="1"/>
        <v>34.936449247706506</v>
      </c>
      <c r="M11" s="22">
        <f t="shared" ca="1" si="1"/>
        <v>1.0818604720479488</v>
      </c>
      <c r="N11" s="22">
        <f t="shared" ca="1" si="1"/>
        <v>-3.0490116586769074</v>
      </c>
      <c r="O11" s="22">
        <f t="shared" ca="1" si="1"/>
        <v>-33.893135760715815</v>
      </c>
      <c r="P11" s="22">
        <f t="shared" ca="1" si="1"/>
        <v>2.5708875191845314E-5</v>
      </c>
      <c r="Q11" s="22">
        <f t="shared" ca="1" si="1"/>
        <v>5.450079092504942</v>
      </c>
      <c r="R11" s="22">
        <f t="shared" ca="1" si="1"/>
        <v>1.4929538787502238E-8</v>
      </c>
      <c r="S11" s="22">
        <f t="shared" ca="1" si="1"/>
        <v>5.7242794137170495E-9</v>
      </c>
      <c r="T11" s="22">
        <f t="shared" ca="1" si="1"/>
        <v>3.2804523229846002E-8</v>
      </c>
      <c r="U11" s="22">
        <f t="shared" ca="1" si="1"/>
        <v>5.7897059849333203</v>
      </c>
      <c r="V11" s="22">
        <f t="shared" ca="1" si="1"/>
        <v>0</v>
      </c>
      <c r="W11" s="22">
        <f t="shared" ca="1" si="1"/>
        <v>0</v>
      </c>
      <c r="X11" s="22">
        <f t="shared" ca="1" si="1"/>
        <v>3.8897915918247011E-2</v>
      </c>
      <c r="Y11" s="22">
        <f t="shared" ca="1" si="2"/>
        <v>0</v>
      </c>
      <c r="Z11" s="22">
        <f t="shared" ca="1" si="2"/>
        <v>0</v>
      </c>
      <c r="AA11" s="22">
        <f t="shared" ca="1" si="2"/>
        <v>0</v>
      </c>
      <c r="AB11" s="22">
        <f t="shared" ca="1" si="2"/>
        <v>2.3571774589619898E-8</v>
      </c>
      <c r="AC11" s="22">
        <f t="shared" ca="1" si="2"/>
        <v>8.4473003603147384E-2</v>
      </c>
      <c r="AD11" s="22">
        <f t="shared" ca="1" si="2"/>
        <v>0</v>
      </c>
      <c r="AE11" s="22">
        <f t="shared" ca="1" si="2"/>
        <v>-0.74978213668790628</v>
      </c>
      <c r="AF11" s="22">
        <f t="shared" ca="1" si="2"/>
        <v>2.4003027014162588E-8</v>
      </c>
      <c r="AG11" s="22">
        <f t="shared" ca="1" si="2"/>
        <v>0</v>
      </c>
      <c r="AH11" s="22">
        <f t="shared" ca="1" si="2"/>
        <v>0.41781613966406606</v>
      </c>
      <c r="AI11" s="22">
        <f t="shared" ca="1" si="2"/>
        <v>7.9937561550726085E-9</v>
      </c>
      <c r="AJ11" s="22">
        <f t="shared" ca="1" si="2"/>
        <v>0</v>
      </c>
      <c r="AK11" s="22">
        <f t="shared" ca="1" si="2"/>
        <v>0</v>
      </c>
    </row>
    <row r="12" spans="1:37">
      <c r="E12" s="20" t="s">
        <v>119</v>
      </c>
      <c r="H12" s="21" t="s">
        <v>120</v>
      </c>
      <c r="I12" s="22">
        <f t="shared" ca="1" si="1"/>
        <v>-2.2701047261516178</v>
      </c>
      <c r="J12" s="22">
        <f t="shared" ca="1" si="1"/>
        <v>-2.1661303800245033</v>
      </c>
      <c r="K12" s="22">
        <f t="shared" ca="1" si="1"/>
        <v>1.4434596388165264</v>
      </c>
      <c r="L12" s="22">
        <f t="shared" ca="1" si="1"/>
        <v>9.9481260708431005</v>
      </c>
      <c r="M12" s="22">
        <f t="shared" ca="1" si="1"/>
        <v>20.439166561876512</v>
      </c>
      <c r="N12" s="22">
        <f t="shared" ca="1" si="1"/>
        <v>21.906394668750263</v>
      </c>
      <c r="O12" s="22">
        <f t="shared" ca="1" si="1"/>
        <v>28.592557399633712</v>
      </c>
      <c r="P12" s="22">
        <f t="shared" ca="1" si="1"/>
        <v>44.739755405854496</v>
      </c>
      <c r="Q12" s="22">
        <f t="shared" ca="1" si="1"/>
        <v>42.690607162873945</v>
      </c>
      <c r="R12" s="22">
        <f t="shared" ca="1" si="1"/>
        <v>47.95526523318874</v>
      </c>
      <c r="S12" s="22">
        <f t="shared" ca="1" si="1"/>
        <v>40.731486811254712</v>
      </c>
      <c r="T12" s="22">
        <f t="shared" ca="1" si="1"/>
        <v>37.713173241323908</v>
      </c>
      <c r="U12" s="22">
        <f t="shared" ca="1" si="1"/>
        <v>39.937866880243874</v>
      </c>
      <c r="V12" s="22">
        <f t="shared" ca="1" si="1"/>
        <v>29.63086430507223</v>
      </c>
      <c r="W12" s="22">
        <f t="shared" ca="1" si="1"/>
        <v>30.292114026879077</v>
      </c>
      <c r="X12" s="22">
        <f t="shared" ca="1" si="1"/>
        <v>21.052332714172838</v>
      </c>
      <c r="Y12" s="22">
        <f t="shared" ca="1" si="2"/>
        <v>30.027041900311072</v>
      </c>
      <c r="Z12" s="22">
        <f t="shared" ca="1" si="2"/>
        <v>26.471017356751545</v>
      </c>
      <c r="AA12" s="22">
        <f t="shared" ca="1" si="2"/>
        <v>22.377402565005177</v>
      </c>
      <c r="AB12" s="22">
        <f t="shared" ca="1" si="2"/>
        <v>31.35275236416777</v>
      </c>
      <c r="AC12" s="22">
        <f t="shared" ca="1" si="2"/>
        <v>27.022398386215091</v>
      </c>
      <c r="AD12" s="22">
        <f t="shared" ca="1" si="2"/>
        <v>31.808324471539468</v>
      </c>
      <c r="AE12" s="22">
        <f t="shared" ca="1" si="2"/>
        <v>23.937504053997515</v>
      </c>
      <c r="AF12" s="22">
        <f t="shared" ca="1" si="2"/>
        <v>2.9715038643235459</v>
      </c>
      <c r="AG12" s="22">
        <f t="shared" ca="1" si="2"/>
        <v>12.721341205656877</v>
      </c>
      <c r="AH12" s="22">
        <f t="shared" ca="1" si="2"/>
        <v>25.616198617451939</v>
      </c>
      <c r="AI12" s="22">
        <f t="shared" ca="1" si="2"/>
        <v>23.465443380081911</v>
      </c>
      <c r="AJ12" s="22">
        <f t="shared" ca="1" si="2"/>
        <v>21.113314054800082</v>
      </c>
      <c r="AK12" s="22">
        <f t="shared" ca="1" si="2"/>
        <v>10.183355046840502</v>
      </c>
    </row>
    <row r="13" spans="1:37">
      <c r="E13" s="20" t="str">
        <f>H13</f>
        <v>USE+DSP</v>
      </c>
      <c r="H13" s="21" t="s">
        <v>121</v>
      </c>
      <c r="I13" s="22">
        <f t="shared" ca="1" si="1"/>
        <v>2.4799811099999969E-6</v>
      </c>
      <c r="J13" s="22">
        <f t="shared" ca="1" si="1"/>
        <v>2.4617140700000001E-6</v>
      </c>
      <c r="K13" s="22">
        <f t="shared" ca="1" si="1"/>
        <v>-2.9491888686310003E-2</v>
      </c>
      <c r="L13" s="22">
        <f t="shared" ca="1" si="1"/>
        <v>0.98419699374945047</v>
      </c>
      <c r="M13" s="22">
        <f t="shared" ca="1" si="1"/>
        <v>1.0417081035317401</v>
      </c>
      <c r="N13" s="22">
        <f t="shared" ca="1" si="1"/>
        <v>0.99088716014869038</v>
      </c>
      <c r="O13" s="22">
        <f t="shared" ca="1" si="1"/>
        <v>0.14492450373650997</v>
      </c>
      <c r="P13" s="22">
        <f t="shared" ca="1" si="1"/>
        <v>-1.1388293558535225</v>
      </c>
      <c r="Q13" s="22">
        <f t="shared" ca="1" si="1"/>
        <v>-1.2594967331853499</v>
      </c>
      <c r="R13" s="22">
        <f t="shared" ca="1" si="1"/>
        <v>0.2235433780937699</v>
      </c>
      <c r="S13" s="22">
        <f t="shared" ca="1" si="1"/>
        <v>1.1539588361107598</v>
      </c>
      <c r="T13" s="22">
        <f t="shared" ca="1" si="1"/>
        <v>27.034217219550985</v>
      </c>
      <c r="U13" s="22">
        <f t="shared" ca="1" si="1"/>
        <v>-5.1346237196823026</v>
      </c>
      <c r="V13" s="22">
        <f t="shared" ca="1" si="1"/>
        <v>6.0991790116069664</v>
      </c>
      <c r="W13" s="22">
        <f t="shared" ca="1" si="1"/>
        <v>-8.0087860853250419</v>
      </c>
      <c r="X13" s="22">
        <f t="shared" ca="1" si="1"/>
        <v>0.31195976878880854</v>
      </c>
      <c r="Y13" s="22">
        <f t="shared" ca="1" si="2"/>
        <v>-25.348822051542388</v>
      </c>
      <c r="Z13" s="22">
        <f t="shared" ca="1" si="2"/>
        <v>-8.5329920265169903E-2</v>
      </c>
      <c r="AA13" s="22">
        <f t="shared" ca="1" si="2"/>
        <v>-2.2981693308387183</v>
      </c>
      <c r="AB13" s="22">
        <f t="shared" ca="1" si="2"/>
        <v>2.3184184513291601</v>
      </c>
      <c r="AC13" s="22">
        <f t="shared" ca="1" si="2"/>
        <v>-1.5770353024378019</v>
      </c>
      <c r="AD13" s="22">
        <f t="shared" ca="1" si="2"/>
        <v>6.7753779714194806</v>
      </c>
      <c r="AE13" s="22">
        <f t="shared" ca="1" si="2"/>
        <v>12.529182508261965</v>
      </c>
      <c r="AF13" s="22">
        <f t="shared" ca="1" si="2"/>
        <v>137.12875996561081</v>
      </c>
      <c r="AG13" s="22">
        <f t="shared" ca="1" si="2"/>
        <v>39.621642390848109</v>
      </c>
      <c r="AH13" s="22">
        <f t="shared" ca="1" si="2"/>
        <v>5.7603567439453034</v>
      </c>
      <c r="AI13" s="22">
        <f t="shared" ca="1" si="2"/>
        <v>125.58515188557368</v>
      </c>
      <c r="AJ13" s="22">
        <f t="shared" ca="1" si="2"/>
        <v>3.0299198112120505</v>
      </c>
      <c r="AK13" s="22">
        <f t="shared" ca="1" si="2"/>
        <v>6.184587452931039</v>
      </c>
    </row>
    <row r="14" spans="1:37">
      <c r="E14" s="20" t="str">
        <f>H14</f>
        <v>SyncCon</v>
      </c>
      <c r="H14" s="21" t="s">
        <v>75</v>
      </c>
      <c r="I14" s="22">
        <f ca="1">(SUMIFS(OFFSET(INDIRECT("'"&amp;$E$1 &amp; "_"&amp;$E14 &amp; " Cost'!C:C"), 0, I$1), INDIRECT("'"&amp;$E$1 &amp; "_"&amp;$E14 &amp; " Cost'!A:A"), $B$4)-SUMIFS(OFFSET(INDIRECT("'"&amp;$C$1 &amp; "_"&amp;$E14 &amp; " Cost'!C:C"), 0, I$1), INDIRECT("'"&amp;$C$1 &amp; "_"&amp;$E14 &amp; " Cost'!A:A"), $B$4))/1000</f>
        <v>0.13790492299999982</v>
      </c>
      <c r="J14" s="22">
        <f t="shared" ca="1" si="1"/>
        <v>0.1476934839999999</v>
      </c>
      <c r="K14" s="22">
        <f t="shared" ca="1" si="1"/>
        <v>-0.12272617531910737</v>
      </c>
      <c r="L14" s="22">
        <f t="shared" ca="1" si="1"/>
        <v>0.85554161998520062</v>
      </c>
      <c r="M14" s="22">
        <f t="shared" ca="1" si="1"/>
        <v>0.7405402574901</v>
      </c>
      <c r="N14" s="22">
        <f t="shared" ca="1" si="1"/>
        <v>0.90455036081390061</v>
      </c>
      <c r="O14" s="22">
        <f t="shared" ca="1" si="1"/>
        <v>-0.9268253694059968</v>
      </c>
      <c r="P14" s="22">
        <f t="shared" ca="1" si="1"/>
        <v>-0.84373552544820263</v>
      </c>
      <c r="Q14" s="22">
        <f t="shared" ca="1" si="1"/>
        <v>-1.3824260294047999</v>
      </c>
      <c r="R14" s="22">
        <f t="shared" ca="1" si="1"/>
        <v>-1.0538940849434986</v>
      </c>
      <c r="S14" s="22">
        <f t="shared" ca="1" si="1"/>
        <v>-0.76689865530449974</v>
      </c>
      <c r="T14" s="22">
        <f t="shared" ca="1" si="1"/>
        <v>-2.0681549013701443E-2</v>
      </c>
      <c r="U14" s="22">
        <f t="shared" ca="1" si="1"/>
        <v>-0.11431008280319656</v>
      </c>
      <c r="V14" s="22">
        <f t="shared" ca="1" si="1"/>
        <v>5.653428053590142E-2</v>
      </c>
      <c r="W14" s="22">
        <f t="shared" ca="1" si="1"/>
        <v>0.15992442938659771</v>
      </c>
      <c r="X14" s="22">
        <f t="shared" ca="1" si="1"/>
        <v>9.7992732133401664E-2</v>
      </c>
      <c r="Y14" s="22">
        <f t="shared" ca="1" si="2"/>
        <v>0.16771617707539735</v>
      </c>
      <c r="Z14" s="22">
        <f t="shared" ca="1" si="2"/>
        <v>0.11644122064669864</v>
      </c>
      <c r="AA14" s="22">
        <f t="shared" ca="1" si="2"/>
        <v>0.16816523612479978</v>
      </c>
      <c r="AB14" s="22">
        <f t="shared" ca="1" si="2"/>
        <v>0.29651098856339925</v>
      </c>
      <c r="AC14" s="22">
        <f t="shared" ca="1" si="2"/>
        <v>0.33687242044372034</v>
      </c>
      <c r="AD14" s="22">
        <f t="shared" ca="1" si="2"/>
        <v>2.6031701897440144E-2</v>
      </c>
      <c r="AE14" s="22">
        <f t="shared" ca="1" si="2"/>
        <v>0.2892094070232597</v>
      </c>
      <c r="AF14" s="22">
        <f t="shared" ca="1" si="2"/>
        <v>0.28075035522249892</v>
      </c>
      <c r="AG14" s="22">
        <f t="shared" ca="1" si="2"/>
        <v>0.16575574698865056</v>
      </c>
      <c r="AH14" s="22">
        <f t="shared" ca="1" si="2"/>
        <v>8.9598761659400228E-2</v>
      </c>
      <c r="AI14" s="22">
        <f t="shared" ca="1" si="2"/>
        <v>8.5280417428741206E-2</v>
      </c>
      <c r="AJ14" s="22">
        <f t="shared" ca="1" si="2"/>
        <v>0.17549787837298117</v>
      </c>
      <c r="AK14" s="22">
        <f t="shared" ca="1" si="2"/>
        <v>0.29027326816442928</v>
      </c>
    </row>
    <row r="15" spans="1:37">
      <c r="E15" s="20" t="str">
        <f>H15</f>
        <v>System Strength</v>
      </c>
      <c r="H15" s="21" t="s">
        <v>79</v>
      </c>
      <c r="I15" s="22">
        <f t="shared" ca="1" si="1"/>
        <v>0.59141207570318688</v>
      </c>
      <c r="J15" s="22">
        <f t="shared" ca="1" si="1"/>
        <v>0.56432451161305741</v>
      </c>
      <c r="K15" s="22">
        <f t="shared" ca="1" si="1"/>
        <v>0.51290999088124134</v>
      </c>
      <c r="L15" s="22">
        <f t="shared" ca="1" si="1"/>
        <v>1.707575473697736</v>
      </c>
      <c r="M15" s="22">
        <f t="shared" ca="1" si="1"/>
        <v>2.28101939278972</v>
      </c>
      <c r="N15" s="22">
        <f t="shared" ca="1" si="1"/>
        <v>1.9657108896024147</v>
      </c>
      <c r="O15" s="22">
        <f t="shared" ca="1" si="1"/>
        <v>1.9633237109049186</v>
      </c>
      <c r="P15" s="22">
        <f t="shared" ca="1" si="1"/>
        <v>2.3140835419775394</v>
      </c>
      <c r="Q15" s="22">
        <f t="shared" ca="1" si="1"/>
        <v>1.0535816417272508</v>
      </c>
      <c r="R15" s="22">
        <f t="shared" ca="1" si="1"/>
        <v>1.640949207049176</v>
      </c>
      <c r="S15" s="22">
        <f t="shared" ca="1" si="1"/>
        <v>1.6516787893188085</v>
      </c>
      <c r="T15" s="22">
        <f t="shared" ca="1" si="1"/>
        <v>1.1976833381269607</v>
      </c>
      <c r="U15" s="22">
        <f t="shared" ca="1" si="1"/>
        <v>1.7820923082253504</v>
      </c>
      <c r="V15" s="22">
        <f t="shared" ca="1" si="1"/>
        <v>0.77549106622466202</v>
      </c>
      <c r="W15" s="22">
        <f t="shared" ca="1" si="1"/>
        <v>0.92836177847683576</v>
      </c>
      <c r="X15" s="22">
        <f t="shared" ca="1" si="1"/>
        <v>0.33765794758132689</v>
      </c>
      <c r="Y15" s="22">
        <f t="shared" ca="1" si="2"/>
        <v>1.643455353355981</v>
      </c>
      <c r="Z15" s="22">
        <f t="shared" ca="1" si="2"/>
        <v>1.074973851127943</v>
      </c>
      <c r="AA15" s="22">
        <f t="shared" ca="1" si="2"/>
        <v>0.52278496160383658</v>
      </c>
      <c r="AB15" s="22">
        <f t="shared" ca="1" si="2"/>
        <v>1.7403180423336015</v>
      </c>
      <c r="AC15" s="22">
        <f t="shared" ca="1" si="2"/>
        <v>0.57847055029711913</v>
      </c>
      <c r="AD15" s="22">
        <f t="shared" ca="1" si="2"/>
        <v>0.2431706456444008</v>
      </c>
      <c r="AE15" s="22">
        <f t="shared" ca="1" si="2"/>
        <v>-0.18001008341498528</v>
      </c>
      <c r="AF15" s="22">
        <f t="shared" ca="1" si="2"/>
        <v>-0.68325851437428353</v>
      </c>
      <c r="AG15" s="22">
        <f t="shared" ca="1" si="2"/>
        <v>-0.34578692671166938</v>
      </c>
      <c r="AH15" s="22">
        <f t="shared" ca="1" si="2"/>
        <v>0.16006179084175529</v>
      </c>
      <c r="AI15" s="22">
        <f t="shared" ca="1" si="2"/>
        <v>0.3349375348215326</v>
      </c>
      <c r="AJ15" s="22">
        <f t="shared" ca="1" si="2"/>
        <v>8.8989442495694682E-2</v>
      </c>
      <c r="AK15" s="22">
        <f t="shared" ca="1" si="2"/>
        <v>0.60018606649034334</v>
      </c>
    </row>
    <row r="16" spans="1:37">
      <c r="H16" s="23" t="s">
        <v>122</v>
      </c>
      <c r="I16" s="24">
        <f ca="1">SUM(I7:I15)</f>
        <v>46.652209393513907</v>
      </c>
      <c r="J16" s="24">
        <f ca="1">SUM(J7:J15)+I16</f>
        <v>90.187516342384725</v>
      </c>
      <c r="K16" s="24">
        <f t="shared" ref="K16:AC16" ca="1" si="3">SUM(K7:K15)+J16</f>
        <v>108.51721444812696</v>
      </c>
      <c r="L16" s="24">
        <f t="shared" ca="1" si="3"/>
        <v>203.91317161281125</v>
      </c>
      <c r="M16" s="24">
        <f t="shared" ca="1" si="3"/>
        <v>258.87720418443678</v>
      </c>
      <c r="N16" s="24">
        <f t="shared" ca="1" si="3"/>
        <v>327.50484652989593</v>
      </c>
      <c r="O16" s="24">
        <f t="shared" ca="1" si="3"/>
        <v>527.20034924233175</v>
      </c>
      <c r="P16" s="24">
        <f t="shared" ca="1" si="3"/>
        <v>688.7418080348416</v>
      </c>
      <c r="Q16" s="24">
        <f t="shared" ca="1" si="3"/>
        <v>821.94356610553359</v>
      </c>
      <c r="R16" s="24">
        <f t="shared" ca="1" si="3"/>
        <v>969.77050716131237</v>
      </c>
      <c r="S16" s="24">
        <f t="shared" ca="1" si="3"/>
        <v>1149.9405211870785</v>
      </c>
      <c r="T16" s="24">
        <f t="shared" ca="1" si="3"/>
        <v>1369.3804959215972</v>
      </c>
      <c r="U16" s="24">
        <f t="shared" ca="1" si="3"/>
        <v>1532.1830931568145</v>
      </c>
      <c r="V16" s="24">
        <f t="shared" ca="1" si="3"/>
        <v>1752.6248408561914</v>
      </c>
      <c r="W16" s="24">
        <f t="shared" ca="1" si="3"/>
        <v>1953.7141109606907</v>
      </c>
      <c r="X16" s="24">
        <f t="shared" ca="1" si="3"/>
        <v>2154.2817120253303</v>
      </c>
      <c r="Y16" s="24">
        <f t="shared" ca="1" si="3"/>
        <v>2436.2899164349237</v>
      </c>
      <c r="Z16" s="24">
        <f t="shared" ca="1" si="3"/>
        <v>2673.3939583778174</v>
      </c>
      <c r="AA16" s="24">
        <f t="shared" ca="1" si="3"/>
        <v>2844.4014858851911</v>
      </c>
      <c r="AB16" s="24">
        <f t="shared" ca="1" si="3"/>
        <v>3064.1726430769763</v>
      </c>
      <c r="AC16" s="24">
        <f t="shared" ca="1" si="3"/>
        <v>3229.3455801554601</v>
      </c>
      <c r="AD16" s="24">
        <f t="shared" ref="AD16" ca="1" si="4">SUM(AD7:AD15)+AC16</f>
        <v>3424.0349716597957</v>
      </c>
      <c r="AE16" s="24">
        <f t="shared" ref="AE16:AK16" ca="1" si="5">SUM(AE7:AE15)+AD16</f>
        <v>3610.0379468492793</v>
      </c>
      <c r="AF16" s="24">
        <f t="shared" ca="1" si="5"/>
        <v>3898.6176862284442</v>
      </c>
      <c r="AG16" s="24">
        <f t="shared" ca="1" si="5"/>
        <v>4111.0617388572691</v>
      </c>
      <c r="AH16" s="24">
        <f t="shared" ca="1" si="5"/>
        <v>4311.1449966087876</v>
      </c>
      <c r="AI16" s="24">
        <f t="shared" ca="1" si="5"/>
        <v>4711.1983394323552</v>
      </c>
      <c r="AJ16" s="24">
        <f t="shared" ca="1" si="5"/>
        <v>5002.6563117200194</v>
      </c>
      <c r="AK16" s="24">
        <f t="shared" ca="1" si="5"/>
        <v>5335.2653787006229</v>
      </c>
    </row>
    <row r="22" spans="1:37" ht="23.25">
      <c r="A22" s="15" t="str">
        <f>B23&amp;" capacity difference by year"</f>
        <v>NEM capacity difference by year</v>
      </c>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row>
    <row r="23" spans="1:37">
      <c r="A23" s="17" t="s">
        <v>87</v>
      </c>
      <c r="B23" s="9" t="s">
        <v>40</v>
      </c>
    </row>
    <row r="25" spans="1:37">
      <c r="H25" t="s">
        <v>123</v>
      </c>
      <c r="I25" s="19" t="str">
        <f>I6</f>
        <v>2021-22</v>
      </c>
      <c r="J25" s="19" t="str">
        <f t="shared" ref="J25:AK25" si="6">J6</f>
        <v>2022-23</v>
      </c>
      <c r="K25" s="19" t="str">
        <f t="shared" si="6"/>
        <v>2023-24</v>
      </c>
      <c r="L25" s="19" t="str">
        <f t="shared" si="6"/>
        <v>2024-25</v>
      </c>
      <c r="M25" s="19" t="str">
        <f t="shared" si="6"/>
        <v>2025-26</v>
      </c>
      <c r="N25" s="19" t="str">
        <f t="shared" si="6"/>
        <v>2026-27</v>
      </c>
      <c r="O25" s="19" t="str">
        <f t="shared" si="6"/>
        <v>2027-28</v>
      </c>
      <c r="P25" s="19" t="str">
        <f t="shared" si="6"/>
        <v>2028-29</v>
      </c>
      <c r="Q25" s="19" t="str">
        <f t="shared" si="6"/>
        <v>2029-30</v>
      </c>
      <c r="R25" s="19" t="str">
        <f t="shared" si="6"/>
        <v>2030-31</v>
      </c>
      <c r="S25" s="19" t="str">
        <f t="shared" si="6"/>
        <v>2031-32</v>
      </c>
      <c r="T25" s="19" t="str">
        <f t="shared" si="6"/>
        <v>2032-33</v>
      </c>
      <c r="U25" s="19" t="str">
        <f t="shared" si="6"/>
        <v>2033-34</v>
      </c>
      <c r="V25" s="19" t="str">
        <f t="shared" si="6"/>
        <v>2034-35</v>
      </c>
      <c r="W25" s="19" t="str">
        <f t="shared" si="6"/>
        <v>2035-36</v>
      </c>
      <c r="X25" s="19" t="str">
        <f t="shared" si="6"/>
        <v>2036-37</v>
      </c>
      <c r="Y25" s="19" t="str">
        <f t="shared" si="6"/>
        <v>2037-38</v>
      </c>
      <c r="Z25" s="19" t="str">
        <f t="shared" si="6"/>
        <v>2038-39</v>
      </c>
      <c r="AA25" s="19" t="str">
        <f t="shared" si="6"/>
        <v>2039-40</v>
      </c>
      <c r="AB25" s="19" t="str">
        <f t="shared" si="6"/>
        <v>2040-41</v>
      </c>
      <c r="AC25" s="19" t="str">
        <f t="shared" si="6"/>
        <v>2041-42</v>
      </c>
      <c r="AD25" s="19" t="str">
        <f t="shared" si="6"/>
        <v>2042-43</v>
      </c>
      <c r="AE25" s="19" t="str">
        <f t="shared" si="6"/>
        <v>2043-44</v>
      </c>
      <c r="AF25" s="19" t="str">
        <f t="shared" si="6"/>
        <v>2044-45</v>
      </c>
      <c r="AG25" s="19" t="str">
        <f t="shared" si="6"/>
        <v>2045-46</v>
      </c>
      <c r="AH25" s="19" t="str">
        <f t="shared" si="6"/>
        <v>2046-47</v>
      </c>
      <c r="AI25" s="19" t="str">
        <f t="shared" si="6"/>
        <v>2047-48</v>
      </c>
      <c r="AJ25" s="19" t="str">
        <f t="shared" si="6"/>
        <v>2048-49</v>
      </c>
      <c r="AK25" s="19" t="str">
        <f t="shared" si="6"/>
        <v>2049-50</v>
      </c>
    </row>
    <row r="26" spans="1:37">
      <c r="H26" s="21" t="s">
        <v>64</v>
      </c>
      <c r="I26" s="25">
        <f t="shared" ref="I26:X36" ca="1" si="7">-SUMIFS(OFFSET(INDIRECT("'"&amp;$E$1 &amp; "_Capacity'!C:C"), 0, I$1), INDIRECT("'"&amp;$E$1 &amp; "_Capacity'!B:B"),$H26, INDIRECT("'"&amp;$E$1 &amp; "_Capacity'!A:A"),$B$23) +SUMIFS(OFFSET(INDIRECT("'"&amp;$C$1 &amp; "_Capacity'!C:C"), 0, I$1), INDIRECT("'"&amp;$C$1 &amp; "_Capacity'!B:B"),$H26, INDIRECT("'"&amp;$C$1 &amp; "_Capacity'!A:A"),$B$23)</f>
        <v>0</v>
      </c>
      <c r="J26" s="25">
        <f t="shared" ca="1" si="7"/>
        <v>0</v>
      </c>
      <c r="K26" s="25">
        <f t="shared" ca="1" si="7"/>
        <v>0</v>
      </c>
      <c r="L26" s="25">
        <f t="shared" ca="1" si="7"/>
        <v>234.20247987472976</v>
      </c>
      <c r="M26" s="25">
        <f t="shared" ca="1" si="7"/>
        <v>309.91697965977255</v>
      </c>
      <c r="N26" s="25">
        <f t="shared" ca="1" si="7"/>
        <v>258.69228597540678</v>
      </c>
      <c r="O26" s="25">
        <f t="shared" ca="1" si="7"/>
        <v>246.41173093811994</v>
      </c>
      <c r="P26" s="25">
        <f t="shared" ca="1" si="7"/>
        <v>246.41173089856784</v>
      </c>
      <c r="Q26" s="25">
        <f t="shared" ca="1" si="7"/>
        <v>320.72064399556984</v>
      </c>
      <c r="R26" s="25">
        <f t="shared" ca="1" si="7"/>
        <v>320.72067402331049</v>
      </c>
      <c r="S26" s="25">
        <f t="shared" ca="1" si="7"/>
        <v>320.72064398029033</v>
      </c>
      <c r="T26" s="25">
        <f t="shared" ca="1" si="7"/>
        <v>320.72064403921104</v>
      </c>
      <c r="U26" s="25">
        <f t="shared" ca="1" si="7"/>
        <v>515.64793290051966</v>
      </c>
      <c r="V26" s="25">
        <f t="shared" ca="1" si="7"/>
        <v>515.64796287801892</v>
      </c>
      <c r="W26" s="25">
        <f t="shared" ca="1" si="7"/>
        <v>447.80474877187953</v>
      </c>
      <c r="X26" s="25">
        <f t="shared" ca="1" si="7"/>
        <v>458.91137886024035</v>
      </c>
      <c r="Y26" s="25">
        <f t="shared" ref="Y26:AK36" ca="1" si="8">-SUMIFS(OFFSET(INDIRECT("'"&amp;$E$1 &amp; "_Capacity'!C:C"), 0, Y$1), INDIRECT("'"&amp;$E$1 &amp; "_Capacity'!B:B"),$H26, INDIRECT("'"&amp;$E$1 &amp; "_Capacity'!A:A"),$B$23) +SUMIFS(OFFSET(INDIRECT("'"&amp;$C$1 &amp; "_Capacity'!C:C"), 0, Y$1), INDIRECT("'"&amp;$C$1 &amp; "_Capacity'!B:B"),$H26, INDIRECT("'"&amp;$C$1 &amp; "_Capacity'!A:A"),$B$23)</f>
        <v>458.9113788360296</v>
      </c>
      <c r="Z26" s="25">
        <f t="shared" ca="1" si="8"/>
        <v>458.91137883247984</v>
      </c>
      <c r="AA26" s="25">
        <f t="shared" ca="1" si="8"/>
        <v>458.91137883120018</v>
      </c>
      <c r="AB26" s="25">
        <f t="shared" ca="1" si="8"/>
        <v>458.91137881775057</v>
      </c>
      <c r="AC26" s="25">
        <f t="shared" ca="1" si="8"/>
        <v>489.40691883092995</v>
      </c>
      <c r="AD26" s="25">
        <f t="shared" ca="1" si="8"/>
        <v>458.9113788340303</v>
      </c>
      <c r="AE26" s="25">
        <f t="shared" ca="1" si="8"/>
        <v>306.98237500000005</v>
      </c>
      <c r="AF26" s="25">
        <f t="shared" ca="1" si="8"/>
        <v>0</v>
      </c>
      <c r="AG26" s="25">
        <f t="shared" ca="1" si="8"/>
        <v>0</v>
      </c>
      <c r="AH26" s="25">
        <f t="shared" ca="1" si="8"/>
        <v>0</v>
      </c>
      <c r="AI26" s="25">
        <f t="shared" ca="1" si="8"/>
        <v>0</v>
      </c>
      <c r="AJ26" s="25">
        <f t="shared" ca="1" si="8"/>
        <v>0</v>
      </c>
      <c r="AK26" s="25">
        <f t="shared" ca="1" si="8"/>
        <v>0</v>
      </c>
    </row>
    <row r="27" spans="1:37">
      <c r="H27" s="21" t="s">
        <v>71</v>
      </c>
      <c r="I27" s="25">
        <f t="shared" ca="1" si="7"/>
        <v>0</v>
      </c>
      <c r="J27" s="25">
        <f t="shared" ca="1" si="7"/>
        <v>0</v>
      </c>
      <c r="K27" s="25">
        <f t="shared" ca="1" si="7"/>
        <v>0</v>
      </c>
      <c r="L27" s="25">
        <f t="shared" ca="1" si="7"/>
        <v>171.36681999999996</v>
      </c>
      <c r="M27" s="25">
        <f t="shared" ca="1" si="7"/>
        <v>173.11829000000012</v>
      </c>
      <c r="N27" s="25">
        <f t="shared" ca="1" si="7"/>
        <v>145.78230000000008</v>
      </c>
      <c r="O27" s="25">
        <f t="shared" ca="1" si="7"/>
        <v>-319.68594540172001</v>
      </c>
      <c r="P27" s="25">
        <f t="shared" ca="1" si="7"/>
        <v>-319.68557182588</v>
      </c>
      <c r="Q27" s="25">
        <f t="shared" ca="1" si="7"/>
        <v>-319.68557181566001</v>
      </c>
      <c r="R27" s="25">
        <f t="shared" ca="1" si="7"/>
        <v>-319.68557181488001</v>
      </c>
      <c r="S27" s="25">
        <f t="shared" ca="1" si="7"/>
        <v>-319.6855717231</v>
      </c>
      <c r="T27" s="25">
        <f t="shared" ca="1" si="7"/>
        <v>-319.68557186045001</v>
      </c>
      <c r="U27" s="25">
        <f t="shared" ca="1" si="7"/>
        <v>-319.68557182584999</v>
      </c>
      <c r="V27" s="25">
        <f t="shared" ca="1" si="7"/>
        <v>-319.68557185264996</v>
      </c>
      <c r="W27" s="25">
        <f t="shared" ca="1" si="7"/>
        <v>-319.68557181504997</v>
      </c>
      <c r="X27" s="25">
        <f t="shared" ca="1" si="7"/>
        <v>-319.68557186231999</v>
      </c>
      <c r="Y27" s="25">
        <f t="shared" ca="1" si="8"/>
        <v>-319.68557179665999</v>
      </c>
      <c r="Z27" s="25">
        <f t="shared" ca="1" si="8"/>
        <v>-319.68557186940001</v>
      </c>
      <c r="AA27" s="25">
        <f t="shared" ca="1" si="8"/>
        <v>-319.68557183897997</v>
      </c>
      <c r="AB27" s="25">
        <f t="shared" ca="1" si="8"/>
        <v>-319.68557185629999</v>
      </c>
      <c r="AC27" s="25">
        <f t="shared" ca="1" si="8"/>
        <v>-319.68557190384996</v>
      </c>
      <c r="AD27" s="25">
        <f t="shared" ca="1" si="8"/>
        <v>-319.68557177677997</v>
      </c>
      <c r="AE27" s="25">
        <f t="shared" ca="1" si="8"/>
        <v>-319.68557180151998</v>
      </c>
      <c r="AF27" s="25">
        <f t="shared" ca="1" si="8"/>
        <v>-319.68557186593</v>
      </c>
      <c r="AG27" s="25">
        <f t="shared" ca="1" si="8"/>
        <v>-319.68557176112</v>
      </c>
      <c r="AH27" s="25">
        <f t="shared" ca="1" si="8"/>
        <v>-128.97895176627</v>
      </c>
      <c r="AI27" s="25">
        <f t="shared" ca="1" si="8"/>
        <v>0</v>
      </c>
      <c r="AJ27" s="25">
        <f t="shared" ca="1" si="8"/>
        <v>0</v>
      </c>
      <c r="AK27" s="25">
        <f t="shared" ca="1" si="8"/>
        <v>0</v>
      </c>
    </row>
    <row r="28" spans="1:37">
      <c r="H28" s="21" t="s">
        <v>20</v>
      </c>
      <c r="I28" s="25">
        <f t="shared" ca="1" si="7"/>
        <v>0</v>
      </c>
      <c r="J28" s="25">
        <f t="shared" ca="1" si="7"/>
        <v>0</v>
      </c>
      <c r="K28" s="25">
        <f t="shared" ca="1" si="7"/>
        <v>0</v>
      </c>
      <c r="L28" s="25">
        <f t="shared" ca="1" si="7"/>
        <v>0</v>
      </c>
      <c r="M28" s="25">
        <f t="shared" ca="1" si="7"/>
        <v>0</v>
      </c>
      <c r="N28" s="25">
        <f t="shared" ca="1" si="7"/>
        <v>0</v>
      </c>
      <c r="O28" s="25">
        <f t="shared" ca="1" si="7"/>
        <v>0</v>
      </c>
      <c r="P28" s="25">
        <f t="shared" ca="1" si="7"/>
        <v>0</v>
      </c>
      <c r="Q28" s="25">
        <f t="shared" ca="1" si="7"/>
        <v>0</v>
      </c>
      <c r="R28" s="25">
        <f t="shared" ca="1" si="7"/>
        <v>0</v>
      </c>
      <c r="S28" s="25">
        <f t="shared" ca="1" si="7"/>
        <v>0</v>
      </c>
      <c r="T28" s="25">
        <f t="shared" ca="1" si="7"/>
        <v>0</v>
      </c>
      <c r="U28" s="25">
        <f t="shared" ca="1" si="7"/>
        <v>0</v>
      </c>
      <c r="V28" s="25">
        <f t="shared" ca="1" si="7"/>
        <v>0</v>
      </c>
      <c r="W28" s="25">
        <f t="shared" ca="1" si="7"/>
        <v>0</v>
      </c>
      <c r="X28" s="25">
        <f t="shared" ca="1" si="7"/>
        <v>0</v>
      </c>
      <c r="Y28" s="25">
        <f t="shared" ca="1" si="8"/>
        <v>0</v>
      </c>
      <c r="Z28" s="25">
        <f t="shared" ca="1" si="8"/>
        <v>0</v>
      </c>
      <c r="AA28" s="25">
        <f t="shared" ca="1" si="8"/>
        <v>0</v>
      </c>
      <c r="AB28" s="25">
        <f t="shared" ca="1" si="8"/>
        <v>0</v>
      </c>
      <c r="AC28" s="25">
        <f t="shared" ca="1" si="8"/>
        <v>0</v>
      </c>
      <c r="AD28" s="25">
        <f t="shared" ca="1" si="8"/>
        <v>0</v>
      </c>
      <c r="AE28" s="25">
        <f t="shared" ca="1" si="8"/>
        <v>0</v>
      </c>
      <c r="AF28" s="25">
        <f t="shared" ca="1" si="8"/>
        <v>0</v>
      </c>
      <c r="AG28" s="25">
        <f t="shared" ca="1" si="8"/>
        <v>0</v>
      </c>
      <c r="AH28" s="25">
        <f t="shared" ca="1" si="8"/>
        <v>0</v>
      </c>
      <c r="AI28" s="25">
        <f t="shared" ca="1" si="8"/>
        <v>-1.0105681599270611E-4</v>
      </c>
      <c r="AJ28" s="25">
        <f t="shared" ca="1" si="8"/>
        <v>-1.0146577000114121E-4</v>
      </c>
      <c r="AK28" s="25">
        <f t="shared" ca="1" si="8"/>
        <v>-1.0153570497095643E-4</v>
      </c>
    </row>
    <row r="29" spans="1:37">
      <c r="H29" s="21" t="s">
        <v>32</v>
      </c>
      <c r="I29" s="25">
        <f t="shared" ca="1" si="7"/>
        <v>0</v>
      </c>
      <c r="J29" s="25">
        <f t="shared" ca="1" si="7"/>
        <v>0</v>
      </c>
      <c r="K29" s="25">
        <f t="shared" ca="1" si="7"/>
        <v>0</v>
      </c>
      <c r="L29" s="25">
        <f t="shared" ca="1" si="7"/>
        <v>0</v>
      </c>
      <c r="M29" s="25">
        <f t="shared" ca="1" si="7"/>
        <v>0</v>
      </c>
      <c r="N29" s="25">
        <f t="shared" ca="1" si="7"/>
        <v>0</v>
      </c>
      <c r="O29" s="25">
        <f t="shared" ca="1" si="7"/>
        <v>0</v>
      </c>
      <c r="P29" s="25">
        <f t="shared" ca="1" si="7"/>
        <v>0</v>
      </c>
      <c r="Q29" s="25">
        <f t="shared" ca="1" si="7"/>
        <v>0</v>
      </c>
      <c r="R29" s="25">
        <f t="shared" ca="1" si="7"/>
        <v>0</v>
      </c>
      <c r="S29" s="25">
        <f t="shared" ca="1" si="7"/>
        <v>0</v>
      </c>
      <c r="T29" s="25">
        <f t="shared" ca="1" si="7"/>
        <v>0</v>
      </c>
      <c r="U29" s="25">
        <f t="shared" ca="1" si="7"/>
        <v>0</v>
      </c>
      <c r="V29" s="25">
        <f t="shared" ca="1" si="7"/>
        <v>0</v>
      </c>
      <c r="W29" s="25">
        <f t="shared" ca="1" si="7"/>
        <v>0</v>
      </c>
      <c r="X29" s="25">
        <f t="shared" ca="1" si="7"/>
        <v>0</v>
      </c>
      <c r="Y29" s="25">
        <f t="shared" ca="1" si="8"/>
        <v>0</v>
      </c>
      <c r="Z29" s="25">
        <f t="shared" ca="1" si="8"/>
        <v>0</v>
      </c>
      <c r="AA29" s="25">
        <f t="shared" ca="1" si="8"/>
        <v>0</v>
      </c>
      <c r="AB29" s="25">
        <f t="shared" ca="1" si="8"/>
        <v>0</v>
      </c>
      <c r="AC29" s="25">
        <f t="shared" ca="1" si="8"/>
        <v>0</v>
      </c>
      <c r="AD29" s="25">
        <f t="shared" ca="1" si="8"/>
        <v>0</v>
      </c>
      <c r="AE29" s="25">
        <f t="shared" ca="1" si="8"/>
        <v>0</v>
      </c>
      <c r="AF29" s="25">
        <f t="shared" ca="1" si="8"/>
        <v>0</v>
      </c>
      <c r="AG29" s="25">
        <f t="shared" ca="1" si="8"/>
        <v>0</v>
      </c>
      <c r="AH29" s="25">
        <f t="shared" ca="1" si="8"/>
        <v>0</v>
      </c>
      <c r="AI29" s="25">
        <f t="shared" ca="1" si="8"/>
        <v>0</v>
      </c>
      <c r="AJ29" s="25">
        <f t="shared" ca="1" si="8"/>
        <v>0</v>
      </c>
      <c r="AK29" s="25">
        <f t="shared" ca="1" si="8"/>
        <v>0</v>
      </c>
    </row>
    <row r="30" spans="1:37">
      <c r="H30" s="21" t="s">
        <v>66</v>
      </c>
      <c r="I30" s="25">
        <f t="shared" ca="1" si="7"/>
        <v>0</v>
      </c>
      <c r="J30" s="25">
        <f t="shared" ca="1" si="7"/>
        <v>0</v>
      </c>
      <c r="K30" s="25">
        <f t="shared" ca="1" si="7"/>
        <v>0</v>
      </c>
      <c r="L30" s="25">
        <f t="shared" ca="1" si="7"/>
        <v>0</v>
      </c>
      <c r="M30" s="25">
        <f t="shared" ca="1" si="7"/>
        <v>0</v>
      </c>
      <c r="N30" s="25">
        <f t="shared" ca="1" si="7"/>
        <v>0</v>
      </c>
      <c r="O30" s="25">
        <f t="shared" ca="1" si="7"/>
        <v>0</v>
      </c>
      <c r="P30" s="25">
        <f t="shared" ca="1" si="7"/>
        <v>0</v>
      </c>
      <c r="Q30" s="25">
        <f t="shared" ca="1" si="7"/>
        <v>0</v>
      </c>
      <c r="R30" s="25">
        <f t="shared" ca="1" si="7"/>
        <v>0</v>
      </c>
      <c r="S30" s="25">
        <f t="shared" ca="1" si="7"/>
        <v>0</v>
      </c>
      <c r="T30" s="25">
        <f t="shared" ca="1" si="7"/>
        <v>0</v>
      </c>
      <c r="U30" s="25">
        <f t="shared" ca="1" si="7"/>
        <v>0</v>
      </c>
      <c r="V30" s="25">
        <f t="shared" ca="1" si="7"/>
        <v>0</v>
      </c>
      <c r="W30" s="25">
        <f t="shared" ca="1" si="7"/>
        <v>-517.53722160332018</v>
      </c>
      <c r="X30" s="25">
        <f t="shared" ca="1" si="7"/>
        <v>-517.53722160073085</v>
      </c>
      <c r="Y30" s="25">
        <f t="shared" ca="1" si="8"/>
        <v>-673.0962040000004</v>
      </c>
      <c r="Z30" s="25">
        <f t="shared" ca="1" si="8"/>
        <v>-673.0962040000004</v>
      </c>
      <c r="AA30" s="25">
        <f t="shared" ca="1" si="8"/>
        <v>-742.64696000000004</v>
      </c>
      <c r="AB30" s="25">
        <f t="shared" ca="1" si="8"/>
        <v>-742.64696000000004</v>
      </c>
      <c r="AC30" s="25">
        <f t="shared" ca="1" si="8"/>
        <v>-634.98414999999841</v>
      </c>
      <c r="AD30" s="25">
        <f t="shared" ca="1" si="8"/>
        <v>-729.15344999999797</v>
      </c>
      <c r="AE30" s="25">
        <f t="shared" ca="1" si="8"/>
        <v>-1034.7440000000006</v>
      </c>
      <c r="AF30" s="25">
        <f t="shared" ca="1" si="8"/>
        <v>-752.3216999999986</v>
      </c>
      <c r="AG30" s="25">
        <f t="shared" ca="1" si="8"/>
        <v>-752.3216999999986</v>
      </c>
      <c r="AH30" s="25">
        <f t="shared" ca="1" si="8"/>
        <v>-660.12650000000031</v>
      </c>
      <c r="AI30" s="25">
        <f t="shared" ca="1" si="8"/>
        <v>-660.12650000000031</v>
      </c>
      <c r="AJ30" s="25">
        <f t="shared" ca="1" si="8"/>
        <v>-2721.7089815155196</v>
      </c>
      <c r="AK30" s="25">
        <f t="shared" ca="1" si="8"/>
        <v>-2771.5481329397971</v>
      </c>
    </row>
    <row r="31" spans="1:37">
      <c r="H31" s="21" t="s">
        <v>65</v>
      </c>
      <c r="I31" s="25">
        <f t="shared" ca="1" si="7"/>
        <v>0</v>
      </c>
      <c r="J31" s="25">
        <f t="shared" ca="1" si="7"/>
        <v>0</v>
      </c>
      <c r="K31" s="25">
        <f t="shared" ca="1" si="7"/>
        <v>0</v>
      </c>
      <c r="L31" s="25">
        <f t="shared" ca="1" si="7"/>
        <v>0</v>
      </c>
      <c r="M31" s="25">
        <f t="shared" ca="1" si="7"/>
        <v>0</v>
      </c>
      <c r="N31" s="25">
        <f t="shared" ca="1" si="7"/>
        <v>0</v>
      </c>
      <c r="O31" s="25">
        <f t="shared" ca="1" si="7"/>
        <v>250</v>
      </c>
      <c r="P31" s="25">
        <f t="shared" ca="1" si="7"/>
        <v>250</v>
      </c>
      <c r="Q31" s="25">
        <f t="shared" ca="1" si="7"/>
        <v>250</v>
      </c>
      <c r="R31" s="25">
        <f t="shared" ca="1" si="7"/>
        <v>250</v>
      </c>
      <c r="S31" s="25">
        <f t="shared" ca="1" si="7"/>
        <v>250</v>
      </c>
      <c r="T31" s="25">
        <f t="shared" ca="1" si="7"/>
        <v>250</v>
      </c>
      <c r="U31" s="25">
        <f t="shared" ca="1" si="7"/>
        <v>250</v>
      </c>
      <c r="V31" s="25">
        <f t="shared" ca="1" si="7"/>
        <v>250</v>
      </c>
      <c r="W31" s="25">
        <f t="shared" ca="1" si="7"/>
        <v>250</v>
      </c>
      <c r="X31" s="25">
        <f t="shared" ca="1" si="7"/>
        <v>250</v>
      </c>
      <c r="Y31" s="25">
        <f t="shared" ca="1" si="8"/>
        <v>250</v>
      </c>
      <c r="Z31" s="25">
        <f t="shared" ca="1" si="8"/>
        <v>250</v>
      </c>
      <c r="AA31" s="25">
        <f t="shared" ca="1" si="8"/>
        <v>250</v>
      </c>
      <c r="AB31" s="25">
        <f t="shared" ca="1" si="8"/>
        <v>250</v>
      </c>
      <c r="AC31" s="25">
        <f t="shared" ca="1" si="8"/>
        <v>250</v>
      </c>
      <c r="AD31" s="25">
        <f t="shared" ca="1" si="8"/>
        <v>250</v>
      </c>
      <c r="AE31" s="25">
        <f t="shared" ca="1" si="8"/>
        <v>250</v>
      </c>
      <c r="AF31" s="25">
        <f t="shared" ca="1" si="8"/>
        <v>250</v>
      </c>
      <c r="AG31" s="25">
        <f t="shared" ca="1" si="8"/>
        <v>250</v>
      </c>
      <c r="AH31" s="25">
        <f t="shared" ca="1" si="8"/>
        <v>250</v>
      </c>
      <c r="AI31" s="25">
        <f t="shared" ca="1" si="8"/>
        <v>250</v>
      </c>
      <c r="AJ31" s="25">
        <f t="shared" ca="1" si="8"/>
        <v>250</v>
      </c>
      <c r="AK31" s="25">
        <f t="shared" ca="1" si="8"/>
        <v>250</v>
      </c>
    </row>
    <row r="32" spans="1:37">
      <c r="H32" s="21" t="s">
        <v>69</v>
      </c>
      <c r="I32" s="25">
        <f t="shared" ca="1" si="7"/>
        <v>-385.33811793219684</v>
      </c>
      <c r="J32" s="25">
        <f t="shared" ca="1" si="7"/>
        <v>-385.33812793629113</v>
      </c>
      <c r="K32" s="25">
        <f t="shared" ca="1" si="7"/>
        <v>-172.55042083308581</v>
      </c>
      <c r="L32" s="25">
        <f t="shared" ca="1" si="7"/>
        <v>-753.37644126295345</v>
      </c>
      <c r="M32" s="25">
        <f t="shared" ca="1" si="7"/>
        <v>-941.26389433282384</v>
      </c>
      <c r="N32" s="25">
        <f t="shared" ca="1" si="7"/>
        <v>-842.86401910225322</v>
      </c>
      <c r="O32" s="25">
        <f t="shared" ca="1" si="7"/>
        <v>-943.23221750152152</v>
      </c>
      <c r="P32" s="25">
        <f t="shared" ca="1" si="7"/>
        <v>-1242.0262175172029</v>
      </c>
      <c r="Q32" s="25">
        <f t="shared" ca="1" si="7"/>
        <v>-374.24033885573954</v>
      </c>
      <c r="R32" s="25">
        <f t="shared" ca="1" si="7"/>
        <v>-911.56967171491124</v>
      </c>
      <c r="S32" s="25">
        <f t="shared" ca="1" si="7"/>
        <v>-1189.1178935431162</v>
      </c>
      <c r="T32" s="25">
        <f t="shared" ca="1" si="7"/>
        <v>-388.98829005867447</v>
      </c>
      <c r="U32" s="25">
        <f t="shared" ca="1" si="7"/>
        <v>-846.38422967683437</v>
      </c>
      <c r="V32" s="25">
        <f t="shared" ca="1" si="7"/>
        <v>123.94280026065826</v>
      </c>
      <c r="W32" s="25">
        <f t="shared" ca="1" si="7"/>
        <v>-72.398544739895442</v>
      </c>
      <c r="X32" s="25">
        <f t="shared" ca="1" si="7"/>
        <v>-476.95718092362949</v>
      </c>
      <c r="Y32" s="25">
        <f t="shared" ca="1" si="8"/>
        <v>790.444597115129</v>
      </c>
      <c r="Z32" s="25">
        <f t="shared" ca="1" si="8"/>
        <v>987.49725134552864</v>
      </c>
      <c r="AA32" s="25">
        <f t="shared" ca="1" si="8"/>
        <v>1132.3699600042164</v>
      </c>
      <c r="AB32" s="25">
        <f t="shared" ca="1" si="8"/>
        <v>714.30301445821533</v>
      </c>
      <c r="AC32" s="25">
        <f t="shared" ca="1" si="8"/>
        <v>1716.8500550528697</v>
      </c>
      <c r="AD32" s="25">
        <f t="shared" ca="1" si="8"/>
        <v>1243.1550939399822</v>
      </c>
      <c r="AE32" s="25">
        <f t="shared" ca="1" si="8"/>
        <v>1086.3419238630668</v>
      </c>
      <c r="AF32" s="25">
        <f t="shared" ca="1" si="8"/>
        <v>1709.5128456296734</v>
      </c>
      <c r="AG32" s="25">
        <f t="shared" ca="1" si="8"/>
        <v>1134.2906535194852</v>
      </c>
      <c r="AH32" s="25">
        <f t="shared" ca="1" si="8"/>
        <v>1531.6412408679171</v>
      </c>
      <c r="AI32" s="25">
        <f t="shared" ca="1" si="8"/>
        <v>1270.1990813032535</v>
      </c>
      <c r="AJ32" s="25">
        <f t="shared" ca="1" si="8"/>
        <v>1607.5230556134775</v>
      </c>
      <c r="AK32" s="25">
        <f t="shared" ca="1" si="8"/>
        <v>60.588185562766739</v>
      </c>
    </row>
    <row r="33" spans="1:37">
      <c r="H33" s="21" t="s">
        <v>68</v>
      </c>
      <c r="I33" s="25">
        <f t="shared" ca="1" si="7"/>
        <v>0</v>
      </c>
      <c r="J33" s="25">
        <f t="shared" ca="1" si="7"/>
        <v>0</v>
      </c>
      <c r="K33" s="25">
        <f t="shared" ca="1" si="7"/>
        <v>0</v>
      </c>
      <c r="L33" s="25">
        <f t="shared" ca="1" si="7"/>
        <v>0</v>
      </c>
      <c r="M33" s="25">
        <f t="shared" ca="1" si="7"/>
        <v>-137.37439861656094</v>
      </c>
      <c r="N33" s="25">
        <f t="shared" ca="1" si="7"/>
        <v>-183.6877736073011</v>
      </c>
      <c r="O33" s="25">
        <f t="shared" ca="1" si="7"/>
        <v>35.428861292179135</v>
      </c>
      <c r="P33" s="25">
        <f t="shared" ca="1" si="7"/>
        <v>98.482442811169676</v>
      </c>
      <c r="Q33" s="25">
        <f t="shared" ca="1" si="7"/>
        <v>-74.093257116601308</v>
      </c>
      <c r="R33" s="25">
        <f t="shared" ca="1" si="7"/>
        <v>84.482752720801727</v>
      </c>
      <c r="S33" s="25">
        <f t="shared" ca="1" si="7"/>
        <v>-34.982666646672442</v>
      </c>
      <c r="T33" s="25">
        <f t="shared" ca="1" si="7"/>
        <v>-727.22641048084006</v>
      </c>
      <c r="U33" s="25">
        <f t="shared" ca="1" si="7"/>
        <v>-1106.6557201594333</v>
      </c>
      <c r="V33" s="25">
        <f t="shared" ca="1" si="7"/>
        <v>-1391.5273187162893</v>
      </c>
      <c r="W33" s="25">
        <f t="shared" ca="1" si="7"/>
        <v>-1331.5213187003101</v>
      </c>
      <c r="X33" s="25">
        <f t="shared" ca="1" si="7"/>
        <v>-1120.1425086622294</v>
      </c>
      <c r="Y33" s="25">
        <f t="shared" ca="1" si="8"/>
        <v>-2646.16212550001</v>
      </c>
      <c r="Z33" s="25">
        <f t="shared" ca="1" si="8"/>
        <v>-2409.6061355000093</v>
      </c>
      <c r="AA33" s="25">
        <f t="shared" ca="1" si="8"/>
        <v>-1808.4829050000008</v>
      </c>
      <c r="AB33" s="25">
        <f t="shared" ca="1" si="8"/>
        <v>-2423.80167684361</v>
      </c>
      <c r="AC33" s="25">
        <f t="shared" ca="1" si="8"/>
        <v>-2590.8180564486465</v>
      </c>
      <c r="AD33" s="25">
        <f t="shared" ca="1" si="8"/>
        <v>-1382.1501164851215</v>
      </c>
      <c r="AE33" s="25">
        <f t="shared" ca="1" si="8"/>
        <v>-747.39133648727875</v>
      </c>
      <c r="AF33" s="25">
        <f t="shared" ca="1" si="8"/>
        <v>-747.39133649020368</v>
      </c>
      <c r="AG33" s="25">
        <f t="shared" ca="1" si="8"/>
        <v>-606.5317478330835</v>
      </c>
      <c r="AH33" s="25">
        <f t="shared" ca="1" si="8"/>
        <v>-1685.0717495384379</v>
      </c>
      <c r="AI33" s="25">
        <f t="shared" ca="1" si="8"/>
        <v>-1685.0717496605066</v>
      </c>
      <c r="AJ33" s="25">
        <f t="shared" ca="1" si="8"/>
        <v>-1685.0713982459638</v>
      </c>
      <c r="AK33" s="25">
        <f t="shared" ca="1" si="8"/>
        <v>-931.1099464581057</v>
      </c>
    </row>
    <row r="34" spans="1:37">
      <c r="H34" s="21" t="s">
        <v>36</v>
      </c>
      <c r="I34" s="25">
        <f t="shared" ca="1" si="7"/>
        <v>0</v>
      </c>
      <c r="J34" s="25">
        <f t="shared" ca="1" si="7"/>
        <v>0</v>
      </c>
      <c r="K34" s="25">
        <f t="shared" ca="1" si="7"/>
        <v>0</v>
      </c>
      <c r="L34" s="25">
        <f t="shared" ca="1" si="7"/>
        <v>0</v>
      </c>
      <c r="M34" s="25">
        <f t="shared" ca="1" si="7"/>
        <v>0</v>
      </c>
      <c r="N34" s="25">
        <f t="shared" ca="1" si="7"/>
        <v>0</v>
      </c>
      <c r="O34" s="25">
        <f t="shared" ca="1" si="7"/>
        <v>0</v>
      </c>
      <c r="P34" s="25">
        <f t="shared" ca="1" si="7"/>
        <v>-79.479548700500004</v>
      </c>
      <c r="Q34" s="25">
        <f t="shared" ca="1" si="7"/>
        <v>-79.479548664029949</v>
      </c>
      <c r="R34" s="25">
        <f t="shared" ca="1" si="7"/>
        <v>-79.479548636639947</v>
      </c>
      <c r="S34" s="25">
        <f t="shared" ca="1" si="7"/>
        <v>-144.55970460849994</v>
      </c>
      <c r="T34" s="25">
        <f t="shared" ca="1" si="7"/>
        <v>282.47871622469916</v>
      </c>
      <c r="U34" s="25">
        <f t="shared" ca="1" si="7"/>
        <v>160.77721613650033</v>
      </c>
      <c r="V34" s="25">
        <f t="shared" ca="1" si="7"/>
        <v>160.7772161257401</v>
      </c>
      <c r="W34" s="25">
        <f t="shared" ca="1" si="7"/>
        <v>292.00150397024004</v>
      </c>
      <c r="X34" s="25">
        <f t="shared" ca="1" si="7"/>
        <v>292.00150381779008</v>
      </c>
      <c r="Y34" s="25">
        <f t="shared" ca="1" si="8"/>
        <v>282.59242779329998</v>
      </c>
      <c r="Z34" s="25">
        <f t="shared" ca="1" si="8"/>
        <v>282.59242765238014</v>
      </c>
      <c r="AA34" s="25">
        <f t="shared" ca="1" si="8"/>
        <v>282.59241641615972</v>
      </c>
      <c r="AB34" s="25">
        <f t="shared" ca="1" si="8"/>
        <v>282.59241591168984</v>
      </c>
      <c r="AC34" s="25">
        <f t="shared" ca="1" si="8"/>
        <v>-1882.34191535535</v>
      </c>
      <c r="AD34" s="25">
        <f t="shared" ca="1" si="8"/>
        <v>-2574.3880769583993</v>
      </c>
      <c r="AE34" s="25">
        <f t="shared" ca="1" si="8"/>
        <v>-2733.5188769551987</v>
      </c>
      <c r="AF34" s="25">
        <f t="shared" ca="1" si="8"/>
        <v>-4539.7349699999995</v>
      </c>
      <c r="AG34" s="25">
        <f t="shared" ca="1" si="8"/>
        <v>-4962.9287699999995</v>
      </c>
      <c r="AH34" s="25">
        <f t="shared" ca="1" si="8"/>
        <v>-4674.763570000001</v>
      </c>
      <c r="AI34" s="25">
        <f t="shared" ca="1" si="8"/>
        <v>-6507.7353000000003</v>
      </c>
      <c r="AJ34" s="25">
        <f t="shared" ca="1" si="8"/>
        <v>-6427.1672700000108</v>
      </c>
      <c r="AK34" s="25">
        <f t="shared" ca="1" si="8"/>
        <v>-5258.4592300000004</v>
      </c>
    </row>
    <row r="35" spans="1:37">
      <c r="H35" s="21" t="s">
        <v>73</v>
      </c>
      <c r="I35" s="25">
        <f t="shared" ca="1" si="7"/>
        <v>0</v>
      </c>
      <c r="J35" s="25">
        <f t="shared" ca="1" si="7"/>
        <v>0</v>
      </c>
      <c r="K35" s="25">
        <f t="shared" ca="1" si="7"/>
        <v>0</v>
      </c>
      <c r="L35" s="25">
        <f t="shared" ca="1" si="7"/>
        <v>0</v>
      </c>
      <c r="M35" s="25">
        <f t="shared" ca="1" si="7"/>
        <v>0</v>
      </c>
      <c r="N35" s="25">
        <f t="shared" ca="1" si="7"/>
        <v>-1.797126301426033E-4</v>
      </c>
      <c r="O35" s="25">
        <f t="shared" ca="1" si="7"/>
        <v>-1.8005621996053378E-4</v>
      </c>
      <c r="P35" s="25">
        <f t="shared" ca="1" si="7"/>
        <v>-9.9299970968199887</v>
      </c>
      <c r="Q35" s="25">
        <f t="shared" ca="1" si="7"/>
        <v>233.92611518258991</v>
      </c>
      <c r="R35" s="25">
        <f t="shared" ca="1" si="7"/>
        <v>291.62469383253983</v>
      </c>
      <c r="S35" s="25">
        <f t="shared" ca="1" si="7"/>
        <v>292.39904033009998</v>
      </c>
      <c r="T35" s="25">
        <f t="shared" ca="1" si="7"/>
        <v>-434.31317649146968</v>
      </c>
      <c r="U35" s="25">
        <f t="shared" ca="1" si="7"/>
        <v>-663.94251652148978</v>
      </c>
      <c r="V35" s="25">
        <f t="shared" ca="1" si="7"/>
        <v>-663.94251653843094</v>
      </c>
      <c r="W35" s="25">
        <f t="shared" ca="1" si="7"/>
        <v>-513.55465660439131</v>
      </c>
      <c r="X35" s="25">
        <f t="shared" ca="1" si="7"/>
        <v>-513.5546566617204</v>
      </c>
      <c r="Y35" s="25">
        <f t="shared" ca="1" si="8"/>
        <v>-873.39236687913944</v>
      </c>
      <c r="Z35" s="25">
        <f t="shared" ca="1" si="8"/>
        <v>-873.3923669229498</v>
      </c>
      <c r="AA35" s="25">
        <f t="shared" ca="1" si="8"/>
        <v>-408.79210755750319</v>
      </c>
      <c r="AB35" s="25">
        <f t="shared" ca="1" si="8"/>
        <v>-408.79210770262034</v>
      </c>
      <c r="AC35" s="25">
        <f t="shared" ca="1" si="8"/>
        <v>485.2579496140097</v>
      </c>
      <c r="AD35" s="25">
        <f t="shared" ca="1" si="8"/>
        <v>922.31824953091927</v>
      </c>
      <c r="AE35" s="25">
        <f t="shared" ca="1" si="8"/>
        <v>922.31824950810005</v>
      </c>
      <c r="AF35" s="25">
        <f t="shared" ca="1" si="8"/>
        <v>958.07994942121877</v>
      </c>
      <c r="AG35" s="25">
        <f t="shared" ca="1" si="8"/>
        <v>958.07984613762528</v>
      </c>
      <c r="AH35" s="25">
        <f t="shared" ca="1" si="8"/>
        <v>958.07984429968747</v>
      </c>
      <c r="AI35" s="25">
        <f t="shared" ca="1" si="8"/>
        <v>958.07984425910035</v>
      </c>
      <c r="AJ35" s="25">
        <f t="shared" ca="1" si="8"/>
        <v>958.07984419739114</v>
      </c>
      <c r="AK35" s="25">
        <f t="shared" ca="1" si="8"/>
        <v>958.07984411447796</v>
      </c>
    </row>
    <row r="36" spans="1:37">
      <c r="H36" s="21" t="s">
        <v>56</v>
      </c>
      <c r="I36" s="25">
        <f t="shared" ca="1" si="7"/>
        <v>0</v>
      </c>
      <c r="J36" s="25">
        <f t="shared" ca="1" si="7"/>
        <v>0</v>
      </c>
      <c r="K36" s="25">
        <f t="shared" ca="1" si="7"/>
        <v>0</v>
      </c>
      <c r="L36" s="25">
        <f t="shared" ca="1" si="7"/>
        <v>0</v>
      </c>
      <c r="M36" s="25">
        <f t="shared" ca="1" si="7"/>
        <v>0</v>
      </c>
      <c r="N36" s="25">
        <f t="shared" ca="1" si="7"/>
        <v>0</v>
      </c>
      <c r="O36" s="25">
        <f t="shared" ca="1" si="7"/>
        <v>0</v>
      </c>
      <c r="P36" s="25">
        <f t="shared" ca="1" si="7"/>
        <v>0</v>
      </c>
      <c r="Q36" s="25">
        <f t="shared" ca="1" si="7"/>
        <v>0</v>
      </c>
      <c r="R36" s="25">
        <f t="shared" ca="1" si="7"/>
        <v>0</v>
      </c>
      <c r="S36" s="25">
        <f t="shared" ca="1" si="7"/>
        <v>0</v>
      </c>
      <c r="T36" s="25">
        <f t="shared" ca="1" si="7"/>
        <v>0</v>
      </c>
      <c r="U36" s="25">
        <f t="shared" ca="1" si="7"/>
        <v>0</v>
      </c>
      <c r="V36" s="25">
        <f t="shared" ca="1" si="7"/>
        <v>0</v>
      </c>
      <c r="W36" s="25">
        <f t="shared" ca="1" si="7"/>
        <v>0</v>
      </c>
      <c r="X36" s="25">
        <f t="shared" ca="1" si="7"/>
        <v>0</v>
      </c>
      <c r="Y36" s="25">
        <f t="shared" ca="1" si="8"/>
        <v>0</v>
      </c>
      <c r="Z36" s="25">
        <f t="shared" ca="1" si="8"/>
        <v>0</v>
      </c>
      <c r="AA36" s="25">
        <f t="shared" ca="1" si="8"/>
        <v>0</v>
      </c>
      <c r="AB36" s="25">
        <f t="shared" ca="1" si="8"/>
        <v>0</v>
      </c>
      <c r="AC36" s="25">
        <f t="shared" ca="1" si="8"/>
        <v>0</v>
      </c>
      <c r="AD36" s="25">
        <f t="shared" ca="1" si="8"/>
        <v>0</v>
      </c>
      <c r="AE36" s="25">
        <f t="shared" ca="1" si="8"/>
        <v>0</v>
      </c>
      <c r="AF36" s="25">
        <f t="shared" ca="1" si="8"/>
        <v>0</v>
      </c>
      <c r="AG36" s="25">
        <f t="shared" ca="1" si="8"/>
        <v>0</v>
      </c>
      <c r="AH36" s="25">
        <f t="shared" ca="1" si="8"/>
        <v>0</v>
      </c>
      <c r="AI36" s="25">
        <f t="shared" ca="1" si="8"/>
        <v>0</v>
      </c>
      <c r="AJ36" s="25">
        <f t="shared" ca="1" si="8"/>
        <v>0</v>
      </c>
      <c r="AK36" s="25">
        <f t="shared" ca="1" si="8"/>
        <v>0</v>
      </c>
    </row>
    <row r="38" spans="1:37">
      <c r="H38" s="21" t="s">
        <v>70</v>
      </c>
      <c r="I38" s="25">
        <f t="shared" ref="I38:X40" ca="1" si="9">-SUMIFS(OFFSET(INDIRECT("'"&amp;$E$1 &amp; "_Capacity'!C:C"), 0, I$1), INDIRECT("'"&amp;$E$1 &amp; "_Capacity'!B:B"),$H38, INDIRECT("'"&amp;$E$1 &amp; "_Capacity'!A:A"),$B$23) +SUMIFS(OFFSET(INDIRECT("'"&amp;$C$1 &amp; "_Capacity'!C:C"), 0, I$1), INDIRECT("'"&amp;$C$1 &amp; "_Capacity'!B:B"),$H38, INDIRECT("'"&amp;$C$1 &amp; "_Capacity'!A:A"),$B$23)</f>
        <v>0</v>
      </c>
      <c r="J38" s="25">
        <f t="shared" ca="1" si="9"/>
        <v>0</v>
      </c>
      <c r="K38" s="25">
        <f t="shared" ca="1" si="9"/>
        <v>0</v>
      </c>
      <c r="L38" s="25">
        <f t="shared" ca="1" si="9"/>
        <v>0</v>
      </c>
      <c r="M38" s="25">
        <f t="shared" ca="1" si="9"/>
        <v>0</v>
      </c>
      <c r="N38" s="25">
        <f t="shared" ca="1" si="9"/>
        <v>0</v>
      </c>
      <c r="O38" s="25">
        <f t="shared" ca="1" si="9"/>
        <v>0</v>
      </c>
      <c r="P38" s="25">
        <f t="shared" ca="1" si="9"/>
        <v>-79.479548700500004</v>
      </c>
      <c r="Q38" s="25">
        <f t="shared" ca="1" si="9"/>
        <v>-79.479548664029949</v>
      </c>
      <c r="R38" s="25">
        <f t="shared" ca="1" si="9"/>
        <v>-79.479548636639947</v>
      </c>
      <c r="S38" s="25">
        <f t="shared" ca="1" si="9"/>
        <v>-144.55970460849994</v>
      </c>
      <c r="T38" s="25">
        <f t="shared" ca="1" si="9"/>
        <v>282.47871622469916</v>
      </c>
      <c r="U38" s="25">
        <f t="shared" ca="1" si="9"/>
        <v>160.77721613650033</v>
      </c>
      <c r="V38" s="25">
        <f t="shared" ca="1" si="9"/>
        <v>160.7772161257401</v>
      </c>
      <c r="W38" s="25">
        <f t="shared" ca="1" si="9"/>
        <v>292.00150397024004</v>
      </c>
      <c r="X38" s="25">
        <f t="shared" ca="1" si="9"/>
        <v>292.00150381779008</v>
      </c>
      <c r="Y38" s="25">
        <f t="shared" ref="Y38:AK40" ca="1" si="10">-SUMIFS(OFFSET(INDIRECT("'"&amp;$E$1 &amp; "_Capacity'!C:C"), 0, Y$1), INDIRECT("'"&amp;$E$1 &amp; "_Capacity'!B:B"),$H38, INDIRECT("'"&amp;$E$1 &amp; "_Capacity'!A:A"),$B$23) +SUMIFS(OFFSET(INDIRECT("'"&amp;$C$1 &amp; "_Capacity'!C:C"), 0, Y$1), INDIRECT("'"&amp;$C$1 &amp; "_Capacity'!B:B"),$H38, INDIRECT("'"&amp;$C$1 &amp; "_Capacity'!A:A"),$B$23)</f>
        <v>282.59242779329998</v>
      </c>
      <c r="Z38" s="25">
        <f t="shared" ca="1" si="10"/>
        <v>282.59242765238014</v>
      </c>
      <c r="AA38" s="25">
        <f t="shared" ca="1" si="10"/>
        <v>282.59241641615972</v>
      </c>
      <c r="AB38" s="25">
        <f t="shared" ca="1" si="10"/>
        <v>282.59241591168984</v>
      </c>
      <c r="AC38" s="25">
        <f t="shared" ca="1" si="10"/>
        <v>-1882.34191535535</v>
      </c>
      <c r="AD38" s="25">
        <f t="shared" ca="1" si="10"/>
        <v>-2574.3880769583993</v>
      </c>
      <c r="AE38" s="25">
        <f t="shared" ca="1" si="10"/>
        <v>-2733.5188769551987</v>
      </c>
      <c r="AF38" s="25">
        <f t="shared" ca="1" si="10"/>
        <v>-4539.7349699999995</v>
      </c>
      <c r="AG38" s="25">
        <f t="shared" ca="1" si="10"/>
        <v>-4962.9287699999995</v>
      </c>
      <c r="AH38" s="25">
        <f t="shared" ca="1" si="10"/>
        <v>-4674.763570000001</v>
      </c>
      <c r="AI38" s="25">
        <f t="shared" ca="1" si="10"/>
        <v>-6507.7353000000003</v>
      </c>
      <c r="AJ38" s="25">
        <f t="shared" ca="1" si="10"/>
        <v>-6427.1672700000108</v>
      </c>
      <c r="AK38" s="25">
        <f t="shared" ca="1" si="10"/>
        <v>-5258.4592300000004</v>
      </c>
    </row>
    <row r="39" spans="1:37">
      <c r="H39" s="21" t="s">
        <v>72</v>
      </c>
      <c r="I39" s="25">
        <f t="shared" ca="1" si="9"/>
        <v>0</v>
      </c>
      <c r="J39" s="25">
        <f t="shared" ca="1" si="9"/>
        <v>0</v>
      </c>
      <c r="K39" s="25">
        <f t="shared" ca="1" si="9"/>
        <v>0</v>
      </c>
      <c r="L39" s="25">
        <f t="shared" ca="1" si="9"/>
        <v>0</v>
      </c>
      <c r="M39" s="25">
        <f t="shared" ca="1" si="9"/>
        <v>0</v>
      </c>
      <c r="N39" s="25">
        <f t="shared" ca="1" si="9"/>
        <v>-1.797126301426033E-4</v>
      </c>
      <c r="O39" s="25">
        <f t="shared" ca="1" si="9"/>
        <v>-1.8005621996053378E-4</v>
      </c>
      <c r="P39" s="25">
        <f t="shared" ca="1" si="9"/>
        <v>-9.9299970968199887</v>
      </c>
      <c r="Q39" s="25">
        <f t="shared" ca="1" si="9"/>
        <v>233.92611518258991</v>
      </c>
      <c r="R39" s="25">
        <f t="shared" ca="1" si="9"/>
        <v>291.62469383253983</v>
      </c>
      <c r="S39" s="25">
        <f t="shared" ca="1" si="9"/>
        <v>292.39904033009998</v>
      </c>
      <c r="T39" s="25">
        <f t="shared" ca="1" si="9"/>
        <v>-434.31317649146877</v>
      </c>
      <c r="U39" s="25">
        <f t="shared" ca="1" si="9"/>
        <v>-663.94251652148978</v>
      </c>
      <c r="V39" s="25">
        <f t="shared" ca="1" si="9"/>
        <v>-663.94251653843094</v>
      </c>
      <c r="W39" s="25">
        <f t="shared" ca="1" si="9"/>
        <v>-513.55465660439222</v>
      </c>
      <c r="X39" s="25">
        <f t="shared" ca="1" si="9"/>
        <v>-513.55465666172131</v>
      </c>
      <c r="Y39" s="25">
        <f t="shared" ca="1" si="10"/>
        <v>-873.39236687913944</v>
      </c>
      <c r="Z39" s="25">
        <f t="shared" ca="1" si="10"/>
        <v>-873.3923669229498</v>
      </c>
      <c r="AA39" s="25">
        <f t="shared" ca="1" si="10"/>
        <v>-408.79210755750319</v>
      </c>
      <c r="AB39" s="25">
        <f t="shared" ca="1" si="10"/>
        <v>-408.79210770262034</v>
      </c>
      <c r="AC39" s="25">
        <f t="shared" ca="1" si="10"/>
        <v>485.2579496140097</v>
      </c>
      <c r="AD39" s="25">
        <f t="shared" ca="1" si="10"/>
        <v>922.31824953091927</v>
      </c>
      <c r="AE39" s="25">
        <f t="shared" ca="1" si="10"/>
        <v>922.31824950810005</v>
      </c>
      <c r="AF39" s="25">
        <f t="shared" ca="1" si="10"/>
        <v>958.07994942121877</v>
      </c>
      <c r="AG39" s="25">
        <f t="shared" ca="1" si="10"/>
        <v>958.07984613762528</v>
      </c>
      <c r="AH39" s="25">
        <f t="shared" ca="1" si="10"/>
        <v>958.07984429968747</v>
      </c>
      <c r="AI39" s="25">
        <f t="shared" ca="1" si="10"/>
        <v>958.07984425910035</v>
      </c>
      <c r="AJ39" s="25">
        <f t="shared" ca="1" si="10"/>
        <v>958.07984419738932</v>
      </c>
      <c r="AK39" s="25">
        <f t="shared" ca="1" si="10"/>
        <v>958.07984411447796</v>
      </c>
    </row>
    <row r="40" spans="1:37">
      <c r="H40" s="21" t="s">
        <v>76</v>
      </c>
      <c r="I40" s="25">
        <f t="shared" ca="1" si="9"/>
        <v>0</v>
      </c>
      <c r="J40" s="25">
        <f t="shared" ca="1" si="9"/>
        <v>0</v>
      </c>
      <c r="K40" s="25">
        <f t="shared" ca="1" si="9"/>
        <v>0</v>
      </c>
      <c r="L40" s="25">
        <f t="shared" ca="1" si="9"/>
        <v>0</v>
      </c>
      <c r="M40" s="25">
        <f t="shared" ca="1" si="9"/>
        <v>0</v>
      </c>
      <c r="N40" s="25">
        <f t="shared" ca="1" si="9"/>
        <v>0</v>
      </c>
      <c r="O40" s="25">
        <f t="shared" ca="1" si="9"/>
        <v>0</v>
      </c>
      <c r="P40" s="25">
        <f t="shared" ca="1" si="9"/>
        <v>0</v>
      </c>
      <c r="Q40" s="25">
        <f t="shared" ca="1" si="9"/>
        <v>0</v>
      </c>
      <c r="R40" s="25">
        <f t="shared" ca="1" si="9"/>
        <v>0</v>
      </c>
      <c r="S40" s="25">
        <f t="shared" ca="1" si="9"/>
        <v>0</v>
      </c>
      <c r="T40" s="25">
        <f t="shared" ca="1" si="9"/>
        <v>0</v>
      </c>
      <c r="U40" s="25">
        <f t="shared" ca="1" si="9"/>
        <v>0</v>
      </c>
      <c r="V40" s="25">
        <f t="shared" ca="1" si="9"/>
        <v>0</v>
      </c>
      <c r="W40" s="25">
        <f t="shared" ca="1" si="9"/>
        <v>0</v>
      </c>
      <c r="X40" s="25">
        <f t="shared" ca="1" si="9"/>
        <v>0</v>
      </c>
      <c r="Y40" s="25">
        <f t="shared" ca="1" si="10"/>
        <v>0</v>
      </c>
      <c r="Z40" s="25">
        <f t="shared" ca="1" si="10"/>
        <v>0</v>
      </c>
      <c r="AA40" s="25">
        <f t="shared" ca="1" si="10"/>
        <v>0</v>
      </c>
      <c r="AB40" s="25">
        <f t="shared" ca="1" si="10"/>
        <v>0</v>
      </c>
      <c r="AC40" s="25">
        <f t="shared" ca="1" si="10"/>
        <v>0</v>
      </c>
      <c r="AD40" s="25">
        <f t="shared" ca="1" si="10"/>
        <v>0</v>
      </c>
      <c r="AE40" s="25">
        <f t="shared" ca="1" si="10"/>
        <v>0</v>
      </c>
      <c r="AF40" s="25">
        <f t="shared" ca="1" si="10"/>
        <v>0</v>
      </c>
      <c r="AG40" s="25">
        <f t="shared" ca="1" si="10"/>
        <v>0</v>
      </c>
      <c r="AH40" s="25">
        <f t="shared" ca="1" si="10"/>
        <v>0</v>
      </c>
      <c r="AI40" s="25">
        <f t="shared" ca="1" si="10"/>
        <v>0</v>
      </c>
      <c r="AJ40" s="25">
        <f t="shared" ca="1" si="10"/>
        <v>0</v>
      </c>
      <c r="AK40" s="25">
        <f t="shared" ca="1" si="10"/>
        <v>0</v>
      </c>
    </row>
    <row r="43" spans="1:37" ht="23.25">
      <c r="A43" s="15" t="str">
        <f>B44&amp;" generation difference by year"</f>
        <v>NEM generation difference by year</v>
      </c>
      <c r="B43" s="16"/>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row>
    <row r="44" spans="1:37">
      <c r="A44" s="17" t="s">
        <v>87</v>
      </c>
      <c r="B44" s="9" t="s">
        <v>40</v>
      </c>
    </row>
    <row r="46" spans="1:37">
      <c r="H46" t="s">
        <v>124</v>
      </c>
      <c r="I46" s="19" t="str">
        <f>I6</f>
        <v>2021-22</v>
      </c>
      <c r="J46" s="19" t="str">
        <f t="shared" ref="J46:AK46" si="11">J6</f>
        <v>2022-23</v>
      </c>
      <c r="K46" s="19" t="str">
        <f t="shared" si="11"/>
        <v>2023-24</v>
      </c>
      <c r="L46" s="19" t="str">
        <f t="shared" si="11"/>
        <v>2024-25</v>
      </c>
      <c r="M46" s="19" t="str">
        <f t="shared" si="11"/>
        <v>2025-26</v>
      </c>
      <c r="N46" s="19" t="str">
        <f t="shared" si="11"/>
        <v>2026-27</v>
      </c>
      <c r="O46" s="19" t="str">
        <f t="shared" si="11"/>
        <v>2027-28</v>
      </c>
      <c r="P46" s="19" t="str">
        <f t="shared" si="11"/>
        <v>2028-29</v>
      </c>
      <c r="Q46" s="19" t="str">
        <f t="shared" si="11"/>
        <v>2029-30</v>
      </c>
      <c r="R46" s="19" t="str">
        <f t="shared" si="11"/>
        <v>2030-31</v>
      </c>
      <c r="S46" s="19" t="str">
        <f t="shared" si="11"/>
        <v>2031-32</v>
      </c>
      <c r="T46" s="19" t="str">
        <f t="shared" si="11"/>
        <v>2032-33</v>
      </c>
      <c r="U46" s="19" t="str">
        <f t="shared" si="11"/>
        <v>2033-34</v>
      </c>
      <c r="V46" s="19" t="str">
        <f t="shared" si="11"/>
        <v>2034-35</v>
      </c>
      <c r="W46" s="19" t="str">
        <f t="shared" si="11"/>
        <v>2035-36</v>
      </c>
      <c r="X46" s="19" t="str">
        <f t="shared" si="11"/>
        <v>2036-37</v>
      </c>
      <c r="Y46" s="19" t="str">
        <f t="shared" si="11"/>
        <v>2037-38</v>
      </c>
      <c r="Z46" s="19" t="str">
        <f t="shared" si="11"/>
        <v>2038-39</v>
      </c>
      <c r="AA46" s="19" t="str">
        <f t="shared" si="11"/>
        <v>2039-40</v>
      </c>
      <c r="AB46" s="19" t="str">
        <f t="shared" si="11"/>
        <v>2040-41</v>
      </c>
      <c r="AC46" s="19" t="str">
        <f t="shared" si="11"/>
        <v>2041-42</v>
      </c>
      <c r="AD46" s="19" t="str">
        <f t="shared" si="11"/>
        <v>2042-43</v>
      </c>
      <c r="AE46" s="19" t="str">
        <f t="shared" si="11"/>
        <v>2043-44</v>
      </c>
      <c r="AF46" s="19" t="str">
        <f t="shared" si="11"/>
        <v>2044-45</v>
      </c>
      <c r="AG46" s="19" t="str">
        <f t="shared" si="11"/>
        <v>2045-46</v>
      </c>
      <c r="AH46" s="19" t="str">
        <f t="shared" si="11"/>
        <v>2046-47</v>
      </c>
      <c r="AI46" s="19" t="str">
        <f t="shared" si="11"/>
        <v>2047-48</v>
      </c>
      <c r="AJ46" s="19" t="str">
        <f t="shared" si="11"/>
        <v>2048-49</v>
      </c>
      <c r="AK46" s="19" t="str">
        <f t="shared" si="11"/>
        <v>2049-50</v>
      </c>
    </row>
    <row r="47" spans="1:37">
      <c r="H47" s="21" t="s">
        <v>64</v>
      </c>
      <c r="I47" s="25">
        <f ca="1">-SUMIFS(OFFSET(INDIRECT("'"&amp;$E$1 &amp; "_Generation'!C:C"), 0, I$1), INDIRECT("'"&amp;$E$1 &amp; "_Generation'!B:B"),$H47, INDIRECT("'"&amp;$E$1 &amp; "_Generation'!A:A"),$B$44) + SUMIFS(OFFSET(INDIRECT("'"&amp;$C$1 &amp; "_Generation'!C:C"), 0, I$1), INDIRECT("'"&amp;$C$1 &amp; "_Generation'!B:B"),$H47, INDIRECT("'"&amp;$C$1 &amp; "_Generation'!A:A"),$B$44)</f>
        <v>44.065490000037244</v>
      </c>
      <c r="J47" s="25">
        <f t="shared" ref="J47:Y57" ca="1" si="12">-SUMIFS(OFFSET(INDIRECT("'"&amp;$E$1 &amp; "_Generation'!C:C"), 0, J$1), INDIRECT("'"&amp;$E$1 &amp; "_Generation'!B:B"),$H47, INDIRECT("'"&amp;$E$1 &amp; "_Generation'!A:A"),$B$44) + SUMIFS(OFFSET(INDIRECT("'"&amp;$C$1 &amp; "_Generation'!C:C"), 0, J$1), INDIRECT("'"&amp;$C$1 &amp; "_Generation'!B:B"),$H47, INDIRECT("'"&amp;$C$1 &amp; "_Generation'!A:A"),$B$44)</f>
        <v>237.05169999998179</v>
      </c>
      <c r="K47" s="25">
        <f t="shared" ca="1" si="12"/>
        <v>210.08944999999949</v>
      </c>
      <c r="L47" s="25">
        <f t="shared" ca="1" si="12"/>
        <v>1235.6971420788032</v>
      </c>
      <c r="M47" s="25">
        <f t="shared" ca="1" si="12"/>
        <v>2393.7831971409832</v>
      </c>
      <c r="N47" s="25">
        <f t="shared" ca="1" si="12"/>
        <v>2570.8280320934573</v>
      </c>
      <c r="O47" s="25">
        <f t="shared" ca="1" si="12"/>
        <v>2679.1474568345002</v>
      </c>
      <c r="P47" s="25">
        <f t="shared" ca="1" si="12"/>
        <v>3150.0627591006414</v>
      </c>
      <c r="Q47" s="25">
        <f t="shared" ca="1" si="12"/>
        <v>2603.2754770151078</v>
      </c>
      <c r="R47" s="25">
        <f t="shared" ca="1" si="12"/>
        <v>3168.0280535793499</v>
      </c>
      <c r="S47" s="25">
        <f t="shared" ca="1" si="12"/>
        <v>2903.2021181610035</v>
      </c>
      <c r="T47" s="25">
        <f t="shared" ca="1" si="12"/>
        <v>2747.3307443817648</v>
      </c>
      <c r="U47" s="25">
        <f t="shared" ca="1" si="12"/>
        <v>4027.689763852195</v>
      </c>
      <c r="V47" s="25">
        <f t="shared" ca="1" si="12"/>
        <v>3190.9375099001627</v>
      </c>
      <c r="W47" s="25">
        <f t="shared" ca="1" si="12"/>
        <v>2901.2425804186933</v>
      </c>
      <c r="X47" s="25">
        <f t="shared" ca="1" si="12"/>
        <v>2900.443691616023</v>
      </c>
      <c r="Y47" s="25">
        <f t="shared" ca="1" si="12"/>
        <v>2726.0295564218868</v>
      </c>
      <c r="Z47" s="25">
        <f t="shared" ref="Z47:AK57" ca="1" si="13">-SUMIFS(OFFSET(INDIRECT("'"&amp;$E$1 &amp; "_Generation'!C:C"), 0, Z$1), INDIRECT("'"&amp;$E$1 &amp; "_Generation'!B:B"),$H47, INDIRECT("'"&amp;$E$1 &amp; "_Generation'!A:A"),$B$44) + SUMIFS(OFFSET(INDIRECT("'"&amp;$C$1 &amp; "_Generation'!C:C"), 0, Z$1), INDIRECT("'"&amp;$C$1 &amp; "_Generation'!B:B"),$H47, INDIRECT("'"&amp;$C$1 &amp; "_Generation'!A:A"),$B$44)</f>
        <v>2691.6862300993453</v>
      </c>
      <c r="AA47" s="25">
        <f t="shared" ca="1" si="13"/>
        <v>2353.9709579800692</v>
      </c>
      <c r="AB47" s="25">
        <f t="shared" ca="1" si="13"/>
        <v>2469.0531521511875</v>
      </c>
      <c r="AC47" s="25">
        <f t="shared" ca="1" si="13"/>
        <v>2667.5903576992569</v>
      </c>
      <c r="AD47" s="25">
        <f t="shared" ca="1" si="13"/>
        <v>2594.0860916642905</v>
      </c>
      <c r="AE47" s="25">
        <f t="shared" ca="1" si="13"/>
        <v>1751.6465611298372</v>
      </c>
      <c r="AF47" s="25">
        <f t="shared" ca="1" si="13"/>
        <v>-4.6800052866428814</v>
      </c>
      <c r="AG47" s="25">
        <f t="shared" ca="1" si="13"/>
        <v>16.972626755939928</v>
      </c>
      <c r="AH47" s="25">
        <f t="shared" ca="1" si="13"/>
        <v>25.508300000000418</v>
      </c>
      <c r="AI47" s="25">
        <f t="shared" ca="1" si="13"/>
        <v>51.631500000000415</v>
      </c>
      <c r="AJ47" s="25">
        <f t="shared" ca="1" si="13"/>
        <v>18.117299999998977</v>
      </c>
      <c r="AK47" s="25">
        <f t="shared" ca="1" si="13"/>
        <v>29.758200000000215</v>
      </c>
    </row>
    <row r="48" spans="1:37">
      <c r="H48" s="21" t="s">
        <v>71</v>
      </c>
      <c r="I48" s="25">
        <f t="shared" ref="I48:R58" ca="1" si="14">-SUMIFS(OFFSET(INDIRECT("'"&amp;$E$1 &amp; "_Generation'!C:C"), 0, I$1), INDIRECT("'"&amp;$E$1 &amp; "_Generation'!B:B"),$H48, INDIRECT("'"&amp;$E$1 &amp; "_Generation'!A:A"),$B$44) + SUMIFS(OFFSET(INDIRECT("'"&amp;$C$1 &amp; "_Generation'!C:C"), 0, I$1), INDIRECT("'"&amp;$C$1 &amp; "_Generation'!B:B"),$H48, INDIRECT("'"&amp;$C$1 &amp; "_Generation'!A:A"),$B$44)</f>
        <v>844.32440000001588</v>
      </c>
      <c r="J48" s="25">
        <f t="shared" ca="1" si="14"/>
        <v>261.04730000000563</v>
      </c>
      <c r="K48" s="25">
        <f t="shared" ca="1" si="14"/>
        <v>386.26569999999629</v>
      </c>
      <c r="L48" s="25">
        <f t="shared" ca="1" si="14"/>
        <v>1096.4740505097452</v>
      </c>
      <c r="M48" s="25">
        <f t="shared" ca="1" si="14"/>
        <v>1352.1271728070096</v>
      </c>
      <c r="N48" s="25">
        <f t="shared" ca="1" si="14"/>
        <v>1238.530430292305</v>
      </c>
      <c r="O48" s="25">
        <f t="shared" ca="1" si="14"/>
        <v>-1398.6045924893001</v>
      </c>
      <c r="P48" s="25">
        <f t="shared" ca="1" si="14"/>
        <v>-1763.7140211905901</v>
      </c>
      <c r="Q48" s="25">
        <f t="shared" ca="1" si="14"/>
        <v>-1817.1973063885391</v>
      </c>
      <c r="R48" s="25">
        <f t="shared" ca="1" si="14"/>
        <v>-1759.2968114550749</v>
      </c>
      <c r="S48" s="25">
        <f t="shared" ca="1" si="12"/>
        <v>-1645.7710153227522</v>
      </c>
      <c r="T48" s="25">
        <f t="shared" ca="1" si="12"/>
        <v>-1613.3345525699151</v>
      </c>
      <c r="U48" s="25">
        <f t="shared" ca="1" si="12"/>
        <v>-1725.9959706612558</v>
      </c>
      <c r="V48" s="25">
        <f t="shared" ca="1" si="12"/>
        <v>-1683.6224301127922</v>
      </c>
      <c r="W48" s="25">
        <f t="shared" ca="1" si="12"/>
        <v>-1579.2030082087329</v>
      </c>
      <c r="X48" s="25">
        <f t="shared" ca="1" si="12"/>
        <v>-1500.7722997459377</v>
      </c>
      <c r="Y48" s="25">
        <f t="shared" ca="1" si="12"/>
        <v>-1127.6925925529738</v>
      </c>
      <c r="Z48" s="25">
        <f t="shared" ca="1" si="13"/>
        <v>-1629.0906735739411</v>
      </c>
      <c r="AA48" s="25">
        <f t="shared" ca="1" si="13"/>
        <v>-1616.13308836183</v>
      </c>
      <c r="AB48" s="25">
        <f t="shared" ca="1" si="13"/>
        <v>-648.7319534475979</v>
      </c>
      <c r="AC48" s="25">
        <f t="shared" ca="1" si="13"/>
        <v>-1257.3010712204261</v>
      </c>
      <c r="AD48" s="25">
        <f t="shared" ca="1" si="13"/>
        <v>-1609.2502069175648</v>
      </c>
      <c r="AE48" s="25">
        <f t="shared" ca="1" si="13"/>
        <v>-1698.0091752062342</v>
      </c>
      <c r="AF48" s="25">
        <f t="shared" ca="1" si="13"/>
        <v>-1503.4882017490052</v>
      </c>
      <c r="AG48" s="25">
        <f t="shared" ca="1" si="13"/>
        <v>-1456.4755441483339</v>
      </c>
      <c r="AH48" s="25">
        <f t="shared" ca="1" si="13"/>
        <v>-687.91988194044302</v>
      </c>
      <c r="AI48" s="25">
        <f t="shared" ca="1" si="13"/>
        <v>-1.6781818799999987E-4</v>
      </c>
      <c r="AJ48" s="25">
        <f t="shared" ca="1" si="13"/>
        <v>0</v>
      </c>
      <c r="AK48" s="25">
        <f t="shared" ca="1" si="13"/>
        <v>0</v>
      </c>
    </row>
    <row r="49" spans="8:37">
      <c r="H49" s="21" t="s">
        <v>20</v>
      </c>
      <c r="I49" s="25">
        <f t="shared" ca="1" si="14"/>
        <v>-1.9992346551589435E-5</v>
      </c>
      <c r="J49" s="25">
        <f t="shared" ca="1" si="14"/>
        <v>-1.998944571823813E-5</v>
      </c>
      <c r="K49" s="25">
        <f t="shared" ca="1" si="14"/>
        <v>16.039418936129096</v>
      </c>
      <c r="L49" s="25">
        <f t="shared" ca="1" si="14"/>
        <v>-150.90976622751577</v>
      </c>
      <c r="M49" s="25">
        <f t="shared" ca="1" si="14"/>
        <v>-83.729982709157412</v>
      </c>
      <c r="N49" s="25">
        <f t="shared" ca="1" si="14"/>
        <v>-94.124791366410136</v>
      </c>
      <c r="O49" s="25">
        <f t="shared" ca="1" si="14"/>
        <v>-432.92499451025014</v>
      </c>
      <c r="P49" s="25">
        <f t="shared" ca="1" si="14"/>
        <v>-97.412838576772629</v>
      </c>
      <c r="Q49" s="25">
        <f t="shared" ca="1" si="14"/>
        <v>-1224.2891484649772</v>
      </c>
      <c r="R49" s="25">
        <f t="shared" ca="1" si="14"/>
        <v>-737.19352752502482</v>
      </c>
      <c r="S49" s="25">
        <f t="shared" ca="1" si="12"/>
        <v>-505.31045364495913</v>
      </c>
      <c r="T49" s="25">
        <f t="shared" ca="1" si="12"/>
        <v>-108.74653115417732</v>
      </c>
      <c r="U49" s="25">
        <f t="shared" ca="1" si="12"/>
        <v>-244.96018720462325</v>
      </c>
      <c r="V49" s="25">
        <f t="shared" ca="1" si="12"/>
        <v>-123.88557311294971</v>
      </c>
      <c r="W49" s="25">
        <f t="shared" ca="1" si="12"/>
        <v>-323.97257751983489</v>
      </c>
      <c r="X49" s="25">
        <f t="shared" ca="1" si="12"/>
        <v>-293.87571205542372</v>
      </c>
      <c r="Y49" s="25">
        <f t="shared" ca="1" si="12"/>
        <v>-167.93485777745082</v>
      </c>
      <c r="Z49" s="25">
        <f t="shared" ca="1" si="13"/>
        <v>-122.90218503120559</v>
      </c>
      <c r="AA49" s="25">
        <f t="shared" ca="1" si="13"/>
        <v>-159.12799509365686</v>
      </c>
      <c r="AB49" s="25">
        <f t="shared" ca="1" si="13"/>
        <v>-97.659946937185396</v>
      </c>
      <c r="AC49" s="25">
        <f t="shared" ca="1" si="13"/>
        <v>-149.50395689643938</v>
      </c>
      <c r="AD49" s="25">
        <f t="shared" ca="1" si="13"/>
        <v>-71.750264659846835</v>
      </c>
      <c r="AE49" s="25">
        <f t="shared" ca="1" si="13"/>
        <v>-5.0965377260513378</v>
      </c>
      <c r="AF49" s="25">
        <f t="shared" ca="1" si="13"/>
        <v>-39.815900242070256</v>
      </c>
      <c r="AG49" s="25">
        <f t="shared" ca="1" si="13"/>
        <v>2.9035872289562121</v>
      </c>
      <c r="AH49" s="25">
        <f t="shared" ca="1" si="13"/>
        <v>-5.6679369606627006E-4</v>
      </c>
      <c r="AI49" s="25">
        <f t="shared" ca="1" si="13"/>
        <v>-6.1623044814496097E-4</v>
      </c>
      <c r="AJ49" s="25">
        <f t="shared" ca="1" si="13"/>
        <v>-5.4344230716196762E-4</v>
      </c>
      <c r="AK49" s="25">
        <f t="shared" ca="1" si="13"/>
        <v>-5.331555360044149E-4</v>
      </c>
    </row>
    <row r="50" spans="8:37">
      <c r="H50" s="21" t="s">
        <v>32</v>
      </c>
      <c r="I50" s="25">
        <f t="shared" ca="1" si="14"/>
        <v>1.8488499999999704</v>
      </c>
      <c r="J50" s="25">
        <f t="shared" ca="1" si="14"/>
        <v>1.0525942000000441</v>
      </c>
      <c r="K50" s="25">
        <f t="shared" ca="1" si="14"/>
        <v>1.3306440000001203</v>
      </c>
      <c r="L50" s="25">
        <f t="shared" ca="1" si="14"/>
        <v>-29.926660000000993</v>
      </c>
      <c r="M50" s="25">
        <f t="shared" ca="1" si="14"/>
        <v>-47.941359999998951</v>
      </c>
      <c r="N50" s="25">
        <f t="shared" ca="1" si="14"/>
        <v>-35.917120000000011</v>
      </c>
      <c r="O50" s="25">
        <f t="shared" ca="1" si="14"/>
        <v>-57.797674000000029</v>
      </c>
      <c r="P50" s="25">
        <f t="shared" ca="1" si="14"/>
        <v>-44.441719999999975</v>
      </c>
      <c r="Q50" s="25">
        <f t="shared" ca="1" si="14"/>
        <v>-93.045390000000083</v>
      </c>
      <c r="R50" s="25">
        <f t="shared" ca="1" si="14"/>
        <v>-135.83930600000008</v>
      </c>
      <c r="S50" s="25">
        <f t="shared" ca="1" si="12"/>
        <v>-307.15972999999894</v>
      </c>
      <c r="T50" s="25">
        <f t="shared" ca="1" si="12"/>
        <v>-231.76071600000103</v>
      </c>
      <c r="U50" s="25">
        <f t="shared" ca="1" si="12"/>
        <v>-375.99382999999807</v>
      </c>
      <c r="V50" s="25">
        <f t="shared" ca="1" si="12"/>
        <v>-510.20793000000003</v>
      </c>
      <c r="W50" s="25">
        <f t="shared" ca="1" si="12"/>
        <v>-171.79067000000009</v>
      </c>
      <c r="X50" s="25">
        <f t="shared" ca="1" si="12"/>
        <v>-81.424970000000997</v>
      </c>
      <c r="Y50" s="25">
        <f t="shared" ca="1" si="12"/>
        <v>-278.61245000000008</v>
      </c>
      <c r="Z50" s="25">
        <f t="shared" ca="1" si="13"/>
        <v>-531.10173999999984</v>
      </c>
      <c r="AA50" s="25">
        <f t="shared" ca="1" si="13"/>
        <v>-5.2687499999999829</v>
      </c>
      <c r="AB50" s="25">
        <f t="shared" ca="1" si="13"/>
        <v>-7.5592499999999916</v>
      </c>
      <c r="AC50" s="25">
        <f t="shared" ca="1" si="13"/>
        <v>-5.0820699999999874</v>
      </c>
      <c r="AD50" s="25">
        <f t="shared" ca="1" si="13"/>
        <v>-6.9933199999990165</v>
      </c>
      <c r="AE50" s="25">
        <f t="shared" ca="1" si="13"/>
        <v>-2.5280400000000043</v>
      </c>
      <c r="AF50" s="25">
        <f t="shared" ca="1" si="13"/>
        <v>0.98637999999999693</v>
      </c>
      <c r="AG50" s="25">
        <f t="shared" ca="1" si="13"/>
        <v>1.2557899999999904</v>
      </c>
      <c r="AH50" s="25">
        <f t="shared" ca="1" si="13"/>
        <v>0</v>
      </c>
      <c r="AI50" s="25">
        <f t="shared" ca="1" si="13"/>
        <v>0</v>
      </c>
      <c r="AJ50" s="25">
        <f t="shared" ca="1" si="13"/>
        <v>0</v>
      </c>
      <c r="AK50" s="25">
        <f t="shared" ca="1" si="13"/>
        <v>0</v>
      </c>
    </row>
    <row r="51" spans="8:37">
      <c r="H51" s="21" t="s">
        <v>66</v>
      </c>
      <c r="I51" s="25">
        <f t="shared" ca="1" si="14"/>
        <v>1.9993150800870012</v>
      </c>
      <c r="J51" s="25">
        <f t="shared" ca="1" si="14"/>
        <v>1.0013424059187557</v>
      </c>
      <c r="K51" s="25">
        <f t="shared" ca="1" si="14"/>
        <v>3.0855296910193459</v>
      </c>
      <c r="L51" s="25">
        <f t="shared" ca="1" si="14"/>
        <v>-54.893287814936855</v>
      </c>
      <c r="M51" s="25">
        <f t="shared" ca="1" si="14"/>
        <v>-38.797912927668847</v>
      </c>
      <c r="N51" s="25">
        <f t="shared" ca="1" si="14"/>
        <v>-54.4552089718253</v>
      </c>
      <c r="O51" s="25">
        <f t="shared" ca="1" si="14"/>
        <v>-50.775373841370424</v>
      </c>
      <c r="P51" s="25">
        <f t="shared" ca="1" si="14"/>
        <v>-51.520714100169243</v>
      </c>
      <c r="Q51" s="25">
        <f t="shared" ca="1" si="14"/>
        <v>-147.20731863912661</v>
      </c>
      <c r="R51" s="25">
        <f t="shared" ca="1" si="14"/>
        <v>-186.045440476522</v>
      </c>
      <c r="S51" s="25">
        <f t="shared" ca="1" si="12"/>
        <v>-336.93800764292166</v>
      </c>
      <c r="T51" s="25">
        <f t="shared" ca="1" si="12"/>
        <v>-399.85418609779981</v>
      </c>
      <c r="U51" s="25">
        <f t="shared" ca="1" si="12"/>
        <v>-322.94525568313952</v>
      </c>
      <c r="V51" s="25">
        <f t="shared" ca="1" si="12"/>
        <v>-635.61380778907574</v>
      </c>
      <c r="W51" s="25">
        <f t="shared" ca="1" si="12"/>
        <v>-595.39642650588462</v>
      </c>
      <c r="X51" s="25">
        <f t="shared" ca="1" si="12"/>
        <v>-562.02947548549378</v>
      </c>
      <c r="Y51" s="25">
        <f t="shared" ca="1" si="12"/>
        <v>-1126.2311373690827</v>
      </c>
      <c r="Z51" s="25">
        <f t="shared" ca="1" si="13"/>
        <v>-1258.2499747290799</v>
      </c>
      <c r="AA51" s="25">
        <f t="shared" ca="1" si="13"/>
        <v>-1811.1080739206936</v>
      </c>
      <c r="AB51" s="25">
        <f t="shared" ca="1" si="13"/>
        <v>-1938.0724310305013</v>
      </c>
      <c r="AC51" s="25">
        <f t="shared" ca="1" si="13"/>
        <v>-1859.430253398943</v>
      </c>
      <c r="AD51" s="25">
        <f t="shared" ca="1" si="13"/>
        <v>-2589.3923913063063</v>
      </c>
      <c r="AE51" s="25">
        <f t="shared" ca="1" si="13"/>
        <v>-2219.5938323431201</v>
      </c>
      <c r="AF51" s="25">
        <f t="shared" ca="1" si="13"/>
        <v>-1681.6450098524583</v>
      </c>
      <c r="AG51" s="25">
        <f t="shared" ca="1" si="13"/>
        <v>-1300.0404770515488</v>
      </c>
      <c r="AH51" s="25">
        <f t="shared" ca="1" si="13"/>
        <v>-2245.4349074465099</v>
      </c>
      <c r="AI51" s="25">
        <f t="shared" ca="1" si="13"/>
        <v>-2277.6287287116174</v>
      </c>
      <c r="AJ51" s="25">
        <f t="shared" ca="1" si="13"/>
        <v>-2002.9762402476044</v>
      </c>
      <c r="AK51" s="25">
        <f t="shared" ca="1" si="13"/>
        <v>-389.4536325082845</v>
      </c>
    </row>
    <row r="52" spans="8:37">
      <c r="H52" s="21" t="s">
        <v>65</v>
      </c>
      <c r="I52" s="25">
        <f t="shared" ca="1" si="14"/>
        <v>14.870208000002094</v>
      </c>
      <c r="J52" s="25">
        <f t="shared" ca="1" si="14"/>
        <v>507.52403599999889</v>
      </c>
      <c r="K52" s="25">
        <f t="shared" ca="1" si="14"/>
        <v>-315.38087299999825</v>
      </c>
      <c r="L52" s="25">
        <f t="shared" ca="1" si="14"/>
        <v>-333.79519499999878</v>
      </c>
      <c r="M52" s="25">
        <f t="shared" ca="1" si="14"/>
        <v>-768.26150400000006</v>
      </c>
      <c r="N52" s="25">
        <f t="shared" ca="1" si="14"/>
        <v>-789.20997700000044</v>
      </c>
      <c r="O52" s="25">
        <f t="shared" ca="1" si="14"/>
        <v>1098.2767839999942</v>
      </c>
      <c r="P52" s="25">
        <f t="shared" ca="1" si="14"/>
        <v>1071.9003090000042</v>
      </c>
      <c r="Q52" s="25">
        <f t="shared" ca="1" si="14"/>
        <v>249.78098300000056</v>
      </c>
      <c r="R52" s="25">
        <f t="shared" ca="1" si="14"/>
        <v>-291.44321899999886</v>
      </c>
      <c r="S52" s="25">
        <f t="shared" ca="1" si="12"/>
        <v>497.20480799998586</v>
      </c>
      <c r="T52" s="25">
        <f t="shared" ca="1" si="12"/>
        <v>-164.52596199999243</v>
      </c>
      <c r="U52" s="25">
        <f t="shared" ca="1" si="12"/>
        <v>351.8666789999952</v>
      </c>
      <c r="V52" s="25">
        <f t="shared" ca="1" si="12"/>
        <v>-67.782969000007142</v>
      </c>
      <c r="W52" s="25">
        <f t="shared" ca="1" si="12"/>
        <v>-21.780085999998846</v>
      </c>
      <c r="X52" s="25">
        <f t="shared" ca="1" si="12"/>
        <v>-298.4678070000009</v>
      </c>
      <c r="Y52" s="25">
        <f t="shared" ca="1" si="12"/>
        <v>-232.25173800000266</v>
      </c>
      <c r="Z52" s="25">
        <f t="shared" ca="1" si="13"/>
        <v>433.19006600000284</v>
      </c>
      <c r="AA52" s="25">
        <f t="shared" ca="1" si="13"/>
        <v>-353.16702900000928</v>
      </c>
      <c r="AB52" s="25">
        <f t="shared" ca="1" si="13"/>
        <v>-207.95088399999622</v>
      </c>
      <c r="AC52" s="25">
        <f t="shared" ca="1" si="13"/>
        <v>-636.41399499999898</v>
      </c>
      <c r="AD52" s="25">
        <f t="shared" ca="1" si="13"/>
        <v>-404.00301299999592</v>
      </c>
      <c r="AE52" s="25">
        <f t="shared" ca="1" si="13"/>
        <v>-305.12743899999805</v>
      </c>
      <c r="AF52" s="25">
        <f t="shared" ca="1" si="13"/>
        <v>-643.57418199999483</v>
      </c>
      <c r="AG52" s="25">
        <f t="shared" ca="1" si="13"/>
        <v>62.581997999999658</v>
      </c>
      <c r="AH52" s="25">
        <f t="shared" ca="1" si="13"/>
        <v>-245.76798999999664</v>
      </c>
      <c r="AI52" s="25">
        <f t="shared" ca="1" si="13"/>
        <v>-354.4695499999998</v>
      </c>
      <c r="AJ52" s="25">
        <f t="shared" ca="1" si="13"/>
        <v>-888.38645199998973</v>
      </c>
      <c r="AK52" s="25">
        <f t="shared" ca="1" si="13"/>
        <v>-696.79175100000248</v>
      </c>
    </row>
    <row r="53" spans="8:37">
      <c r="H53" s="21" t="s">
        <v>69</v>
      </c>
      <c r="I53" s="25">
        <f t="shared" ca="1" si="14"/>
        <v>-903.40906285725941</v>
      </c>
      <c r="J53" s="25">
        <f t="shared" ca="1" si="14"/>
        <v>-982.08512803271879</v>
      </c>
      <c r="K53" s="25">
        <f t="shared" ca="1" si="14"/>
        <v>-289.10278169946832</v>
      </c>
      <c r="L53" s="25">
        <f t="shared" ca="1" si="14"/>
        <v>-1807.0409360042104</v>
      </c>
      <c r="M53" s="25">
        <f t="shared" ca="1" si="14"/>
        <v>-2590.9887605512049</v>
      </c>
      <c r="N53" s="25">
        <f t="shared" ca="1" si="14"/>
        <v>-2371.1734515775752</v>
      </c>
      <c r="O53" s="25">
        <f t="shared" ca="1" si="14"/>
        <v>-2143.8541183506895</v>
      </c>
      <c r="P53" s="25">
        <f t="shared" ca="1" si="14"/>
        <v>-2833.394608085393</v>
      </c>
      <c r="Q53" s="25">
        <f t="shared" ca="1" si="14"/>
        <v>280.08192808153399</v>
      </c>
      <c r="R53" s="25">
        <f t="shared" ca="1" si="14"/>
        <v>-954.70227094690199</v>
      </c>
      <c r="S53" s="25">
        <f t="shared" ca="1" si="12"/>
        <v>-901.89611591567518</v>
      </c>
      <c r="T53" s="25">
        <f t="shared" ca="1" si="12"/>
        <v>1294.3185604602622</v>
      </c>
      <c r="U53" s="25">
        <f t="shared" ca="1" si="12"/>
        <v>536.46932941307023</v>
      </c>
      <c r="V53" s="25">
        <f t="shared" ca="1" si="12"/>
        <v>2656.6125671869959</v>
      </c>
      <c r="W53" s="25">
        <f t="shared" ca="1" si="12"/>
        <v>2460.1068325751985</v>
      </c>
      <c r="X53" s="25">
        <f t="shared" ca="1" si="12"/>
        <v>2019.5121475706692</v>
      </c>
      <c r="Y53" s="25">
        <f t="shared" ca="1" si="12"/>
        <v>5148.1177021526964</v>
      </c>
      <c r="Z53" s="25">
        <f t="shared" ca="1" si="13"/>
        <v>5371.414268469729</v>
      </c>
      <c r="AA53" s="25">
        <f t="shared" ca="1" si="13"/>
        <v>5094.7118274624227</v>
      </c>
      <c r="AB53" s="25">
        <f t="shared" ca="1" si="13"/>
        <v>4712.9261797426734</v>
      </c>
      <c r="AC53" s="25">
        <f t="shared" ca="1" si="13"/>
        <v>6164.091076706507</v>
      </c>
      <c r="AD53" s="25">
        <f t="shared" ca="1" si="13"/>
        <v>4985.0128587185754</v>
      </c>
      <c r="AE53" s="25">
        <f t="shared" ca="1" si="13"/>
        <v>4351.3947425484366</v>
      </c>
      <c r="AF53" s="25">
        <f t="shared" ca="1" si="13"/>
        <v>6065.4459866214311</v>
      </c>
      <c r="AG53" s="25">
        <f t="shared" ca="1" si="13"/>
        <v>4669.3923412173172</v>
      </c>
      <c r="AH53" s="25">
        <f t="shared" ca="1" si="13"/>
        <v>6473.8570063515799</v>
      </c>
      <c r="AI53" s="25">
        <f t="shared" ca="1" si="13"/>
        <v>5424.5038696295233</v>
      </c>
      <c r="AJ53" s="25">
        <f t="shared" ca="1" si="13"/>
        <v>5683.6499511022994</v>
      </c>
      <c r="AK53" s="25">
        <f t="shared" ca="1" si="13"/>
        <v>1529.723238750099</v>
      </c>
    </row>
    <row r="54" spans="8:37">
      <c r="H54" s="21" t="s">
        <v>68</v>
      </c>
      <c r="I54" s="25">
        <f t="shared" ca="1" si="14"/>
        <v>2.7220355877943803E-4</v>
      </c>
      <c r="J54" s="25">
        <f t="shared" ca="1" si="14"/>
        <v>1.9415339120314457E-3</v>
      </c>
      <c r="K54" s="25">
        <f t="shared" ca="1" si="14"/>
        <v>-5.7077793784810638</v>
      </c>
      <c r="L54" s="25">
        <f t="shared" ca="1" si="14"/>
        <v>7.2704365084064193E-4</v>
      </c>
      <c r="M54" s="25">
        <f t="shared" ca="1" si="14"/>
        <v>-320.90280673567759</v>
      </c>
      <c r="N54" s="25">
        <f t="shared" ca="1" si="14"/>
        <v>-516.76484654683736</v>
      </c>
      <c r="O54" s="25">
        <f t="shared" ca="1" si="14"/>
        <v>6.9606628576730145</v>
      </c>
      <c r="P54" s="25">
        <f t="shared" ca="1" si="14"/>
        <v>193.38780612358096</v>
      </c>
      <c r="Q54" s="25">
        <f t="shared" ca="1" si="14"/>
        <v>-168.81628476660626</v>
      </c>
      <c r="R54" s="25">
        <f t="shared" ca="1" si="14"/>
        <v>239.4675493310242</v>
      </c>
      <c r="S54" s="25">
        <f t="shared" ca="1" si="12"/>
        <v>2.806486500230676</v>
      </c>
      <c r="T54" s="25">
        <f t="shared" ca="1" si="12"/>
        <v>-1865.0502106344793</v>
      </c>
      <c r="U54" s="25">
        <f t="shared" ca="1" si="12"/>
        <v>-2654.3494878952697</v>
      </c>
      <c r="V54" s="25">
        <f t="shared" ca="1" si="12"/>
        <v>-3174.3303709473694</v>
      </c>
      <c r="W54" s="25">
        <f t="shared" ca="1" si="12"/>
        <v>-3089.2917071135889</v>
      </c>
      <c r="X54" s="25">
        <f t="shared" ca="1" si="12"/>
        <v>-2656.7687382792064</v>
      </c>
      <c r="Y54" s="25">
        <f t="shared" ca="1" si="12"/>
        <v>-5377.1631685510947</v>
      </c>
      <c r="Z54" s="25">
        <f t="shared" ca="1" si="13"/>
        <v>-4951.9892376796488</v>
      </c>
      <c r="AA54" s="25">
        <f t="shared" ca="1" si="13"/>
        <v>-3657.6286190044339</v>
      </c>
      <c r="AB54" s="25">
        <f t="shared" ca="1" si="13"/>
        <v>-4486.2437630008208</v>
      </c>
      <c r="AC54" s="25">
        <f t="shared" ca="1" si="13"/>
        <v>-5334.0453559919406</v>
      </c>
      <c r="AD54" s="25">
        <f t="shared" ca="1" si="13"/>
        <v>-2594.0781550228567</v>
      </c>
      <c r="AE54" s="25">
        <f t="shared" ca="1" si="13"/>
        <v>-1658.0624957628315</v>
      </c>
      <c r="AF54" s="25">
        <f t="shared" ca="1" si="13"/>
        <v>-2290.0949136632553</v>
      </c>
      <c r="AG54" s="25">
        <f t="shared" ca="1" si="13"/>
        <v>-1662.7965042570868</v>
      </c>
      <c r="AH54" s="25">
        <f t="shared" ca="1" si="13"/>
        <v>-3154.5354958047537</v>
      </c>
      <c r="AI54" s="25">
        <f t="shared" ca="1" si="13"/>
        <v>-2479.6574467901082</v>
      </c>
      <c r="AJ54" s="25">
        <f t="shared" ca="1" si="13"/>
        <v>-2431.1784933525632</v>
      </c>
      <c r="AK54" s="25">
        <f t="shared" ca="1" si="13"/>
        <v>198.4161597242346</v>
      </c>
    </row>
    <row r="55" spans="8:37">
      <c r="H55" s="21" t="s">
        <v>36</v>
      </c>
      <c r="I55" s="25">
        <f t="shared" ca="1" si="14"/>
        <v>-2.0226967610437327</v>
      </c>
      <c r="J55" s="25">
        <f t="shared" ca="1" si="14"/>
        <v>-1.5325250165982141</v>
      </c>
      <c r="K55" s="25">
        <f t="shared" ca="1" si="14"/>
        <v>-1.8715010487113659E-2</v>
      </c>
      <c r="L55" s="25">
        <f t="shared" ca="1" si="14"/>
        <v>1.3680621385879022</v>
      </c>
      <c r="M55" s="25">
        <f t="shared" ca="1" si="14"/>
        <v>0.56809225289424603</v>
      </c>
      <c r="N55" s="25">
        <f t="shared" ca="1" si="14"/>
        <v>1.0588273826550108</v>
      </c>
      <c r="O55" s="25">
        <f t="shared" ca="1" si="14"/>
        <v>6.6120543635122431E-2</v>
      </c>
      <c r="P55" s="25">
        <f t="shared" ca="1" si="14"/>
        <v>-113.45401084658897</v>
      </c>
      <c r="Q55" s="25">
        <f t="shared" ca="1" si="14"/>
        <v>-116.47293161731079</v>
      </c>
      <c r="R55" s="25">
        <f t="shared" ca="1" si="14"/>
        <v>-117.07636308399998</v>
      </c>
      <c r="S55" s="25">
        <f t="shared" ca="1" si="12"/>
        <v>-207.99140565258898</v>
      </c>
      <c r="T55" s="25">
        <f t="shared" ca="1" si="12"/>
        <v>373.41155278857877</v>
      </c>
      <c r="U55" s="25">
        <f t="shared" ca="1" si="12"/>
        <v>215.62240999433016</v>
      </c>
      <c r="V55" s="25">
        <f t="shared" ca="1" si="12"/>
        <v>211.73602831300036</v>
      </c>
      <c r="W55" s="25">
        <f t="shared" ca="1" si="12"/>
        <v>366.84417401250994</v>
      </c>
      <c r="X55" s="25">
        <f t="shared" ca="1" si="12"/>
        <v>381.16281300106994</v>
      </c>
      <c r="Y55" s="25">
        <f t="shared" ca="1" si="12"/>
        <v>359.32074186600494</v>
      </c>
      <c r="Z55" s="25">
        <f t="shared" ca="1" si="13"/>
        <v>358.49303620692626</v>
      </c>
      <c r="AA55" s="25">
        <f t="shared" ca="1" si="13"/>
        <v>359.54448854434077</v>
      </c>
      <c r="AB55" s="25">
        <f t="shared" ca="1" si="13"/>
        <v>351.53573523159048</v>
      </c>
      <c r="AC55" s="25">
        <f t="shared" ca="1" si="13"/>
        <v>-2611.8001430630802</v>
      </c>
      <c r="AD55" s="25">
        <f t="shared" ca="1" si="13"/>
        <v>-3284.3895246776192</v>
      </c>
      <c r="AE55" s="25">
        <f t="shared" ca="1" si="13"/>
        <v>-3192.9197040093586</v>
      </c>
      <c r="AF55" s="25">
        <f t="shared" ca="1" si="13"/>
        <v>-5185.4654942357483</v>
      </c>
      <c r="AG55" s="25">
        <f t="shared" ca="1" si="13"/>
        <v>-5406.3256062158307</v>
      </c>
      <c r="AH55" s="25">
        <f t="shared" ca="1" si="13"/>
        <v>-4666.1886244631296</v>
      </c>
      <c r="AI55" s="25">
        <f t="shared" ca="1" si="13"/>
        <v>-5295.3113135407038</v>
      </c>
      <c r="AJ55" s="25">
        <f t="shared" ca="1" si="13"/>
        <v>-5279.1501337793288</v>
      </c>
      <c r="AK55" s="25">
        <f t="shared" ca="1" si="13"/>
        <v>-3856.2781888194913</v>
      </c>
    </row>
    <row r="56" spans="8:37">
      <c r="H56" s="21" t="s">
        <v>73</v>
      </c>
      <c r="I56" s="25">
        <f t="shared" ca="1" si="14"/>
        <v>-9.448709000000008</v>
      </c>
      <c r="J56" s="25">
        <f t="shared" ca="1" si="14"/>
        <v>-9.7800839999990217</v>
      </c>
      <c r="K56" s="25">
        <f t="shared" ca="1" si="14"/>
        <v>-8.6651363789140987</v>
      </c>
      <c r="L56" s="25">
        <f t="shared" ca="1" si="14"/>
        <v>-19.797187686769803</v>
      </c>
      <c r="M56" s="25">
        <f t="shared" ca="1" si="14"/>
        <v>-3.9315538166783881</v>
      </c>
      <c r="N56" s="25">
        <f t="shared" ca="1" si="14"/>
        <v>129.91916178330303</v>
      </c>
      <c r="O56" s="25">
        <f t="shared" ca="1" si="14"/>
        <v>-360.08252108120632</v>
      </c>
      <c r="P56" s="25">
        <f t="shared" ca="1" si="14"/>
        <v>-216.65280013692245</v>
      </c>
      <c r="Q56" s="25">
        <f t="shared" ca="1" si="14"/>
        <v>-53.954932723961974</v>
      </c>
      <c r="R56" s="25">
        <f t="shared" ca="1" si="14"/>
        <v>441.38871568021204</v>
      </c>
      <c r="S56" s="25">
        <f t="shared" ca="1" si="12"/>
        <v>336.44517988950338</v>
      </c>
      <c r="T56" s="25">
        <f t="shared" ca="1" si="12"/>
        <v>-1347.6131781827025</v>
      </c>
      <c r="U56" s="25">
        <f t="shared" ca="1" si="12"/>
        <v>-1670.4267945019619</v>
      </c>
      <c r="V56" s="25">
        <f t="shared" ca="1" si="12"/>
        <v>-1579.4583297044155</v>
      </c>
      <c r="W56" s="25">
        <f t="shared" ca="1" si="12"/>
        <v>-1426.6864195978596</v>
      </c>
      <c r="X56" s="25">
        <f t="shared" ca="1" si="12"/>
        <v>-1395.3662175849659</v>
      </c>
      <c r="Y56" s="25">
        <f t="shared" ca="1" si="12"/>
        <v>-2077.6933516734862</v>
      </c>
      <c r="Z56" s="25">
        <f t="shared" ca="1" si="13"/>
        <v>-1760.0443065218969</v>
      </c>
      <c r="AA56" s="25">
        <f t="shared" ca="1" si="13"/>
        <v>-1112.3262472777897</v>
      </c>
      <c r="AB56" s="25">
        <f t="shared" ca="1" si="13"/>
        <v>-1312.7282822716152</v>
      </c>
      <c r="AC56" s="25">
        <f t="shared" ca="1" si="13"/>
        <v>737.47515009027484</v>
      </c>
      <c r="AD56" s="25">
        <f t="shared" ca="1" si="13"/>
        <v>2519.9799879503589</v>
      </c>
      <c r="AE56" s="25">
        <f t="shared" ca="1" si="13"/>
        <v>2739.5521368203772</v>
      </c>
      <c r="AF56" s="25">
        <f t="shared" ca="1" si="13"/>
        <v>3392.681447556708</v>
      </c>
      <c r="AG56" s="25">
        <f t="shared" ca="1" si="13"/>
        <v>3982.76023138253</v>
      </c>
      <c r="AH56" s="25">
        <f t="shared" ca="1" si="13"/>
        <v>3160.3608402790196</v>
      </c>
      <c r="AI56" s="25">
        <f t="shared" ca="1" si="13"/>
        <v>3974.3536386026026</v>
      </c>
      <c r="AJ56" s="25">
        <f t="shared" ca="1" si="13"/>
        <v>4267.3864370543815</v>
      </c>
      <c r="AK56" s="25">
        <f t="shared" ca="1" si="13"/>
        <v>3848.9393659267007</v>
      </c>
    </row>
    <row r="57" spans="8:37">
      <c r="H57" s="21" t="s">
        <v>56</v>
      </c>
      <c r="I57" s="25">
        <f t="shared" ca="1" si="14"/>
        <v>-0.88086556399991878</v>
      </c>
      <c r="J57" s="25">
        <f t="shared" ca="1" si="14"/>
        <v>-1.4905859499999679</v>
      </c>
      <c r="K57" s="25">
        <f t="shared" ca="1" si="14"/>
        <v>7.5288206199999763</v>
      </c>
      <c r="L57" s="25">
        <f t="shared" ca="1" si="14"/>
        <v>1.6500920999998243</v>
      </c>
      <c r="M57" s="25">
        <f t="shared" ca="1" si="14"/>
        <v>4.6159101999987797</v>
      </c>
      <c r="N57" s="25">
        <f t="shared" ca="1" si="14"/>
        <v>6.8252885000001697</v>
      </c>
      <c r="O57" s="25">
        <f t="shared" ca="1" si="14"/>
        <v>7.685194299999921</v>
      </c>
      <c r="P57" s="25">
        <f t="shared" ca="1" si="14"/>
        <v>4.8606803000006948</v>
      </c>
      <c r="Q57" s="25">
        <f t="shared" ca="1" si="14"/>
        <v>8.9066776000004211</v>
      </c>
      <c r="R57" s="25">
        <f t="shared" ca="1" si="14"/>
        <v>9.6855979999995725</v>
      </c>
      <c r="S57" s="25">
        <f t="shared" ca="1" si="12"/>
        <v>56.616395499999726</v>
      </c>
      <c r="T57" s="25">
        <f t="shared" ca="1" si="12"/>
        <v>34.478719299998829</v>
      </c>
      <c r="U57" s="25">
        <f t="shared" ca="1" si="12"/>
        <v>54.333591099999467</v>
      </c>
      <c r="V57" s="25">
        <f t="shared" ca="1" si="12"/>
        <v>1.0117876999975124</v>
      </c>
      <c r="W57" s="25">
        <f t="shared" ca="1" si="12"/>
        <v>69.635624999999891</v>
      </c>
      <c r="X57" s="25">
        <f t="shared" ca="1" si="12"/>
        <v>154.56486980000136</v>
      </c>
      <c r="Y57" s="25">
        <f t="shared" ca="1" si="12"/>
        <v>107.2625212999983</v>
      </c>
      <c r="Z57" s="25">
        <f t="shared" ca="1" si="13"/>
        <v>132.58055249999961</v>
      </c>
      <c r="AA57" s="25">
        <f t="shared" ca="1" si="13"/>
        <v>108.47713099999964</v>
      </c>
      <c r="AB57" s="25">
        <f t="shared" ca="1" si="13"/>
        <v>97.958044999989397</v>
      </c>
      <c r="AC57" s="25">
        <f t="shared" ca="1" si="13"/>
        <v>201.72294299999794</v>
      </c>
      <c r="AD57" s="25">
        <f t="shared" ca="1" si="13"/>
        <v>334.03188370000134</v>
      </c>
      <c r="AE57" s="25">
        <f t="shared" ca="1" si="13"/>
        <v>463.34331599999859</v>
      </c>
      <c r="AF57" s="25">
        <f t="shared" ca="1" si="13"/>
        <v>667.45965499999784</v>
      </c>
      <c r="AG57" s="25">
        <f t="shared" ca="1" si="13"/>
        <v>782.26628379999966</v>
      </c>
      <c r="AH57" s="25">
        <f t="shared" ca="1" si="13"/>
        <v>646.52438600000005</v>
      </c>
      <c r="AI57" s="25">
        <f t="shared" ca="1" si="13"/>
        <v>782.17251260000148</v>
      </c>
      <c r="AJ57" s="25">
        <f t="shared" ca="1" si="13"/>
        <v>1161.0814870000004</v>
      </c>
      <c r="AK57" s="25">
        <f t="shared" ca="1" si="13"/>
        <v>771.06955200000948</v>
      </c>
    </row>
    <row r="59" spans="8:37">
      <c r="H59" s="21" t="s">
        <v>70</v>
      </c>
      <c r="I59" s="25">
        <f t="shared" ref="I59:X61" ca="1" si="15">-SUMIFS(OFFSET(INDIRECT("'"&amp;$E$1 &amp; "_Generation'!C:C"), 0, I$1), INDIRECT("'"&amp;$E$1 &amp; "_Generation'!B:B"),$H59, INDIRECT("'"&amp;$E$1 &amp; "_Generation'!A:A"),$B$44) + SUMIFS(OFFSET(INDIRECT("'"&amp;$C$1 &amp; "_Generation'!C:C"), 0, I$1), INDIRECT("'"&amp;$C$1 &amp; "_Generation'!B:B"),$H59, INDIRECT("'"&amp;$C$1 &amp; "_Generation'!A:A"),$B$44)</f>
        <v>-2.497156456118887</v>
      </c>
      <c r="J59" s="25">
        <f t="shared" ca="1" si="15"/>
        <v>-1.8920030885483357</v>
      </c>
      <c r="K59" s="25">
        <f t="shared" ca="1" si="15"/>
        <v>-2.3102052870001444E-2</v>
      </c>
      <c r="L59" s="25">
        <f t="shared" ca="1" si="15"/>
        <v>1.6606333856610149</v>
      </c>
      <c r="M59" s="25">
        <f t="shared" ca="1" si="15"/>
        <v>0.71811396424703844</v>
      </c>
      <c r="N59" s="25">
        <f t="shared" ca="1" si="15"/>
        <v>1.3187850852930296</v>
      </c>
      <c r="O59" s="25">
        <f t="shared" ca="1" si="15"/>
        <v>8.1785402271066232E-2</v>
      </c>
      <c r="P59" s="25">
        <f t="shared" ca="1" si="15"/>
        <v>-133.32803270770688</v>
      </c>
      <c r="Q59" s="25">
        <f t="shared" ca="1" si="15"/>
        <v>-137.15808516782403</v>
      </c>
      <c r="R59" s="25">
        <f t="shared" ca="1" si="15"/>
        <v>-137.88681091115103</v>
      </c>
      <c r="S59" s="25">
        <f t="shared" ca="1" si="15"/>
        <v>-245.30975167961401</v>
      </c>
      <c r="T59" s="25">
        <f t="shared" ca="1" si="15"/>
        <v>439.96913684300284</v>
      </c>
      <c r="U59" s="25">
        <f t="shared" ca="1" si="15"/>
        <v>253.25427124405064</v>
      </c>
      <c r="V59" s="25">
        <f t="shared" ca="1" si="15"/>
        <v>250.31762006881013</v>
      </c>
      <c r="W59" s="25">
        <f t="shared" ca="1" si="15"/>
        <v>430.54873850671947</v>
      </c>
      <c r="X59" s="25">
        <f t="shared" ca="1" si="15"/>
        <v>448.3100065359713</v>
      </c>
      <c r="Y59" s="25">
        <f t="shared" ref="Y59:AK61" ca="1" si="16">-SUMIFS(OFFSET(INDIRECT("'"&amp;$E$1 &amp; "_Generation'!C:C"), 0, Y$1), INDIRECT("'"&amp;$E$1 &amp; "_Generation'!B:B"),$H59, INDIRECT("'"&amp;$E$1 &amp; "_Generation'!A:A"),$B$44) + SUMIFS(OFFSET(INDIRECT("'"&amp;$C$1 &amp; "_Generation'!C:C"), 0, Y$1), INDIRECT("'"&amp;$C$1 &amp; "_Generation'!B:B"),$H59, INDIRECT("'"&amp;$C$1 &amp; "_Generation'!A:A"),$B$44)</f>
        <v>423.39023952490288</v>
      </c>
      <c r="Z59" s="25">
        <f t="shared" ca="1" si="16"/>
        <v>422.15628397980663</v>
      </c>
      <c r="AA59" s="25">
        <f t="shared" ca="1" si="16"/>
        <v>422.14923867634116</v>
      </c>
      <c r="AB59" s="25">
        <f t="shared" ca="1" si="16"/>
        <v>414.56265990045995</v>
      </c>
      <c r="AC59" s="25">
        <f t="shared" ca="1" si="16"/>
        <v>-3092.4640759088898</v>
      </c>
      <c r="AD59" s="25">
        <f t="shared" ca="1" si="16"/>
        <v>-3889.3987548928471</v>
      </c>
      <c r="AE59" s="25">
        <f t="shared" ca="1" si="16"/>
        <v>-3762.1899289270714</v>
      </c>
      <c r="AF59" s="25">
        <f t="shared" ca="1" si="16"/>
        <v>-6119.791324857837</v>
      </c>
      <c r="AG59" s="25">
        <f t="shared" ca="1" si="16"/>
        <v>-6395.1703726362412</v>
      </c>
      <c r="AH59" s="25">
        <f t="shared" ca="1" si="16"/>
        <v>-5484.4076314397207</v>
      </c>
      <c r="AI59" s="25">
        <f t="shared" ca="1" si="16"/>
        <v>-6268.2136074704722</v>
      </c>
      <c r="AJ59" s="25">
        <f t="shared" ca="1" si="16"/>
        <v>-6201.6297007107351</v>
      </c>
      <c r="AK59" s="25">
        <f t="shared" ca="1" si="16"/>
        <v>-4549.3418509435833</v>
      </c>
    </row>
    <row r="60" spans="8:37">
      <c r="H60" s="21" t="s">
        <v>72</v>
      </c>
      <c r="I60" s="25">
        <f t="shared" ca="1" si="15"/>
        <v>-28.781198000000018</v>
      </c>
      <c r="J60" s="25">
        <f t="shared" ca="1" si="15"/>
        <v>-30.77808600000094</v>
      </c>
      <c r="K60" s="25">
        <f t="shared" ca="1" si="15"/>
        <v>-33.439650601940912</v>
      </c>
      <c r="L60" s="25">
        <f t="shared" ca="1" si="15"/>
        <v>-59.151392843284611</v>
      </c>
      <c r="M60" s="25">
        <f t="shared" ca="1" si="15"/>
        <v>-60.080205323890368</v>
      </c>
      <c r="N60" s="25">
        <f t="shared" ca="1" si="15"/>
        <v>129.98465064923312</v>
      </c>
      <c r="O60" s="25">
        <f t="shared" ca="1" si="15"/>
        <v>-629.11283428779461</v>
      </c>
      <c r="P60" s="25">
        <f t="shared" ca="1" si="15"/>
        <v>-511.04940894632273</v>
      </c>
      <c r="Q60" s="25">
        <f t="shared" ca="1" si="15"/>
        <v>-287.69142157071474</v>
      </c>
      <c r="R60" s="25">
        <f t="shared" ca="1" si="15"/>
        <v>-134.35858554156039</v>
      </c>
      <c r="S60" s="25">
        <f t="shared" ca="1" si="15"/>
        <v>63.646384885643783</v>
      </c>
      <c r="T60" s="25">
        <f t="shared" ca="1" si="15"/>
        <v>-1910.5016169453957</v>
      </c>
      <c r="U60" s="25">
        <f t="shared" ca="1" si="15"/>
        <v>-2311.8282238850807</v>
      </c>
      <c r="V60" s="25">
        <f t="shared" ca="1" si="15"/>
        <v>-2104.8834820199263</v>
      </c>
      <c r="W60" s="25">
        <f t="shared" ca="1" si="15"/>
        <v>-2047.2938779901779</v>
      </c>
      <c r="X60" s="25">
        <f t="shared" ca="1" si="15"/>
        <v>-2082.0503029363281</v>
      </c>
      <c r="Y60" s="25">
        <f t="shared" ca="1" si="16"/>
        <v>-2801.7823205929562</v>
      </c>
      <c r="Z60" s="25">
        <f t="shared" ca="1" si="16"/>
        <v>-2077.3497473799143</v>
      </c>
      <c r="AA60" s="25">
        <f t="shared" ca="1" si="16"/>
        <v>-1452.6208087653467</v>
      </c>
      <c r="AB60" s="25">
        <f t="shared" ca="1" si="16"/>
        <v>-1693.7046324499897</v>
      </c>
      <c r="AC60" s="25">
        <f t="shared" ca="1" si="16"/>
        <v>671.10821025976475</v>
      </c>
      <c r="AD60" s="25">
        <f t="shared" ca="1" si="16"/>
        <v>3132.2726061261201</v>
      </c>
      <c r="AE60" s="25">
        <f t="shared" ca="1" si="16"/>
        <v>3310.3079284796186</v>
      </c>
      <c r="AF60" s="25">
        <f t="shared" ca="1" si="16"/>
        <v>4074.5517574387814</v>
      </c>
      <c r="AG60" s="25">
        <f t="shared" ca="1" si="16"/>
        <v>5092.7073057499074</v>
      </c>
      <c r="AH60" s="25">
        <f t="shared" ca="1" si="16"/>
        <v>3935.827298601238</v>
      </c>
      <c r="AI60" s="25">
        <f t="shared" ca="1" si="16"/>
        <v>5044.0367507401061</v>
      </c>
      <c r="AJ60" s="25">
        <f t="shared" ca="1" si="16"/>
        <v>5393.3171326167321</v>
      </c>
      <c r="AK60" s="25">
        <f t="shared" ca="1" si="16"/>
        <v>4951.2318264173846</v>
      </c>
    </row>
    <row r="61" spans="8:37">
      <c r="H61" s="21" t="s">
        <v>76</v>
      </c>
      <c r="I61" s="25">
        <f t="shared" ca="1" si="15"/>
        <v>-1.0572471280000002</v>
      </c>
      <c r="J61" s="25">
        <f t="shared" ca="1" si="15"/>
        <v>-1.7890591899999038</v>
      </c>
      <c r="K61" s="25">
        <f t="shared" ca="1" si="15"/>
        <v>9.0163957300002835</v>
      </c>
      <c r="L61" s="25">
        <f t="shared" ca="1" si="15"/>
        <v>2.2247487999999294</v>
      </c>
      <c r="M61" s="25">
        <f t="shared" ca="1" si="15"/>
        <v>5.2602717000017947</v>
      </c>
      <c r="N61" s="25">
        <f t="shared" ca="1" si="15"/>
        <v>8.2476524999990488</v>
      </c>
      <c r="O61" s="25">
        <f t="shared" ca="1" si="15"/>
        <v>9.2244771999994555</v>
      </c>
      <c r="P61" s="25">
        <f t="shared" ca="1" si="15"/>
        <v>5.8334230000014031</v>
      </c>
      <c r="Q61" s="25">
        <f t="shared" ca="1" si="15"/>
        <v>10.791868900000736</v>
      </c>
      <c r="R61" s="25">
        <f t="shared" ca="1" si="15"/>
        <v>11.52313199999935</v>
      </c>
      <c r="S61" s="25">
        <f t="shared" ca="1" si="15"/>
        <v>67.929058199999872</v>
      </c>
      <c r="T61" s="25">
        <f t="shared" ca="1" si="15"/>
        <v>42.272407000001294</v>
      </c>
      <c r="U61" s="25">
        <f t="shared" ca="1" si="15"/>
        <v>63.895491000002039</v>
      </c>
      <c r="V61" s="25">
        <f t="shared" ca="1" si="15"/>
        <v>0.34017899999889778</v>
      </c>
      <c r="W61" s="25">
        <f t="shared" ca="1" si="15"/>
        <v>84.239758699998674</v>
      </c>
      <c r="X61" s="25">
        <f t="shared" ca="1" si="15"/>
        <v>185.81041499999992</v>
      </c>
      <c r="Y61" s="25">
        <f t="shared" ca="1" si="16"/>
        <v>129.0094395999995</v>
      </c>
      <c r="Z61" s="25">
        <f t="shared" ca="1" si="16"/>
        <v>159.5266805000083</v>
      </c>
      <c r="AA61" s="25">
        <f t="shared" ca="1" si="16"/>
        <v>129.90068599999904</v>
      </c>
      <c r="AB61" s="25">
        <f t="shared" ca="1" si="16"/>
        <v>116.44014500000048</v>
      </c>
      <c r="AC61" s="25">
        <f t="shared" ca="1" si="16"/>
        <v>242.31854599999951</v>
      </c>
      <c r="AD61" s="25">
        <f t="shared" ca="1" si="16"/>
        <v>400.62324279998938</v>
      </c>
      <c r="AE61" s="25">
        <f t="shared" ca="1" si="16"/>
        <v>555.82314199999928</v>
      </c>
      <c r="AF61" s="25">
        <f t="shared" ca="1" si="16"/>
        <v>799.63512599999922</v>
      </c>
      <c r="AG61" s="25">
        <f t="shared" ca="1" si="16"/>
        <v>941.90441800001008</v>
      </c>
      <c r="AH61" s="25">
        <f t="shared" ca="1" si="16"/>
        <v>776.54851400000098</v>
      </c>
      <c r="AI61" s="25">
        <f t="shared" ca="1" si="16"/>
        <v>938.75192499999957</v>
      </c>
      <c r="AJ61" s="25">
        <f t="shared" ca="1" si="16"/>
        <v>1394.3961960000011</v>
      </c>
      <c r="AK61" s="25">
        <f t="shared" ca="1" si="16"/>
        <v>924.11939240000083</v>
      </c>
    </row>
    <row r="63" spans="8:37">
      <c r="H63" s="26" t="s">
        <v>125</v>
      </c>
      <c r="I63" s="26"/>
    </row>
  </sheetData>
  <dataConsolidate/>
  <dataValidations count="1">
    <dataValidation type="list" allowBlank="1" showInputMessage="1" showErrorMessage="1" sqref="B4 B23 B44">
      <formula1>"NEM,NSW1,QLD1,VIC1,SA1,TAS1"</formula1>
    </dataValidation>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188736"/>
  </sheetPr>
  <dimension ref="A1:AE151"/>
  <sheetViews>
    <sheetView zoomScale="85" zoomScaleNormal="85" workbookViewId="0"/>
  </sheetViews>
  <sheetFormatPr defaultColWidth="9.140625" defaultRowHeight="15"/>
  <cols>
    <col min="1" max="1" width="16" style="13" customWidth="1"/>
    <col min="2" max="2" width="30.5703125" style="13" customWidth="1"/>
    <col min="3" max="32" width="9.42578125" style="13" customWidth="1"/>
    <col min="33" max="16384" width="9.140625" style="13"/>
  </cols>
  <sheetData>
    <row r="1" spans="1:31" s="28" customFormat="1" ht="23.25" customHeight="1">
      <c r="A1" s="27" t="s">
        <v>126</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s="28" customFormat="1"/>
    <row r="3" spans="1:31" s="28" customFormat="1"/>
    <row r="4" spans="1:31">
      <c r="A4" s="18" t="s">
        <v>127</v>
      </c>
      <c r="B4" s="1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0">
        <v>0.47820999780217255</v>
      </c>
      <c r="D6" s="30">
        <v>0.44302620702381168</v>
      </c>
      <c r="E6" s="30">
        <v>0.46147360806530213</v>
      </c>
      <c r="F6" s="30">
        <v>0.58727320874356326</v>
      </c>
      <c r="G6" s="30">
        <v>0.61924799874585468</v>
      </c>
      <c r="H6" s="30">
        <v>0.5931248129679193</v>
      </c>
      <c r="I6" s="30">
        <v>0.56474433533459734</v>
      </c>
      <c r="J6" s="30">
        <v>0.59716544269668059</v>
      </c>
      <c r="K6" s="30">
        <v>0.60843272233336565</v>
      </c>
      <c r="L6" s="30">
        <v>0.58581881731088081</v>
      </c>
      <c r="M6" s="30">
        <v>0.56187929611327214</v>
      </c>
      <c r="N6" s="30">
        <v>0.53844270270158112</v>
      </c>
      <c r="O6" s="30">
        <v>0.62010277479580156</v>
      </c>
      <c r="P6" s="30">
        <v>0.55342992839156746</v>
      </c>
      <c r="Q6" s="30">
        <v>0.51072611142418267</v>
      </c>
      <c r="R6" s="30">
        <v>0.53931229428387606</v>
      </c>
      <c r="S6" s="30">
        <v>0.56071566037724263</v>
      </c>
      <c r="T6" s="30">
        <v>0.56079970059408724</v>
      </c>
      <c r="U6" s="30">
        <v>0.51530610711025771</v>
      </c>
      <c r="V6" s="30">
        <v>0.51748440398572548</v>
      </c>
      <c r="W6" s="30">
        <v>0.50879103220166599</v>
      </c>
      <c r="X6" s="30">
        <v>0.54880384541281479</v>
      </c>
      <c r="Y6" s="30">
        <v>0.5015091567334673</v>
      </c>
      <c r="Z6" s="30">
        <v>0.49456565685212334</v>
      </c>
      <c r="AA6" s="30">
        <v>0.44956503611117715</v>
      </c>
      <c r="AB6" s="30">
        <v>0.44674114419724309</v>
      </c>
      <c r="AC6" s="30">
        <v>0.42899091345790558</v>
      </c>
      <c r="AD6" s="30">
        <v>0.38241076054924061</v>
      </c>
      <c r="AE6" s="30">
        <v>0.38393200745922262</v>
      </c>
    </row>
    <row r="7" spans="1:31">
      <c r="A7" s="29" t="s">
        <v>40</v>
      </c>
      <c r="B7" s="29" t="s">
        <v>71</v>
      </c>
      <c r="C7" s="30">
        <v>0.604445932355268</v>
      </c>
      <c r="D7" s="30">
        <v>0.5310586958179615</v>
      </c>
      <c r="E7" s="30">
        <v>0.54994937369519836</v>
      </c>
      <c r="F7" s="30">
        <v>0.63499870278220427</v>
      </c>
      <c r="G7" s="30">
        <v>0.6482706089569884</v>
      </c>
      <c r="H7" s="30">
        <v>0.60720162905389197</v>
      </c>
      <c r="I7" s="30">
        <v>0.49942176870665694</v>
      </c>
      <c r="J7" s="30">
        <v>0.62979779328821439</v>
      </c>
      <c r="K7" s="30">
        <v>0.64889591021252113</v>
      </c>
      <c r="L7" s="30">
        <v>0.62822044689417356</v>
      </c>
      <c r="M7" s="30">
        <v>0.58768195606185414</v>
      </c>
      <c r="N7" s="30">
        <v>0.57609934094568749</v>
      </c>
      <c r="O7" s="30">
        <v>0.61632916330098952</v>
      </c>
      <c r="P7" s="30">
        <v>0.60119815639570873</v>
      </c>
      <c r="Q7" s="30">
        <v>0.56391144051915965</v>
      </c>
      <c r="R7" s="30">
        <v>0.53590492576049376</v>
      </c>
      <c r="S7" s="30">
        <v>0.40268336382339731</v>
      </c>
      <c r="T7" s="30">
        <v>0.58172561974309978</v>
      </c>
      <c r="U7" s="30">
        <v>0.57709863360679126</v>
      </c>
      <c r="V7" s="30">
        <v>0.23165320564195191</v>
      </c>
      <c r="W7" s="30">
        <v>0.4489647461397559</v>
      </c>
      <c r="X7" s="30">
        <v>0.57464087395660479</v>
      </c>
      <c r="Y7" s="30">
        <v>0.60633545988942206</v>
      </c>
      <c r="Z7" s="30">
        <v>0.53687473078184678</v>
      </c>
      <c r="AA7" s="30">
        <v>0.52008716463993276</v>
      </c>
      <c r="AB7" s="30">
        <v>0.60885672437176719</v>
      </c>
      <c r="AC7" s="30" t="s">
        <v>169</v>
      </c>
      <c r="AD7" s="30" t="s">
        <v>169</v>
      </c>
      <c r="AE7" s="30" t="s">
        <v>169</v>
      </c>
    </row>
    <row r="8" spans="1:31">
      <c r="A8" s="29" t="s">
        <v>40</v>
      </c>
      <c r="B8" s="29" t="s">
        <v>20</v>
      </c>
      <c r="C8" s="30">
        <v>8.4171480967591722E-2</v>
      </c>
      <c r="D8" s="30">
        <v>8.4171480975564344E-2</v>
      </c>
      <c r="E8" s="30">
        <v>7.1446284549478878E-2</v>
      </c>
      <c r="F8" s="30">
        <v>0.14090713631076607</v>
      </c>
      <c r="G8" s="30">
        <v>0.17065323271324745</v>
      </c>
      <c r="H8" s="30">
        <v>0.14801409769345464</v>
      </c>
      <c r="I8" s="30">
        <v>0.14974414172477316</v>
      </c>
      <c r="J8" s="30">
        <v>0.14679866792601601</v>
      </c>
      <c r="K8" s="30">
        <v>0.18410028999620945</v>
      </c>
      <c r="L8" s="30">
        <v>0.18570688592176882</v>
      </c>
      <c r="M8" s="30">
        <v>0.21310769995527706</v>
      </c>
      <c r="N8" s="30">
        <v>0.21725292930819437</v>
      </c>
      <c r="O8" s="30">
        <v>0.26269441745770811</v>
      </c>
      <c r="P8" s="30">
        <v>0.25376179686992256</v>
      </c>
      <c r="Q8" s="30">
        <v>0.23076779527314784</v>
      </c>
      <c r="R8" s="30">
        <v>0.22150973113830183</v>
      </c>
      <c r="S8" s="30">
        <v>0.26148881786566469</v>
      </c>
      <c r="T8" s="30">
        <v>0.26472610361670595</v>
      </c>
      <c r="U8" s="30">
        <v>0.245226042152771</v>
      </c>
      <c r="V8" s="30">
        <v>0.25392892379224774</v>
      </c>
      <c r="W8" s="30">
        <v>0.27156102025101481</v>
      </c>
      <c r="X8" s="30">
        <v>0.29348252110965323</v>
      </c>
      <c r="Y8" s="30">
        <v>0.23102763384974978</v>
      </c>
      <c r="Z8" s="30">
        <v>0.2578248391507969</v>
      </c>
      <c r="AA8" s="30">
        <v>0.27121085454947752</v>
      </c>
      <c r="AB8" s="30">
        <v>0.28260023575419196</v>
      </c>
      <c r="AC8" s="30">
        <v>0.28337444824150299</v>
      </c>
      <c r="AD8" s="30">
        <v>0.28260016731311471</v>
      </c>
      <c r="AE8" s="30">
        <v>0.28260016329587612</v>
      </c>
    </row>
    <row r="9" spans="1:31">
      <c r="A9" s="29" t="s">
        <v>40</v>
      </c>
      <c r="B9" s="29" t="s">
        <v>32</v>
      </c>
      <c r="C9" s="30">
        <v>5.8248664696993697E-2</v>
      </c>
      <c r="D9" s="30">
        <v>5.9263755163380574E-2</v>
      </c>
      <c r="E9" s="30">
        <v>5.9695875646659798E-2</v>
      </c>
      <c r="F9" s="30">
        <v>2.711334775120753E-2</v>
      </c>
      <c r="G9" s="30">
        <v>3.1235220854118732E-2</v>
      </c>
      <c r="H9" s="30">
        <v>3.0215303072293923E-2</v>
      </c>
      <c r="I9" s="30">
        <v>2.7282467765988336E-2</v>
      </c>
      <c r="J9" s="30">
        <v>3.3275392119988381E-2</v>
      </c>
      <c r="K9" s="30">
        <v>2.814754153799456E-2</v>
      </c>
      <c r="L9" s="30">
        <v>3.3290875663156229E-2</v>
      </c>
      <c r="M9" s="30">
        <v>5.4633718359859494E-2</v>
      </c>
      <c r="N9" s="30">
        <v>7.5711176162008079E-2</v>
      </c>
      <c r="O9" s="30">
        <v>8.9767617355557161E-2</v>
      </c>
      <c r="P9" s="30">
        <v>0.15233913512550479</v>
      </c>
      <c r="Q9" s="30">
        <v>0.11714266083380248</v>
      </c>
      <c r="R9" s="30">
        <v>0.10238508436542192</v>
      </c>
      <c r="S9" s="30">
        <v>0.20277376344842687</v>
      </c>
      <c r="T9" s="30">
        <v>0.25621804239381996</v>
      </c>
      <c r="U9" s="30">
        <v>0.22282265166340506</v>
      </c>
      <c r="V9" s="30">
        <v>0.26228137910415306</v>
      </c>
      <c r="W9" s="30">
        <v>0.32222214068275712</v>
      </c>
      <c r="X9" s="30">
        <v>0.33663857632093802</v>
      </c>
      <c r="Y9" s="30">
        <v>0.27907630734942379</v>
      </c>
      <c r="Z9" s="30">
        <v>0.27428802457055884</v>
      </c>
      <c r="AA9" s="30">
        <v>0.22172166503587734</v>
      </c>
      <c r="AB9" s="30" t="s">
        <v>169</v>
      </c>
      <c r="AC9" s="30" t="s">
        <v>169</v>
      </c>
      <c r="AD9" s="30" t="s">
        <v>169</v>
      </c>
      <c r="AE9" s="30" t="s">
        <v>169</v>
      </c>
    </row>
    <row r="10" spans="1:31">
      <c r="A10" s="29" t="s">
        <v>40</v>
      </c>
      <c r="B10" s="29" t="s">
        <v>66</v>
      </c>
      <c r="C10" s="30">
        <v>9.3297496547613767E-4</v>
      </c>
      <c r="D10" s="30">
        <v>3.7194911620535534E-4</v>
      </c>
      <c r="E10" s="30">
        <v>1.6690247792683448E-3</v>
      </c>
      <c r="F10" s="30">
        <v>7.1575188351020559E-3</v>
      </c>
      <c r="G10" s="30">
        <v>6.0479892397748841E-3</v>
      </c>
      <c r="H10" s="30">
        <v>6.7090452422036376E-3</v>
      </c>
      <c r="I10" s="30">
        <v>4.6924784565802857E-3</v>
      </c>
      <c r="J10" s="30">
        <v>7.3540165261935598E-3</v>
      </c>
      <c r="K10" s="30">
        <v>5.5070357935464286E-3</v>
      </c>
      <c r="L10" s="30">
        <v>1.0124199309694118E-2</v>
      </c>
      <c r="M10" s="30">
        <v>1.7300142089514324E-2</v>
      </c>
      <c r="N10" s="30">
        <v>2.9453093978986176E-2</v>
      </c>
      <c r="O10" s="30">
        <v>2.7877697669060439E-2</v>
      </c>
      <c r="P10" s="30">
        <v>4.5377148976193493E-2</v>
      </c>
      <c r="Q10" s="30">
        <v>4.1243456864276648E-2</v>
      </c>
      <c r="R10" s="30">
        <v>4.5104289576729566E-2</v>
      </c>
      <c r="S10" s="30">
        <v>7.4069161127318733E-2</v>
      </c>
      <c r="T10" s="30">
        <v>7.1731305045171959E-2</v>
      </c>
      <c r="U10" s="30">
        <v>0.11091006391824387</v>
      </c>
      <c r="V10" s="30">
        <v>0.14001939861592944</v>
      </c>
      <c r="W10" s="30">
        <v>0.11895612865285017</v>
      </c>
      <c r="X10" s="30">
        <v>0.13664880385391212</v>
      </c>
      <c r="Y10" s="30">
        <v>0.14294448242966212</v>
      </c>
      <c r="Z10" s="30">
        <v>0.10084511337635055</v>
      </c>
      <c r="AA10" s="30">
        <v>0.10183688399811322</v>
      </c>
      <c r="AB10" s="30">
        <v>0.14626064354848381</v>
      </c>
      <c r="AC10" s="30">
        <v>0.15576490577201477</v>
      </c>
      <c r="AD10" s="30">
        <v>0.15129322439965662</v>
      </c>
      <c r="AE10" s="30">
        <v>0.12569743294104274</v>
      </c>
    </row>
    <row r="11" spans="1:31">
      <c r="A11" s="29" t="s">
        <v>40</v>
      </c>
      <c r="B11" s="29" t="s">
        <v>65</v>
      </c>
      <c r="C11" s="30">
        <v>0.20895962077665711</v>
      </c>
      <c r="D11" s="30">
        <v>0.21435862483810142</v>
      </c>
      <c r="E11" s="30">
        <v>0.21000008387195696</v>
      </c>
      <c r="F11" s="30">
        <v>0.24367394291538971</v>
      </c>
      <c r="G11" s="30">
        <v>0.25078714580000783</v>
      </c>
      <c r="H11" s="30">
        <v>0.23718259252012477</v>
      </c>
      <c r="I11" s="30">
        <v>0.24234537500073733</v>
      </c>
      <c r="J11" s="30">
        <v>0.27240255797662338</v>
      </c>
      <c r="K11" s="30">
        <v>0.25080734903055835</v>
      </c>
      <c r="L11" s="30">
        <v>0.2417915498842601</v>
      </c>
      <c r="M11" s="30">
        <v>0.2325238658812149</v>
      </c>
      <c r="N11" s="30">
        <v>0.23012904185702129</v>
      </c>
      <c r="O11" s="30">
        <v>0.25170878117246864</v>
      </c>
      <c r="P11" s="30">
        <v>0.26034014761183405</v>
      </c>
      <c r="Q11" s="30">
        <v>0.25288937336079403</v>
      </c>
      <c r="R11" s="30">
        <v>0.24830910949011395</v>
      </c>
      <c r="S11" s="30">
        <v>0.28167257313423355</v>
      </c>
      <c r="T11" s="30">
        <v>0.25071620124442046</v>
      </c>
      <c r="U11" s="30">
        <v>0.23851776257139276</v>
      </c>
      <c r="V11" s="30">
        <v>0.22664617900890308</v>
      </c>
      <c r="W11" s="30">
        <v>0.22672401109396334</v>
      </c>
      <c r="X11" s="30">
        <v>0.25310201331209142</v>
      </c>
      <c r="Y11" s="30">
        <v>0.25126090329018741</v>
      </c>
      <c r="Z11" s="30">
        <v>0.24270217640528291</v>
      </c>
      <c r="AA11" s="30">
        <v>0.24686144326585607</v>
      </c>
      <c r="AB11" s="30">
        <v>0.28938096226870968</v>
      </c>
      <c r="AC11" s="30">
        <v>0.25715936185980914</v>
      </c>
      <c r="AD11" s="30">
        <v>0.23892412441367405</v>
      </c>
      <c r="AE11" s="30">
        <v>0.23170218807596135</v>
      </c>
    </row>
    <row r="12" spans="1:31">
      <c r="A12" s="29" t="s">
        <v>40</v>
      </c>
      <c r="B12" s="29" t="s">
        <v>69</v>
      </c>
      <c r="C12" s="30">
        <v>0.36901366919841588</v>
      </c>
      <c r="D12" s="30">
        <v>0.36982569730572412</v>
      </c>
      <c r="E12" s="30">
        <v>0.33451494681842703</v>
      </c>
      <c r="F12" s="30">
        <v>0.32711973683969831</v>
      </c>
      <c r="G12" s="30">
        <v>0.35591411914169901</v>
      </c>
      <c r="H12" s="30">
        <v>0.36529734347714199</v>
      </c>
      <c r="I12" s="30">
        <v>0.37321964726547097</v>
      </c>
      <c r="J12" s="30">
        <v>0.34800575381770021</v>
      </c>
      <c r="K12" s="30">
        <v>0.34557503546490131</v>
      </c>
      <c r="L12" s="30">
        <v>0.34259039633703187</v>
      </c>
      <c r="M12" s="30">
        <v>0.34513345927784123</v>
      </c>
      <c r="N12" s="30">
        <v>0.32188208584680844</v>
      </c>
      <c r="O12" s="30">
        <v>0.30713536495544325</v>
      </c>
      <c r="P12" s="30">
        <v>0.32803672875225676</v>
      </c>
      <c r="Q12" s="30">
        <v>0.34451978104943354</v>
      </c>
      <c r="R12" s="30">
        <v>0.35261117333943648</v>
      </c>
      <c r="S12" s="30">
        <v>0.3316803962999112</v>
      </c>
      <c r="T12" s="30">
        <v>0.3317258532853975</v>
      </c>
      <c r="U12" s="30">
        <v>0.33115620159643994</v>
      </c>
      <c r="V12" s="30">
        <v>0.32398144717413269</v>
      </c>
      <c r="W12" s="30">
        <v>0.31047834031311738</v>
      </c>
      <c r="X12" s="30">
        <v>0.29578468356310222</v>
      </c>
      <c r="Y12" s="30">
        <v>0.31750932215674232</v>
      </c>
      <c r="Z12" s="30">
        <v>0.33401557512671359</v>
      </c>
      <c r="AA12" s="30">
        <v>0.34248335779898803</v>
      </c>
      <c r="AB12" s="30">
        <v>0.32052695989114149</v>
      </c>
      <c r="AC12" s="30">
        <v>0.32443635671567411</v>
      </c>
      <c r="AD12" s="30">
        <v>0.31183162532494424</v>
      </c>
      <c r="AE12" s="30">
        <v>0.31156587730400931</v>
      </c>
    </row>
    <row r="13" spans="1:31">
      <c r="A13" s="29" t="s">
        <v>40</v>
      </c>
      <c r="B13" s="29" t="s">
        <v>68</v>
      </c>
      <c r="C13" s="30">
        <v>0.29560342370372567</v>
      </c>
      <c r="D13" s="30">
        <v>0.29158888326630045</v>
      </c>
      <c r="E13" s="30">
        <v>0.29608252742384145</v>
      </c>
      <c r="F13" s="30">
        <v>0.28436544987880608</v>
      </c>
      <c r="G13" s="30">
        <v>0.27813902274040975</v>
      </c>
      <c r="H13" s="30">
        <v>0.29459936105895168</v>
      </c>
      <c r="I13" s="30">
        <v>0.29701962601628429</v>
      </c>
      <c r="J13" s="30">
        <v>0.26214735234364034</v>
      </c>
      <c r="K13" s="30">
        <v>0.27448152557118066</v>
      </c>
      <c r="L13" s="30">
        <v>0.28209286103362324</v>
      </c>
      <c r="M13" s="30">
        <v>0.28051876360520139</v>
      </c>
      <c r="N13" s="30">
        <v>0.28347791258480476</v>
      </c>
      <c r="O13" s="30">
        <v>0.27141286932059833</v>
      </c>
      <c r="P13" s="30">
        <v>0.265599276138961</v>
      </c>
      <c r="Q13" s="30">
        <v>0.28139656032618771</v>
      </c>
      <c r="R13" s="30">
        <v>0.28348611221189296</v>
      </c>
      <c r="S13" s="30">
        <v>0.24683858822893309</v>
      </c>
      <c r="T13" s="30">
        <v>0.25275117747838921</v>
      </c>
      <c r="U13" s="30">
        <v>0.262793415995632</v>
      </c>
      <c r="V13" s="30">
        <v>0.26092161187589835</v>
      </c>
      <c r="W13" s="30">
        <v>0.26147029839468788</v>
      </c>
      <c r="X13" s="30">
        <v>0.24966100803097385</v>
      </c>
      <c r="Y13" s="30">
        <v>0.24218331137977997</v>
      </c>
      <c r="Z13" s="30">
        <v>0.25597556847583475</v>
      </c>
      <c r="AA13" s="30">
        <v>0.25244225224040107</v>
      </c>
      <c r="AB13" s="30">
        <v>0.22372247705455953</v>
      </c>
      <c r="AC13" s="30">
        <v>0.23026077363432007</v>
      </c>
      <c r="AD13" s="30">
        <v>0.22381546078541573</v>
      </c>
      <c r="AE13" s="30">
        <v>0.22199796208976388</v>
      </c>
    </row>
    <row r="14" spans="1:31">
      <c r="A14" s="29" t="s">
        <v>40</v>
      </c>
      <c r="B14" s="29" t="s">
        <v>36</v>
      </c>
      <c r="C14" s="30">
        <v>6.1426538437107686E-2</v>
      </c>
      <c r="D14" s="30">
        <v>4.1214273791936311E-2</v>
      </c>
      <c r="E14" s="30">
        <v>4.8139234788766298E-2</v>
      </c>
      <c r="F14" s="30">
        <v>5.4488751572733869E-2</v>
      </c>
      <c r="G14" s="30">
        <v>5.2505154970024823E-2</v>
      </c>
      <c r="H14" s="30">
        <v>5.381250272732413E-2</v>
      </c>
      <c r="I14" s="30">
        <v>5.4553658230508228E-2</v>
      </c>
      <c r="J14" s="30">
        <v>6.4892357456931921E-2</v>
      </c>
      <c r="K14" s="30">
        <v>6.2734401365353215E-2</v>
      </c>
      <c r="L14" s="30">
        <v>6.6436687584589302E-2</v>
      </c>
      <c r="M14" s="30">
        <v>7.3195371660359818E-2</v>
      </c>
      <c r="N14" s="30">
        <v>0.10706435717016753</v>
      </c>
      <c r="O14" s="30">
        <v>0.11680241156058066</v>
      </c>
      <c r="P14" s="30">
        <v>0.11790701868357571</v>
      </c>
      <c r="Q14" s="30">
        <v>0.12553759529548722</v>
      </c>
      <c r="R14" s="30">
        <v>0.12522375112818515</v>
      </c>
      <c r="S14" s="30">
        <v>0.1200397091196167</v>
      </c>
      <c r="T14" s="30">
        <v>0.11930623268567175</v>
      </c>
      <c r="U14" s="30">
        <v>0.12215118189700827</v>
      </c>
      <c r="V14" s="30">
        <v>0.12071966931731846</v>
      </c>
      <c r="W14" s="30">
        <v>0.17289470896869902</v>
      </c>
      <c r="X14" s="30">
        <v>0.16702843590914779</v>
      </c>
      <c r="Y14" s="30">
        <v>0.15769942309154902</v>
      </c>
      <c r="Z14" s="30">
        <v>0.15099611669769622</v>
      </c>
      <c r="AA14" s="30">
        <v>0.1442780740287353</v>
      </c>
      <c r="AB14" s="30">
        <v>0.12974053267268559</v>
      </c>
      <c r="AC14" s="30">
        <v>0.12283489568082319</v>
      </c>
      <c r="AD14" s="30">
        <v>0.10846976599304101</v>
      </c>
      <c r="AE14" s="30">
        <v>0.11099635873130162</v>
      </c>
    </row>
    <row r="15" spans="1:31">
      <c r="A15" s="29" t="s">
        <v>40</v>
      </c>
      <c r="B15" s="29" t="s">
        <v>73</v>
      </c>
      <c r="C15" s="30">
        <v>4.6434082389086195E-2</v>
      </c>
      <c r="D15" s="30">
        <v>6.4453966824510836E-2</v>
      </c>
      <c r="E15" s="30">
        <v>8.2901419424109737E-2</v>
      </c>
      <c r="F15" s="30">
        <v>0.18093623060047717</v>
      </c>
      <c r="G15" s="30">
        <v>0.19558228505790246</v>
      </c>
      <c r="H15" s="30">
        <v>0.1934271123257407</v>
      </c>
      <c r="I15" s="30">
        <v>0.23332605845053961</v>
      </c>
      <c r="J15" s="30">
        <v>0.23254127922471585</v>
      </c>
      <c r="K15" s="30">
        <v>0.22799936067194487</v>
      </c>
      <c r="L15" s="30">
        <v>0.23129671625732565</v>
      </c>
      <c r="M15" s="30">
        <v>0.23413543294309674</v>
      </c>
      <c r="N15" s="30">
        <v>0.25512890061042864</v>
      </c>
      <c r="O15" s="30">
        <v>0.24540500969211748</v>
      </c>
      <c r="P15" s="30">
        <v>0.24528821216243946</v>
      </c>
      <c r="Q15" s="30">
        <v>0.25892593595934321</v>
      </c>
      <c r="R15" s="30">
        <v>0.25187407036492782</v>
      </c>
      <c r="S15" s="30">
        <v>0.24869785458156779</v>
      </c>
      <c r="T15" s="30">
        <v>0.24637827863424172</v>
      </c>
      <c r="U15" s="30">
        <v>0.2662690935442964</v>
      </c>
      <c r="V15" s="30">
        <v>0.27014280678182484</v>
      </c>
      <c r="W15" s="30">
        <v>0.27401645033485983</v>
      </c>
      <c r="X15" s="30">
        <v>0.25891595412154361</v>
      </c>
      <c r="Y15" s="30">
        <v>0.23699418846627265</v>
      </c>
      <c r="Z15" s="30">
        <v>0.24695888228271629</v>
      </c>
      <c r="AA15" s="30">
        <v>0.22521394918982124</v>
      </c>
      <c r="AB15" s="30">
        <v>0.20524846534402838</v>
      </c>
      <c r="AC15" s="30">
        <v>0.18936669278725959</v>
      </c>
      <c r="AD15" s="30">
        <v>0.16842091212327653</v>
      </c>
      <c r="AE15" s="30">
        <v>0.17245986708079916</v>
      </c>
    </row>
    <row r="16" spans="1:31">
      <c r="A16" s="29" t="s">
        <v>40</v>
      </c>
      <c r="B16" s="29" t="s">
        <v>56</v>
      </c>
      <c r="C16" s="30">
        <v>4.923518427144797E-2</v>
      </c>
      <c r="D16" s="30">
        <v>6.5685047791969195E-2</v>
      </c>
      <c r="E16" s="30">
        <v>7.0248835557878503E-2</v>
      </c>
      <c r="F16" s="30">
        <v>8.3135213110910544E-2</v>
      </c>
      <c r="G16" s="30">
        <v>8.2375911735049823E-2</v>
      </c>
      <c r="H16" s="30">
        <v>8.3182151307185176E-2</v>
      </c>
      <c r="I16" s="30">
        <v>7.9783189792127521E-2</v>
      </c>
      <c r="J16" s="30">
        <v>7.3931799185263714E-2</v>
      </c>
      <c r="K16" s="30">
        <v>7.0295152199895794E-2</v>
      </c>
      <c r="L16" s="30">
        <v>6.9931036402549385E-2</v>
      </c>
      <c r="M16" s="30">
        <v>6.6679468310757731E-2</v>
      </c>
      <c r="N16" s="30">
        <v>6.4846998714962328E-2</v>
      </c>
      <c r="O16" s="30">
        <v>6.3569891681017537E-2</v>
      </c>
      <c r="P16" s="30">
        <v>6.2108536348731556E-2</v>
      </c>
      <c r="Q16" s="30">
        <v>6.4114760217466704E-2</v>
      </c>
      <c r="R16" s="30">
        <v>6.1978659645278177E-2</v>
      </c>
      <c r="S16" s="30">
        <v>5.8295877905772259E-2</v>
      </c>
      <c r="T16" s="30">
        <v>5.7592574496328243E-2</v>
      </c>
      <c r="U16" s="30">
        <v>5.8973756859014209E-2</v>
      </c>
      <c r="V16" s="30">
        <v>5.8022569849247502E-2</v>
      </c>
      <c r="W16" s="30">
        <v>5.8178117159612124E-2</v>
      </c>
      <c r="X16" s="30">
        <v>5.3609453097197314E-2</v>
      </c>
      <c r="Y16" s="30">
        <v>4.6286917241329752E-2</v>
      </c>
      <c r="Z16" s="30">
        <v>4.5461159788874189E-2</v>
      </c>
      <c r="AA16" s="30">
        <v>4.0632624713331206E-2</v>
      </c>
      <c r="AB16" s="30">
        <v>3.4046715041024592E-2</v>
      </c>
      <c r="AC16" s="30">
        <v>2.8980308680982038E-2</v>
      </c>
      <c r="AD16" s="30">
        <v>2.3789286326601718E-2</v>
      </c>
      <c r="AE16" s="30">
        <v>2.2782196496263524E-2</v>
      </c>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0">
        <v>0.48191299452411518</v>
      </c>
      <c r="D20" s="30">
        <v>0.44558224906302685</v>
      </c>
      <c r="E20" s="30">
        <v>0.4640770458438675</v>
      </c>
      <c r="F20" s="30">
        <v>0.55433792429689266</v>
      </c>
      <c r="G20" s="30">
        <v>0.63789579465508428</v>
      </c>
      <c r="H20" s="30">
        <v>0.5680512538675121</v>
      </c>
      <c r="I20" s="30">
        <v>0.55047257253543169</v>
      </c>
      <c r="J20" s="30">
        <v>0.58799637437798769</v>
      </c>
      <c r="K20" s="30">
        <v>0.58946983360609206</v>
      </c>
      <c r="L20" s="30">
        <v>0.56837797781966448</v>
      </c>
      <c r="M20" s="30">
        <v>0.54428531194504948</v>
      </c>
      <c r="N20" s="30">
        <v>0.47828624628228572</v>
      </c>
      <c r="O20" s="30">
        <v>0.59939334748423601</v>
      </c>
      <c r="P20" s="30">
        <v>0.52286856361819611</v>
      </c>
      <c r="Q20" s="30">
        <v>0.42391462878403513</v>
      </c>
      <c r="R20" s="30">
        <v>0.52574740402502962</v>
      </c>
      <c r="S20" s="30">
        <v>0.59546672585827842</v>
      </c>
      <c r="T20" s="30">
        <v>0.57995700152206997</v>
      </c>
      <c r="U20" s="30">
        <v>0.54499487569761551</v>
      </c>
      <c r="V20" s="30">
        <v>0.47626251479790294</v>
      </c>
      <c r="W20" s="30">
        <v>0.53873020308610453</v>
      </c>
      <c r="X20" s="30" t="s">
        <v>169</v>
      </c>
      <c r="Y20" s="30" t="s">
        <v>169</v>
      </c>
      <c r="Z20" s="30" t="s">
        <v>169</v>
      </c>
      <c r="AA20" s="30" t="s">
        <v>169</v>
      </c>
      <c r="AB20" s="30" t="s">
        <v>169</v>
      </c>
      <c r="AC20" s="30" t="s">
        <v>169</v>
      </c>
      <c r="AD20" s="30" t="s">
        <v>169</v>
      </c>
      <c r="AE20" s="30" t="s">
        <v>169</v>
      </c>
    </row>
    <row r="21" spans="1:31" s="28" customFormat="1">
      <c r="A21" s="29" t="s">
        <v>130</v>
      </c>
      <c r="B21" s="29" t="s">
        <v>71</v>
      </c>
      <c r="C21" s="30" t="s">
        <v>169</v>
      </c>
      <c r="D21" s="30" t="s">
        <v>169</v>
      </c>
      <c r="E21" s="30" t="s">
        <v>169</v>
      </c>
      <c r="F21" s="30" t="s">
        <v>169</v>
      </c>
      <c r="G21" s="30" t="s">
        <v>169</v>
      </c>
      <c r="H21" s="30" t="s">
        <v>169</v>
      </c>
      <c r="I21" s="30" t="s">
        <v>169</v>
      </c>
      <c r="J21" s="30" t="s">
        <v>169</v>
      </c>
      <c r="K21" s="30" t="s">
        <v>169</v>
      </c>
      <c r="L21" s="30" t="s">
        <v>169</v>
      </c>
      <c r="M21" s="30" t="s">
        <v>169</v>
      </c>
      <c r="N21" s="30" t="s">
        <v>169</v>
      </c>
      <c r="O21" s="30" t="s">
        <v>169</v>
      </c>
      <c r="P21" s="30" t="s">
        <v>169</v>
      </c>
      <c r="Q21" s="30" t="s">
        <v>169</v>
      </c>
      <c r="R21" s="30" t="s">
        <v>169</v>
      </c>
      <c r="S21" s="30" t="s">
        <v>169</v>
      </c>
      <c r="T21" s="30" t="s">
        <v>169</v>
      </c>
      <c r="U21" s="30" t="s">
        <v>169</v>
      </c>
      <c r="V21" s="30" t="s">
        <v>169</v>
      </c>
      <c r="W21" s="30" t="s">
        <v>169</v>
      </c>
      <c r="X21" s="30" t="s">
        <v>169</v>
      </c>
      <c r="Y21" s="30" t="s">
        <v>169</v>
      </c>
      <c r="Z21" s="30" t="s">
        <v>169</v>
      </c>
      <c r="AA21" s="30" t="s">
        <v>169</v>
      </c>
      <c r="AB21" s="30" t="s">
        <v>169</v>
      </c>
      <c r="AC21" s="30" t="s">
        <v>169</v>
      </c>
      <c r="AD21" s="30" t="s">
        <v>169</v>
      </c>
      <c r="AE21" s="30" t="s">
        <v>169</v>
      </c>
    </row>
    <row r="22" spans="1:31" s="28" customFormat="1">
      <c r="A22" s="29" t="s">
        <v>130</v>
      </c>
      <c r="B22" s="29" t="s">
        <v>20</v>
      </c>
      <c r="C22" s="30">
        <v>6.1459230671731483E-3</v>
      </c>
      <c r="D22" s="30">
        <v>6.1459231778443644E-3</v>
      </c>
      <c r="E22" s="30">
        <v>1.8490381313595435E-2</v>
      </c>
      <c r="F22" s="30">
        <v>4.7342748892239453E-2</v>
      </c>
      <c r="G22" s="30">
        <v>6.7574733872024839E-2</v>
      </c>
      <c r="H22" s="30">
        <v>3.7824850386738808E-2</v>
      </c>
      <c r="I22" s="30">
        <v>7.1405044267613682E-2</v>
      </c>
      <c r="J22" s="30">
        <v>9.0122233469639088E-2</v>
      </c>
      <c r="K22" s="30">
        <v>0.18169915932088293</v>
      </c>
      <c r="L22" s="30">
        <v>0.15032410497280271</v>
      </c>
      <c r="M22" s="30">
        <v>0.16251485665351345</v>
      </c>
      <c r="N22" s="30">
        <v>0.19455726591881461</v>
      </c>
      <c r="O22" s="30">
        <v>0.21509696044701007</v>
      </c>
      <c r="P22" s="30">
        <v>0.26455106413017648</v>
      </c>
      <c r="Q22" s="30">
        <v>0.22441244335590138</v>
      </c>
      <c r="R22" s="30">
        <v>0.18613662159774924</v>
      </c>
      <c r="S22" s="30">
        <v>0.26328994686836971</v>
      </c>
      <c r="T22" s="30">
        <v>0.2892097499138212</v>
      </c>
      <c r="U22" s="30">
        <v>0.26639727055728402</v>
      </c>
      <c r="V22" s="30">
        <v>0.23538361406089311</v>
      </c>
      <c r="W22" s="30">
        <v>0.24987613230955344</v>
      </c>
      <c r="X22" s="30">
        <v>0.27277291878464111</v>
      </c>
      <c r="Y22" s="30">
        <v>2.3804745966648149E-2</v>
      </c>
      <c r="Z22" s="30" t="s">
        <v>169</v>
      </c>
      <c r="AA22" s="30" t="s">
        <v>169</v>
      </c>
      <c r="AB22" s="30" t="s">
        <v>169</v>
      </c>
      <c r="AC22" s="30" t="s">
        <v>169</v>
      </c>
      <c r="AD22" s="30" t="s">
        <v>169</v>
      </c>
      <c r="AE22" s="30" t="s">
        <v>169</v>
      </c>
    </row>
    <row r="23" spans="1:31" s="28" customFormat="1">
      <c r="A23" s="29" t="s">
        <v>130</v>
      </c>
      <c r="B23" s="29" t="s">
        <v>32</v>
      </c>
      <c r="C23" s="30" t="s">
        <v>169</v>
      </c>
      <c r="D23" s="30" t="s">
        <v>169</v>
      </c>
      <c r="E23" s="30" t="s">
        <v>169</v>
      </c>
      <c r="F23" s="30" t="s">
        <v>169</v>
      </c>
      <c r="G23" s="30" t="s">
        <v>169</v>
      </c>
      <c r="H23" s="30" t="s">
        <v>169</v>
      </c>
      <c r="I23" s="30" t="s">
        <v>169</v>
      </c>
      <c r="J23" s="30" t="s">
        <v>169</v>
      </c>
      <c r="K23" s="30" t="s">
        <v>169</v>
      </c>
      <c r="L23" s="30" t="s">
        <v>169</v>
      </c>
      <c r="M23" s="30" t="s">
        <v>169</v>
      </c>
      <c r="N23" s="30" t="s">
        <v>169</v>
      </c>
      <c r="O23" s="30" t="s">
        <v>169</v>
      </c>
      <c r="P23" s="30" t="s">
        <v>169</v>
      </c>
      <c r="Q23" s="30" t="s">
        <v>169</v>
      </c>
      <c r="R23" s="30" t="s">
        <v>169</v>
      </c>
      <c r="S23" s="30" t="s">
        <v>169</v>
      </c>
      <c r="T23" s="30" t="s">
        <v>169</v>
      </c>
      <c r="U23" s="30" t="s">
        <v>169</v>
      </c>
      <c r="V23" s="30" t="s">
        <v>169</v>
      </c>
      <c r="W23" s="30" t="s">
        <v>169</v>
      </c>
      <c r="X23" s="30" t="s">
        <v>169</v>
      </c>
      <c r="Y23" s="30" t="s">
        <v>169</v>
      </c>
      <c r="Z23" s="30" t="s">
        <v>169</v>
      </c>
      <c r="AA23" s="30" t="s">
        <v>169</v>
      </c>
      <c r="AB23" s="30" t="s">
        <v>169</v>
      </c>
      <c r="AC23" s="30" t="s">
        <v>169</v>
      </c>
      <c r="AD23" s="30" t="s">
        <v>169</v>
      </c>
      <c r="AE23" s="30" t="s">
        <v>169</v>
      </c>
    </row>
    <row r="24" spans="1:31" s="28" customFormat="1">
      <c r="A24" s="29" t="s">
        <v>130</v>
      </c>
      <c r="B24" s="29" t="s">
        <v>66</v>
      </c>
      <c r="C24" s="30">
        <v>8.9854083709616985E-10</v>
      </c>
      <c r="D24" s="30">
        <v>9.4172601469570232E-10</v>
      </c>
      <c r="E24" s="30">
        <v>9.0045399421936239E-4</v>
      </c>
      <c r="F24" s="30">
        <v>5.1879216250216801E-3</v>
      </c>
      <c r="G24" s="30">
        <v>1.0102420735500933E-3</v>
      </c>
      <c r="H24" s="30">
        <v>2.2863368280590358E-3</v>
      </c>
      <c r="I24" s="30">
        <v>1.5898695494730361E-3</v>
      </c>
      <c r="J24" s="30">
        <v>4.0951911852523089E-3</v>
      </c>
      <c r="K24" s="30">
        <v>1.8777256460434804E-3</v>
      </c>
      <c r="L24" s="30">
        <v>3.735353748317512E-3</v>
      </c>
      <c r="M24" s="30">
        <v>5.6941896124015701E-3</v>
      </c>
      <c r="N24" s="30">
        <v>2.8690980513514857E-2</v>
      </c>
      <c r="O24" s="30">
        <v>1.2596366297837568E-2</v>
      </c>
      <c r="P24" s="30">
        <v>4.7659322356097551E-2</v>
      </c>
      <c r="Q24" s="30">
        <v>3.6767575706284389E-2</v>
      </c>
      <c r="R24" s="30">
        <v>4.7188936552285635E-2</v>
      </c>
      <c r="S24" s="30">
        <v>6.816824161002101E-2</v>
      </c>
      <c r="T24" s="30">
        <v>9.1189639438648884E-2</v>
      </c>
      <c r="U24" s="30">
        <v>0.11025600648744915</v>
      </c>
      <c r="V24" s="30">
        <v>0.15461946488681527</v>
      </c>
      <c r="W24" s="30">
        <v>9.5173500343926631E-2</v>
      </c>
      <c r="X24" s="30">
        <v>0.134500197113359</v>
      </c>
      <c r="Y24" s="30">
        <v>0.16553090738560128</v>
      </c>
      <c r="Z24" s="30">
        <v>0.11041745802807658</v>
      </c>
      <c r="AA24" s="30">
        <v>9.4532381770207674E-2</v>
      </c>
      <c r="AB24" s="30">
        <v>0.14116973057646709</v>
      </c>
      <c r="AC24" s="30">
        <v>0.18835064418426078</v>
      </c>
      <c r="AD24" s="30">
        <v>0.17181587011589644</v>
      </c>
      <c r="AE24" s="30">
        <v>0.16893625478154767</v>
      </c>
    </row>
    <row r="25" spans="1:31" s="28" customFormat="1">
      <c r="A25" s="29" t="s">
        <v>130</v>
      </c>
      <c r="B25" s="29" t="s">
        <v>65</v>
      </c>
      <c r="C25" s="30">
        <v>9.7079663363450905E-2</v>
      </c>
      <c r="D25" s="30">
        <v>0.10292002084382149</v>
      </c>
      <c r="E25" s="30">
        <v>9.7436381742225478E-2</v>
      </c>
      <c r="F25" s="30">
        <v>0.13125659450818297</v>
      </c>
      <c r="G25" s="30">
        <v>0.12727334313699507</v>
      </c>
      <c r="H25" s="30">
        <v>0.12342817718131474</v>
      </c>
      <c r="I25" s="30">
        <v>0.1342510804341874</v>
      </c>
      <c r="J25" s="30">
        <v>0.17292589641680575</v>
      </c>
      <c r="K25" s="30">
        <v>0.14508806536657748</v>
      </c>
      <c r="L25" s="30">
        <v>0.14081296574017643</v>
      </c>
      <c r="M25" s="30">
        <v>0.14122549367178047</v>
      </c>
      <c r="N25" s="30">
        <v>0.13447759267110032</v>
      </c>
      <c r="O25" s="30">
        <v>0.15669784469586567</v>
      </c>
      <c r="P25" s="30">
        <v>0.16777392208296896</v>
      </c>
      <c r="Q25" s="30">
        <v>0.16967710889130297</v>
      </c>
      <c r="R25" s="30">
        <v>0.16398932549040385</v>
      </c>
      <c r="S25" s="30">
        <v>0.20536766381388943</v>
      </c>
      <c r="T25" s="30">
        <v>0.17118263974634126</v>
      </c>
      <c r="U25" s="30">
        <v>0.16280866365491106</v>
      </c>
      <c r="V25" s="30">
        <v>0.14879217058371533</v>
      </c>
      <c r="W25" s="30">
        <v>0.1489402570590781</v>
      </c>
      <c r="X25" s="30">
        <v>0.16993199570758585</v>
      </c>
      <c r="Y25" s="30">
        <v>0.16473891020375717</v>
      </c>
      <c r="Z25" s="30">
        <v>0.17224573205090837</v>
      </c>
      <c r="AA25" s="30">
        <v>0.16797797443982229</v>
      </c>
      <c r="AB25" s="30">
        <v>0.20480061427448487</v>
      </c>
      <c r="AC25" s="30">
        <v>0.16529881737809457</v>
      </c>
      <c r="AD25" s="30">
        <v>0.1414827524442909</v>
      </c>
      <c r="AE25" s="30">
        <v>0.12884386008143217</v>
      </c>
    </row>
    <row r="26" spans="1:31" s="28" customFormat="1">
      <c r="A26" s="29" t="s">
        <v>130</v>
      </c>
      <c r="B26" s="29" t="s">
        <v>69</v>
      </c>
      <c r="C26" s="30">
        <v>0.33241858952056741</v>
      </c>
      <c r="D26" s="30">
        <v>0.35666543929020678</v>
      </c>
      <c r="E26" s="30">
        <v>0.33435061106126179</v>
      </c>
      <c r="F26" s="30">
        <v>0.3259365759381857</v>
      </c>
      <c r="G26" s="30">
        <v>0.36137004016819535</v>
      </c>
      <c r="H26" s="30">
        <v>0.37524488957390856</v>
      </c>
      <c r="I26" s="30">
        <v>0.37321259919772404</v>
      </c>
      <c r="J26" s="30">
        <v>0.32631806941746616</v>
      </c>
      <c r="K26" s="30">
        <v>0.30323527390064625</v>
      </c>
      <c r="L26" s="30">
        <v>0.31966358473701223</v>
      </c>
      <c r="M26" s="30">
        <v>0.3319327148203492</v>
      </c>
      <c r="N26" s="30">
        <v>0.32953333341025792</v>
      </c>
      <c r="O26" s="30">
        <v>0.31563250856410557</v>
      </c>
      <c r="P26" s="30">
        <v>0.33145433705573579</v>
      </c>
      <c r="Q26" s="30">
        <v>0.34990010426167129</v>
      </c>
      <c r="R26" s="30">
        <v>0.34929098675964321</v>
      </c>
      <c r="S26" s="30">
        <v>0.30961182121704361</v>
      </c>
      <c r="T26" s="30">
        <v>0.28831920960912039</v>
      </c>
      <c r="U26" s="30">
        <v>0.30594134300364512</v>
      </c>
      <c r="V26" s="30">
        <v>0.30619041192515778</v>
      </c>
      <c r="W26" s="30">
        <v>0.31180758924844415</v>
      </c>
      <c r="X26" s="30">
        <v>0.29883947778097314</v>
      </c>
      <c r="Y26" s="30">
        <v>0.31105397859622508</v>
      </c>
      <c r="Z26" s="30">
        <v>0.32746940089093257</v>
      </c>
      <c r="AA26" s="30">
        <v>0.32667506825602199</v>
      </c>
      <c r="AB26" s="30">
        <v>0.28650368996357989</v>
      </c>
      <c r="AC26" s="30">
        <v>0.28082825420285162</v>
      </c>
      <c r="AD26" s="30">
        <v>0.28838070898025969</v>
      </c>
      <c r="AE26" s="30">
        <v>0.2946558377919124</v>
      </c>
    </row>
    <row r="27" spans="1:31" s="28" customFormat="1">
      <c r="A27" s="29" t="s">
        <v>130</v>
      </c>
      <c r="B27" s="29" t="s">
        <v>68</v>
      </c>
      <c r="C27" s="30">
        <v>0.28629390557555501</v>
      </c>
      <c r="D27" s="30">
        <v>0.28533027793715648</v>
      </c>
      <c r="E27" s="30">
        <v>0.28723697731409281</v>
      </c>
      <c r="F27" s="30">
        <v>0.2765311591978073</v>
      </c>
      <c r="G27" s="30">
        <v>0.26401315908013112</v>
      </c>
      <c r="H27" s="30">
        <v>0.28743576888253958</v>
      </c>
      <c r="I27" s="30">
        <v>0.28897037433078843</v>
      </c>
      <c r="J27" s="30">
        <v>0.25998551542753856</v>
      </c>
      <c r="K27" s="30">
        <v>0.26835540348062303</v>
      </c>
      <c r="L27" s="30">
        <v>0.28001333808056189</v>
      </c>
      <c r="M27" s="30">
        <v>0.28190888110222939</v>
      </c>
      <c r="N27" s="30">
        <v>0.28553192981229281</v>
      </c>
      <c r="O27" s="30">
        <v>0.27500994876212925</v>
      </c>
      <c r="P27" s="30">
        <v>0.26593799341113128</v>
      </c>
      <c r="Q27" s="30">
        <v>0.2856446556770183</v>
      </c>
      <c r="R27" s="30">
        <v>0.28682525419478272</v>
      </c>
      <c r="S27" s="30">
        <v>0.25254758807924288</v>
      </c>
      <c r="T27" s="30">
        <v>0.25286467490455894</v>
      </c>
      <c r="U27" s="30">
        <v>0.27018577980582759</v>
      </c>
      <c r="V27" s="30">
        <v>0.26168278841236886</v>
      </c>
      <c r="W27" s="30">
        <v>0.26522244114733878</v>
      </c>
      <c r="X27" s="30">
        <v>0.25574898886218628</v>
      </c>
      <c r="Y27" s="30">
        <v>0.24852208658234415</v>
      </c>
      <c r="Z27" s="30">
        <v>0.26635652366058704</v>
      </c>
      <c r="AA27" s="30">
        <v>0.2636430498264915</v>
      </c>
      <c r="AB27" s="30">
        <v>0.23595095845571223</v>
      </c>
      <c r="AC27" s="30">
        <v>0.23691935490541607</v>
      </c>
      <c r="AD27" s="30">
        <v>0.24395257490757483</v>
      </c>
      <c r="AE27" s="30">
        <v>0.24265664812529686</v>
      </c>
    </row>
    <row r="28" spans="1:31" s="28" customFormat="1">
      <c r="A28" s="29" t="s">
        <v>130</v>
      </c>
      <c r="B28" s="29" t="s">
        <v>36</v>
      </c>
      <c r="C28" s="30" t="s">
        <v>169</v>
      </c>
      <c r="D28" s="30" t="s">
        <v>169</v>
      </c>
      <c r="E28" s="30" t="s">
        <v>169</v>
      </c>
      <c r="F28" s="30" t="s">
        <v>169</v>
      </c>
      <c r="G28" s="30" t="s">
        <v>169</v>
      </c>
      <c r="H28" s="30" t="s">
        <v>169</v>
      </c>
      <c r="I28" s="30" t="s">
        <v>169</v>
      </c>
      <c r="J28" s="30" t="s">
        <v>169</v>
      </c>
      <c r="K28" s="30" t="s">
        <v>169</v>
      </c>
      <c r="L28" s="30" t="s">
        <v>169</v>
      </c>
      <c r="M28" s="30" t="s">
        <v>169</v>
      </c>
      <c r="N28" s="30">
        <v>0.15060281434272199</v>
      </c>
      <c r="O28" s="30">
        <v>0.14954114872602411</v>
      </c>
      <c r="P28" s="30">
        <v>0.14998550874673328</v>
      </c>
      <c r="Q28" s="30">
        <v>0.15317574938269707</v>
      </c>
      <c r="R28" s="30">
        <v>0.15210279660117332</v>
      </c>
      <c r="S28" s="30">
        <v>0.14581686180851233</v>
      </c>
      <c r="T28" s="30">
        <v>0.14511808971131784</v>
      </c>
      <c r="U28" s="30">
        <v>0.14889503202352286</v>
      </c>
      <c r="V28" s="30">
        <v>0.14725264261200421</v>
      </c>
      <c r="W28" s="30">
        <v>0.2582462809938858</v>
      </c>
      <c r="X28" s="30">
        <v>0.25068306367383159</v>
      </c>
      <c r="Y28" s="30">
        <v>0.23374903045249712</v>
      </c>
      <c r="Z28" s="30">
        <v>0.25778822606552682</v>
      </c>
      <c r="AA28" s="30">
        <v>0.25116875429242569</v>
      </c>
      <c r="AB28" s="30">
        <v>0.24279743585312102</v>
      </c>
      <c r="AC28" s="30">
        <v>0.23482576007140268</v>
      </c>
      <c r="AD28" s="30">
        <v>0.24015299043368327</v>
      </c>
      <c r="AE28" s="30">
        <v>0.23331613389272451</v>
      </c>
    </row>
    <row r="29" spans="1:31" s="28" customFormat="1">
      <c r="A29" s="29" t="s">
        <v>130</v>
      </c>
      <c r="B29" s="29" t="s">
        <v>73</v>
      </c>
      <c r="C29" s="30">
        <v>3.967920234018265E-2</v>
      </c>
      <c r="D29" s="30">
        <v>6.4071512081430262E-2</v>
      </c>
      <c r="E29" s="30">
        <v>8.5271877806956345E-2</v>
      </c>
      <c r="F29" s="30">
        <v>0.43305565316444777</v>
      </c>
      <c r="G29" s="30">
        <v>0.22424681906904528</v>
      </c>
      <c r="H29" s="30">
        <v>0.21758493901387541</v>
      </c>
      <c r="I29" s="30">
        <v>0.26377014192102261</v>
      </c>
      <c r="J29" s="30">
        <v>0.26476332380057205</v>
      </c>
      <c r="K29" s="30">
        <v>0.25858271906669039</v>
      </c>
      <c r="L29" s="30">
        <v>0.26091638719113175</v>
      </c>
      <c r="M29" s="30">
        <v>0.26474470278349743</v>
      </c>
      <c r="N29" s="30">
        <v>0.26834125336625508</v>
      </c>
      <c r="O29" s="30">
        <v>0.2615573268857338</v>
      </c>
      <c r="P29" s="30">
        <v>0.26657047925010929</v>
      </c>
      <c r="Q29" s="30">
        <v>0.28626306090885079</v>
      </c>
      <c r="R29" s="30">
        <v>0.27554269797195724</v>
      </c>
      <c r="S29" s="30">
        <v>0.28174444544485949</v>
      </c>
      <c r="T29" s="30">
        <v>0.26957261522921139</v>
      </c>
      <c r="U29" s="30">
        <v>0.29000579111315361</v>
      </c>
      <c r="V29" s="30">
        <v>0.29229124689545488</v>
      </c>
      <c r="W29" s="30">
        <v>0.29030208087028347</v>
      </c>
      <c r="X29" s="30">
        <v>0.28144716815258247</v>
      </c>
      <c r="Y29" s="30">
        <v>0.26284071632860906</v>
      </c>
      <c r="Z29" s="30">
        <v>0.28778780734893455</v>
      </c>
      <c r="AA29" s="30">
        <v>0.27467051461645753</v>
      </c>
      <c r="AB29" s="30">
        <v>0.2703278279812345</v>
      </c>
      <c r="AC29" s="30">
        <v>0.24633970633012733</v>
      </c>
      <c r="AD29" s="30">
        <v>0.24972451796679074</v>
      </c>
      <c r="AE29" s="30">
        <v>0.24411858151601457</v>
      </c>
    </row>
    <row r="30" spans="1:31" s="28" customFormat="1">
      <c r="A30" s="29" t="s">
        <v>130</v>
      </c>
      <c r="B30" s="29" t="s">
        <v>56</v>
      </c>
      <c r="C30" s="30">
        <v>2.6789456525643029E-2</v>
      </c>
      <c r="D30" s="30">
        <v>5.38350639045257E-2</v>
      </c>
      <c r="E30" s="30">
        <v>5.6528668160851878E-2</v>
      </c>
      <c r="F30" s="30">
        <v>7.4790094063942311E-2</v>
      </c>
      <c r="G30" s="30">
        <v>7.6742750591084416E-2</v>
      </c>
      <c r="H30" s="30">
        <v>8.0380279446548603E-2</v>
      </c>
      <c r="I30" s="30">
        <v>7.6763585810780285E-2</v>
      </c>
      <c r="J30" s="30">
        <v>7.3003050273021231E-2</v>
      </c>
      <c r="K30" s="30">
        <v>6.8001384705344184E-2</v>
      </c>
      <c r="L30" s="30">
        <v>7.0192528595583739E-2</v>
      </c>
      <c r="M30" s="30">
        <v>6.612517152075896E-2</v>
      </c>
      <c r="N30" s="30">
        <v>6.6423445595424277E-2</v>
      </c>
      <c r="O30" s="30">
        <v>6.618305911496658E-2</v>
      </c>
      <c r="P30" s="30">
        <v>6.5027733657029629E-2</v>
      </c>
      <c r="Q30" s="30">
        <v>6.7459385290956075E-2</v>
      </c>
      <c r="R30" s="30">
        <v>6.5713011774539531E-2</v>
      </c>
      <c r="S30" s="30">
        <v>6.3067702624794303E-2</v>
      </c>
      <c r="T30" s="30">
        <v>6.1566763383288044E-2</v>
      </c>
      <c r="U30" s="30">
        <v>6.2553246498030901E-2</v>
      </c>
      <c r="V30" s="30">
        <v>6.0907292725644428E-2</v>
      </c>
      <c r="W30" s="30">
        <v>6.2372453432880046E-2</v>
      </c>
      <c r="X30" s="30">
        <v>6.1113683188968086E-2</v>
      </c>
      <c r="Y30" s="30">
        <v>5.3208861109087673E-2</v>
      </c>
      <c r="Z30" s="30">
        <v>5.5735963643912922E-2</v>
      </c>
      <c r="AA30" s="30">
        <v>5.1584318807695338E-2</v>
      </c>
      <c r="AB30" s="30">
        <v>4.900599890170669E-2</v>
      </c>
      <c r="AC30" s="30">
        <v>4.3824084139123025E-2</v>
      </c>
      <c r="AD30" s="30">
        <v>3.9805343595879249E-2</v>
      </c>
      <c r="AE30" s="30">
        <v>3.6297362341827462E-2</v>
      </c>
    </row>
    <row r="32" spans="1:31" s="28" customFormat="1"/>
    <row r="33" spans="1:31" s="28" customFormat="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s="28" customFormat="1">
      <c r="A34" s="29" t="s">
        <v>131</v>
      </c>
      <c r="B34" s="29" t="s">
        <v>64</v>
      </c>
      <c r="C34" s="30">
        <v>0.47354365686780236</v>
      </c>
      <c r="D34" s="30">
        <v>0.43995461577191203</v>
      </c>
      <c r="E34" s="30">
        <v>0.45881762736331994</v>
      </c>
      <c r="F34" s="30">
        <v>0.63967335070583242</v>
      </c>
      <c r="G34" s="30">
        <v>0.59871476515376698</v>
      </c>
      <c r="H34" s="30">
        <v>0.62209064206319209</v>
      </c>
      <c r="I34" s="30">
        <v>0.58179598808215716</v>
      </c>
      <c r="J34" s="30">
        <v>0.60812048526512474</v>
      </c>
      <c r="K34" s="30">
        <v>0.63227760695646973</v>
      </c>
      <c r="L34" s="30">
        <v>0.60774980110668408</v>
      </c>
      <c r="M34" s="30">
        <v>0.58400285168491239</v>
      </c>
      <c r="N34" s="30">
        <v>0.56878461416613979</v>
      </c>
      <c r="O34" s="30">
        <v>0.63358941330189011</v>
      </c>
      <c r="P34" s="30">
        <v>0.57333246228444568</v>
      </c>
      <c r="Q34" s="30">
        <v>0.55029254035895581</v>
      </c>
      <c r="R34" s="30">
        <v>0.54622021215998084</v>
      </c>
      <c r="S34" s="30">
        <v>0.54301868665542585</v>
      </c>
      <c r="T34" s="30">
        <v>0.55104384861054279</v>
      </c>
      <c r="U34" s="30">
        <v>0.50018710715296733</v>
      </c>
      <c r="V34" s="30">
        <v>0.53847664349327773</v>
      </c>
      <c r="W34" s="30">
        <v>0.50090768096341109</v>
      </c>
      <c r="X34" s="30">
        <v>0.54880384541281479</v>
      </c>
      <c r="Y34" s="30">
        <v>0.5015091567334673</v>
      </c>
      <c r="Z34" s="30">
        <v>0.49456565685212334</v>
      </c>
      <c r="AA34" s="30">
        <v>0.44956503611117715</v>
      </c>
      <c r="AB34" s="30">
        <v>0.44674114419724309</v>
      </c>
      <c r="AC34" s="30">
        <v>0.42899091345790558</v>
      </c>
      <c r="AD34" s="30">
        <v>0.38241076054924061</v>
      </c>
      <c r="AE34" s="30">
        <v>0.38393200745922262</v>
      </c>
    </row>
    <row r="35" spans="1:31" s="28" customFormat="1">
      <c r="A35" s="29" t="s">
        <v>131</v>
      </c>
      <c r="B35" s="29" t="s">
        <v>71</v>
      </c>
      <c r="C35" s="30" t="s">
        <v>169</v>
      </c>
      <c r="D35" s="30" t="s">
        <v>169</v>
      </c>
      <c r="E35" s="30" t="s">
        <v>169</v>
      </c>
      <c r="F35" s="30" t="s">
        <v>169</v>
      </c>
      <c r="G35" s="30" t="s">
        <v>169</v>
      </c>
      <c r="H35" s="30" t="s">
        <v>169</v>
      </c>
      <c r="I35" s="30" t="s">
        <v>169</v>
      </c>
      <c r="J35" s="30" t="s">
        <v>169</v>
      </c>
      <c r="K35" s="30" t="s">
        <v>169</v>
      </c>
      <c r="L35" s="30" t="s">
        <v>169</v>
      </c>
      <c r="M35" s="30" t="s">
        <v>169</v>
      </c>
      <c r="N35" s="30" t="s">
        <v>169</v>
      </c>
      <c r="O35" s="30" t="s">
        <v>169</v>
      </c>
      <c r="P35" s="30" t="s">
        <v>169</v>
      </c>
      <c r="Q35" s="30" t="s">
        <v>169</v>
      </c>
      <c r="R35" s="30" t="s">
        <v>169</v>
      </c>
      <c r="S35" s="30" t="s">
        <v>169</v>
      </c>
      <c r="T35" s="30" t="s">
        <v>169</v>
      </c>
      <c r="U35" s="30" t="s">
        <v>169</v>
      </c>
      <c r="V35" s="30" t="s">
        <v>169</v>
      </c>
      <c r="W35" s="30" t="s">
        <v>169</v>
      </c>
      <c r="X35" s="30" t="s">
        <v>169</v>
      </c>
      <c r="Y35" s="30" t="s">
        <v>169</v>
      </c>
      <c r="Z35" s="30" t="s">
        <v>169</v>
      </c>
      <c r="AA35" s="30" t="s">
        <v>169</v>
      </c>
      <c r="AB35" s="30" t="s">
        <v>169</v>
      </c>
      <c r="AC35" s="30" t="s">
        <v>169</v>
      </c>
      <c r="AD35" s="30" t="s">
        <v>169</v>
      </c>
      <c r="AE35" s="30" t="s">
        <v>169</v>
      </c>
    </row>
    <row r="36" spans="1:31" s="28" customFormat="1">
      <c r="A36" s="29" t="s">
        <v>131</v>
      </c>
      <c r="B36" s="29" t="s">
        <v>20</v>
      </c>
      <c r="C36" s="30">
        <v>8.330375748860433E-2</v>
      </c>
      <c r="D36" s="30">
        <v>8.3303757510886645E-2</v>
      </c>
      <c r="E36" s="30">
        <v>9.2980895800281058E-2</v>
      </c>
      <c r="F36" s="30">
        <v>0.17590765769347266</v>
      </c>
      <c r="G36" s="30">
        <v>0.20926383580966723</v>
      </c>
      <c r="H36" s="30">
        <v>0.18848163117214445</v>
      </c>
      <c r="I36" s="30">
        <v>0.20593785628198458</v>
      </c>
      <c r="J36" s="30">
        <v>0.20599515435204857</v>
      </c>
      <c r="K36" s="30">
        <v>0.22577962536088467</v>
      </c>
      <c r="L36" s="30">
        <v>0.23316008283835368</v>
      </c>
      <c r="M36" s="30">
        <v>0.27057027006982415</v>
      </c>
      <c r="N36" s="30">
        <v>0.25782256571023732</v>
      </c>
      <c r="O36" s="30">
        <v>0.32021223559265627</v>
      </c>
      <c r="P36" s="30">
        <v>0.27621288693731544</v>
      </c>
      <c r="Q36" s="30">
        <v>0.26547318287440735</v>
      </c>
      <c r="R36" s="30">
        <v>0.27868612711572716</v>
      </c>
      <c r="S36" s="30">
        <v>0.3087128203974922</v>
      </c>
      <c r="T36" s="30">
        <v>0.2999781066702234</v>
      </c>
      <c r="U36" s="30">
        <v>0.28359575453640068</v>
      </c>
      <c r="V36" s="30">
        <v>0.3193509835187015</v>
      </c>
      <c r="W36" s="30">
        <v>0.34270142104921558</v>
      </c>
      <c r="X36" s="30">
        <v>0.36863523075274057</v>
      </c>
      <c r="Y36" s="30">
        <v>0.31877771190761073</v>
      </c>
      <c r="Z36" s="30">
        <v>0.31229668167590624</v>
      </c>
      <c r="AA36" s="30">
        <v>0.4371279704207407</v>
      </c>
      <c r="AB36" s="30">
        <v>0.60915999923059361</v>
      </c>
      <c r="AC36" s="30">
        <v>0.61082898691972598</v>
      </c>
      <c r="AD36" s="30">
        <v>0.60915999784566843</v>
      </c>
      <c r="AE36" s="30">
        <v>0.60915999787012687</v>
      </c>
    </row>
    <row r="37" spans="1:31" s="28" customFormat="1">
      <c r="A37" s="29" t="s">
        <v>131</v>
      </c>
      <c r="B37" s="29" t="s">
        <v>32</v>
      </c>
      <c r="C37" s="30">
        <v>5.044000054359643E-2</v>
      </c>
      <c r="D37" s="30">
        <v>5.044000054359643E-2</v>
      </c>
      <c r="E37" s="30">
        <v>0.10018372200478365</v>
      </c>
      <c r="F37" s="30">
        <v>9.8940000543596307E-2</v>
      </c>
      <c r="G37" s="30">
        <v>9.8940000543596307E-2</v>
      </c>
      <c r="H37" s="30">
        <v>9.8940000543596307E-2</v>
      </c>
      <c r="I37" s="30">
        <v>0.16066967003696456</v>
      </c>
      <c r="J37" s="30">
        <v>0.19508079202000436</v>
      </c>
      <c r="K37" s="30">
        <v>0.23682860404435746</v>
      </c>
      <c r="L37" s="30">
        <v>0.17735283485540335</v>
      </c>
      <c r="M37" s="30">
        <v>0.15965194879321457</v>
      </c>
      <c r="N37" s="30">
        <v>0.16179094096542726</v>
      </c>
      <c r="O37" s="30">
        <v>0.25275486518808299</v>
      </c>
      <c r="P37" s="30">
        <v>0.22572434224831486</v>
      </c>
      <c r="Q37" s="30">
        <v>0.21113558654055231</v>
      </c>
      <c r="R37" s="30">
        <v>0.23879681724287888</v>
      </c>
      <c r="S37" s="30">
        <v>0.2762965182648402</v>
      </c>
      <c r="T37" s="30">
        <v>0.2593447080887149</v>
      </c>
      <c r="U37" s="30">
        <v>0.22282265166340506</v>
      </c>
      <c r="V37" s="30">
        <v>0.26228137910415306</v>
      </c>
      <c r="W37" s="30">
        <v>0.32222214068275712</v>
      </c>
      <c r="X37" s="30">
        <v>0.33663857632093802</v>
      </c>
      <c r="Y37" s="30">
        <v>0.27907630734942379</v>
      </c>
      <c r="Z37" s="30">
        <v>0.27428802457055884</v>
      </c>
      <c r="AA37" s="30">
        <v>0.22172166503587734</v>
      </c>
      <c r="AB37" s="30" t="s">
        <v>169</v>
      </c>
      <c r="AC37" s="30" t="s">
        <v>169</v>
      </c>
      <c r="AD37" s="30" t="s">
        <v>169</v>
      </c>
      <c r="AE37" s="30" t="s">
        <v>169</v>
      </c>
    </row>
    <row r="38" spans="1:31" s="28" customFormat="1">
      <c r="A38" s="29" t="s">
        <v>131</v>
      </c>
      <c r="B38" s="29" t="s">
        <v>66</v>
      </c>
      <c r="C38" s="30">
        <v>1.124958542518348E-9</v>
      </c>
      <c r="D38" s="30">
        <v>1.168270711707187E-9</v>
      </c>
      <c r="E38" s="30">
        <v>1.2491653733056011E-9</v>
      </c>
      <c r="F38" s="30">
        <v>7.0728692936443439E-3</v>
      </c>
      <c r="G38" s="30">
        <v>4.4898374188236563E-3</v>
      </c>
      <c r="H38" s="30">
        <v>4.7129847390099686E-3</v>
      </c>
      <c r="I38" s="30">
        <v>7.7539502303973018E-3</v>
      </c>
      <c r="J38" s="30">
        <v>1.2579707948307327E-2</v>
      </c>
      <c r="K38" s="30">
        <v>1.0366863848369967E-2</v>
      </c>
      <c r="L38" s="30">
        <v>1.7783109655728758E-2</v>
      </c>
      <c r="M38" s="30">
        <v>3.3111686945740695E-2</v>
      </c>
      <c r="N38" s="30">
        <v>3.6565117241105387E-2</v>
      </c>
      <c r="O38" s="30">
        <v>5.1718074874536529E-2</v>
      </c>
      <c r="P38" s="30">
        <v>4.4094360487469231E-2</v>
      </c>
      <c r="Q38" s="30">
        <v>5.3240735100606583E-2</v>
      </c>
      <c r="R38" s="30">
        <v>6.4809755800449703E-2</v>
      </c>
      <c r="S38" s="30">
        <v>9.969743159444934E-2</v>
      </c>
      <c r="T38" s="30">
        <v>5.818866238712897E-2</v>
      </c>
      <c r="U38" s="30">
        <v>7.6195413484818869E-2</v>
      </c>
      <c r="V38" s="30">
        <v>9.6479117678296922E-2</v>
      </c>
      <c r="W38" s="30">
        <v>9.9218511348576496E-2</v>
      </c>
      <c r="X38" s="30">
        <v>0.10217800010552804</v>
      </c>
      <c r="Y38" s="30">
        <v>6.9826288209046822E-2</v>
      </c>
      <c r="Z38" s="30">
        <v>8.5588501287069504E-2</v>
      </c>
      <c r="AA38" s="30">
        <v>8.5271206001133665E-2</v>
      </c>
      <c r="AB38" s="30">
        <v>0.10130106174224267</v>
      </c>
      <c r="AC38" s="30">
        <v>6.1510672536753207E-2</v>
      </c>
      <c r="AD38" s="30">
        <v>5.5972678298957197E-2</v>
      </c>
      <c r="AE38" s="30">
        <v>3.834577857204461E-2</v>
      </c>
    </row>
    <row r="39" spans="1:31" s="28" customFormat="1">
      <c r="A39" s="29" t="s">
        <v>131</v>
      </c>
      <c r="B39" s="29" t="s">
        <v>65</v>
      </c>
      <c r="C39" s="30">
        <v>0.5234418504860664</v>
      </c>
      <c r="D39" s="30">
        <v>0.52231815534277315</v>
      </c>
      <c r="E39" s="30">
        <v>0.52421817360057443</v>
      </c>
      <c r="F39" s="30">
        <v>0.52191231245562264</v>
      </c>
      <c r="G39" s="30">
        <v>0.52085245137010339</v>
      </c>
      <c r="H39" s="30">
        <v>0.51926028525270262</v>
      </c>
      <c r="I39" s="30">
        <v>0.52038896907030674</v>
      </c>
      <c r="J39" s="30">
        <v>0.51673477262802892</v>
      </c>
      <c r="K39" s="30">
        <v>0.51748377788185829</v>
      </c>
      <c r="L39" s="30">
        <v>0.50103088281773955</v>
      </c>
      <c r="M39" s="30">
        <v>0.51954177082617359</v>
      </c>
      <c r="N39" s="30">
        <v>0.51138265167105756</v>
      </c>
      <c r="O39" s="30">
        <v>0.51067166820521914</v>
      </c>
      <c r="P39" s="30">
        <v>0.49751254910016551</v>
      </c>
      <c r="Q39" s="30">
        <v>0.48352053111923571</v>
      </c>
      <c r="R39" s="30">
        <v>0.48107793835135237</v>
      </c>
      <c r="S39" s="30">
        <v>0.36626899128268819</v>
      </c>
      <c r="T39" s="30">
        <v>0.34283191504081917</v>
      </c>
      <c r="U39" s="30">
        <v>0.33773102601355853</v>
      </c>
      <c r="V39" s="30">
        <v>0.3410794416770444</v>
      </c>
      <c r="W39" s="30">
        <v>0.3688904109589024</v>
      </c>
      <c r="X39" s="30" t="s">
        <v>169</v>
      </c>
      <c r="Y39" s="30" t="s">
        <v>169</v>
      </c>
      <c r="Z39" s="30" t="s">
        <v>169</v>
      </c>
      <c r="AA39" s="30" t="s">
        <v>169</v>
      </c>
      <c r="AB39" s="30" t="s">
        <v>169</v>
      </c>
      <c r="AC39" s="30" t="s">
        <v>169</v>
      </c>
      <c r="AD39" s="30" t="s">
        <v>169</v>
      </c>
      <c r="AE39" s="30" t="s">
        <v>169</v>
      </c>
    </row>
    <row r="40" spans="1:31" s="28" customFormat="1">
      <c r="A40" s="29" t="s">
        <v>131</v>
      </c>
      <c r="B40" s="29" t="s">
        <v>69</v>
      </c>
      <c r="C40" s="30">
        <v>0.42756035021241617</v>
      </c>
      <c r="D40" s="30">
        <v>0.40240506116813723</v>
      </c>
      <c r="E40" s="30">
        <v>0.37500298149882055</v>
      </c>
      <c r="F40" s="30">
        <v>0.34211877360029025</v>
      </c>
      <c r="G40" s="30">
        <v>0.39656094689090238</v>
      </c>
      <c r="H40" s="30">
        <v>0.38962666210144586</v>
      </c>
      <c r="I40" s="30">
        <v>0.41890537137792783</v>
      </c>
      <c r="J40" s="30">
        <v>0.40854350379787197</v>
      </c>
      <c r="K40" s="30">
        <v>0.40421684750856152</v>
      </c>
      <c r="L40" s="30">
        <v>0.41240809217583596</v>
      </c>
      <c r="M40" s="30">
        <v>0.38986434250299551</v>
      </c>
      <c r="N40" s="30">
        <v>0.36325011171384225</v>
      </c>
      <c r="O40" s="30">
        <v>0.32315061004541418</v>
      </c>
      <c r="P40" s="30">
        <v>0.37753346071659666</v>
      </c>
      <c r="Q40" s="30">
        <v>0.37191154310232666</v>
      </c>
      <c r="R40" s="30">
        <v>0.39957399277217082</v>
      </c>
      <c r="S40" s="30">
        <v>0.39530628922329397</v>
      </c>
      <c r="T40" s="30">
        <v>0.3960036903151562</v>
      </c>
      <c r="U40" s="30">
        <v>0.39497345485942525</v>
      </c>
      <c r="V40" s="30">
        <v>0.3559980633274914</v>
      </c>
      <c r="W40" s="30">
        <v>0.34648530784457698</v>
      </c>
      <c r="X40" s="30">
        <v>0.30919371371709831</v>
      </c>
      <c r="Y40" s="30">
        <v>0.3644667218301797</v>
      </c>
      <c r="Z40" s="30">
        <v>0.36902561656767063</v>
      </c>
      <c r="AA40" s="30">
        <v>0.37922285507151599</v>
      </c>
      <c r="AB40" s="30">
        <v>0.3700596764787682</v>
      </c>
      <c r="AC40" s="30">
        <v>0.37269828895077761</v>
      </c>
      <c r="AD40" s="30">
        <v>0.32847250575828824</v>
      </c>
      <c r="AE40" s="30">
        <v>0.30365284570848156</v>
      </c>
    </row>
    <row r="41" spans="1:31" s="28" customFormat="1">
      <c r="A41" s="29" t="s">
        <v>131</v>
      </c>
      <c r="B41" s="29" t="s">
        <v>68</v>
      </c>
      <c r="C41" s="30">
        <v>0.31430038332406007</v>
      </c>
      <c r="D41" s="30">
        <v>0.3043346702969465</v>
      </c>
      <c r="E41" s="30">
        <v>0.309930242146363</v>
      </c>
      <c r="F41" s="30">
        <v>0.29648761668058976</v>
      </c>
      <c r="G41" s="30">
        <v>0.30069350637046888</v>
      </c>
      <c r="H41" s="30">
        <v>0.31492068871496981</v>
      </c>
      <c r="I41" s="30">
        <v>0.31866069986349793</v>
      </c>
      <c r="J41" s="30">
        <v>0.2661839541682352</v>
      </c>
      <c r="K41" s="30">
        <v>0.28833350154835691</v>
      </c>
      <c r="L41" s="30">
        <v>0.299849267884572</v>
      </c>
      <c r="M41" s="30">
        <v>0.29988410509036056</v>
      </c>
      <c r="N41" s="30">
        <v>0.29395100929362783</v>
      </c>
      <c r="O41" s="30">
        <v>0.28192548231251657</v>
      </c>
      <c r="P41" s="30">
        <v>0.28160478987540161</v>
      </c>
      <c r="Q41" s="30">
        <v>0.29263276903816632</v>
      </c>
      <c r="R41" s="30">
        <v>0.29235929278727774</v>
      </c>
      <c r="S41" s="30">
        <v>0.24718083299878815</v>
      </c>
      <c r="T41" s="30">
        <v>0.26412524188232883</v>
      </c>
      <c r="U41" s="30">
        <v>0.26888607282401211</v>
      </c>
      <c r="V41" s="30">
        <v>0.27369671278978214</v>
      </c>
      <c r="W41" s="30">
        <v>0.26691325469087168</v>
      </c>
      <c r="X41" s="30">
        <v>0.25230272116399066</v>
      </c>
      <c r="Y41" s="30">
        <v>0.24433097015979185</v>
      </c>
      <c r="Z41" s="30">
        <v>0.24675080624287196</v>
      </c>
      <c r="AA41" s="30">
        <v>0.23492711285078172</v>
      </c>
      <c r="AB41" s="30">
        <v>0.2041281913455279</v>
      </c>
      <c r="AC41" s="30">
        <v>0.21613300198699248</v>
      </c>
      <c r="AD41" s="30">
        <v>0.18726074729248268</v>
      </c>
      <c r="AE41" s="30">
        <v>0.19071838686141362</v>
      </c>
    </row>
    <row r="42" spans="1:31" s="28" customFormat="1">
      <c r="A42" s="29" t="s">
        <v>131</v>
      </c>
      <c r="B42" s="29" t="s">
        <v>36</v>
      </c>
      <c r="C42" s="30" t="s">
        <v>169</v>
      </c>
      <c r="D42" s="30">
        <v>0.12959863653996573</v>
      </c>
      <c r="E42" s="30">
        <v>0.14665552728208905</v>
      </c>
      <c r="F42" s="30">
        <v>0.16630540087699772</v>
      </c>
      <c r="G42" s="30">
        <v>0.16266839187612384</v>
      </c>
      <c r="H42" s="30">
        <v>0.17158473524658677</v>
      </c>
      <c r="I42" s="30">
        <v>0.17145203713898402</v>
      </c>
      <c r="J42" s="30">
        <v>0.16561260710211131</v>
      </c>
      <c r="K42" s="30">
        <v>0.16166373240477466</v>
      </c>
      <c r="L42" s="30">
        <v>0.16451615449596485</v>
      </c>
      <c r="M42" s="30">
        <v>0.16321651372901447</v>
      </c>
      <c r="N42" s="30">
        <v>0.15553492895835519</v>
      </c>
      <c r="O42" s="30">
        <v>0.15306083180479321</v>
      </c>
      <c r="P42" s="30">
        <v>0.15449782537068388</v>
      </c>
      <c r="Q42" s="30">
        <v>0.15611275871094879</v>
      </c>
      <c r="R42" s="30">
        <v>0.15740288453298854</v>
      </c>
      <c r="S42" s="30">
        <v>0.14860761527952271</v>
      </c>
      <c r="T42" s="30">
        <v>0.14929360970133412</v>
      </c>
      <c r="U42" s="30">
        <v>0.15074021797691675</v>
      </c>
      <c r="V42" s="30">
        <v>0.15063029223647237</v>
      </c>
      <c r="W42" s="30">
        <v>0.15093057035677093</v>
      </c>
      <c r="X42" s="30">
        <v>0.14421258646981813</v>
      </c>
      <c r="Y42" s="30">
        <v>0.14218574023500649</v>
      </c>
      <c r="Z42" s="30">
        <v>0.13999631451962982</v>
      </c>
      <c r="AA42" s="30">
        <v>0.1274869930847975</v>
      </c>
      <c r="AB42" s="30">
        <v>0.11816441528731295</v>
      </c>
      <c r="AC42" s="30">
        <v>0.12381441856403468</v>
      </c>
      <c r="AD42" s="30">
        <v>8.7855194063926945E-2</v>
      </c>
      <c r="AE42" s="30">
        <v>0.10073909817351598</v>
      </c>
    </row>
    <row r="43" spans="1:31" s="28" customFormat="1">
      <c r="A43" s="29" t="s">
        <v>131</v>
      </c>
      <c r="B43" s="29" t="s">
        <v>73</v>
      </c>
      <c r="C43" s="30">
        <v>4.927824240967716E-2</v>
      </c>
      <c r="D43" s="30">
        <v>6.4615000400544742E-2</v>
      </c>
      <c r="E43" s="30">
        <v>8.1903306626639027E-2</v>
      </c>
      <c r="F43" s="30">
        <v>7.4780646355342664E-2</v>
      </c>
      <c r="G43" s="30">
        <v>8.0924109906005556E-2</v>
      </c>
      <c r="H43" s="30">
        <v>9.6795747993587672E-2</v>
      </c>
      <c r="I43" s="30">
        <v>0.11154968036705999</v>
      </c>
      <c r="J43" s="30">
        <v>0.10585993485553413</v>
      </c>
      <c r="K43" s="30">
        <v>0.10776052934682429</v>
      </c>
      <c r="L43" s="30">
        <v>0.11484659267022931</v>
      </c>
      <c r="M43" s="30">
        <v>0.11974036104754697</v>
      </c>
      <c r="N43" s="30">
        <v>0.19746682241462421</v>
      </c>
      <c r="O43" s="30">
        <v>0.20262634685209757</v>
      </c>
      <c r="P43" s="30">
        <v>0.19952994328859289</v>
      </c>
      <c r="Q43" s="30">
        <v>0.20961779358906316</v>
      </c>
      <c r="R43" s="30">
        <v>0.20511144299348022</v>
      </c>
      <c r="S43" s="30">
        <v>0.20500529943180837</v>
      </c>
      <c r="T43" s="30">
        <v>0.21506678037621171</v>
      </c>
      <c r="U43" s="30">
        <v>0.2331841764690305</v>
      </c>
      <c r="V43" s="30">
        <v>0.24666945412508295</v>
      </c>
      <c r="W43" s="30">
        <v>0.26104037313626399</v>
      </c>
      <c r="X43" s="30">
        <v>0.23681586042576486</v>
      </c>
      <c r="Y43" s="30">
        <v>0.21110431674816171</v>
      </c>
      <c r="Z43" s="30">
        <v>0.21822858826969257</v>
      </c>
      <c r="AA43" s="30">
        <v>0.17725638180732306</v>
      </c>
      <c r="AB43" s="30">
        <v>0.1354571165067871</v>
      </c>
      <c r="AC43" s="30">
        <v>0.14692713846689806</v>
      </c>
      <c r="AD43" s="30">
        <v>8.1348779876326632E-2</v>
      </c>
      <c r="AE43" s="30">
        <v>0.10899515042364974</v>
      </c>
    </row>
    <row r="44" spans="1:31" s="28" customFormat="1">
      <c r="A44" s="29" t="s">
        <v>131</v>
      </c>
      <c r="B44" s="29" t="s">
        <v>56</v>
      </c>
      <c r="C44" s="30">
        <v>6.3445779394785032E-2</v>
      </c>
      <c r="D44" s="30">
        <v>7.9674045124317944E-2</v>
      </c>
      <c r="E44" s="30">
        <v>8.0349976375974172E-2</v>
      </c>
      <c r="F44" s="30">
        <v>9.1971177122906034E-2</v>
      </c>
      <c r="G44" s="30">
        <v>8.9445887536405894E-2</v>
      </c>
      <c r="H44" s="30">
        <v>8.8887047908195488E-2</v>
      </c>
      <c r="I44" s="30">
        <v>8.5186325231370957E-2</v>
      </c>
      <c r="J44" s="30">
        <v>7.5485403690643896E-2</v>
      </c>
      <c r="K44" s="30">
        <v>7.3265456018399275E-2</v>
      </c>
      <c r="L44" s="30">
        <v>7.1625869734484898E-2</v>
      </c>
      <c r="M44" s="30">
        <v>6.8900595751196309E-2</v>
      </c>
      <c r="N44" s="30">
        <v>6.6751234183250172E-2</v>
      </c>
      <c r="O44" s="30">
        <v>6.4617028945324756E-2</v>
      </c>
      <c r="P44" s="30">
        <v>6.3613213350505099E-2</v>
      </c>
      <c r="Q44" s="30">
        <v>6.4048628292472265E-2</v>
      </c>
      <c r="R44" s="30">
        <v>6.0052069804649361E-2</v>
      </c>
      <c r="S44" s="30">
        <v>5.5724967245659375E-2</v>
      </c>
      <c r="T44" s="30">
        <v>5.729876924369319E-2</v>
      </c>
      <c r="U44" s="30">
        <v>5.7514321825272711E-2</v>
      </c>
      <c r="V44" s="30">
        <v>5.8811500394918725E-2</v>
      </c>
      <c r="W44" s="30">
        <v>6.0704636980164935E-2</v>
      </c>
      <c r="X44" s="30">
        <v>5.0239335288324034E-2</v>
      </c>
      <c r="Y44" s="30">
        <v>4.371516571423234E-2</v>
      </c>
      <c r="Z44" s="30">
        <v>4.2467668899008389E-2</v>
      </c>
      <c r="AA44" s="30">
        <v>3.2213917375180944E-2</v>
      </c>
      <c r="AB44" s="30">
        <v>2.0645243401521685E-2</v>
      </c>
      <c r="AC44" s="30">
        <v>2.1510163624477403E-2</v>
      </c>
      <c r="AD44" s="30">
        <v>1.0152990110821705E-2</v>
      </c>
      <c r="AE44" s="30">
        <v>1.3055392151042759E-2</v>
      </c>
    </row>
    <row r="46" spans="1:31" s="28" customFormat="1"/>
    <row r="47" spans="1:31" s="28" customFormat="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s="28" customFormat="1">
      <c r="A48" s="29" t="s">
        <v>132</v>
      </c>
      <c r="B48" s="29" t="s">
        <v>64</v>
      </c>
      <c r="C48" s="30" t="s">
        <v>169</v>
      </c>
      <c r="D48" s="30" t="s">
        <v>169</v>
      </c>
      <c r="E48" s="30" t="s">
        <v>169</v>
      </c>
      <c r="F48" s="30" t="s">
        <v>169</v>
      </c>
      <c r="G48" s="30" t="s">
        <v>169</v>
      </c>
      <c r="H48" s="30" t="s">
        <v>169</v>
      </c>
      <c r="I48" s="30" t="s">
        <v>169</v>
      </c>
      <c r="J48" s="30" t="s">
        <v>169</v>
      </c>
      <c r="K48" s="30" t="s">
        <v>169</v>
      </c>
      <c r="L48" s="30" t="s">
        <v>169</v>
      </c>
      <c r="M48" s="30" t="s">
        <v>169</v>
      </c>
      <c r="N48" s="30" t="s">
        <v>169</v>
      </c>
      <c r="O48" s="30" t="s">
        <v>169</v>
      </c>
      <c r="P48" s="30" t="s">
        <v>169</v>
      </c>
      <c r="Q48" s="30" t="s">
        <v>169</v>
      </c>
      <c r="R48" s="30" t="s">
        <v>169</v>
      </c>
      <c r="S48" s="30" t="s">
        <v>169</v>
      </c>
      <c r="T48" s="30" t="s">
        <v>169</v>
      </c>
      <c r="U48" s="30" t="s">
        <v>169</v>
      </c>
      <c r="V48" s="30" t="s">
        <v>169</v>
      </c>
      <c r="W48" s="30" t="s">
        <v>169</v>
      </c>
      <c r="X48" s="30" t="s">
        <v>169</v>
      </c>
      <c r="Y48" s="30" t="s">
        <v>169</v>
      </c>
      <c r="Z48" s="30" t="s">
        <v>169</v>
      </c>
      <c r="AA48" s="30" t="s">
        <v>169</v>
      </c>
      <c r="AB48" s="30" t="s">
        <v>169</v>
      </c>
      <c r="AC48" s="30" t="s">
        <v>169</v>
      </c>
      <c r="AD48" s="30" t="s">
        <v>169</v>
      </c>
      <c r="AE48" s="30" t="s">
        <v>169</v>
      </c>
    </row>
    <row r="49" spans="1:31" s="28" customFormat="1">
      <c r="A49" s="29" t="s">
        <v>132</v>
      </c>
      <c r="B49" s="29" t="s">
        <v>71</v>
      </c>
      <c r="C49" s="30">
        <v>0.604445932355268</v>
      </c>
      <c r="D49" s="30">
        <v>0.5310586958179615</v>
      </c>
      <c r="E49" s="30">
        <v>0.54994937369519836</v>
      </c>
      <c r="F49" s="30">
        <v>0.63499870278220427</v>
      </c>
      <c r="G49" s="30">
        <v>0.6482706089569884</v>
      </c>
      <c r="H49" s="30">
        <v>0.60720162905389197</v>
      </c>
      <c r="I49" s="30">
        <v>0.49942176870665694</v>
      </c>
      <c r="J49" s="30">
        <v>0.62979779328821439</v>
      </c>
      <c r="K49" s="30">
        <v>0.64889591021252113</v>
      </c>
      <c r="L49" s="30">
        <v>0.62822044689417356</v>
      </c>
      <c r="M49" s="30">
        <v>0.58768195606185414</v>
      </c>
      <c r="N49" s="30">
        <v>0.57609934094568749</v>
      </c>
      <c r="O49" s="30">
        <v>0.61632916330098952</v>
      </c>
      <c r="P49" s="30">
        <v>0.60119815639570873</v>
      </c>
      <c r="Q49" s="30">
        <v>0.56391144051915965</v>
      </c>
      <c r="R49" s="30">
        <v>0.53590492576049376</v>
      </c>
      <c r="S49" s="30">
        <v>0.40268336382339731</v>
      </c>
      <c r="T49" s="30">
        <v>0.58172561974309978</v>
      </c>
      <c r="U49" s="30">
        <v>0.57709863360679126</v>
      </c>
      <c r="V49" s="30">
        <v>0.23165320564195191</v>
      </c>
      <c r="W49" s="30">
        <v>0.4489647461397559</v>
      </c>
      <c r="X49" s="30">
        <v>0.57464087395660479</v>
      </c>
      <c r="Y49" s="30">
        <v>0.60633545988942206</v>
      </c>
      <c r="Z49" s="30">
        <v>0.53687473078184678</v>
      </c>
      <c r="AA49" s="30">
        <v>0.52008716463993276</v>
      </c>
      <c r="AB49" s="30">
        <v>0.60885672437176719</v>
      </c>
      <c r="AC49" s="30" t="s">
        <v>169</v>
      </c>
      <c r="AD49" s="30" t="s">
        <v>169</v>
      </c>
      <c r="AE49" s="30" t="s">
        <v>169</v>
      </c>
    </row>
    <row r="50" spans="1:31" s="28" customFormat="1">
      <c r="A50" s="29" t="s">
        <v>132</v>
      </c>
      <c r="B50" s="29" t="s">
        <v>20</v>
      </c>
      <c r="C50" s="30" t="s">
        <v>169</v>
      </c>
      <c r="D50" s="30" t="s">
        <v>169</v>
      </c>
      <c r="E50" s="30" t="s">
        <v>169</v>
      </c>
      <c r="F50" s="30" t="s">
        <v>169</v>
      </c>
      <c r="G50" s="30" t="s">
        <v>169</v>
      </c>
      <c r="H50" s="30" t="s">
        <v>169</v>
      </c>
      <c r="I50" s="30" t="s">
        <v>169</v>
      </c>
      <c r="J50" s="30" t="s">
        <v>169</v>
      </c>
      <c r="K50" s="30" t="s">
        <v>169</v>
      </c>
      <c r="L50" s="30" t="s">
        <v>169</v>
      </c>
      <c r="M50" s="30" t="s">
        <v>169</v>
      </c>
      <c r="N50" s="30" t="s">
        <v>169</v>
      </c>
      <c r="O50" s="30" t="s">
        <v>169</v>
      </c>
      <c r="P50" s="30" t="s">
        <v>169</v>
      </c>
      <c r="Q50" s="30" t="s">
        <v>169</v>
      </c>
      <c r="R50" s="30" t="s">
        <v>169</v>
      </c>
      <c r="S50" s="30" t="s">
        <v>169</v>
      </c>
      <c r="T50" s="30" t="s">
        <v>169</v>
      </c>
      <c r="U50" s="30" t="s">
        <v>169</v>
      </c>
      <c r="V50" s="30" t="s">
        <v>169</v>
      </c>
      <c r="W50" s="30" t="s">
        <v>169</v>
      </c>
      <c r="X50" s="30" t="s">
        <v>169</v>
      </c>
      <c r="Y50" s="30" t="s">
        <v>169</v>
      </c>
      <c r="Z50" s="30" t="s">
        <v>169</v>
      </c>
      <c r="AA50" s="30" t="s">
        <v>169</v>
      </c>
      <c r="AB50" s="30" t="s">
        <v>169</v>
      </c>
      <c r="AC50" s="30" t="s">
        <v>169</v>
      </c>
      <c r="AD50" s="30" t="s">
        <v>169</v>
      </c>
      <c r="AE50" s="30" t="s">
        <v>169</v>
      </c>
    </row>
    <row r="51" spans="1:31" s="28" customFormat="1">
      <c r="A51" s="29" t="s">
        <v>132</v>
      </c>
      <c r="B51" s="29" t="s">
        <v>32</v>
      </c>
      <c r="C51" s="30">
        <v>2.4701874429223745E-3</v>
      </c>
      <c r="D51" s="30">
        <v>1.2863505479452054E-3</v>
      </c>
      <c r="E51" s="30">
        <v>2.1083230593607304E-3</v>
      </c>
      <c r="F51" s="30">
        <v>2.2674230593607306E-2</v>
      </c>
      <c r="G51" s="30">
        <v>1.97548219178082E-2</v>
      </c>
      <c r="H51" s="30">
        <v>1.8845271689497716E-2</v>
      </c>
      <c r="I51" s="30">
        <v>2.1406281735159818E-2</v>
      </c>
      <c r="J51" s="30">
        <v>2.9227287671232876E-2</v>
      </c>
      <c r="K51" s="30">
        <v>1.9269602739726027E-2</v>
      </c>
      <c r="L51" s="30">
        <v>2.9987E-2</v>
      </c>
      <c r="M51" s="30">
        <v>6.5110365296803654E-2</v>
      </c>
      <c r="N51" s="30">
        <v>9.0654730593607319E-2</v>
      </c>
      <c r="O51" s="30">
        <v>9.7051924657534247E-2</v>
      </c>
      <c r="P51" s="30">
        <v>0.17517426940639269</v>
      </c>
      <c r="Q51" s="30">
        <v>0.10135184931506851</v>
      </c>
      <c r="R51" s="30">
        <v>7.9467913242009136E-2</v>
      </c>
      <c r="S51" s="30">
        <v>0.1904219406392694</v>
      </c>
      <c r="T51" s="30">
        <v>0.25569276255707757</v>
      </c>
      <c r="U51" s="30" t="s">
        <v>169</v>
      </c>
      <c r="V51" s="30" t="s">
        <v>169</v>
      </c>
      <c r="W51" s="30" t="s">
        <v>169</v>
      </c>
      <c r="X51" s="30" t="s">
        <v>169</v>
      </c>
      <c r="Y51" s="30" t="s">
        <v>169</v>
      </c>
      <c r="Z51" s="30" t="s">
        <v>169</v>
      </c>
      <c r="AA51" s="30" t="s">
        <v>169</v>
      </c>
      <c r="AB51" s="30" t="s">
        <v>169</v>
      </c>
      <c r="AC51" s="30" t="s">
        <v>169</v>
      </c>
      <c r="AD51" s="30" t="s">
        <v>169</v>
      </c>
      <c r="AE51" s="30" t="s">
        <v>169</v>
      </c>
    </row>
    <row r="52" spans="1:31" s="28" customFormat="1">
      <c r="A52" s="29" t="s">
        <v>132</v>
      </c>
      <c r="B52" s="29" t="s">
        <v>66</v>
      </c>
      <c r="C52" s="30">
        <v>6.2502999055549758E-4</v>
      </c>
      <c r="D52" s="30">
        <v>1.8473907703420993E-5</v>
      </c>
      <c r="E52" s="30">
        <v>5.6171301550260162E-4</v>
      </c>
      <c r="F52" s="30">
        <v>3.8424037157363381E-3</v>
      </c>
      <c r="G52" s="30">
        <v>3.0321898703596375E-3</v>
      </c>
      <c r="H52" s="30">
        <v>6.4291984270980545E-3</v>
      </c>
      <c r="I52" s="30">
        <v>3.2193029871156803E-3</v>
      </c>
      <c r="J52" s="30">
        <v>5.0116595367182045E-3</v>
      </c>
      <c r="K52" s="30">
        <v>3.1754182245270308E-3</v>
      </c>
      <c r="L52" s="30">
        <v>5.5394534380871956E-3</v>
      </c>
      <c r="M52" s="30">
        <v>8.5308703094636573E-3</v>
      </c>
      <c r="N52" s="30">
        <v>1.939118768847798E-2</v>
      </c>
      <c r="O52" s="30">
        <v>1.2546361063618843E-2</v>
      </c>
      <c r="P52" s="30">
        <v>3.848670470434383E-2</v>
      </c>
      <c r="Q52" s="30">
        <v>3.0852653920613014E-2</v>
      </c>
      <c r="R52" s="30">
        <v>2.9427691733001513E-2</v>
      </c>
      <c r="S52" s="30">
        <v>5.6503852627941394E-2</v>
      </c>
      <c r="T52" s="30">
        <v>5.1860804315276128E-2</v>
      </c>
      <c r="U52" s="30">
        <v>0.15561543571744255</v>
      </c>
      <c r="V52" s="30">
        <v>0.1861784821486209</v>
      </c>
      <c r="W52" s="30">
        <v>0.1505022386361661</v>
      </c>
      <c r="X52" s="30">
        <v>0.1728458561114519</v>
      </c>
      <c r="Y52" s="30">
        <v>0.1729998007205619</v>
      </c>
      <c r="Z52" s="30">
        <v>0.1057493011199739</v>
      </c>
      <c r="AA52" s="30">
        <v>0.11736767386775165</v>
      </c>
      <c r="AB52" s="30">
        <v>0.18972498612487143</v>
      </c>
      <c r="AC52" s="30">
        <v>0.2161294397473365</v>
      </c>
      <c r="AD52" s="30">
        <v>0.19582030612820431</v>
      </c>
      <c r="AE52" s="30">
        <v>0.1607220767240673</v>
      </c>
    </row>
    <row r="53" spans="1:31" s="28" customFormat="1">
      <c r="A53" s="29" t="s">
        <v>132</v>
      </c>
      <c r="B53" s="29" t="s">
        <v>65</v>
      </c>
      <c r="C53" s="30">
        <v>0.14314781587411335</v>
      </c>
      <c r="D53" s="30">
        <v>0.1445393619035272</v>
      </c>
      <c r="E53" s="30">
        <v>0.13136309976520696</v>
      </c>
      <c r="F53" s="30">
        <v>0.16205159518973744</v>
      </c>
      <c r="G53" s="30">
        <v>0.16631170417996508</v>
      </c>
      <c r="H53" s="30">
        <v>0.15757368904089009</v>
      </c>
      <c r="I53" s="30">
        <v>0.15917780567782189</v>
      </c>
      <c r="J53" s="30">
        <v>0.20064040236767972</v>
      </c>
      <c r="K53" s="30">
        <v>0.16631868128306587</v>
      </c>
      <c r="L53" s="30">
        <v>0.14275688043896528</v>
      </c>
      <c r="M53" s="30">
        <v>0.14382889079576344</v>
      </c>
      <c r="N53" s="30">
        <v>0.12995885112179784</v>
      </c>
      <c r="O53" s="30">
        <v>0.16024346372445525</v>
      </c>
      <c r="P53" s="30">
        <v>0.16533108711398645</v>
      </c>
      <c r="Q53" s="30">
        <v>0.15687400120585807</v>
      </c>
      <c r="R53" s="30">
        <v>0.15770628697570382</v>
      </c>
      <c r="S53" s="30">
        <v>0.1994519380156021</v>
      </c>
      <c r="T53" s="30">
        <v>0.16568130415815252</v>
      </c>
      <c r="U53" s="30">
        <v>0.14250732692541165</v>
      </c>
      <c r="V53" s="30">
        <v>0.14247925728607852</v>
      </c>
      <c r="W53" s="30">
        <v>0.12926450605089707</v>
      </c>
      <c r="X53" s="30">
        <v>0.15899726264041758</v>
      </c>
      <c r="Y53" s="30">
        <v>0.16468263399737781</v>
      </c>
      <c r="Z53" s="30">
        <v>0.1556394458608818</v>
      </c>
      <c r="AA53" s="30">
        <v>0.15684460260185487</v>
      </c>
      <c r="AB53" s="30">
        <v>0.1977281342021272</v>
      </c>
      <c r="AC53" s="30">
        <v>0.16435840653879633</v>
      </c>
      <c r="AD53" s="30">
        <v>0.14087015717310644</v>
      </c>
      <c r="AE53" s="30">
        <v>0.14127967696996255</v>
      </c>
    </row>
    <row r="54" spans="1:31" s="28" customFormat="1">
      <c r="A54" s="29" t="s">
        <v>132</v>
      </c>
      <c r="B54" s="29" t="s">
        <v>69</v>
      </c>
      <c r="C54" s="30">
        <v>0.35480143983896539</v>
      </c>
      <c r="D54" s="30">
        <v>0.35748233162475451</v>
      </c>
      <c r="E54" s="30">
        <v>0.30194991040277303</v>
      </c>
      <c r="F54" s="30">
        <v>0.3094789460858568</v>
      </c>
      <c r="G54" s="30">
        <v>0.3224114391284853</v>
      </c>
      <c r="H54" s="30">
        <v>0.33456365593921311</v>
      </c>
      <c r="I54" s="30">
        <v>0.34598243778041671</v>
      </c>
      <c r="J54" s="30">
        <v>0.32378264139823931</v>
      </c>
      <c r="K54" s="30">
        <v>0.338156448385526</v>
      </c>
      <c r="L54" s="30">
        <v>0.31610620448893323</v>
      </c>
      <c r="M54" s="30">
        <v>0.31989684898765114</v>
      </c>
      <c r="N54" s="30">
        <v>0.2824613563502899</v>
      </c>
      <c r="O54" s="30">
        <v>0.28087102758403121</v>
      </c>
      <c r="P54" s="30">
        <v>0.29467241895929436</v>
      </c>
      <c r="Q54" s="30">
        <v>0.3167678696219548</v>
      </c>
      <c r="R54" s="30">
        <v>0.31820600975458502</v>
      </c>
      <c r="S54" s="30">
        <v>0.30298313600083171</v>
      </c>
      <c r="T54" s="30">
        <v>0.32409928212492639</v>
      </c>
      <c r="U54" s="30">
        <v>0.30765731496750909</v>
      </c>
      <c r="V54" s="30">
        <v>0.30733704304099907</v>
      </c>
      <c r="W54" s="30">
        <v>0.27455826644506093</v>
      </c>
      <c r="X54" s="30">
        <v>0.27103637531486763</v>
      </c>
      <c r="Y54" s="30">
        <v>0.2887208700547933</v>
      </c>
      <c r="Z54" s="30">
        <v>0.31023020100156401</v>
      </c>
      <c r="AA54" s="30">
        <v>0.32474126300188638</v>
      </c>
      <c r="AB54" s="30">
        <v>0.32391918064992598</v>
      </c>
      <c r="AC54" s="30">
        <v>0.34626719654460081</v>
      </c>
      <c r="AD54" s="30">
        <v>0.33135983419315485</v>
      </c>
      <c r="AE54" s="30">
        <v>0.34977020992336866</v>
      </c>
    </row>
    <row r="55" spans="1:31" s="28" customFormat="1">
      <c r="A55" s="29" t="s">
        <v>132</v>
      </c>
      <c r="B55" s="29" t="s">
        <v>68</v>
      </c>
      <c r="C55" s="30">
        <v>0.27589072571544448</v>
      </c>
      <c r="D55" s="30">
        <v>0.27388946826107352</v>
      </c>
      <c r="E55" s="30">
        <v>0.28368073559204721</v>
      </c>
      <c r="F55" s="30">
        <v>0.2726651754003917</v>
      </c>
      <c r="G55" s="30">
        <v>0.26072288381560327</v>
      </c>
      <c r="H55" s="30">
        <v>0.27280108168032974</v>
      </c>
      <c r="I55" s="30">
        <v>0.27758629482567393</v>
      </c>
      <c r="J55" s="30">
        <v>0.25658784361836878</v>
      </c>
      <c r="K55" s="30">
        <v>0.2624344386236343</v>
      </c>
      <c r="L55" s="30">
        <v>0.26141937823755357</v>
      </c>
      <c r="M55" s="30">
        <v>0.25394487932687199</v>
      </c>
      <c r="N55" s="30">
        <v>0.26648809956925329</v>
      </c>
      <c r="O55" s="30">
        <v>0.24722732641905604</v>
      </c>
      <c r="P55" s="30">
        <v>0.24827915455619459</v>
      </c>
      <c r="Q55" s="30">
        <v>0.26273667235134929</v>
      </c>
      <c r="R55" s="30">
        <v>0.26964686261729931</v>
      </c>
      <c r="S55" s="30">
        <v>0.24043076368906377</v>
      </c>
      <c r="T55" s="30">
        <v>0.24675744075045264</v>
      </c>
      <c r="U55" s="30">
        <v>0.24789834841128219</v>
      </c>
      <c r="V55" s="30">
        <v>0.25010086060796272</v>
      </c>
      <c r="W55" s="30">
        <v>0.25585336605600817</v>
      </c>
      <c r="X55" s="30">
        <v>0.24056085975220803</v>
      </c>
      <c r="Y55" s="30">
        <v>0.2378462614514523</v>
      </c>
      <c r="Z55" s="30">
        <v>0.26197903279505247</v>
      </c>
      <c r="AA55" s="30">
        <v>0.26628650157030348</v>
      </c>
      <c r="AB55" s="30">
        <v>0.24546693119012664</v>
      </c>
      <c r="AC55" s="30">
        <v>0.25736691963918312</v>
      </c>
      <c r="AD55" s="30">
        <v>0.26100091800385955</v>
      </c>
      <c r="AE55" s="30">
        <v>0.25717008119254636</v>
      </c>
    </row>
    <row r="56" spans="1:31" s="28" customFormat="1">
      <c r="A56" s="29" t="s">
        <v>132</v>
      </c>
      <c r="B56" s="29" t="s">
        <v>36</v>
      </c>
      <c r="C56" s="30">
        <v>0.10828706953723713</v>
      </c>
      <c r="D56" s="30">
        <v>3.3730270840069305E-2</v>
      </c>
      <c r="E56" s="30">
        <v>3.8257257623100699E-2</v>
      </c>
      <c r="F56" s="30">
        <v>4.8484391640383498E-2</v>
      </c>
      <c r="G56" s="30">
        <v>4.7098493124829936E-2</v>
      </c>
      <c r="H56" s="30">
        <v>4.856859217059159E-2</v>
      </c>
      <c r="I56" s="30">
        <v>4.9652377855502167E-2</v>
      </c>
      <c r="J56" s="30">
        <v>4.6603876019257397E-2</v>
      </c>
      <c r="K56" s="30">
        <v>4.4870291089280798E-2</v>
      </c>
      <c r="L56" s="30">
        <v>4.5388670659848182E-2</v>
      </c>
      <c r="M56" s="30">
        <v>4.3887850974640284E-2</v>
      </c>
      <c r="N56" s="30">
        <v>4.3993758262404752E-2</v>
      </c>
      <c r="O56" s="30">
        <v>3.9477113182655822E-2</v>
      </c>
      <c r="P56" s="30">
        <v>3.7245227197635233E-2</v>
      </c>
      <c r="Q56" s="30">
        <v>4.0805632819389995E-2</v>
      </c>
      <c r="R56" s="30">
        <v>4.0048341869133343E-2</v>
      </c>
      <c r="S56" s="30">
        <v>3.716965533160875E-2</v>
      </c>
      <c r="T56" s="30">
        <v>3.6151501760105641E-2</v>
      </c>
      <c r="U56" s="30">
        <v>3.9845227185754437E-2</v>
      </c>
      <c r="V56" s="30">
        <v>3.8555695114588673E-2</v>
      </c>
      <c r="W56" s="30">
        <v>0.12019020510371509</v>
      </c>
      <c r="X56" s="30">
        <v>0.13183545305337413</v>
      </c>
      <c r="Y56" s="30">
        <v>0.12271969944142033</v>
      </c>
      <c r="Z56" s="30">
        <v>0.12488515045605615</v>
      </c>
      <c r="AA56" s="30">
        <v>0.12325276561459748</v>
      </c>
      <c r="AB56" s="30">
        <v>0.11211496775821064</v>
      </c>
      <c r="AC56" s="30">
        <v>0.10138222791387067</v>
      </c>
      <c r="AD56" s="30">
        <v>0.10399591687627931</v>
      </c>
      <c r="AE56" s="30">
        <v>9.84176603138113E-2</v>
      </c>
    </row>
    <row r="57" spans="1:31" s="28" customFormat="1">
      <c r="A57" s="29" t="s">
        <v>132</v>
      </c>
      <c r="B57" s="29" t="s">
        <v>73</v>
      </c>
      <c r="C57" s="30" t="s">
        <v>169</v>
      </c>
      <c r="D57" s="30" t="s">
        <v>169</v>
      </c>
      <c r="E57" s="30" t="s">
        <v>169</v>
      </c>
      <c r="F57" s="30" t="s">
        <v>169</v>
      </c>
      <c r="G57" s="30" t="s">
        <v>169</v>
      </c>
      <c r="H57" s="30" t="s">
        <v>169</v>
      </c>
      <c r="I57" s="30" t="s">
        <v>169</v>
      </c>
      <c r="J57" s="30" t="s">
        <v>169</v>
      </c>
      <c r="K57" s="30" t="s">
        <v>169</v>
      </c>
      <c r="L57" s="30" t="s">
        <v>169</v>
      </c>
      <c r="M57" s="30" t="s">
        <v>169</v>
      </c>
      <c r="N57" s="30">
        <v>0.26600364577341773</v>
      </c>
      <c r="O57" s="30">
        <v>0.25395179800862827</v>
      </c>
      <c r="P57" s="30">
        <v>0.24379143762337888</v>
      </c>
      <c r="Q57" s="30">
        <v>0.24824377640109904</v>
      </c>
      <c r="R57" s="30">
        <v>0.24655523475280453</v>
      </c>
      <c r="S57" s="30">
        <v>0.24275030986418469</v>
      </c>
      <c r="T57" s="30">
        <v>0.24324713824425725</v>
      </c>
      <c r="U57" s="30">
        <v>0.26200563842687741</v>
      </c>
      <c r="V57" s="30">
        <v>0.2541286896374792</v>
      </c>
      <c r="W57" s="30">
        <v>0.2595573915525114</v>
      </c>
      <c r="X57" s="30">
        <v>0.24689719368340943</v>
      </c>
      <c r="Y57" s="30">
        <v>0.22402949010654491</v>
      </c>
      <c r="Z57" s="30">
        <v>0.2078734541476408</v>
      </c>
      <c r="AA57" s="30">
        <v>0.19798736206240483</v>
      </c>
      <c r="AB57" s="30">
        <v>0.17964301274733638</v>
      </c>
      <c r="AC57" s="30">
        <v>0.13841869767884324</v>
      </c>
      <c r="AD57" s="30">
        <v>0.1362513603500761</v>
      </c>
      <c r="AE57" s="30">
        <v>0.12380191685692542</v>
      </c>
    </row>
    <row r="58" spans="1:31" s="28" customFormat="1">
      <c r="A58" s="29" t="s">
        <v>132</v>
      </c>
      <c r="B58" s="29" t="s">
        <v>56</v>
      </c>
      <c r="C58" s="30">
        <v>4.2482969433598E-2</v>
      </c>
      <c r="D58" s="30">
        <v>5.876993268200402E-2</v>
      </c>
      <c r="E58" s="30">
        <v>6.8331565990074339E-2</v>
      </c>
      <c r="F58" s="30">
        <v>8.6327735482105969E-2</v>
      </c>
      <c r="G58" s="30">
        <v>8.553487193014328E-2</v>
      </c>
      <c r="H58" s="30">
        <v>8.5005773288545847E-2</v>
      </c>
      <c r="I58" s="30">
        <v>8.1487363330001075E-2</v>
      </c>
      <c r="J58" s="30">
        <v>7.5752641761103454E-2</v>
      </c>
      <c r="K58" s="30">
        <v>7.2337548251210956E-2</v>
      </c>
      <c r="L58" s="30">
        <v>7.0084899209048174E-2</v>
      </c>
      <c r="M58" s="30">
        <v>6.7369587830742345E-2</v>
      </c>
      <c r="N58" s="30">
        <v>6.4041679658004683E-2</v>
      </c>
      <c r="O58" s="30">
        <v>6.2583847868354373E-2</v>
      </c>
      <c r="P58" s="30">
        <v>5.969073016700846E-2</v>
      </c>
      <c r="Q58" s="30">
        <v>6.3972803590311794E-2</v>
      </c>
      <c r="R58" s="30">
        <v>6.2870750515869392E-2</v>
      </c>
      <c r="S58" s="30">
        <v>5.7446941449044921E-2</v>
      </c>
      <c r="T58" s="30">
        <v>5.6285182739956634E-2</v>
      </c>
      <c r="U58" s="30">
        <v>5.9066398187479482E-2</v>
      </c>
      <c r="V58" s="30">
        <v>5.6981822597343114E-2</v>
      </c>
      <c r="W58" s="30">
        <v>5.4854277578413865E-2</v>
      </c>
      <c r="X58" s="30">
        <v>5.1385421920778954E-2</v>
      </c>
      <c r="Y58" s="30">
        <v>4.2903210995162512E-2</v>
      </c>
      <c r="Z58" s="30">
        <v>3.8913525708432525E-2</v>
      </c>
      <c r="AA58" s="30">
        <v>3.688904257413806E-2</v>
      </c>
      <c r="AB58" s="30">
        <v>2.9826018882273708E-2</v>
      </c>
      <c r="AC58" s="30">
        <v>1.9665717155387834E-2</v>
      </c>
      <c r="AD58" s="30">
        <v>1.7384170185821522E-2</v>
      </c>
      <c r="AE58" s="30">
        <v>1.6254412236924379E-2</v>
      </c>
    </row>
    <row r="60" spans="1:31" s="28" customFormat="1"/>
    <row r="61" spans="1:31" s="28" customFormat="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s="28" customFormat="1">
      <c r="A62" s="29" t="s">
        <v>133</v>
      </c>
      <c r="B62" s="29" t="s">
        <v>64</v>
      </c>
      <c r="C62" s="30" t="s">
        <v>169</v>
      </c>
      <c r="D62" s="30" t="s">
        <v>169</v>
      </c>
      <c r="E62" s="30" t="s">
        <v>169</v>
      </c>
      <c r="F62" s="30" t="s">
        <v>169</v>
      </c>
      <c r="G62" s="30" t="s">
        <v>169</v>
      </c>
      <c r="H62" s="30" t="s">
        <v>169</v>
      </c>
      <c r="I62" s="30" t="s">
        <v>169</v>
      </c>
      <c r="J62" s="30" t="s">
        <v>169</v>
      </c>
      <c r="K62" s="30" t="s">
        <v>169</v>
      </c>
      <c r="L62" s="30" t="s">
        <v>169</v>
      </c>
      <c r="M62" s="30" t="s">
        <v>169</v>
      </c>
      <c r="N62" s="30" t="s">
        <v>169</v>
      </c>
      <c r="O62" s="30" t="s">
        <v>169</v>
      </c>
      <c r="P62" s="30" t="s">
        <v>169</v>
      </c>
      <c r="Q62" s="30" t="s">
        <v>169</v>
      </c>
      <c r="R62" s="30" t="s">
        <v>169</v>
      </c>
      <c r="S62" s="30" t="s">
        <v>169</v>
      </c>
      <c r="T62" s="30" t="s">
        <v>169</v>
      </c>
      <c r="U62" s="30" t="s">
        <v>169</v>
      </c>
      <c r="V62" s="30" t="s">
        <v>169</v>
      </c>
      <c r="W62" s="30" t="s">
        <v>169</v>
      </c>
      <c r="X62" s="30" t="s">
        <v>169</v>
      </c>
      <c r="Y62" s="30" t="s">
        <v>169</v>
      </c>
      <c r="Z62" s="30" t="s">
        <v>169</v>
      </c>
      <c r="AA62" s="30" t="s">
        <v>169</v>
      </c>
      <c r="AB62" s="30" t="s">
        <v>169</v>
      </c>
      <c r="AC62" s="30" t="s">
        <v>169</v>
      </c>
      <c r="AD62" s="30" t="s">
        <v>169</v>
      </c>
      <c r="AE62" s="30" t="s">
        <v>169</v>
      </c>
    </row>
    <row r="63" spans="1:31" s="28" customFormat="1">
      <c r="A63" s="29" t="s">
        <v>133</v>
      </c>
      <c r="B63" s="29" t="s">
        <v>71</v>
      </c>
      <c r="C63" s="30" t="s">
        <v>169</v>
      </c>
      <c r="D63" s="30" t="s">
        <v>169</v>
      </c>
      <c r="E63" s="30" t="s">
        <v>169</v>
      </c>
      <c r="F63" s="30" t="s">
        <v>169</v>
      </c>
      <c r="G63" s="30" t="s">
        <v>169</v>
      </c>
      <c r="H63" s="30" t="s">
        <v>169</v>
      </c>
      <c r="I63" s="30" t="s">
        <v>169</v>
      </c>
      <c r="J63" s="30" t="s">
        <v>169</v>
      </c>
      <c r="K63" s="30" t="s">
        <v>169</v>
      </c>
      <c r="L63" s="30" t="s">
        <v>169</v>
      </c>
      <c r="M63" s="30" t="s">
        <v>169</v>
      </c>
      <c r="N63" s="30" t="s">
        <v>169</v>
      </c>
      <c r="O63" s="30" t="s">
        <v>169</v>
      </c>
      <c r="P63" s="30" t="s">
        <v>169</v>
      </c>
      <c r="Q63" s="30" t="s">
        <v>169</v>
      </c>
      <c r="R63" s="30" t="s">
        <v>169</v>
      </c>
      <c r="S63" s="30" t="s">
        <v>169</v>
      </c>
      <c r="T63" s="30" t="s">
        <v>169</v>
      </c>
      <c r="U63" s="30" t="s">
        <v>169</v>
      </c>
      <c r="V63" s="30" t="s">
        <v>169</v>
      </c>
      <c r="W63" s="30" t="s">
        <v>169</v>
      </c>
      <c r="X63" s="30" t="s">
        <v>169</v>
      </c>
      <c r="Y63" s="30" t="s">
        <v>169</v>
      </c>
      <c r="Z63" s="30" t="s">
        <v>169</v>
      </c>
      <c r="AA63" s="30" t="s">
        <v>169</v>
      </c>
      <c r="AB63" s="30" t="s">
        <v>169</v>
      </c>
      <c r="AC63" s="30" t="s">
        <v>169</v>
      </c>
      <c r="AD63" s="30" t="s">
        <v>169</v>
      </c>
      <c r="AE63" s="30" t="s">
        <v>169</v>
      </c>
    </row>
    <row r="64" spans="1:31" s="28" customFormat="1">
      <c r="A64" s="29" t="s">
        <v>133</v>
      </c>
      <c r="B64" s="29" t="s">
        <v>20</v>
      </c>
      <c r="C64" s="30">
        <v>0.17949788148693671</v>
      </c>
      <c r="D64" s="30">
        <v>0.17949788145833764</v>
      </c>
      <c r="E64" s="30">
        <v>0.10051726902548942</v>
      </c>
      <c r="F64" s="30">
        <v>0.20675616065206343</v>
      </c>
      <c r="G64" s="30">
        <v>0.24911438379332379</v>
      </c>
      <c r="H64" s="30">
        <v>0.2206641480816931</v>
      </c>
      <c r="I64" s="30">
        <v>0.14046860811832354</v>
      </c>
      <c r="J64" s="30">
        <v>0.1021834055628333</v>
      </c>
      <c r="K64" s="30">
        <v>0.14012466861651776</v>
      </c>
      <c r="L64" s="30">
        <v>0.1648171401693507</v>
      </c>
      <c r="M64" s="30">
        <v>0.19233605899220163</v>
      </c>
      <c r="N64" s="30">
        <v>0.21346387389399013</v>
      </c>
      <c r="O64" s="30">
        <v>0.25772303015913334</v>
      </c>
      <c r="P64" s="30">
        <v>0.27658391617820088</v>
      </c>
      <c r="Q64" s="30">
        <v>0.22975836085151896</v>
      </c>
      <c r="R64" s="30">
        <v>0.22849074125082733</v>
      </c>
      <c r="S64" s="30" t="s">
        <v>169</v>
      </c>
      <c r="T64" s="30" t="s">
        <v>169</v>
      </c>
      <c r="U64" s="30" t="s">
        <v>169</v>
      </c>
      <c r="V64" s="30" t="s">
        <v>169</v>
      </c>
      <c r="W64" s="30" t="s">
        <v>169</v>
      </c>
      <c r="X64" s="30" t="s">
        <v>169</v>
      </c>
      <c r="Y64" s="30" t="s">
        <v>169</v>
      </c>
      <c r="Z64" s="30" t="s">
        <v>169</v>
      </c>
      <c r="AA64" s="30" t="s">
        <v>169</v>
      </c>
      <c r="AB64" s="30" t="s">
        <v>169</v>
      </c>
      <c r="AC64" s="30" t="s">
        <v>169</v>
      </c>
      <c r="AD64" s="30" t="s">
        <v>169</v>
      </c>
      <c r="AE64" s="30" t="s">
        <v>169</v>
      </c>
    </row>
    <row r="65" spans="1:31" s="28" customFormat="1">
      <c r="A65" s="29" t="s">
        <v>133</v>
      </c>
      <c r="B65" s="29" t="s">
        <v>32</v>
      </c>
      <c r="C65" s="30">
        <v>9.3930122716894965E-2</v>
      </c>
      <c r="D65" s="30">
        <v>9.6426127283105012E-2</v>
      </c>
      <c r="E65" s="30">
        <v>9.1436872146118717E-2</v>
      </c>
      <c r="F65" s="30">
        <v>2.234599743150685E-2</v>
      </c>
      <c r="G65" s="30">
        <v>3.1301468321917665E-2</v>
      </c>
      <c r="H65" s="30">
        <v>3.010547945205479E-2</v>
      </c>
      <c r="I65" s="30">
        <v>1.6949427796803654E-2</v>
      </c>
      <c r="J65" s="30">
        <v>1.8815890410958904E-2</v>
      </c>
      <c r="K65" s="30">
        <v>1.1784741723744292E-2</v>
      </c>
      <c r="L65" s="30">
        <v>2.0229292237442919E-2</v>
      </c>
      <c r="M65" s="30">
        <v>3.7058899828767124E-2</v>
      </c>
      <c r="N65" s="30">
        <v>5.7333079337899537E-2</v>
      </c>
      <c r="O65" s="30">
        <v>6.8101264269406242E-2</v>
      </c>
      <c r="P65" s="30">
        <v>0.13036172945205479</v>
      </c>
      <c r="Q65" s="30" t="s">
        <v>169</v>
      </c>
      <c r="R65" s="30" t="s">
        <v>169</v>
      </c>
      <c r="S65" s="30" t="s">
        <v>169</v>
      </c>
      <c r="T65" s="30" t="s">
        <v>169</v>
      </c>
      <c r="U65" s="30" t="s">
        <v>169</v>
      </c>
      <c r="V65" s="30" t="s">
        <v>169</v>
      </c>
      <c r="W65" s="30" t="s">
        <v>169</v>
      </c>
      <c r="X65" s="30" t="s">
        <v>169</v>
      </c>
      <c r="Y65" s="30" t="s">
        <v>169</v>
      </c>
      <c r="Z65" s="30" t="s">
        <v>169</v>
      </c>
      <c r="AA65" s="30" t="s">
        <v>169</v>
      </c>
      <c r="AB65" s="30" t="s">
        <v>169</v>
      </c>
      <c r="AC65" s="30" t="s">
        <v>169</v>
      </c>
      <c r="AD65" s="30" t="s">
        <v>169</v>
      </c>
      <c r="AE65" s="30" t="s">
        <v>169</v>
      </c>
    </row>
    <row r="66" spans="1:31" s="28" customFormat="1">
      <c r="A66" s="29" t="s">
        <v>133</v>
      </c>
      <c r="B66" s="29" t="s">
        <v>66</v>
      </c>
      <c r="C66" s="30">
        <v>3.6291360261667565E-3</v>
      </c>
      <c r="D66" s="30">
        <v>1.751836332149592E-3</v>
      </c>
      <c r="E66" s="30">
        <v>6.3268992152376432E-3</v>
      </c>
      <c r="F66" s="30">
        <v>1.4510120299533824E-2</v>
      </c>
      <c r="G66" s="30">
        <v>1.7895763650207543E-2</v>
      </c>
      <c r="H66" s="30">
        <v>1.4988160998818743E-2</v>
      </c>
      <c r="I66" s="30">
        <v>6.2569983546671192E-3</v>
      </c>
      <c r="J66" s="30">
        <v>7.677306146167592E-3</v>
      </c>
      <c r="K66" s="30">
        <v>6.4443147522940149E-3</v>
      </c>
      <c r="L66" s="30">
        <v>1.4933200210003288E-2</v>
      </c>
      <c r="M66" s="30">
        <v>2.3207702579362388E-2</v>
      </c>
      <c r="N66" s="30">
        <v>4.4546710701194592E-2</v>
      </c>
      <c r="O66" s="30">
        <v>4.683384885794975E-2</v>
      </c>
      <c r="P66" s="30">
        <v>6.9114956540092906E-2</v>
      </c>
      <c r="Q66" s="30">
        <v>5.9328138420203173E-2</v>
      </c>
      <c r="R66" s="30">
        <v>5.2879232261749384E-2</v>
      </c>
      <c r="S66" s="30">
        <v>0.10331214673899938</v>
      </c>
      <c r="T66" s="30">
        <v>0.10094292206762044</v>
      </c>
      <c r="U66" s="30">
        <v>0.12419541127262521</v>
      </c>
      <c r="V66" s="30">
        <v>0.1275147525028445</v>
      </c>
      <c r="W66" s="30">
        <v>0.13023129253198934</v>
      </c>
      <c r="X66" s="30">
        <v>0.14278042367228511</v>
      </c>
      <c r="Y66" s="30">
        <v>0.15747666305479432</v>
      </c>
      <c r="Z66" s="30">
        <v>9.4772958262859308E-2</v>
      </c>
      <c r="AA66" s="30">
        <v>9.984832054936757E-2</v>
      </c>
      <c r="AB66" s="30">
        <v>9.6567926112201122E-2</v>
      </c>
      <c r="AC66" s="30">
        <v>8.7069217609309427E-2</v>
      </c>
      <c r="AD66" s="30">
        <v>9.5941976653137903E-2</v>
      </c>
      <c r="AE66" s="30">
        <v>9.0763703941801319E-2</v>
      </c>
    </row>
    <row r="67" spans="1:31" s="28" customFormat="1">
      <c r="A67" s="29" t="s">
        <v>133</v>
      </c>
      <c r="B67" s="29" t="s">
        <v>65</v>
      </c>
      <c r="C67" s="30" t="s">
        <v>169</v>
      </c>
      <c r="D67" s="30" t="s">
        <v>169</v>
      </c>
      <c r="E67" s="30" t="s">
        <v>169</v>
      </c>
      <c r="F67" s="30" t="s">
        <v>169</v>
      </c>
      <c r="G67" s="30" t="s">
        <v>169</v>
      </c>
      <c r="H67" s="30" t="s">
        <v>169</v>
      </c>
      <c r="I67" s="30" t="s">
        <v>169</v>
      </c>
      <c r="J67" s="30" t="s">
        <v>169</v>
      </c>
      <c r="K67" s="30" t="s">
        <v>169</v>
      </c>
      <c r="L67" s="30" t="s">
        <v>169</v>
      </c>
      <c r="M67" s="30" t="s">
        <v>169</v>
      </c>
      <c r="N67" s="30" t="s">
        <v>169</v>
      </c>
      <c r="O67" s="30" t="s">
        <v>169</v>
      </c>
      <c r="P67" s="30" t="s">
        <v>169</v>
      </c>
      <c r="Q67" s="30" t="s">
        <v>169</v>
      </c>
      <c r="R67" s="30" t="s">
        <v>169</v>
      </c>
      <c r="S67" s="30" t="s">
        <v>169</v>
      </c>
      <c r="T67" s="30" t="s">
        <v>169</v>
      </c>
      <c r="U67" s="30" t="s">
        <v>169</v>
      </c>
      <c r="V67" s="30" t="s">
        <v>169</v>
      </c>
      <c r="W67" s="30" t="s">
        <v>169</v>
      </c>
      <c r="X67" s="30" t="s">
        <v>169</v>
      </c>
      <c r="Y67" s="30" t="s">
        <v>169</v>
      </c>
      <c r="Z67" s="30" t="s">
        <v>169</v>
      </c>
      <c r="AA67" s="30" t="s">
        <v>169</v>
      </c>
      <c r="AB67" s="30" t="s">
        <v>169</v>
      </c>
      <c r="AC67" s="30" t="s">
        <v>169</v>
      </c>
      <c r="AD67" s="30" t="s">
        <v>169</v>
      </c>
      <c r="AE67" s="30" t="s">
        <v>169</v>
      </c>
    </row>
    <row r="68" spans="1:31" s="28" customFormat="1">
      <c r="A68" s="29" t="s">
        <v>133</v>
      </c>
      <c r="B68" s="29" t="s">
        <v>69</v>
      </c>
      <c r="C68" s="30">
        <v>0.34076766702938949</v>
      </c>
      <c r="D68" s="30">
        <v>0.33491849287846998</v>
      </c>
      <c r="E68" s="30">
        <v>0.2947135229969684</v>
      </c>
      <c r="F68" s="30">
        <v>0.31771525062311107</v>
      </c>
      <c r="G68" s="30">
        <v>0.30881554654859045</v>
      </c>
      <c r="H68" s="30">
        <v>0.34025900051541258</v>
      </c>
      <c r="I68" s="30">
        <v>0.33832545825764737</v>
      </c>
      <c r="J68" s="30">
        <v>0.32520189135305499</v>
      </c>
      <c r="K68" s="30">
        <v>0.33095542569345471</v>
      </c>
      <c r="L68" s="30">
        <v>0.32418372342094393</v>
      </c>
      <c r="M68" s="30">
        <v>0.33770180813593131</v>
      </c>
      <c r="N68" s="30">
        <v>0.29328779867242277</v>
      </c>
      <c r="O68" s="30">
        <v>0.29105616593150274</v>
      </c>
      <c r="P68" s="30">
        <v>0.27158727049994996</v>
      </c>
      <c r="Q68" s="30">
        <v>0.31753219159985396</v>
      </c>
      <c r="R68" s="30">
        <v>0.32181224446762596</v>
      </c>
      <c r="S68" s="30">
        <v>0.30582623180996554</v>
      </c>
      <c r="T68" s="30">
        <v>0.31489866266836247</v>
      </c>
      <c r="U68" s="30">
        <v>0.30405996066057267</v>
      </c>
      <c r="V68" s="30">
        <v>0.32051867065484013</v>
      </c>
      <c r="W68" s="30">
        <v>0.29160407118630283</v>
      </c>
      <c r="X68" s="30">
        <v>0.28927892855086962</v>
      </c>
      <c r="Y68" s="30">
        <v>0.26531937474442119</v>
      </c>
      <c r="Z68" s="30">
        <v>0.3008995608908237</v>
      </c>
      <c r="AA68" s="30">
        <v>0.30959340971270483</v>
      </c>
      <c r="AB68" s="30">
        <v>0.28821783880224877</v>
      </c>
      <c r="AC68" s="30">
        <v>0.29544851781129361</v>
      </c>
      <c r="AD68" s="30">
        <v>0.28649423888178993</v>
      </c>
      <c r="AE68" s="30">
        <v>0.29129309409732135</v>
      </c>
    </row>
    <row r="69" spans="1:31" s="28" customFormat="1">
      <c r="A69" s="29" t="s">
        <v>133</v>
      </c>
      <c r="B69" s="29" t="s">
        <v>68</v>
      </c>
      <c r="C69" s="30">
        <v>0.30629105932742678</v>
      </c>
      <c r="D69" s="30">
        <v>0.29086140091939666</v>
      </c>
      <c r="E69" s="30">
        <v>0.2902398617120498</v>
      </c>
      <c r="F69" s="30">
        <v>0.28194389285602534</v>
      </c>
      <c r="G69" s="30">
        <v>0.27508562087566579</v>
      </c>
      <c r="H69" s="30">
        <v>0.28163247853060724</v>
      </c>
      <c r="I69" s="30">
        <v>0.2904602826873291</v>
      </c>
      <c r="J69" s="30">
        <v>0.27585817694923492</v>
      </c>
      <c r="K69" s="30">
        <v>0.28623413546157683</v>
      </c>
      <c r="L69" s="30">
        <v>0.28195165238144937</v>
      </c>
      <c r="M69" s="30">
        <v>0.28368432207064631</v>
      </c>
      <c r="N69" s="30">
        <v>0.28550663871665521</v>
      </c>
      <c r="O69" s="30">
        <v>0.26972914822406518</v>
      </c>
      <c r="P69" s="30">
        <v>0.2387683053891041</v>
      </c>
      <c r="Q69" s="30">
        <v>0.2475655456802735</v>
      </c>
      <c r="R69" s="30">
        <v>0.25547363943564971</v>
      </c>
      <c r="S69" s="30">
        <v>0.21187814729822546</v>
      </c>
      <c r="T69" s="30">
        <v>0.21039792504309276</v>
      </c>
      <c r="U69" s="30">
        <v>0.20301469054013346</v>
      </c>
      <c r="V69" s="30">
        <v>0.20842447280314294</v>
      </c>
      <c r="W69" s="30">
        <v>0.20726224129134097</v>
      </c>
      <c r="X69" s="30">
        <v>0.19832400056029489</v>
      </c>
      <c r="Y69" s="30">
        <v>0.19101567369822495</v>
      </c>
      <c r="Z69" s="30">
        <v>0.19459514032786884</v>
      </c>
      <c r="AA69" s="30">
        <v>0.20306037236362973</v>
      </c>
      <c r="AB69" s="30">
        <v>0.18331637039166782</v>
      </c>
      <c r="AC69" s="30">
        <v>0.18298712374861778</v>
      </c>
      <c r="AD69" s="30">
        <v>0.17958108303339404</v>
      </c>
      <c r="AE69" s="30">
        <v>0.18202536221569518</v>
      </c>
    </row>
    <row r="70" spans="1:31" s="28" customFormat="1">
      <c r="A70" s="29" t="s">
        <v>133</v>
      </c>
      <c r="B70" s="29" t="s">
        <v>36</v>
      </c>
      <c r="C70" s="30">
        <v>4.8778736541199415E-2</v>
      </c>
      <c r="D70" s="30">
        <v>4.629367505182648E-2</v>
      </c>
      <c r="E70" s="30">
        <v>5.6620553607098174E-2</v>
      </c>
      <c r="F70" s="30">
        <v>5.4573017839928725E-2</v>
      </c>
      <c r="G70" s="30">
        <v>5.165641108210986E-2</v>
      </c>
      <c r="H70" s="30">
        <v>5.1923438164478225E-2</v>
      </c>
      <c r="I70" s="30">
        <v>5.2122515740408729E-2</v>
      </c>
      <c r="J70" s="30">
        <v>4.9499956916410515E-2</v>
      </c>
      <c r="K70" s="30">
        <v>4.7434085238010848E-2</v>
      </c>
      <c r="L70" s="30">
        <v>5.5825212517410308E-2</v>
      </c>
      <c r="M70" s="30">
        <v>5.1401541851767714E-2</v>
      </c>
      <c r="N70" s="30">
        <v>8.5324140857432423E-2</v>
      </c>
      <c r="O70" s="30">
        <v>8.3163157118861672E-2</v>
      </c>
      <c r="P70" s="30">
        <v>8.5038773339221649E-2</v>
      </c>
      <c r="Q70" s="30">
        <v>0.12331102018170777</v>
      </c>
      <c r="R70" s="30">
        <v>0.12191081789612432</v>
      </c>
      <c r="S70" s="30">
        <v>0.11975478862097906</v>
      </c>
      <c r="T70" s="30">
        <v>0.11772403570004056</v>
      </c>
      <c r="U70" s="30">
        <v>0.12117063516887737</v>
      </c>
      <c r="V70" s="30">
        <v>0.11932432115387553</v>
      </c>
      <c r="W70" s="30">
        <v>0.1247867759780459</v>
      </c>
      <c r="X70" s="30">
        <v>0.12127034412076139</v>
      </c>
      <c r="Y70" s="30">
        <v>0.11313012780420661</v>
      </c>
      <c r="Z70" s="30">
        <v>0.12029099740332627</v>
      </c>
      <c r="AA70" s="30">
        <v>0.11735822643722189</v>
      </c>
      <c r="AB70" s="30">
        <v>0.10488388798483549</v>
      </c>
      <c r="AC70" s="30">
        <v>9.6978734518657433E-2</v>
      </c>
      <c r="AD70" s="30">
        <v>0.10101099840483171</v>
      </c>
      <c r="AE70" s="30">
        <v>9.6296979880399772E-2</v>
      </c>
    </row>
    <row r="71" spans="1:31" s="28" customFormat="1">
      <c r="A71" s="29" t="s">
        <v>133</v>
      </c>
      <c r="B71" s="29" t="s">
        <v>73</v>
      </c>
      <c r="C71" s="30" t="s">
        <v>169</v>
      </c>
      <c r="D71" s="30" t="s">
        <v>169</v>
      </c>
      <c r="E71" s="30" t="s">
        <v>169</v>
      </c>
      <c r="F71" s="30" t="s">
        <v>169</v>
      </c>
      <c r="G71" s="30" t="s">
        <v>169</v>
      </c>
      <c r="H71" s="30" t="s">
        <v>169</v>
      </c>
      <c r="I71" s="30" t="s">
        <v>169</v>
      </c>
      <c r="J71" s="30" t="s">
        <v>169</v>
      </c>
      <c r="K71" s="30" t="s">
        <v>169</v>
      </c>
      <c r="L71" s="30" t="s">
        <v>169</v>
      </c>
      <c r="M71" s="30" t="s">
        <v>169</v>
      </c>
      <c r="N71" s="30" t="s">
        <v>169</v>
      </c>
      <c r="O71" s="30" t="s">
        <v>169</v>
      </c>
      <c r="P71" s="30" t="s">
        <v>169</v>
      </c>
      <c r="Q71" s="30" t="s">
        <v>169</v>
      </c>
      <c r="R71" s="30" t="s">
        <v>169</v>
      </c>
      <c r="S71" s="30" t="s">
        <v>169</v>
      </c>
      <c r="T71" s="30" t="s">
        <v>169</v>
      </c>
      <c r="U71" s="30" t="s">
        <v>169</v>
      </c>
      <c r="V71" s="30" t="s">
        <v>169</v>
      </c>
      <c r="W71" s="30" t="s">
        <v>169</v>
      </c>
      <c r="X71" s="30" t="s">
        <v>169</v>
      </c>
      <c r="Y71" s="30" t="s">
        <v>169</v>
      </c>
      <c r="Z71" s="30" t="s">
        <v>169</v>
      </c>
      <c r="AA71" s="30" t="s">
        <v>169</v>
      </c>
      <c r="AB71" s="30" t="s">
        <v>169</v>
      </c>
      <c r="AC71" s="30" t="s">
        <v>169</v>
      </c>
      <c r="AD71" s="30" t="s">
        <v>169</v>
      </c>
      <c r="AE71" s="30" t="s">
        <v>169</v>
      </c>
    </row>
    <row r="72" spans="1:31" s="28" customFormat="1">
      <c r="A72" s="29" t="s">
        <v>133</v>
      </c>
      <c r="B72" s="29" t="s">
        <v>56</v>
      </c>
      <c r="C72" s="30">
        <v>8.6160823587399515E-2</v>
      </c>
      <c r="D72" s="30">
        <v>8.1589711077324822E-2</v>
      </c>
      <c r="E72" s="30">
        <v>9.4723197389569441E-2</v>
      </c>
      <c r="F72" s="30">
        <v>8.8765184556094306E-2</v>
      </c>
      <c r="G72" s="30">
        <v>8.3138696546728688E-2</v>
      </c>
      <c r="H72" s="30">
        <v>8.1868782734153836E-2</v>
      </c>
      <c r="I72" s="30">
        <v>7.9603493024957908E-2</v>
      </c>
      <c r="J72" s="30">
        <v>7.4981109070821048E-2</v>
      </c>
      <c r="K72" s="30">
        <v>7.1871010779307049E-2</v>
      </c>
      <c r="L72" s="30">
        <v>7.2505507345864473E-2</v>
      </c>
      <c r="M72" s="30">
        <v>6.6779196791904721E-2</v>
      </c>
      <c r="N72" s="30">
        <v>6.4949873106976114E-2</v>
      </c>
      <c r="O72" s="30">
        <v>6.3304264257247028E-2</v>
      </c>
      <c r="P72" s="30">
        <v>6.3331014018087661E-2</v>
      </c>
      <c r="Q72" s="30">
        <v>6.0836885187297657E-2</v>
      </c>
      <c r="R72" s="30">
        <v>5.8820319271722682E-2</v>
      </c>
      <c r="S72" s="30">
        <v>5.8153132779801955E-2</v>
      </c>
      <c r="T72" s="30">
        <v>5.5934076463023362E-2</v>
      </c>
      <c r="U72" s="30">
        <v>5.7058410454795004E-2</v>
      </c>
      <c r="V72" s="30">
        <v>5.4941561639794155E-2</v>
      </c>
      <c r="W72" s="30">
        <v>5.4220746622860076E-2</v>
      </c>
      <c r="X72" s="30">
        <v>5.0130707174483341E-2</v>
      </c>
      <c r="Y72" s="30">
        <v>4.404127255300995E-2</v>
      </c>
      <c r="Z72" s="30">
        <v>4.4775322510807292E-2</v>
      </c>
      <c r="AA72" s="30">
        <v>4.2018674974485144E-2</v>
      </c>
      <c r="AB72" s="30">
        <v>3.4503320531855307E-2</v>
      </c>
      <c r="AC72" s="30">
        <v>3.1998142431818477E-2</v>
      </c>
      <c r="AD72" s="30">
        <v>2.7968222353141583E-2</v>
      </c>
      <c r="AE72" s="30">
        <v>2.5943469474851339E-2</v>
      </c>
    </row>
    <row r="74" spans="1:31" s="28" customFormat="1"/>
    <row r="75" spans="1:31" s="28" customFormat="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s="28" customFormat="1">
      <c r="A76" s="29" t="s">
        <v>134</v>
      </c>
      <c r="B76" s="29" t="s">
        <v>64</v>
      </c>
      <c r="C76" s="30" t="s">
        <v>169</v>
      </c>
      <c r="D76" s="30" t="s">
        <v>169</v>
      </c>
      <c r="E76" s="30" t="s">
        <v>169</v>
      </c>
      <c r="F76" s="30" t="s">
        <v>169</v>
      </c>
      <c r="G76" s="30" t="s">
        <v>169</v>
      </c>
      <c r="H76" s="30" t="s">
        <v>169</v>
      </c>
      <c r="I76" s="30" t="s">
        <v>169</v>
      </c>
      <c r="J76" s="30" t="s">
        <v>169</v>
      </c>
      <c r="K76" s="30" t="s">
        <v>169</v>
      </c>
      <c r="L76" s="30" t="s">
        <v>169</v>
      </c>
      <c r="M76" s="30" t="s">
        <v>169</v>
      </c>
      <c r="N76" s="30" t="s">
        <v>169</v>
      </c>
      <c r="O76" s="30" t="s">
        <v>169</v>
      </c>
      <c r="P76" s="30" t="s">
        <v>169</v>
      </c>
      <c r="Q76" s="30" t="s">
        <v>169</v>
      </c>
      <c r="R76" s="30" t="s">
        <v>169</v>
      </c>
      <c r="S76" s="30" t="s">
        <v>169</v>
      </c>
      <c r="T76" s="30" t="s">
        <v>169</v>
      </c>
      <c r="U76" s="30" t="s">
        <v>169</v>
      </c>
      <c r="V76" s="30" t="s">
        <v>169</v>
      </c>
      <c r="W76" s="30" t="s">
        <v>169</v>
      </c>
      <c r="X76" s="30" t="s">
        <v>169</v>
      </c>
      <c r="Y76" s="30" t="s">
        <v>169</v>
      </c>
      <c r="Z76" s="30" t="s">
        <v>169</v>
      </c>
      <c r="AA76" s="30" t="s">
        <v>169</v>
      </c>
      <c r="AB76" s="30" t="s">
        <v>169</v>
      </c>
      <c r="AC76" s="30" t="s">
        <v>169</v>
      </c>
      <c r="AD76" s="30" t="s">
        <v>169</v>
      </c>
      <c r="AE76" s="30" t="s">
        <v>169</v>
      </c>
    </row>
    <row r="77" spans="1:31" s="28" customFormat="1">
      <c r="A77" s="29" t="s">
        <v>134</v>
      </c>
      <c r="B77" s="29" t="s">
        <v>71</v>
      </c>
      <c r="C77" s="30" t="s">
        <v>169</v>
      </c>
      <c r="D77" s="30" t="s">
        <v>169</v>
      </c>
      <c r="E77" s="30" t="s">
        <v>169</v>
      </c>
      <c r="F77" s="30" t="s">
        <v>169</v>
      </c>
      <c r="G77" s="30" t="s">
        <v>169</v>
      </c>
      <c r="H77" s="30" t="s">
        <v>169</v>
      </c>
      <c r="I77" s="30" t="s">
        <v>169</v>
      </c>
      <c r="J77" s="30" t="s">
        <v>169</v>
      </c>
      <c r="K77" s="30" t="s">
        <v>169</v>
      </c>
      <c r="L77" s="30" t="s">
        <v>169</v>
      </c>
      <c r="M77" s="30" t="s">
        <v>169</v>
      </c>
      <c r="N77" s="30" t="s">
        <v>169</v>
      </c>
      <c r="O77" s="30" t="s">
        <v>169</v>
      </c>
      <c r="P77" s="30" t="s">
        <v>169</v>
      </c>
      <c r="Q77" s="30" t="s">
        <v>169</v>
      </c>
      <c r="R77" s="30" t="s">
        <v>169</v>
      </c>
      <c r="S77" s="30" t="s">
        <v>169</v>
      </c>
      <c r="T77" s="30" t="s">
        <v>169</v>
      </c>
      <c r="U77" s="30" t="s">
        <v>169</v>
      </c>
      <c r="V77" s="30" t="s">
        <v>169</v>
      </c>
      <c r="W77" s="30" t="s">
        <v>169</v>
      </c>
      <c r="X77" s="30" t="s">
        <v>169</v>
      </c>
      <c r="Y77" s="30" t="s">
        <v>169</v>
      </c>
      <c r="Z77" s="30" t="s">
        <v>169</v>
      </c>
      <c r="AA77" s="30" t="s">
        <v>169</v>
      </c>
      <c r="AB77" s="30" t="s">
        <v>169</v>
      </c>
      <c r="AC77" s="30" t="s">
        <v>169</v>
      </c>
      <c r="AD77" s="30" t="s">
        <v>169</v>
      </c>
      <c r="AE77" s="30" t="s">
        <v>169</v>
      </c>
    </row>
    <row r="78" spans="1:31" s="28" customFormat="1">
      <c r="A78" s="29" t="s">
        <v>134</v>
      </c>
      <c r="B78" s="29" t="s">
        <v>20</v>
      </c>
      <c r="C78" s="30">
        <v>5.4993600720056206E-9</v>
      </c>
      <c r="D78" s="30">
        <v>5.3585138962065331E-9</v>
      </c>
      <c r="E78" s="30">
        <v>5.6449958289427466E-9</v>
      </c>
      <c r="F78" s="30">
        <v>5.658016113452757E-9</v>
      </c>
      <c r="G78" s="30">
        <v>5.6167621619248336E-9</v>
      </c>
      <c r="H78" s="30">
        <v>5.6673452867053038E-9</v>
      </c>
      <c r="I78" s="30">
        <v>6.0590879654021781E-9</v>
      </c>
      <c r="J78" s="30">
        <v>6.2673433658236742E-9</v>
      </c>
      <c r="K78" s="30">
        <v>6.8825710177379701E-9</v>
      </c>
      <c r="L78" s="30">
        <v>7.0824579601334726E-9</v>
      </c>
      <c r="M78" s="30">
        <v>7.0866169432736224E-9</v>
      </c>
      <c r="N78" s="30">
        <v>7.910987991745697E-9</v>
      </c>
      <c r="O78" s="30">
        <v>7.9124061512118026E-9</v>
      </c>
      <c r="P78" s="30">
        <v>7.6666375790305583E-9</v>
      </c>
      <c r="Q78" s="30">
        <v>7.7920140718299415E-9</v>
      </c>
      <c r="R78" s="30">
        <v>8.0785980857042494E-9</v>
      </c>
      <c r="S78" s="30">
        <v>8.3440502063575692E-9</v>
      </c>
      <c r="T78" s="30">
        <v>9.0008759220231833E-9</v>
      </c>
      <c r="U78" s="30">
        <v>9.4651908807516696E-9</v>
      </c>
      <c r="V78" s="30">
        <v>9.2713124560941327E-9</v>
      </c>
      <c r="W78" s="30">
        <v>1.0588494467860906E-8</v>
      </c>
      <c r="X78" s="30">
        <v>1.0658128073410606E-8</v>
      </c>
      <c r="Y78" s="30">
        <v>1.0560821149455567E-8</v>
      </c>
      <c r="Z78" s="30">
        <v>1.0529498704776959E-8</v>
      </c>
      <c r="AA78" s="30">
        <v>1.0782563883034773E-8</v>
      </c>
      <c r="AB78" s="30">
        <v>1.1396576440112398E-8</v>
      </c>
      <c r="AC78" s="30">
        <v>1.2272987464875307E-8</v>
      </c>
      <c r="AD78" s="30">
        <v>1.2819905273094484E-8</v>
      </c>
      <c r="AE78" s="30">
        <v>1.1872860137864419E-8</v>
      </c>
    </row>
    <row r="79" spans="1:31" s="28" customFormat="1">
      <c r="A79" s="29" t="s">
        <v>134</v>
      </c>
      <c r="B79" s="29" t="s">
        <v>32</v>
      </c>
      <c r="C79" s="30" t="s">
        <v>169</v>
      </c>
      <c r="D79" s="30" t="s">
        <v>169</v>
      </c>
      <c r="E79" s="30" t="s">
        <v>169</v>
      </c>
      <c r="F79" s="30" t="s">
        <v>169</v>
      </c>
      <c r="G79" s="30" t="s">
        <v>169</v>
      </c>
      <c r="H79" s="30" t="s">
        <v>169</v>
      </c>
      <c r="I79" s="30" t="s">
        <v>169</v>
      </c>
      <c r="J79" s="30" t="s">
        <v>169</v>
      </c>
      <c r="K79" s="30" t="s">
        <v>169</v>
      </c>
      <c r="L79" s="30" t="s">
        <v>169</v>
      </c>
      <c r="M79" s="30" t="s">
        <v>169</v>
      </c>
      <c r="N79" s="30" t="s">
        <v>169</v>
      </c>
      <c r="O79" s="30" t="s">
        <v>169</v>
      </c>
      <c r="P79" s="30" t="s">
        <v>169</v>
      </c>
      <c r="Q79" s="30" t="s">
        <v>169</v>
      </c>
      <c r="R79" s="30" t="s">
        <v>169</v>
      </c>
      <c r="S79" s="30" t="s">
        <v>169</v>
      </c>
      <c r="T79" s="30" t="s">
        <v>169</v>
      </c>
      <c r="U79" s="30" t="s">
        <v>169</v>
      </c>
      <c r="V79" s="30" t="s">
        <v>169</v>
      </c>
      <c r="W79" s="30" t="s">
        <v>169</v>
      </c>
      <c r="X79" s="30" t="s">
        <v>169</v>
      </c>
      <c r="Y79" s="30" t="s">
        <v>169</v>
      </c>
      <c r="Z79" s="30" t="s">
        <v>169</v>
      </c>
      <c r="AA79" s="30" t="s">
        <v>169</v>
      </c>
      <c r="AB79" s="30" t="s">
        <v>169</v>
      </c>
      <c r="AC79" s="30" t="s">
        <v>169</v>
      </c>
      <c r="AD79" s="30" t="s">
        <v>169</v>
      </c>
      <c r="AE79" s="30" t="s">
        <v>169</v>
      </c>
    </row>
    <row r="80" spans="1:31" s="28" customFormat="1">
      <c r="A80" s="29" t="s">
        <v>134</v>
      </c>
      <c r="B80" s="29" t="s">
        <v>66</v>
      </c>
      <c r="C80" s="30">
        <v>4.8050579113436969E-9</v>
      </c>
      <c r="D80" s="30">
        <v>4.4502388281771004E-9</v>
      </c>
      <c r="E80" s="30">
        <v>4.8580482017341205E-9</v>
      </c>
      <c r="F80" s="30">
        <v>4.9646794674465135E-9</v>
      </c>
      <c r="G80" s="30">
        <v>4.8934295957108286E-9</v>
      </c>
      <c r="H80" s="30">
        <v>5.1247679698322235E-9</v>
      </c>
      <c r="I80" s="30">
        <v>5.4170701862398032E-9</v>
      </c>
      <c r="J80" s="30">
        <v>5.6399786439895272E-9</v>
      </c>
      <c r="K80" s="30">
        <v>6.0940047329536709E-9</v>
      </c>
      <c r="L80" s="30">
        <v>6.2900842055307578E-9</v>
      </c>
      <c r="M80" s="30">
        <v>6.2606125262941869E-9</v>
      </c>
      <c r="N80" s="30">
        <v>1.079228655507029E-4</v>
      </c>
      <c r="O80" s="30">
        <v>7.101148799445892E-9</v>
      </c>
      <c r="P80" s="30">
        <v>6.3936423220973783E-9</v>
      </c>
      <c r="Q80" s="30">
        <v>6.7841279949720389E-9</v>
      </c>
      <c r="R80" s="30">
        <v>7.1514505412754601E-9</v>
      </c>
      <c r="S80" s="30">
        <v>7.5658771997332048E-9</v>
      </c>
      <c r="T80" s="30">
        <v>7.7929499512595484E-9</v>
      </c>
      <c r="U80" s="30">
        <v>6.5074587514044957E-4</v>
      </c>
      <c r="V80" s="30">
        <v>6.8016154671567467E-4</v>
      </c>
      <c r="W80" s="30">
        <v>4.4209139580349555E-3</v>
      </c>
      <c r="X80" s="30">
        <v>2.4036769800031491E-8</v>
      </c>
      <c r="Y80" s="30">
        <v>2.3503980672335029E-8</v>
      </c>
      <c r="Z80" s="30">
        <v>3.5827997912789321E-4</v>
      </c>
      <c r="AA80" s="30">
        <v>2.3558337072901909E-8</v>
      </c>
      <c r="AB80" s="30">
        <v>2.5704919304046568E-8</v>
      </c>
      <c r="AC80" s="30">
        <v>3.4009564480003146E-4</v>
      </c>
      <c r="AD80" s="30">
        <v>3.7216911903637224E-8</v>
      </c>
      <c r="AE80" s="30">
        <v>2.3553455164540996E-8</v>
      </c>
    </row>
    <row r="81" spans="1:31" s="28" customFormat="1">
      <c r="A81" s="29" t="s">
        <v>134</v>
      </c>
      <c r="B81" s="29" t="s">
        <v>65</v>
      </c>
      <c r="C81" s="30">
        <v>0.36974628426857087</v>
      </c>
      <c r="D81" s="30">
        <v>0.37877587082661751</v>
      </c>
      <c r="E81" s="30">
        <v>0.38335132362544866</v>
      </c>
      <c r="F81" s="30">
        <v>0.42189442046993081</v>
      </c>
      <c r="G81" s="30">
        <v>0.44406052079998309</v>
      </c>
      <c r="H81" s="30">
        <v>0.41474026645931306</v>
      </c>
      <c r="I81" s="30">
        <v>0.41736249679484982</v>
      </c>
      <c r="J81" s="30">
        <v>0.42979853311189181</v>
      </c>
      <c r="K81" s="30">
        <v>0.42521193822218245</v>
      </c>
      <c r="L81" s="30">
        <v>0.42497868836863945</v>
      </c>
      <c r="M81" s="30">
        <v>0.3940411201093944</v>
      </c>
      <c r="N81" s="30">
        <v>0.40725287427153689</v>
      </c>
      <c r="O81" s="30">
        <v>0.42153686322932921</v>
      </c>
      <c r="P81" s="30">
        <v>0.43218776475534204</v>
      </c>
      <c r="Q81" s="30">
        <v>0.4160400341050875</v>
      </c>
      <c r="R81" s="30">
        <v>0.40752714921649813</v>
      </c>
      <c r="S81" s="30">
        <v>0.43697682705570678</v>
      </c>
      <c r="T81" s="30">
        <v>0.41187152399755061</v>
      </c>
      <c r="U81" s="30">
        <v>0.40548488575186553</v>
      </c>
      <c r="V81" s="30">
        <v>0.38458815115800105</v>
      </c>
      <c r="W81" s="30">
        <v>0.39607544308088505</v>
      </c>
      <c r="X81" s="30">
        <v>0.42903830718976227</v>
      </c>
      <c r="Y81" s="30">
        <v>0.42386106632835191</v>
      </c>
      <c r="Z81" s="30">
        <v>0.39850860618030526</v>
      </c>
      <c r="AA81" s="30">
        <v>0.41443217570451557</v>
      </c>
      <c r="AB81" s="30">
        <v>0.46457205617634356</v>
      </c>
      <c r="AC81" s="30">
        <v>0.44122048040602513</v>
      </c>
      <c r="AD81" s="30">
        <v>0.4338129537703026</v>
      </c>
      <c r="AE81" s="30">
        <v>0.42537412596966767</v>
      </c>
    </row>
    <row r="82" spans="1:31" s="28" customFormat="1">
      <c r="A82" s="29" t="s">
        <v>134</v>
      </c>
      <c r="B82" s="29" t="s">
        <v>69</v>
      </c>
      <c r="C82" s="30">
        <v>0.35801533659035167</v>
      </c>
      <c r="D82" s="30">
        <v>0.40153184011840065</v>
      </c>
      <c r="E82" s="30">
        <v>0.37624312765753559</v>
      </c>
      <c r="F82" s="30">
        <v>0.37316288341714421</v>
      </c>
      <c r="G82" s="30">
        <v>0.39148089117274099</v>
      </c>
      <c r="H82" s="30">
        <v>0.39624776522895971</v>
      </c>
      <c r="I82" s="30">
        <v>0.40242589313514743</v>
      </c>
      <c r="J82" s="30">
        <v>0.36980963595474314</v>
      </c>
      <c r="K82" s="30">
        <v>0.36527638382416078</v>
      </c>
      <c r="L82" s="30">
        <v>0.35021376631251505</v>
      </c>
      <c r="M82" s="30">
        <v>0.39791366647687143</v>
      </c>
      <c r="N82" s="30">
        <v>0.36865604536473584</v>
      </c>
      <c r="O82" s="30">
        <v>0.36811696235445052</v>
      </c>
      <c r="P82" s="30">
        <v>0.38353991926750697</v>
      </c>
      <c r="Q82" s="30">
        <v>0.39103644848602248</v>
      </c>
      <c r="R82" s="30">
        <v>0.40127884516744078</v>
      </c>
      <c r="S82" s="30">
        <v>0.37237450296622754</v>
      </c>
      <c r="T82" s="30">
        <v>0.37961488692506401</v>
      </c>
      <c r="U82" s="30">
        <v>0.36497900211849787</v>
      </c>
      <c r="V82" s="30">
        <v>0.40635166824826968</v>
      </c>
      <c r="W82" s="30">
        <v>0.37681967736978733</v>
      </c>
      <c r="X82" s="30">
        <v>0.37461407528281626</v>
      </c>
      <c r="Y82" s="30">
        <v>0.39262489235257303</v>
      </c>
      <c r="Z82" s="30">
        <v>0.41679683029112635</v>
      </c>
      <c r="AA82" s="30">
        <v>0.42531768780829876</v>
      </c>
      <c r="AB82" s="30">
        <v>0.41399968018237787</v>
      </c>
      <c r="AC82" s="30">
        <v>0.40819575850507228</v>
      </c>
      <c r="AD82" s="30">
        <v>0.39383601981012339</v>
      </c>
      <c r="AE82" s="30">
        <v>0.42709922070711148</v>
      </c>
    </row>
    <row r="83" spans="1:31" s="28" customFormat="1">
      <c r="A83" s="29" t="s">
        <v>134</v>
      </c>
      <c r="B83" s="29" t="s">
        <v>68</v>
      </c>
      <c r="C83" s="30" t="s">
        <v>169</v>
      </c>
      <c r="D83" s="30" t="s">
        <v>169</v>
      </c>
      <c r="E83" s="30" t="s">
        <v>169</v>
      </c>
      <c r="F83" s="30" t="s">
        <v>169</v>
      </c>
      <c r="G83" s="30" t="s">
        <v>169</v>
      </c>
      <c r="H83" s="30" t="s">
        <v>169</v>
      </c>
      <c r="I83" s="30" t="s">
        <v>169</v>
      </c>
      <c r="J83" s="30" t="s">
        <v>169</v>
      </c>
      <c r="K83" s="30" t="s">
        <v>169</v>
      </c>
      <c r="L83" s="30" t="s">
        <v>169</v>
      </c>
      <c r="M83" s="30" t="s">
        <v>169</v>
      </c>
      <c r="N83" s="30" t="s">
        <v>169</v>
      </c>
      <c r="O83" s="30" t="s">
        <v>169</v>
      </c>
      <c r="P83" s="30" t="s">
        <v>169</v>
      </c>
      <c r="Q83" s="30" t="s">
        <v>169</v>
      </c>
      <c r="R83" s="30" t="s">
        <v>169</v>
      </c>
      <c r="S83" s="30" t="s">
        <v>169</v>
      </c>
      <c r="T83" s="30" t="s">
        <v>169</v>
      </c>
      <c r="U83" s="30" t="s">
        <v>169</v>
      </c>
      <c r="V83" s="30" t="s">
        <v>169</v>
      </c>
      <c r="W83" s="30" t="s">
        <v>169</v>
      </c>
      <c r="X83" s="30" t="s">
        <v>169</v>
      </c>
      <c r="Y83" s="30" t="s">
        <v>169</v>
      </c>
      <c r="Z83" s="30" t="s">
        <v>169</v>
      </c>
      <c r="AA83" s="30" t="s">
        <v>169</v>
      </c>
      <c r="AB83" s="30" t="s">
        <v>169</v>
      </c>
      <c r="AC83" s="30" t="s">
        <v>169</v>
      </c>
      <c r="AD83" s="30" t="s">
        <v>169</v>
      </c>
      <c r="AE83" s="30" t="s">
        <v>169</v>
      </c>
    </row>
    <row r="84" spans="1:31" s="28" customFormat="1">
      <c r="A84" s="29" t="s">
        <v>134</v>
      </c>
      <c r="B84" s="29" t="s">
        <v>36</v>
      </c>
      <c r="C84" s="30" t="s">
        <v>169</v>
      </c>
      <c r="D84" s="30" t="s">
        <v>169</v>
      </c>
      <c r="E84" s="30" t="s">
        <v>169</v>
      </c>
      <c r="F84" s="30" t="s">
        <v>169</v>
      </c>
      <c r="G84" s="30" t="s">
        <v>169</v>
      </c>
      <c r="H84" s="30" t="s">
        <v>169</v>
      </c>
      <c r="I84" s="30" t="s">
        <v>169</v>
      </c>
      <c r="J84" s="30" t="s">
        <v>169</v>
      </c>
      <c r="K84" s="30" t="s">
        <v>169</v>
      </c>
      <c r="L84" s="30" t="s">
        <v>169</v>
      </c>
      <c r="M84" s="30" t="s">
        <v>169</v>
      </c>
      <c r="N84" s="30" t="s">
        <v>169</v>
      </c>
      <c r="O84" s="30" t="s">
        <v>169</v>
      </c>
      <c r="P84" s="30" t="s">
        <v>169</v>
      </c>
      <c r="Q84" s="30" t="s">
        <v>169</v>
      </c>
      <c r="R84" s="30" t="s">
        <v>169</v>
      </c>
      <c r="S84" s="30" t="s">
        <v>169</v>
      </c>
      <c r="T84" s="30" t="s">
        <v>169</v>
      </c>
      <c r="U84" s="30" t="s">
        <v>169</v>
      </c>
      <c r="V84" s="30" t="s">
        <v>169</v>
      </c>
      <c r="W84" s="30" t="s">
        <v>169</v>
      </c>
      <c r="X84" s="30" t="s">
        <v>169</v>
      </c>
      <c r="Y84" s="30" t="s">
        <v>169</v>
      </c>
      <c r="Z84" s="30" t="s">
        <v>169</v>
      </c>
      <c r="AA84" s="30" t="s">
        <v>169</v>
      </c>
      <c r="AB84" s="30" t="s">
        <v>169</v>
      </c>
      <c r="AC84" s="30" t="s">
        <v>169</v>
      </c>
      <c r="AD84" s="30" t="s">
        <v>169</v>
      </c>
      <c r="AE84" s="30" t="s">
        <v>169</v>
      </c>
    </row>
    <row r="85" spans="1:31" s="28" customFormat="1">
      <c r="A85" s="29" t="s">
        <v>134</v>
      </c>
      <c r="B85" s="29" t="s">
        <v>73</v>
      </c>
      <c r="C85" s="30" t="s">
        <v>169</v>
      </c>
      <c r="D85" s="30" t="s">
        <v>169</v>
      </c>
      <c r="E85" s="30" t="s">
        <v>169</v>
      </c>
      <c r="F85" s="30" t="s">
        <v>169</v>
      </c>
      <c r="G85" s="30" t="s">
        <v>169</v>
      </c>
      <c r="H85" s="30" t="s">
        <v>169</v>
      </c>
      <c r="I85" s="30" t="s">
        <v>169</v>
      </c>
      <c r="J85" s="30" t="s">
        <v>169</v>
      </c>
      <c r="K85" s="30" t="s">
        <v>169</v>
      </c>
      <c r="L85" s="30" t="s">
        <v>169</v>
      </c>
      <c r="M85" s="30" t="s">
        <v>169</v>
      </c>
      <c r="N85" s="30" t="s">
        <v>169</v>
      </c>
      <c r="O85" s="30" t="s">
        <v>169</v>
      </c>
      <c r="P85" s="30" t="s">
        <v>169</v>
      </c>
      <c r="Q85" s="30" t="s">
        <v>169</v>
      </c>
      <c r="R85" s="30" t="s">
        <v>169</v>
      </c>
      <c r="S85" s="30" t="s">
        <v>169</v>
      </c>
      <c r="T85" s="30" t="s">
        <v>169</v>
      </c>
      <c r="U85" s="30" t="s">
        <v>169</v>
      </c>
      <c r="V85" s="30" t="s">
        <v>169</v>
      </c>
      <c r="W85" s="30" t="s">
        <v>169</v>
      </c>
      <c r="X85" s="30" t="s">
        <v>169</v>
      </c>
      <c r="Y85" s="30" t="s">
        <v>169</v>
      </c>
      <c r="Z85" s="30" t="s">
        <v>169</v>
      </c>
      <c r="AA85" s="30" t="s">
        <v>169</v>
      </c>
      <c r="AB85" s="30" t="s">
        <v>169</v>
      </c>
      <c r="AC85" s="30" t="s">
        <v>169</v>
      </c>
      <c r="AD85" s="30" t="s">
        <v>169</v>
      </c>
      <c r="AE85" s="30" t="s">
        <v>169</v>
      </c>
    </row>
    <row r="86" spans="1:31" s="28" customFormat="1">
      <c r="A86" s="29" t="s">
        <v>134</v>
      </c>
      <c r="B86" s="29" t="s">
        <v>56</v>
      </c>
      <c r="C86" s="30">
        <v>2.1672149497016843E-2</v>
      </c>
      <c r="D86" s="30">
        <v>4.2009781626668991E-2</v>
      </c>
      <c r="E86" s="30">
        <v>3.8075561378968677E-2</v>
      </c>
      <c r="F86" s="30">
        <v>3.2106738295589743E-2</v>
      </c>
      <c r="G86" s="30">
        <v>3.5177473370569513E-2</v>
      </c>
      <c r="H86" s="30">
        <v>3.7293476130862008E-2</v>
      </c>
      <c r="I86" s="30">
        <v>3.6081173863666827E-2</v>
      </c>
      <c r="J86" s="30">
        <v>3.6277702521783195E-2</v>
      </c>
      <c r="K86" s="30">
        <v>3.0747713008062821E-2</v>
      </c>
      <c r="L86" s="30">
        <v>3.1591284338692682E-2</v>
      </c>
      <c r="M86" s="30">
        <v>3.6974719370499946E-2</v>
      </c>
      <c r="N86" s="30">
        <v>2.8718221223361561E-2</v>
      </c>
      <c r="O86" s="30">
        <v>2.5927574041354623E-2</v>
      </c>
      <c r="P86" s="30">
        <v>3.013206874838445E-2</v>
      </c>
      <c r="Q86" s="30">
        <v>2.7634854694123769E-2</v>
      </c>
      <c r="R86" s="30">
        <v>2.5705779898976013E-2</v>
      </c>
      <c r="S86" s="30">
        <v>2.8248140571262195E-2</v>
      </c>
      <c r="T86" s="30">
        <v>2.5308308157675513E-2</v>
      </c>
      <c r="U86" s="30">
        <v>2.6538097660844029E-2</v>
      </c>
      <c r="V86" s="30">
        <v>3.100525031701944E-2</v>
      </c>
      <c r="W86" s="30">
        <v>2.7735346695249855E-2</v>
      </c>
      <c r="X86" s="30">
        <v>2.3136084927119833E-2</v>
      </c>
      <c r="Y86" s="30">
        <v>2.8133942810505113E-2</v>
      </c>
      <c r="Z86" s="30">
        <v>2.1762548152695613E-2</v>
      </c>
      <c r="AA86" s="30">
        <v>2.0859408774438891E-2</v>
      </c>
      <c r="AB86" s="30">
        <v>2.1828500526919585E-2</v>
      </c>
      <c r="AC86" s="30">
        <v>1.6088574020692043E-2</v>
      </c>
      <c r="AD86" s="30">
        <v>1.838217195572121E-2</v>
      </c>
      <c r="AE86" s="30">
        <v>1.5862801633614861E-2</v>
      </c>
    </row>
    <row r="88" spans="1:31" s="28" customFormat="1" collapsed="1">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row>
    <row r="89" spans="1:31" s="28" customFormat="1">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row>
    <row r="90" spans="1:31" s="28" customFormat="1">
      <c r="A90" s="18" t="s">
        <v>135</v>
      </c>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row>
    <row r="91" spans="1:31" s="28" customFormat="1">
      <c r="A91" s="19" t="s">
        <v>128</v>
      </c>
      <c r="B91" s="19" t="s">
        <v>129</v>
      </c>
      <c r="C91" s="19" t="s">
        <v>80</v>
      </c>
      <c r="D91" s="19" t="s">
        <v>89</v>
      </c>
      <c r="E91" s="19" t="s">
        <v>90</v>
      </c>
      <c r="F91" s="19" t="s">
        <v>91</v>
      </c>
      <c r="G91" s="19" t="s">
        <v>92</v>
      </c>
      <c r="H91" s="19" t="s">
        <v>93</v>
      </c>
      <c r="I91" s="19" t="s">
        <v>94</v>
      </c>
      <c r="J91" s="19" t="s">
        <v>95</v>
      </c>
      <c r="K91" s="19" t="s">
        <v>96</v>
      </c>
      <c r="L91" s="19" t="s">
        <v>97</v>
      </c>
      <c r="M91" s="19" t="s">
        <v>98</v>
      </c>
      <c r="N91" s="19" t="s">
        <v>99</v>
      </c>
      <c r="O91" s="19" t="s">
        <v>100</v>
      </c>
      <c r="P91" s="19" t="s">
        <v>101</v>
      </c>
      <c r="Q91" s="19" t="s">
        <v>102</v>
      </c>
      <c r="R91" s="19" t="s">
        <v>103</v>
      </c>
      <c r="S91" s="19" t="s">
        <v>104</v>
      </c>
      <c r="T91" s="19" t="s">
        <v>105</v>
      </c>
      <c r="U91" s="19" t="s">
        <v>106</v>
      </c>
      <c r="V91" s="19" t="s">
        <v>107</v>
      </c>
      <c r="W91" s="19" t="s">
        <v>108</v>
      </c>
      <c r="X91" s="19" t="s">
        <v>109</v>
      </c>
      <c r="Y91" s="19" t="s">
        <v>110</v>
      </c>
      <c r="Z91" s="19" t="s">
        <v>111</v>
      </c>
      <c r="AA91" s="19" t="s">
        <v>112</v>
      </c>
      <c r="AB91" s="19" t="s">
        <v>113</v>
      </c>
      <c r="AC91" s="19" t="s">
        <v>114</v>
      </c>
      <c r="AD91" s="19" t="s">
        <v>115</v>
      </c>
      <c r="AE91" s="19" t="s">
        <v>116</v>
      </c>
    </row>
    <row r="92" spans="1:31" s="28" customFormat="1">
      <c r="A92" s="29" t="s">
        <v>40</v>
      </c>
      <c r="B92" s="29" t="s">
        <v>70</v>
      </c>
      <c r="C92" s="31">
        <v>7.5499938934298336E-2</v>
      </c>
      <c r="D92" s="31">
        <v>5.1033025292697272E-2</v>
      </c>
      <c r="E92" s="31">
        <v>5.9261164097732411E-2</v>
      </c>
      <c r="F92" s="31">
        <v>6.7450132091872506E-2</v>
      </c>
      <c r="G92" s="31">
        <v>6.4771892356980734E-2</v>
      </c>
      <c r="H92" s="31">
        <v>6.6304400526202706E-2</v>
      </c>
      <c r="I92" s="31">
        <v>6.752020877563647E-2</v>
      </c>
      <c r="J92" s="31">
        <v>7.8832278844430934E-2</v>
      </c>
      <c r="K92" s="31">
        <v>7.6380315383329928E-2</v>
      </c>
      <c r="L92" s="31">
        <v>8.0805233341515223E-2</v>
      </c>
      <c r="M92" s="31">
        <v>8.864295702134796E-2</v>
      </c>
      <c r="N92" s="31">
        <v>0.1271776488965021</v>
      </c>
      <c r="O92" s="31">
        <v>0.13829913683018188</v>
      </c>
      <c r="P92" s="31">
        <v>0.13958563571089874</v>
      </c>
      <c r="Q92" s="31">
        <v>0.14832713069934422</v>
      </c>
      <c r="R92" s="31">
        <v>0.14796711837535051</v>
      </c>
      <c r="S92" s="31">
        <v>0.14209358986957155</v>
      </c>
      <c r="T92" s="31">
        <v>0.14098661005977045</v>
      </c>
      <c r="U92" s="31">
        <v>0.14413747909297508</v>
      </c>
      <c r="V92" s="31">
        <v>0.14289771240844296</v>
      </c>
      <c r="W92" s="31">
        <v>0.20582724143663039</v>
      </c>
      <c r="X92" s="31">
        <v>0.19850501009687063</v>
      </c>
      <c r="Y92" s="31">
        <v>0.18694807312993231</v>
      </c>
      <c r="Z92" s="31">
        <v>0.17884103942463925</v>
      </c>
      <c r="AA92" s="31">
        <v>0.17116134357004348</v>
      </c>
      <c r="AB92" s="31">
        <v>0.15326978794159971</v>
      </c>
      <c r="AC92" s="31">
        <v>0.14525703579593377</v>
      </c>
      <c r="AD92" s="31">
        <v>0.12801349740527251</v>
      </c>
      <c r="AE92" s="31">
        <v>0.13099050033941836</v>
      </c>
    </row>
    <row r="93" spans="1:31" collapsed="1">
      <c r="A93" s="29" t="s">
        <v>40</v>
      </c>
      <c r="B93" s="29" t="s">
        <v>72</v>
      </c>
      <c r="C93" s="31">
        <v>6.4721246266350813E-2</v>
      </c>
      <c r="D93" s="31">
        <v>0.1014739817008274</v>
      </c>
      <c r="E93" s="31">
        <v>0.12933675082632745</v>
      </c>
      <c r="F93" s="31">
        <v>0.26869531293818161</v>
      </c>
      <c r="G93" s="31">
        <v>0.22814475940380813</v>
      </c>
      <c r="H93" s="31">
        <v>0.24467335226687498</v>
      </c>
      <c r="I93" s="31">
        <v>0.30794409601043177</v>
      </c>
      <c r="J93" s="31">
        <v>0.30053021554058612</v>
      </c>
      <c r="K93" s="31">
        <v>0.29898192915388511</v>
      </c>
      <c r="L93" s="31">
        <v>0.31582217593869638</v>
      </c>
      <c r="M93" s="31">
        <v>0.33359605120078395</v>
      </c>
      <c r="N93" s="31">
        <v>0.32987889418329275</v>
      </c>
      <c r="O93" s="31">
        <v>0.32488964019554123</v>
      </c>
      <c r="P93" s="31">
        <v>0.31772754121771901</v>
      </c>
      <c r="Q93" s="31">
        <v>0.34151535536358413</v>
      </c>
      <c r="R93" s="31">
        <v>0.33510331687425216</v>
      </c>
      <c r="S93" s="31">
        <v>0.32562648430214558</v>
      </c>
      <c r="T93" s="31">
        <v>0.32187447791779261</v>
      </c>
      <c r="U93" s="31">
        <v>0.34638988302643925</v>
      </c>
      <c r="V93" s="31">
        <v>0.3539115535336399</v>
      </c>
      <c r="W93" s="31">
        <v>0.35348618756662831</v>
      </c>
      <c r="X93" s="31">
        <v>0.33783756196017162</v>
      </c>
      <c r="Y93" s="31">
        <v>0.30526825178527611</v>
      </c>
      <c r="Z93" s="31">
        <v>0.32466381248560228</v>
      </c>
      <c r="AA93" s="31">
        <v>0.30056536078525542</v>
      </c>
      <c r="AB93" s="31">
        <v>0.27138514971139166</v>
      </c>
      <c r="AC93" s="31">
        <v>0.24897372450732913</v>
      </c>
      <c r="AD93" s="31">
        <v>0.22367180320077798</v>
      </c>
      <c r="AE93" s="31">
        <v>0.22296541623227409</v>
      </c>
    </row>
    <row r="94" spans="1:31">
      <c r="A94" s="29" t="s">
        <v>40</v>
      </c>
      <c r="B94" s="29" t="s">
        <v>76</v>
      </c>
      <c r="C94" s="31">
        <v>5.9093921865750312E-2</v>
      </c>
      <c r="D94" s="31">
        <v>7.9022662246876693E-2</v>
      </c>
      <c r="E94" s="31">
        <v>8.4233996605390285E-2</v>
      </c>
      <c r="F94" s="31">
        <v>9.9958745938641805E-2</v>
      </c>
      <c r="G94" s="31">
        <v>9.8889963305122702E-2</v>
      </c>
      <c r="H94" s="31">
        <v>9.9741725304244425E-2</v>
      </c>
      <c r="I94" s="31">
        <v>9.5937036387779603E-2</v>
      </c>
      <c r="J94" s="31">
        <v>8.8599242944836801E-2</v>
      </c>
      <c r="K94" s="31">
        <v>8.4390481833142239E-2</v>
      </c>
      <c r="L94" s="31">
        <v>8.3917076311862876E-2</v>
      </c>
      <c r="M94" s="31">
        <v>8.0232171714434752E-2</v>
      </c>
      <c r="N94" s="31">
        <v>7.7700060586097283E-2</v>
      </c>
      <c r="O94" s="31">
        <v>7.6270150786865901E-2</v>
      </c>
      <c r="P94" s="31">
        <v>7.4625966299775623E-2</v>
      </c>
      <c r="Q94" s="31">
        <v>7.6897794564736929E-2</v>
      </c>
      <c r="R94" s="31">
        <v>7.4368970976356946E-2</v>
      </c>
      <c r="S94" s="31">
        <v>7.0090441757335517E-2</v>
      </c>
      <c r="T94" s="31">
        <v>6.9162385239226715E-2</v>
      </c>
      <c r="U94" s="31">
        <v>7.0632033299885114E-2</v>
      </c>
      <c r="V94" s="31">
        <v>6.9843041104518638E-2</v>
      </c>
      <c r="W94" s="31">
        <v>6.9676041413721426E-2</v>
      </c>
      <c r="X94" s="31">
        <v>6.442698019772615E-2</v>
      </c>
      <c r="Y94" s="31">
        <v>5.5474550104181994E-2</v>
      </c>
      <c r="Z94" s="31">
        <v>5.457076699442133E-2</v>
      </c>
      <c r="AA94" s="31">
        <v>4.8880688083787066E-2</v>
      </c>
      <c r="AB94" s="31">
        <v>4.0720446343653981E-2</v>
      </c>
      <c r="AC94" s="31">
        <v>3.4920747040951577E-2</v>
      </c>
      <c r="AD94" s="31">
        <v>2.8430177662146273E-2</v>
      </c>
      <c r="AE94" s="31">
        <v>2.7333239922352492E-2</v>
      </c>
    </row>
    <row r="95" spans="1:31" collapsed="1"/>
    <row r="96" spans="1:31">
      <c r="A96" s="19" t="s">
        <v>128</v>
      </c>
      <c r="B96" s="19" t="s">
        <v>129</v>
      </c>
      <c r="C96" s="19" t="s">
        <v>80</v>
      </c>
      <c r="D96" s="19" t="s">
        <v>89</v>
      </c>
      <c r="E96" s="19" t="s">
        <v>90</v>
      </c>
      <c r="F96" s="19" t="s">
        <v>91</v>
      </c>
      <c r="G96" s="19" t="s">
        <v>92</v>
      </c>
      <c r="H96" s="19" t="s">
        <v>93</v>
      </c>
      <c r="I96" s="19" t="s">
        <v>94</v>
      </c>
      <c r="J96" s="19" t="s">
        <v>95</v>
      </c>
      <c r="K96" s="19" t="s">
        <v>96</v>
      </c>
      <c r="L96" s="19" t="s">
        <v>97</v>
      </c>
      <c r="M96" s="19" t="s">
        <v>98</v>
      </c>
      <c r="N96" s="19" t="s">
        <v>99</v>
      </c>
      <c r="O96" s="19" t="s">
        <v>100</v>
      </c>
      <c r="P96" s="19" t="s">
        <v>101</v>
      </c>
      <c r="Q96" s="19" t="s">
        <v>102</v>
      </c>
      <c r="R96" s="19" t="s">
        <v>103</v>
      </c>
      <c r="S96" s="19" t="s">
        <v>104</v>
      </c>
      <c r="T96" s="19" t="s">
        <v>105</v>
      </c>
      <c r="U96" s="19" t="s">
        <v>106</v>
      </c>
      <c r="V96" s="19" t="s">
        <v>107</v>
      </c>
      <c r="W96" s="19" t="s">
        <v>108</v>
      </c>
      <c r="X96" s="19" t="s">
        <v>109</v>
      </c>
      <c r="Y96" s="19" t="s">
        <v>110</v>
      </c>
      <c r="Z96" s="19" t="s">
        <v>111</v>
      </c>
      <c r="AA96" s="19" t="s">
        <v>112</v>
      </c>
      <c r="AB96" s="19" t="s">
        <v>113</v>
      </c>
      <c r="AC96" s="19" t="s">
        <v>114</v>
      </c>
      <c r="AD96" s="19" t="s">
        <v>115</v>
      </c>
      <c r="AE96" s="19" t="s">
        <v>116</v>
      </c>
    </row>
    <row r="97" spans="1:31">
      <c r="A97" s="29" t="s">
        <v>130</v>
      </c>
      <c r="B97" s="29" t="s">
        <v>70</v>
      </c>
      <c r="C97" s="31" t="s">
        <v>169</v>
      </c>
      <c r="D97" s="31" t="s">
        <v>169</v>
      </c>
      <c r="E97" s="31" t="s">
        <v>169</v>
      </c>
      <c r="F97" s="31" t="s">
        <v>169</v>
      </c>
      <c r="G97" s="31" t="s">
        <v>169</v>
      </c>
      <c r="H97" s="31" t="s">
        <v>169</v>
      </c>
      <c r="I97" s="31" t="s">
        <v>169</v>
      </c>
      <c r="J97" s="31" t="s">
        <v>169</v>
      </c>
      <c r="K97" s="31" t="s">
        <v>169</v>
      </c>
      <c r="L97" s="31" t="s">
        <v>169</v>
      </c>
      <c r="M97" s="31" t="s">
        <v>169</v>
      </c>
      <c r="N97" s="31">
        <v>0.17717978936755491</v>
      </c>
      <c r="O97" s="31">
        <v>0.1759307570312858</v>
      </c>
      <c r="P97" s="31">
        <v>0.17679215144238825</v>
      </c>
      <c r="Q97" s="31">
        <v>0.17986814778906718</v>
      </c>
      <c r="R97" s="31">
        <v>0.17894446306747344</v>
      </c>
      <c r="S97" s="31">
        <v>0.17202188736887283</v>
      </c>
      <c r="T97" s="31">
        <v>0.17072726067039229</v>
      </c>
      <c r="U97" s="31">
        <v>0.17469789168253061</v>
      </c>
      <c r="V97" s="31">
        <v>0.17371114284098607</v>
      </c>
      <c r="W97" s="31">
        <v>0.31066807139901159</v>
      </c>
      <c r="X97" s="31">
        <v>0.30131360428506704</v>
      </c>
      <c r="Y97" s="31">
        <v>0.28093772180623078</v>
      </c>
      <c r="Z97" s="31">
        <v>0.31003473585682301</v>
      </c>
      <c r="AA97" s="31">
        <v>0.30284515589910099</v>
      </c>
      <c r="AB97" s="31">
        <v>0.29102945186537738</v>
      </c>
      <c r="AC97" s="31">
        <v>0.28322476563099369</v>
      </c>
      <c r="AD97" s="31">
        <v>0.28785019420391911</v>
      </c>
      <c r="AE97" s="31">
        <v>0.28051902209287422</v>
      </c>
    </row>
    <row r="98" spans="1:31">
      <c r="A98" s="29" t="s">
        <v>130</v>
      </c>
      <c r="B98" s="29" t="s">
        <v>72</v>
      </c>
      <c r="C98" s="31">
        <v>5.4607563600782782E-2</v>
      </c>
      <c r="D98" s="31">
        <v>9.7653194444444438E-2</v>
      </c>
      <c r="E98" s="31">
        <v>0.12490929841032875</v>
      </c>
      <c r="F98" s="31">
        <v>0.35217256749485265</v>
      </c>
      <c r="G98" s="31">
        <v>0.2439148405906667</v>
      </c>
      <c r="H98" s="31">
        <v>0.25889483048443745</v>
      </c>
      <c r="I98" s="31">
        <v>0.32860819593077373</v>
      </c>
      <c r="J98" s="31">
        <v>0.32224864966658762</v>
      </c>
      <c r="K98" s="31">
        <v>0.31987487813937165</v>
      </c>
      <c r="L98" s="31">
        <v>0.33759893098716176</v>
      </c>
      <c r="M98" s="31">
        <v>0.35916033155483179</v>
      </c>
      <c r="N98" s="31">
        <v>0.34268856369737416</v>
      </c>
      <c r="O98" s="31">
        <v>0.34780572977467111</v>
      </c>
      <c r="P98" s="31">
        <v>0.3418664228570249</v>
      </c>
      <c r="Q98" s="31">
        <v>0.37835015261138749</v>
      </c>
      <c r="R98" s="31">
        <v>0.36967259245893436</v>
      </c>
      <c r="S98" s="31">
        <v>0.36983354189804829</v>
      </c>
      <c r="T98" s="31">
        <v>0.3558953823201042</v>
      </c>
      <c r="U98" s="31">
        <v>0.3798884006031838</v>
      </c>
      <c r="V98" s="31">
        <v>0.38629507489189152</v>
      </c>
      <c r="W98" s="31">
        <v>0.3773323598066361</v>
      </c>
      <c r="X98" s="31">
        <v>0.37215619763214763</v>
      </c>
      <c r="Y98" s="31">
        <v>0.33893878918933101</v>
      </c>
      <c r="Z98" s="31">
        <v>0.38224913549727435</v>
      </c>
      <c r="AA98" s="31">
        <v>0.37072407434441401</v>
      </c>
      <c r="AB98" s="31">
        <v>0.35610918603607233</v>
      </c>
      <c r="AC98" s="31">
        <v>0.32176935909487475</v>
      </c>
      <c r="AD98" s="31">
        <v>0.32534674121617352</v>
      </c>
      <c r="AE98" s="31">
        <v>0.30799728897934064</v>
      </c>
    </row>
    <row r="99" spans="1:31">
      <c r="A99" s="29" t="s">
        <v>130</v>
      </c>
      <c r="B99" s="29" t="s">
        <v>76</v>
      </c>
      <c r="C99" s="31">
        <v>3.2153714309789208E-2</v>
      </c>
      <c r="D99" s="31">
        <v>6.4864660960283302E-2</v>
      </c>
      <c r="E99" s="31">
        <v>6.7716044322550545E-2</v>
      </c>
      <c r="F99" s="31">
        <v>9.0012070662418286E-2</v>
      </c>
      <c r="G99" s="31">
        <v>9.1949243188588714E-2</v>
      </c>
      <c r="H99" s="31">
        <v>9.6475372920705724E-2</v>
      </c>
      <c r="I99" s="31">
        <v>9.2370501651655959E-2</v>
      </c>
      <c r="J99" s="31">
        <v>8.7441225603561851E-2</v>
      </c>
      <c r="K99" s="31">
        <v>8.161782168667274E-2</v>
      </c>
      <c r="L99" s="31">
        <v>8.4247718765431079E-2</v>
      </c>
      <c r="M99" s="31">
        <v>7.9587152667074085E-2</v>
      </c>
      <c r="N99" s="31">
        <v>7.9531645957308272E-2</v>
      </c>
      <c r="O99" s="31">
        <v>7.94353988224928E-2</v>
      </c>
      <c r="P99" s="31">
        <v>7.8252078119872656E-2</v>
      </c>
      <c r="Q99" s="31">
        <v>8.0783629807865007E-2</v>
      </c>
      <c r="R99" s="31">
        <v>7.8871229152081015E-2</v>
      </c>
      <c r="S99" s="31">
        <v>7.5913376339013822E-2</v>
      </c>
      <c r="T99" s="31">
        <v>7.3903053445254163E-2</v>
      </c>
      <c r="U99" s="31">
        <v>7.4873907371299495E-2</v>
      </c>
      <c r="V99" s="31">
        <v>7.3315027374944927E-2</v>
      </c>
      <c r="W99" s="31">
        <v>7.4786197607393606E-2</v>
      </c>
      <c r="X99" s="31">
        <v>7.3229946904106183E-2</v>
      </c>
      <c r="Y99" s="31">
        <v>6.3863277018508344E-2</v>
      </c>
      <c r="Z99" s="31">
        <v>6.6896401606505326E-2</v>
      </c>
      <c r="AA99" s="31">
        <v>6.2117272703542996E-2</v>
      </c>
      <c r="AB99" s="31">
        <v>5.8623297622025422E-2</v>
      </c>
      <c r="AC99" s="31">
        <v>5.2791796807908228E-2</v>
      </c>
      <c r="AD99" s="31">
        <v>4.7590763161471705E-2</v>
      </c>
      <c r="AE99" s="31">
        <v>4.3565457958465358E-2</v>
      </c>
    </row>
    <row r="101" spans="1:31">
      <c r="A101" s="19" t="s">
        <v>128</v>
      </c>
      <c r="B101" s="19" t="s">
        <v>129</v>
      </c>
      <c r="C101" s="19" t="s">
        <v>80</v>
      </c>
      <c r="D101" s="19" t="s">
        <v>89</v>
      </c>
      <c r="E101" s="19" t="s">
        <v>90</v>
      </c>
      <c r="F101" s="19" t="s">
        <v>91</v>
      </c>
      <c r="G101" s="19" t="s">
        <v>92</v>
      </c>
      <c r="H101" s="19" t="s">
        <v>93</v>
      </c>
      <c r="I101" s="19" t="s">
        <v>94</v>
      </c>
      <c r="J101" s="19" t="s">
        <v>95</v>
      </c>
      <c r="K101" s="19" t="s">
        <v>96</v>
      </c>
      <c r="L101" s="19" t="s">
        <v>97</v>
      </c>
      <c r="M101" s="19" t="s">
        <v>98</v>
      </c>
      <c r="N101" s="19" t="s">
        <v>99</v>
      </c>
      <c r="O101" s="19" t="s">
        <v>100</v>
      </c>
      <c r="P101" s="19" t="s">
        <v>101</v>
      </c>
      <c r="Q101" s="19" t="s">
        <v>102</v>
      </c>
      <c r="R101" s="19" t="s">
        <v>103</v>
      </c>
      <c r="S101" s="19" t="s">
        <v>104</v>
      </c>
      <c r="T101" s="19" t="s">
        <v>105</v>
      </c>
      <c r="U101" s="19" t="s">
        <v>106</v>
      </c>
      <c r="V101" s="19" t="s">
        <v>107</v>
      </c>
      <c r="W101" s="19" t="s">
        <v>108</v>
      </c>
      <c r="X101" s="19" t="s">
        <v>109</v>
      </c>
      <c r="Y101" s="19" t="s">
        <v>110</v>
      </c>
      <c r="Z101" s="19" t="s">
        <v>111</v>
      </c>
      <c r="AA101" s="19" t="s">
        <v>112</v>
      </c>
      <c r="AB101" s="19" t="s">
        <v>113</v>
      </c>
      <c r="AC101" s="19" t="s">
        <v>114</v>
      </c>
      <c r="AD101" s="19" t="s">
        <v>115</v>
      </c>
      <c r="AE101" s="19" t="s">
        <v>116</v>
      </c>
    </row>
    <row r="102" spans="1:31">
      <c r="A102" s="29" t="s">
        <v>131</v>
      </c>
      <c r="B102" s="29" t="s">
        <v>70</v>
      </c>
      <c r="C102" s="31" t="s">
        <v>169</v>
      </c>
      <c r="D102" s="31">
        <v>0.15943457309665468</v>
      </c>
      <c r="E102" s="31">
        <v>0.18105619577539953</v>
      </c>
      <c r="F102" s="31">
        <v>0.20561797445431448</v>
      </c>
      <c r="G102" s="31">
        <v>0.20108620884077624</v>
      </c>
      <c r="H102" s="31">
        <v>0.21126926556860731</v>
      </c>
      <c r="I102" s="31">
        <v>0.21166991669971411</v>
      </c>
      <c r="J102" s="31">
        <v>0.1967268763775214</v>
      </c>
      <c r="K102" s="31">
        <v>0.19202935916194566</v>
      </c>
      <c r="L102" s="31">
        <v>0.1954140346415362</v>
      </c>
      <c r="M102" s="31">
        <v>0.19361381161760033</v>
      </c>
      <c r="N102" s="31">
        <v>0.18327671234633761</v>
      </c>
      <c r="O102" s="31">
        <v>0.18033235108895018</v>
      </c>
      <c r="P102" s="31">
        <v>0.18203388564235246</v>
      </c>
      <c r="Q102" s="31">
        <v>0.18398601415245883</v>
      </c>
      <c r="R102" s="31">
        <v>0.18537699928456533</v>
      </c>
      <c r="S102" s="31">
        <v>0.1755654501896676</v>
      </c>
      <c r="T102" s="31">
        <v>0.17542622853206122</v>
      </c>
      <c r="U102" s="31">
        <v>0.17760761007479947</v>
      </c>
      <c r="V102" s="31">
        <v>0.17742874470536285</v>
      </c>
      <c r="W102" s="31">
        <v>0.17734871411293396</v>
      </c>
      <c r="X102" s="31">
        <v>0.16986875396915913</v>
      </c>
      <c r="Y102" s="31">
        <v>0.16713509206802377</v>
      </c>
      <c r="Z102" s="31">
        <v>0.16474494204875478</v>
      </c>
      <c r="AA102" s="31">
        <v>0.14990347146704119</v>
      </c>
      <c r="AB102" s="31">
        <v>0.13938787794737145</v>
      </c>
      <c r="AC102" s="31">
        <v>0.14529309229855625</v>
      </c>
      <c r="AD102" s="31">
        <v>0.10364091324200914</v>
      </c>
      <c r="AE102" s="31">
        <v>0.11823471461187102</v>
      </c>
    </row>
    <row r="103" spans="1:31">
      <c r="A103" s="29" t="s">
        <v>131</v>
      </c>
      <c r="B103" s="29" t="s">
        <v>72</v>
      </c>
      <c r="C103" s="31">
        <v>8.2058987978753148E-2</v>
      </c>
      <c r="D103" s="31">
        <v>0.10802390271176963</v>
      </c>
      <c r="E103" s="31">
        <v>0.13692663273137268</v>
      </c>
      <c r="F103" s="31">
        <v>0.12559139276563228</v>
      </c>
      <c r="G103" s="31">
        <v>0.1354552457964607</v>
      </c>
      <c r="H103" s="31">
        <v>0.16108580595136288</v>
      </c>
      <c r="I103" s="31">
        <v>0.18648973538527838</v>
      </c>
      <c r="J103" s="31">
        <v>0.17541440920526388</v>
      </c>
      <c r="K103" s="31">
        <v>0.17862158723789665</v>
      </c>
      <c r="L103" s="31">
        <v>0.1903703594254145</v>
      </c>
      <c r="M103" s="31">
        <v>0.1946993989078675</v>
      </c>
      <c r="N103" s="31">
        <v>0.27378297715568511</v>
      </c>
      <c r="O103" s="31">
        <v>0.2695226573666934</v>
      </c>
      <c r="P103" s="31">
        <v>0.26534140538885981</v>
      </c>
      <c r="Q103" s="31">
        <v>0.27802986951884412</v>
      </c>
      <c r="R103" s="31">
        <v>0.2724396208721207</v>
      </c>
      <c r="S103" s="31">
        <v>0.26624097304917638</v>
      </c>
      <c r="T103" s="31">
        <v>0.27590118311229545</v>
      </c>
      <c r="U103" s="31">
        <v>0.30108068149748729</v>
      </c>
      <c r="V103" s="31">
        <v>0.31959262701223662</v>
      </c>
      <c r="W103" s="31">
        <v>0.33640552845800437</v>
      </c>
      <c r="X103" s="31">
        <v>0.30471702693936736</v>
      </c>
      <c r="Y103" s="31">
        <v>0.27100526131695096</v>
      </c>
      <c r="Z103" s="31">
        <v>0.28009701415652305</v>
      </c>
      <c r="AA103" s="31">
        <v>0.22781198312155757</v>
      </c>
      <c r="AB103" s="31">
        <v>0.1745097114638583</v>
      </c>
      <c r="AC103" s="31">
        <v>0.18748378868241311</v>
      </c>
      <c r="AD103" s="31">
        <v>0.10528436724920823</v>
      </c>
      <c r="AE103" s="31">
        <v>0.13876945631574261</v>
      </c>
    </row>
    <row r="104" spans="1:31">
      <c r="A104" s="29" t="s">
        <v>131</v>
      </c>
      <c r="B104" s="29" t="s">
        <v>76</v>
      </c>
      <c r="C104" s="31">
        <v>7.6150014555275897E-2</v>
      </c>
      <c r="D104" s="31">
        <v>9.5627780379883467E-2</v>
      </c>
      <c r="E104" s="31">
        <v>9.6439061778419974E-2</v>
      </c>
      <c r="F104" s="31">
        <v>0.11054623740413023</v>
      </c>
      <c r="G104" s="31">
        <v>0.10749894393658097</v>
      </c>
      <c r="H104" s="31">
        <v>0.10650992283096403</v>
      </c>
      <c r="I104" s="31">
        <v>0.10224388974397931</v>
      </c>
      <c r="J104" s="31">
        <v>9.0600386955250467E-2</v>
      </c>
      <c r="K104" s="31">
        <v>8.7935954017851758E-2</v>
      </c>
      <c r="L104" s="31">
        <v>8.5968069737008601E-2</v>
      </c>
      <c r="M104" s="31">
        <v>8.2917433040199551E-2</v>
      </c>
      <c r="N104" s="31">
        <v>7.99256398807449E-2</v>
      </c>
      <c r="O104" s="31">
        <v>7.7555784849945616E-2</v>
      </c>
      <c r="P104" s="31">
        <v>7.6356484192075996E-2</v>
      </c>
      <c r="Q104" s="31">
        <v>7.6970945373480509E-2</v>
      </c>
      <c r="R104" s="31">
        <v>7.1979022869072623E-2</v>
      </c>
      <c r="S104" s="31">
        <v>6.7100037164728746E-2</v>
      </c>
      <c r="T104" s="31">
        <v>6.8564879205748344E-2</v>
      </c>
      <c r="U104" s="31">
        <v>6.9030849665645849E-2</v>
      </c>
      <c r="V104" s="31">
        <v>7.0761480727018752E-2</v>
      </c>
      <c r="W104" s="31">
        <v>7.2693726132772862E-2</v>
      </c>
      <c r="X104" s="31">
        <v>6.0470604885825861E-2</v>
      </c>
      <c r="Y104" s="31">
        <v>5.245096150389688E-2</v>
      </c>
      <c r="Z104" s="31">
        <v>5.0977361580231945E-2</v>
      </c>
      <c r="AA104" s="31">
        <v>3.8524223140703494E-2</v>
      </c>
      <c r="AB104" s="31">
        <v>2.4786894146018642E-2</v>
      </c>
      <c r="AC104" s="31">
        <v>2.5809933801376514E-2</v>
      </c>
      <c r="AD104" s="31">
        <v>1.2230580458267077E-2</v>
      </c>
      <c r="AE104" s="31">
        <v>1.5626758364450568E-2</v>
      </c>
    </row>
    <row r="106" spans="1:31">
      <c r="A106" s="19" t="s">
        <v>128</v>
      </c>
      <c r="B106" s="19" t="s">
        <v>129</v>
      </c>
      <c r="C106" s="19" t="s">
        <v>80</v>
      </c>
      <c r="D106" s="19" t="s">
        <v>89</v>
      </c>
      <c r="E106" s="19" t="s">
        <v>90</v>
      </c>
      <c r="F106" s="19" t="s">
        <v>91</v>
      </c>
      <c r="G106" s="19" t="s">
        <v>92</v>
      </c>
      <c r="H106" s="19" t="s">
        <v>93</v>
      </c>
      <c r="I106" s="19" t="s">
        <v>94</v>
      </c>
      <c r="J106" s="19" t="s">
        <v>95</v>
      </c>
      <c r="K106" s="19" t="s">
        <v>96</v>
      </c>
      <c r="L106" s="19" t="s">
        <v>97</v>
      </c>
      <c r="M106" s="19" t="s">
        <v>98</v>
      </c>
      <c r="N106" s="19" t="s">
        <v>99</v>
      </c>
      <c r="O106" s="19" t="s">
        <v>100</v>
      </c>
      <c r="P106" s="19" t="s">
        <v>101</v>
      </c>
      <c r="Q106" s="19" t="s">
        <v>102</v>
      </c>
      <c r="R106" s="19" t="s">
        <v>103</v>
      </c>
      <c r="S106" s="19" t="s">
        <v>104</v>
      </c>
      <c r="T106" s="19" t="s">
        <v>105</v>
      </c>
      <c r="U106" s="19" t="s">
        <v>106</v>
      </c>
      <c r="V106" s="19" t="s">
        <v>107</v>
      </c>
      <c r="W106" s="19" t="s">
        <v>108</v>
      </c>
      <c r="X106" s="19" t="s">
        <v>109</v>
      </c>
      <c r="Y106" s="19" t="s">
        <v>110</v>
      </c>
      <c r="Z106" s="19" t="s">
        <v>111</v>
      </c>
      <c r="AA106" s="19" t="s">
        <v>112</v>
      </c>
      <c r="AB106" s="19" t="s">
        <v>113</v>
      </c>
      <c r="AC106" s="19" t="s">
        <v>114</v>
      </c>
      <c r="AD106" s="19" t="s">
        <v>115</v>
      </c>
      <c r="AE106" s="19" t="s">
        <v>116</v>
      </c>
    </row>
    <row r="107" spans="1:31">
      <c r="A107" s="29" t="s">
        <v>132</v>
      </c>
      <c r="B107" s="29" t="s">
        <v>70</v>
      </c>
      <c r="C107" s="31">
        <v>0.13273931471063677</v>
      </c>
      <c r="D107" s="31">
        <v>4.1821455904849314E-2</v>
      </c>
      <c r="E107" s="31">
        <v>4.7052035898780313E-2</v>
      </c>
      <c r="F107" s="31">
        <v>6.00364132893852E-2</v>
      </c>
      <c r="G107" s="31">
        <v>5.8146293079288466E-2</v>
      </c>
      <c r="H107" s="31">
        <v>5.9782077414704433E-2</v>
      </c>
      <c r="I107" s="31">
        <v>6.1478380495513477E-2</v>
      </c>
      <c r="J107" s="31">
        <v>5.7356502632332974E-2</v>
      </c>
      <c r="K107" s="31">
        <v>5.539541870630639E-2</v>
      </c>
      <c r="L107" s="31">
        <v>5.6035394045547519E-2</v>
      </c>
      <c r="M107" s="31">
        <v>5.4361670841215848E-2</v>
      </c>
      <c r="N107" s="31">
        <v>5.4194196462424543E-2</v>
      </c>
      <c r="O107" s="31">
        <v>4.8806446338648952E-2</v>
      </c>
      <c r="P107" s="31">
        <v>4.590363190966823E-2</v>
      </c>
      <c r="Q107" s="31">
        <v>5.0315668838831512E-2</v>
      </c>
      <c r="R107" s="31">
        <v>4.9442380667992315E-2</v>
      </c>
      <c r="S107" s="31">
        <v>4.5888444672978319E-2</v>
      </c>
      <c r="T107" s="31">
        <v>4.4806353987447319E-2</v>
      </c>
      <c r="U107" s="31">
        <v>4.9016733595602859E-2</v>
      </c>
      <c r="V107" s="31">
        <v>4.7765681278671542E-2</v>
      </c>
      <c r="W107" s="31">
        <v>0.14149600760812708</v>
      </c>
      <c r="X107" s="31">
        <v>0.155573248738644</v>
      </c>
      <c r="Y107" s="31">
        <v>0.14394372933906002</v>
      </c>
      <c r="Z107" s="31">
        <v>0.14692371226248271</v>
      </c>
      <c r="AA107" s="31">
        <v>0.14547598424815675</v>
      </c>
      <c r="AB107" s="31">
        <v>0.13142721896257367</v>
      </c>
      <c r="AC107" s="31">
        <v>0.11969544956254768</v>
      </c>
      <c r="AD107" s="31">
        <v>0.12193950974072003</v>
      </c>
      <c r="AE107" s="31">
        <v>0.11578548342633739</v>
      </c>
    </row>
    <row r="108" spans="1:31">
      <c r="A108" s="29" t="s">
        <v>132</v>
      </c>
      <c r="B108" s="29" t="s">
        <v>72</v>
      </c>
      <c r="C108" s="31" t="s">
        <v>169</v>
      </c>
      <c r="D108" s="31" t="s">
        <v>169</v>
      </c>
      <c r="E108" s="31" t="s">
        <v>169</v>
      </c>
      <c r="F108" s="31" t="s">
        <v>169</v>
      </c>
      <c r="G108" s="31" t="s">
        <v>169</v>
      </c>
      <c r="H108" s="31" t="s">
        <v>169</v>
      </c>
      <c r="I108" s="31" t="s">
        <v>169</v>
      </c>
      <c r="J108" s="31" t="s">
        <v>169</v>
      </c>
      <c r="K108" s="31" t="s">
        <v>169</v>
      </c>
      <c r="L108" s="31" t="s">
        <v>169</v>
      </c>
      <c r="M108" s="31" t="s">
        <v>169</v>
      </c>
      <c r="N108" s="31">
        <v>0.33250453640566596</v>
      </c>
      <c r="O108" s="31">
        <v>0.31855877960535323</v>
      </c>
      <c r="P108" s="31">
        <v>0.30423470716671258</v>
      </c>
      <c r="Q108" s="31">
        <v>0.30981163505233833</v>
      </c>
      <c r="R108" s="31">
        <v>0.30819403129514633</v>
      </c>
      <c r="S108" s="31">
        <v>0.3035014335486439</v>
      </c>
      <c r="T108" s="31">
        <v>0.30527538634694762</v>
      </c>
      <c r="U108" s="31">
        <v>0.32622704972332622</v>
      </c>
      <c r="V108" s="31">
        <v>0.31937316070107957</v>
      </c>
      <c r="W108" s="31">
        <v>0.32302408200152211</v>
      </c>
      <c r="X108" s="31">
        <v>0.30901945395738206</v>
      </c>
      <c r="Y108" s="31">
        <v>0.27963888888888888</v>
      </c>
      <c r="Z108" s="31">
        <v>0.25984179984779299</v>
      </c>
      <c r="AA108" s="31">
        <v>0.24919653729071536</v>
      </c>
      <c r="AB108" s="31">
        <v>0.2228414193302892</v>
      </c>
      <c r="AC108" s="31">
        <v>0.17473569729832575</v>
      </c>
      <c r="AD108" s="31">
        <v>0.16860187404870625</v>
      </c>
      <c r="AE108" s="31">
        <v>0.15475239726027396</v>
      </c>
    </row>
    <row r="109" spans="1:31">
      <c r="A109" s="29" t="s">
        <v>132</v>
      </c>
      <c r="B109" s="29" t="s">
        <v>76</v>
      </c>
      <c r="C109" s="31">
        <v>5.0989658766510029E-2</v>
      </c>
      <c r="D109" s="31">
        <v>7.0784667892500014E-2</v>
      </c>
      <c r="E109" s="31">
        <v>8.1936248375807139E-2</v>
      </c>
      <c r="F109" s="31">
        <v>0.10370745301566381</v>
      </c>
      <c r="G109" s="31">
        <v>0.10285134176244302</v>
      </c>
      <c r="H109" s="31">
        <v>0.10185855652015546</v>
      </c>
      <c r="I109" s="31">
        <v>9.8042717515386332E-2</v>
      </c>
      <c r="J109" s="31">
        <v>9.0738025522888913E-2</v>
      </c>
      <c r="K109" s="31">
        <v>8.6822243656524231E-2</v>
      </c>
      <c r="L109" s="31">
        <v>8.4118535507721817E-2</v>
      </c>
      <c r="M109" s="31">
        <v>8.1079779302053664E-2</v>
      </c>
      <c r="N109" s="31">
        <v>7.6750350715961743E-2</v>
      </c>
      <c r="O109" s="31">
        <v>7.5076946816386519E-2</v>
      </c>
      <c r="P109" s="31">
        <v>7.1685455201858525E-2</v>
      </c>
      <c r="Q109" s="31">
        <v>7.6719664709031549E-2</v>
      </c>
      <c r="R109" s="31">
        <v>7.5459840010009341E-2</v>
      </c>
      <c r="S109" s="31">
        <v>6.8949976241887256E-2</v>
      </c>
      <c r="T109" s="31">
        <v>6.77722411928013E-2</v>
      </c>
      <c r="U109" s="31">
        <v>7.0687176345320679E-2</v>
      </c>
      <c r="V109" s="31">
        <v>6.8604192775134437E-2</v>
      </c>
      <c r="W109" s="31">
        <v>6.5635178136869074E-2</v>
      </c>
      <c r="X109" s="31">
        <v>6.1883792615918747E-2</v>
      </c>
      <c r="Y109" s="31">
        <v>5.1293991738156887E-2</v>
      </c>
      <c r="Z109" s="31">
        <v>4.6705480616945197E-2</v>
      </c>
      <c r="AA109" s="31">
        <v>4.4478887050196994E-2</v>
      </c>
      <c r="AB109" s="31">
        <v>3.5603615275013913E-2</v>
      </c>
      <c r="AC109" s="31">
        <v>2.3795510221747921E-2</v>
      </c>
      <c r="AD109" s="31">
        <v>2.0680884064671168E-2</v>
      </c>
      <c r="AE109" s="31">
        <v>1.9509156634481425E-2</v>
      </c>
    </row>
    <row r="111" spans="1:31">
      <c r="A111" s="19" t="s">
        <v>128</v>
      </c>
      <c r="B111" s="19" t="s">
        <v>129</v>
      </c>
      <c r="C111" s="19" t="s">
        <v>80</v>
      </c>
      <c r="D111" s="19" t="s">
        <v>89</v>
      </c>
      <c r="E111" s="19" t="s">
        <v>90</v>
      </c>
      <c r="F111" s="19" t="s">
        <v>91</v>
      </c>
      <c r="G111" s="19" t="s">
        <v>92</v>
      </c>
      <c r="H111" s="19" t="s">
        <v>93</v>
      </c>
      <c r="I111" s="19" t="s">
        <v>94</v>
      </c>
      <c r="J111" s="19" t="s">
        <v>95</v>
      </c>
      <c r="K111" s="19" t="s">
        <v>96</v>
      </c>
      <c r="L111" s="19" t="s">
        <v>97</v>
      </c>
      <c r="M111" s="19" t="s">
        <v>98</v>
      </c>
      <c r="N111" s="19" t="s">
        <v>99</v>
      </c>
      <c r="O111" s="19" t="s">
        <v>100</v>
      </c>
      <c r="P111" s="19" t="s">
        <v>101</v>
      </c>
      <c r="Q111" s="19" t="s">
        <v>102</v>
      </c>
      <c r="R111" s="19" t="s">
        <v>103</v>
      </c>
      <c r="S111" s="19" t="s">
        <v>104</v>
      </c>
      <c r="T111" s="19" t="s">
        <v>105</v>
      </c>
      <c r="U111" s="19" t="s">
        <v>106</v>
      </c>
      <c r="V111" s="19" t="s">
        <v>107</v>
      </c>
      <c r="W111" s="19" t="s">
        <v>108</v>
      </c>
      <c r="X111" s="19" t="s">
        <v>109</v>
      </c>
      <c r="Y111" s="19" t="s">
        <v>110</v>
      </c>
      <c r="Z111" s="19" t="s">
        <v>111</v>
      </c>
      <c r="AA111" s="19" t="s">
        <v>112</v>
      </c>
      <c r="AB111" s="19" t="s">
        <v>113</v>
      </c>
      <c r="AC111" s="19" t="s">
        <v>114</v>
      </c>
      <c r="AD111" s="19" t="s">
        <v>115</v>
      </c>
      <c r="AE111" s="19" t="s">
        <v>116</v>
      </c>
    </row>
    <row r="112" spans="1:31">
      <c r="A112" s="29" t="s">
        <v>133</v>
      </c>
      <c r="B112" s="29" t="s">
        <v>70</v>
      </c>
      <c r="C112" s="31">
        <v>6.0050856066739051E-2</v>
      </c>
      <c r="D112" s="31">
        <v>5.732248827946429E-2</v>
      </c>
      <c r="E112" s="31">
        <v>6.973211057511694E-2</v>
      </c>
      <c r="F112" s="31">
        <v>6.7543906553900773E-2</v>
      </c>
      <c r="G112" s="31">
        <v>6.3603540406432776E-2</v>
      </c>
      <c r="H112" s="31">
        <v>6.4103004337543151E-2</v>
      </c>
      <c r="I112" s="31">
        <v>6.4518591395985023E-2</v>
      </c>
      <c r="J112" s="31">
        <v>6.0941252718337231E-2</v>
      </c>
      <c r="K112" s="31">
        <v>5.8680221094058356E-2</v>
      </c>
      <c r="L112" s="31">
        <v>6.8779875453118061E-2</v>
      </c>
      <c r="M112" s="31">
        <v>6.3458685585786045E-2</v>
      </c>
      <c r="N112" s="31">
        <v>0.10240564738058018</v>
      </c>
      <c r="O112" s="31">
        <v>9.9466023791447492E-2</v>
      </c>
      <c r="P112" s="31">
        <v>0.10160359632468821</v>
      </c>
      <c r="Q112" s="31">
        <v>0.1456397185332742</v>
      </c>
      <c r="R112" s="31">
        <v>0.14399424256647297</v>
      </c>
      <c r="S112" s="31">
        <v>0.14145507434092308</v>
      </c>
      <c r="T112" s="31">
        <v>0.13944951339908199</v>
      </c>
      <c r="U112" s="31">
        <v>0.14272184030758894</v>
      </c>
      <c r="V112" s="31">
        <v>0.14134026743394926</v>
      </c>
      <c r="W112" s="31">
        <v>0.14690672319163733</v>
      </c>
      <c r="X112" s="31">
        <v>0.14330325678525818</v>
      </c>
      <c r="Y112" s="31">
        <v>0.13313900519837349</v>
      </c>
      <c r="Z112" s="31">
        <v>0.14192862023904462</v>
      </c>
      <c r="AA112" s="31">
        <v>0.13875744111350821</v>
      </c>
      <c r="AB112" s="31">
        <v>0.12320383633309039</v>
      </c>
      <c r="AC112" s="31">
        <v>0.11475889001181103</v>
      </c>
      <c r="AD112" s="31">
        <v>0.11863855413125583</v>
      </c>
      <c r="AE112" s="31">
        <v>0.1135022614190665</v>
      </c>
    </row>
    <row r="113" spans="1:31">
      <c r="A113" s="29" t="s">
        <v>133</v>
      </c>
      <c r="B113" s="29" t="s">
        <v>72</v>
      </c>
      <c r="C113" s="31" t="s">
        <v>169</v>
      </c>
      <c r="D113" s="31" t="s">
        <v>169</v>
      </c>
      <c r="E113" s="31" t="s">
        <v>169</v>
      </c>
      <c r="F113" s="31" t="s">
        <v>169</v>
      </c>
      <c r="G113" s="31" t="s">
        <v>169</v>
      </c>
      <c r="H113" s="31" t="s">
        <v>169</v>
      </c>
      <c r="I113" s="31" t="s">
        <v>169</v>
      </c>
      <c r="J113" s="31" t="s">
        <v>169</v>
      </c>
      <c r="K113" s="31" t="s">
        <v>169</v>
      </c>
      <c r="L113" s="31" t="s">
        <v>169</v>
      </c>
      <c r="M113" s="31" t="s">
        <v>169</v>
      </c>
      <c r="N113" s="31" t="s">
        <v>169</v>
      </c>
      <c r="O113" s="31" t="s">
        <v>169</v>
      </c>
      <c r="P113" s="31" t="s">
        <v>169</v>
      </c>
      <c r="Q113" s="31" t="s">
        <v>169</v>
      </c>
      <c r="R113" s="31" t="s">
        <v>169</v>
      </c>
      <c r="S113" s="31" t="s">
        <v>169</v>
      </c>
      <c r="T113" s="31" t="s">
        <v>169</v>
      </c>
      <c r="U113" s="31" t="s">
        <v>169</v>
      </c>
      <c r="V113" s="31" t="s">
        <v>169</v>
      </c>
      <c r="W113" s="31" t="s">
        <v>169</v>
      </c>
      <c r="X113" s="31" t="s">
        <v>169</v>
      </c>
      <c r="Y113" s="31" t="s">
        <v>169</v>
      </c>
      <c r="Z113" s="31" t="s">
        <v>169</v>
      </c>
      <c r="AA113" s="31" t="s">
        <v>169</v>
      </c>
      <c r="AB113" s="31" t="s">
        <v>169</v>
      </c>
      <c r="AC113" s="31" t="s">
        <v>169</v>
      </c>
      <c r="AD113" s="31" t="s">
        <v>169</v>
      </c>
      <c r="AE113" s="31" t="s">
        <v>169</v>
      </c>
    </row>
    <row r="114" spans="1:31">
      <c r="A114" s="29" t="s">
        <v>133</v>
      </c>
      <c r="B114" s="29" t="s">
        <v>76</v>
      </c>
      <c r="C114" s="31">
        <v>0.10341346384207714</v>
      </c>
      <c r="D114" s="31">
        <v>9.8175294210188668E-2</v>
      </c>
      <c r="E114" s="31">
        <v>0.11354524037861212</v>
      </c>
      <c r="F114" s="31">
        <v>0.10678247076721194</v>
      </c>
      <c r="G114" s="31">
        <v>9.9609619757381113E-2</v>
      </c>
      <c r="H114" s="31">
        <v>9.8261997747964222E-2</v>
      </c>
      <c r="I114" s="31">
        <v>9.5772382566665371E-2</v>
      </c>
      <c r="J114" s="31">
        <v>8.9814354683402126E-2</v>
      </c>
      <c r="K114" s="31">
        <v>8.6432677328891844E-2</v>
      </c>
      <c r="L114" s="31">
        <v>8.687422841511927E-2</v>
      </c>
      <c r="M114" s="31">
        <v>8.0197888996634659E-2</v>
      </c>
      <c r="N114" s="31">
        <v>7.8133455523325429E-2</v>
      </c>
      <c r="O114" s="31">
        <v>7.5783941455886253E-2</v>
      </c>
      <c r="P114" s="31">
        <v>7.6012266985890281E-2</v>
      </c>
      <c r="Q114" s="31">
        <v>7.3018720858760197E-2</v>
      </c>
      <c r="R114" s="31">
        <v>7.059835920435388E-2</v>
      </c>
      <c r="S114" s="31">
        <v>6.9797580050170005E-2</v>
      </c>
      <c r="T114" s="31">
        <v>6.7347200848510938E-2</v>
      </c>
      <c r="U114" s="31">
        <v>6.8279382920207798E-2</v>
      </c>
      <c r="V114" s="31">
        <v>6.6151648260200147E-2</v>
      </c>
      <c r="W114" s="31">
        <v>6.4877327456176581E-2</v>
      </c>
      <c r="X114" s="31">
        <v>6.027918551220051E-2</v>
      </c>
      <c r="Y114" s="31">
        <v>5.2753856762628656E-2</v>
      </c>
      <c r="Z114" s="31">
        <v>5.3805770540910007E-2</v>
      </c>
      <c r="AA114" s="31">
        <v>5.0567730120480561E-2</v>
      </c>
      <c r="AB114" s="31">
        <v>4.122231172044559E-2</v>
      </c>
      <c r="AC114" s="31">
        <v>3.8591565205804812E-2</v>
      </c>
      <c r="AD114" s="31">
        <v>3.3389370135564971E-2</v>
      </c>
      <c r="AE114" s="31">
        <v>3.1138336378674289E-2</v>
      </c>
    </row>
    <row r="116" spans="1:31">
      <c r="A116" s="19" t="s">
        <v>128</v>
      </c>
      <c r="B116" s="19" t="s">
        <v>129</v>
      </c>
      <c r="C116" s="19" t="s">
        <v>80</v>
      </c>
      <c r="D116" s="19" t="s">
        <v>89</v>
      </c>
      <c r="E116" s="19" t="s">
        <v>90</v>
      </c>
      <c r="F116" s="19" t="s">
        <v>91</v>
      </c>
      <c r="G116" s="19" t="s">
        <v>92</v>
      </c>
      <c r="H116" s="19" t="s">
        <v>93</v>
      </c>
      <c r="I116" s="19" t="s">
        <v>94</v>
      </c>
      <c r="J116" s="19" t="s">
        <v>95</v>
      </c>
      <c r="K116" s="19" t="s">
        <v>96</v>
      </c>
      <c r="L116" s="19" t="s">
        <v>97</v>
      </c>
      <c r="M116" s="19" t="s">
        <v>98</v>
      </c>
      <c r="N116" s="19" t="s">
        <v>99</v>
      </c>
      <c r="O116" s="19" t="s">
        <v>100</v>
      </c>
      <c r="P116" s="19" t="s">
        <v>101</v>
      </c>
      <c r="Q116" s="19" t="s">
        <v>102</v>
      </c>
      <c r="R116" s="19" t="s">
        <v>103</v>
      </c>
      <c r="S116" s="19" t="s">
        <v>104</v>
      </c>
      <c r="T116" s="19" t="s">
        <v>105</v>
      </c>
      <c r="U116" s="19" t="s">
        <v>106</v>
      </c>
      <c r="V116" s="19" t="s">
        <v>107</v>
      </c>
      <c r="W116" s="19" t="s">
        <v>108</v>
      </c>
      <c r="X116" s="19" t="s">
        <v>109</v>
      </c>
      <c r="Y116" s="19" t="s">
        <v>110</v>
      </c>
      <c r="Z116" s="19" t="s">
        <v>111</v>
      </c>
      <c r="AA116" s="19" t="s">
        <v>112</v>
      </c>
      <c r="AB116" s="19" t="s">
        <v>113</v>
      </c>
      <c r="AC116" s="19" t="s">
        <v>114</v>
      </c>
      <c r="AD116" s="19" t="s">
        <v>115</v>
      </c>
      <c r="AE116" s="19" t="s">
        <v>116</v>
      </c>
    </row>
    <row r="117" spans="1:31">
      <c r="A117" s="29" t="s">
        <v>134</v>
      </c>
      <c r="B117" s="29" t="s">
        <v>70</v>
      </c>
      <c r="C117" s="31" t="s">
        <v>169</v>
      </c>
      <c r="D117" s="31" t="s">
        <v>169</v>
      </c>
      <c r="E117" s="31" t="s">
        <v>169</v>
      </c>
      <c r="F117" s="31" t="s">
        <v>169</v>
      </c>
      <c r="G117" s="31" t="s">
        <v>169</v>
      </c>
      <c r="H117" s="31" t="s">
        <v>169</v>
      </c>
      <c r="I117" s="31" t="s">
        <v>169</v>
      </c>
      <c r="J117" s="31" t="s">
        <v>169</v>
      </c>
      <c r="K117" s="31" t="s">
        <v>169</v>
      </c>
      <c r="L117" s="31" t="s">
        <v>169</v>
      </c>
      <c r="M117" s="31" t="s">
        <v>169</v>
      </c>
      <c r="N117" s="31" t="s">
        <v>169</v>
      </c>
      <c r="O117" s="31" t="s">
        <v>169</v>
      </c>
      <c r="P117" s="31" t="s">
        <v>169</v>
      </c>
      <c r="Q117" s="31" t="s">
        <v>169</v>
      </c>
      <c r="R117" s="31" t="s">
        <v>169</v>
      </c>
      <c r="S117" s="31" t="s">
        <v>169</v>
      </c>
      <c r="T117" s="31" t="s">
        <v>169</v>
      </c>
      <c r="U117" s="31" t="s">
        <v>169</v>
      </c>
      <c r="V117" s="31" t="s">
        <v>169</v>
      </c>
      <c r="W117" s="31" t="s">
        <v>169</v>
      </c>
      <c r="X117" s="31" t="s">
        <v>169</v>
      </c>
      <c r="Y117" s="31" t="s">
        <v>169</v>
      </c>
      <c r="Z117" s="31" t="s">
        <v>169</v>
      </c>
      <c r="AA117" s="31" t="s">
        <v>169</v>
      </c>
      <c r="AB117" s="31" t="s">
        <v>169</v>
      </c>
      <c r="AC117" s="31" t="s">
        <v>169</v>
      </c>
      <c r="AD117" s="31" t="s">
        <v>169</v>
      </c>
      <c r="AE117" s="31" t="s">
        <v>169</v>
      </c>
    </row>
    <row r="118" spans="1:31">
      <c r="A118" s="29" t="s">
        <v>134</v>
      </c>
      <c r="B118" s="29" t="s">
        <v>72</v>
      </c>
      <c r="C118" s="31" t="s">
        <v>169</v>
      </c>
      <c r="D118" s="31" t="s">
        <v>169</v>
      </c>
      <c r="E118" s="31" t="s">
        <v>169</v>
      </c>
      <c r="F118" s="31" t="s">
        <v>169</v>
      </c>
      <c r="G118" s="31" t="s">
        <v>169</v>
      </c>
      <c r="H118" s="31" t="s">
        <v>169</v>
      </c>
      <c r="I118" s="31" t="s">
        <v>169</v>
      </c>
      <c r="J118" s="31" t="s">
        <v>169</v>
      </c>
      <c r="K118" s="31" t="s">
        <v>169</v>
      </c>
      <c r="L118" s="31" t="s">
        <v>169</v>
      </c>
      <c r="M118" s="31" t="s">
        <v>169</v>
      </c>
      <c r="N118" s="31" t="s">
        <v>169</v>
      </c>
      <c r="O118" s="31" t="s">
        <v>169</v>
      </c>
      <c r="P118" s="31" t="s">
        <v>169</v>
      </c>
      <c r="Q118" s="31" t="s">
        <v>169</v>
      </c>
      <c r="R118" s="31" t="s">
        <v>169</v>
      </c>
      <c r="S118" s="31" t="s">
        <v>169</v>
      </c>
      <c r="T118" s="31" t="s">
        <v>169</v>
      </c>
      <c r="U118" s="31" t="s">
        <v>169</v>
      </c>
      <c r="V118" s="31" t="s">
        <v>169</v>
      </c>
      <c r="W118" s="31" t="s">
        <v>169</v>
      </c>
      <c r="X118" s="31" t="s">
        <v>169</v>
      </c>
      <c r="Y118" s="31" t="s">
        <v>169</v>
      </c>
      <c r="Z118" s="31" t="s">
        <v>169</v>
      </c>
      <c r="AA118" s="31" t="s">
        <v>169</v>
      </c>
      <c r="AB118" s="31" t="s">
        <v>169</v>
      </c>
      <c r="AC118" s="31" t="s">
        <v>169</v>
      </c>
      <c r="AD118" s="31" t="s">
        <v>169</v>
      </c>
      <c r="AE118" s="31" t="s">
        <v>169</v>
      </c>
    </row>
    <row r="119" spans="1:31">
      <c r="A119" s="29" t="s">
        <v>134</v>
      </c>
      <c r="B119" s="29" t="s">
        <v>76</v>
      </c>
      <c r="C119" s="31">
        <v>2.6011729579710787E-2</v>
      </c>
      <c r="D119" s="31">
        <v>5.0670271251409174E-2</v>
      </c>
      <c r="E119" s="31">
        <v>4.581173765239812E-2</v>
      </c>
      <c r="F119" s="31">
        <v>3.8634283447028253E-2</v>
      </c>
      <c r="G119" s="31">
        <v>4.2060676512912516E-2</v>
      </c>
      <c r="H119" s="31">
        <v>4.4757933851454788E-2</v>
      </c>
      <c r="I119" s="31">
        <v>4.3540377449960296E-2</v>
      </c>
      <c r="J119" s="31">
        <v>4.3360916969812986E-2</v>
      </c>
      <c r="K119" s="31">
        <v>3.7105123415787908E-2</v>
      </c>
      <c r="L119" s="31">
        <v>3.7745786861435787E-2</v>
      </c>
      <c r="M119" s="31">
        <v>4.437846547193413E-2</v>
      </c>
      <c r="N119" s="31">
        <v>3.4468685417031499E-2</v>
      </c>
      <c r="O119" s="31">
        <v>3.1121025656618121E-2</v>
      </c>
      <c r="P119" s="31">
        <v>3.6164871413531599E-2</v>
      </c>
      <c r="Q119" s="31">
        <v>3.3167656314051323E-2</v>
      </c>
      <c r="R119" s="31">
        <v>3.1072999680300598E-2</v>
      </c>
      <c r="S119" s="31">
        <v>3.3695667639951181E-2</v>
      </c>
      <c r="T119" s="31">
        <v>3.0430382954999887E-2</v>
      </c>
      <c r="U119" s="31">
        <v>3.1800259795777094E-2</v>
      </c>
      <c r="V119" s="31">
        <v>3.7425049434093159E-2</v>
      </c>
      <c r="W119" s="31">
        <v>3.3087357002229832E-2</v>
      </c>
      <c r="X119" s="31">
        <v>2.7977258058827954E-2</v>
      </c>
      <c r="Y119" s="31">
        <v>3.3568908702191057E-2</v>
      </c>
      <c r="Z119" s="31">
        <v>2.6119447086946034E-2</v>
      </c>
      <c r="AA119" s="31">
        <v>2.5239626727704721E-2</v>
      </c>
      <c r="AB119" s="31">
        <v>2.6003995722114964E-2</v>
      </c>
      <c r="AC119" s="31">
        <v>1.9313254001858331E-2</v>
      </c>
      <c r="AD119" s="31">
        <v>2.2059947642197143E-2</v>
      </c>
      <c r="AE119" s="31">
        <v>1.9039131256472296E-2</v>
      </c>
    </row>
    <row r="122" spans="1:31">
      <c r="A122" s="26" t="s">
        <v>136</v>
      </c>
    </row>
    <row r="123" spans="1:31">
      <c r="A123" s="19" t="s">
        <v>128</v>
      </c>
      <c r="B123" s="19" t="s">
        <v>129</v>
      </c>
      <c r="C123" s="19" t="s">
        <v>80</v>
      </c>
      <c r="D123" s="19" t="s">
        <v>89</v>
      </c>
      <c r="E123" s="19" t="s">
        <v>90</v>
      </c>
      <c r="F123" s="19" t="s">
        <v>91</v>
      </c>
      <c r="G123" s="19" t="s">
        <v>92</v>
      </c>
      <c r="H123" s="19" t="s">
        <v>93</v>
      </c>
      <c r="I123" s="19" t="s">
        <v>94</v>
      </c>
      <c r="J123" s="19" t="s">
        <v>95</v>
      </c>
      <c r="K123" s="19" t="s">
        <v>96</v>
      </c>
      <c r="L123" s="19" t="s">
        <v>97</v>
      </c>
      <c r="M123" s="19" t="s">
        <v>98</v>
      </c>
      <c r="N123" s="19" t="s">
        <v>99</v>
      </c>
      <c r="O123" s="19" t="s">
        <v>100</v>
      </c>
      <c r="P123" s="19" t="s">
        <v>101</v>
      </c>
      <c r="Q123" s="19" t="s">
        <v>102</v>
      </c>
      <c r="R123" s="19" t="s">
        <v>103</v>
      </c>
      <c r="S123" s="19" t="s">
        <v>104</v>
      </c>
      <c r="T123" s="19" t="s">
        <v>105</v>
      </c>
      <c r="U123" s="19" t="s">
        <v>106</v>
      </c>
      <c r="V123" s="19" t="s">
        <v>107</v>
      </c>
      <c r="W123" s="19" t="s">
        <v>108</v>
      </c>
      <c r="X123" s="19" t="s">
        <v>109</v>
      </c>
      <c r="Y123" s="19" t="s">
        <v>110</v>
      </c>
      <c r="Z123" s="19" t="s">
        <v>111</v>
      </c>
      <c r="AA123" s="19" t="s">
        <v>112</v>
      </c>
      <c r="AB123" s="19" t="s">
        <v>113</v>
      </c>
      <c r="AC123" s="19" t="s">
        <v>114</v>
      </c>
      <c r="AD123" s="19" t="s">
        <v>115</v>
      </c>
      <c r="AE123" s="19" t="s">
        <v>116</v>
      </c>
    </row>
    <row r="124" spans="1:31">
      <c r="A124" s="29" t="s">
        <v>40</v>
      </c>
      <c r="B124" s="29" t="s">
        <v>24</v>
      </c>
      <c r="C124" s="31">
        <v>0.15634902421691538</v>
      </c>
      <c r="D124" s="31">
        <v>0.16081228532845912</v>
      </c>
      <c r="E124" s="31">
        <v>0.16231615993618731</v>
      </c>
      <c r="F124" s="31">
        <v>0.15904553954301739</v>
      </c>
      <c r="G124" s="31">
        <v>0.15508308769043133</v>
      </c>
      <c r="H124" s="31">
        <v>0.16663924356280727</v>
      </c>
      <c r="I124" s="31">
        <v>0.16663887833890928</v>
      </c>
      <c r="J124" s="31">
        <v>0.15034303336436905</v>
      </c>
      <c r="K124" s="31">
        <v>0.15745307380189694</v>
      </c>
      <c r="L124" s="31">
        <v>0.16388582164534374</v>
      </c>
      <c r="M124" s="31">
        <v>0.16641407328880709</v>
      </c>
      <c r="N124" s="31">
        <v>0.16726071289278671</v>
      </c>
      <c r="O124" s="31">
        <v>0.16338449545234771</v>
      </c>
      <c r="P124" s="31">
        <v>0.15939640185578144</v>
      </c>
      <c r="Q124" s="31">
        <v>0.17104390232401392</v>
      </c>
      <c r="R124" s="31">
        <v>0.17142608947612412</v>
      </c>
      <c r="S124" s="31">
        <v>0.15417923401049591</v>
      </c>
      <c r="T124" s="31">
        <v>0.1625278750792741</v>
      </c>
      <c r="U124" s="31">
        <v>0.16936916436982971</v>
      </c>
      <c r="V124" s="31">
        <v>0.17235058373025813</v>
      </c>
      <c r="W124" s="31">
        <v>0.17282412718277712</v>
      </c>
      <c r="X124" s="31">
        <v>0.16835041307097615</v>
      </c>
      <c r="Y124" s="31">
        <v>0.16315811804830868</v>
      </c>
      <c r="Z124" s="31">
        <v>0.17473896705725755</v>
      </c>
      <c r="AA124" s="31">
        <v>0.17427914414561901</v>
      </c>
      <c r="AB124" s="31">
        <v>0.15663164688751624</v>
      </c>
      <c r="AC124" s="31">
        <v>0.16464211355779007</v>
      </c>
      <c r="AD124" s="31">
        <v>0.17171842032550017</v>
      </c>
      <c r="AE124" s="31">
        <v>0.17431937408081816</v>
      </c>
    </row>
    <row r="125" spans="1:31" collapsed="1">
      <c r="A125" s="29" t="s">
        <v>40</v>
      </c>
      <c r="B125" s="29" t="s">
        <v>77</v>
      </c>
      <c r="C125" s="31">
        <v>5.6681069090868376E-2</v>
      </c>
      <c r="D125" s="31">
        <v>5.7056356598319959E-2</v>
      </c>
      <c r="E125" s="31">
        <v>5.711855632789143E-2</v>
      </c>
      <c r="F125" s="31">
        <v>5.6254288154810088E-2</v>
      </c>
      <c r="G125" s="31">
        <v>5.5341630348953147E-2</v>
      </c>
      <c r="H125" s="31">
        <v>5.4318536174275497E-2</v>
      </c>
      <c r="I125" s="31">
        <v>5.3642804483114342E-2</v>
      </c>
      <c r="J125" s="31">
        <v>5.2558332193635281E-2</v>
      </c>
      <c r="K125" s="31">
        <v>5.1651663953361342E-2</v>
      </c>
      <c r="L125" s="31">
        <v>5.0719101260048832E-2</v>
      </c>
      <c r="M125" s="31">
        <v>5.0000849105042718E-2</v>
      </c>
      <c r="N125" s="31">
        <v>4.978259538923243E-2</v>
      </c>
      <c r="O125" s="31">
        <v>5.0121362662392505E-2</v>
      </c>
      <c r="P125" s="31">
        <v>5.0242704932292277E-2</v>
      </c>
      <c r="Q125" s="31">
        <v>5.0377091491509568E-2</v>
      </c>
      <c r="R125" s="31">
        <v>4.956215699886949E-2</v>
      </c>
      <c r="S125" s="31">
        <v>4.9001472608917906E-2</v>
      </c>
      <c r="T125" s="31">
        <v>4.8511306468589518E-2</v>
      </c>
      <c r="U125" s="31">
        <v>4.8265461004889466E-2</v>
      </c>
      <c r="V125" s="31">
        <v>4.7626262638835209E-2</v>
      </c>
      <c r="W125" s="31">
        <v>4.7341099750316563E-2</v>
      </c>
      <c r="X125" s="31">
        <v>4.7046677376025185E-2</v>
      </c>
      <c r="Y125" s="31">
        <v>4.6901188014173756E-2</v>
      </c>
      <c r="Z125" s="31">
        <v>4.6315776697889069E-2</v>
      </c>
      <c r="AA125" s="31">
        <v>4.5849212801055951E-2</v>
      </c>
      <c r="AB125" s="31">
        <v>4.4428344143398947E-2</v>
      </c>
      <c r="AC125" s="31">
        <v>4.330323610714331E-2</v>
      </c>
      <c r="AD125" s="31">
        <v>4.1981485478524538E-2</v>
      </c>
      <c r="AE125" s="31">
        <v>4.0794939881927984E-2</v>
      </c>
    </row>
    <row r="126" spans="1:31" collapsed="1">
      <c r="A126" s="29" t="s">
        <v>40</v>
      </c>
      <c r="B126" s="29" t="s">
        <v>78</v>
      </c>
      <c r="C126" s="31">
        <v>4.8143879384093896E-2</v>
      </c>
      <c r="D126" s="31">
        <v>4.8468945941600325E-2</v>
      </c>
      <c r="E126" s="31">
        <v>4.8512550766415106E-2</v>
      </c>
      <c r="F126" s="31">
        <v>4.7800209172793102E-2</v>
      </c>
      <c r="G126" s="31">
        <v>4.7008805119975162E-2</v>
      </c>
      <c r="H126" s="31">
        <v>4.6138486323723193E-2</v>
      </c>
      <c r="I126" s="31">
        <v>4.5584695325396961E-2</v>
      </c>
      <c r="J126" s="31">
        <v>4.4640929985912618E-2</v>
      </c>
      <c r="K126" s="31">
        <v>4.3868137093950467E-2</v>
      </c>
      <c r="L126" s="31">
        <v>4.3078995261641981E-2</v>
      </c>
      <c r="M126" s="31">
        <v>4.2462958931614905E-2</v>
      </c>
      <c r="N126" s="31">
        <v>4.2287534332448161E-2</v>
      </c>
      <c r="O126" s="31">
        <v>4.2592377906273488E-2</v>
      </c>
      <c r="P126" s="31">
        <v>4.2676597869680588E-2</v>
      </c>
      <c r="Q126" s="31">
        <v>4.2792943875149904E-2</v>
      </c>
      <c r="R126" s="31">
        <v>4.2090435245092893E-2</v>
      </c>
      <c r="S126" s="31">
        <v>4.1622247240600187E-2</v>
      </c>
      <c r="T126" s="31">
        <v>4.1198537811126347E-2</v>
      </c>
      <c r="U126" s="31">
        <v>4.099157188400792E-2</v>
      </c>
      <c r="V126" s="31">
        <v>4.0466902779204283E-2</v>
      </c>
      <c r="W126" s="31">
        <v>4.0217419467913462E-2</v>
      </c>
      <c r="X126" s="31">
        <v>3.9959973231646462E-2</v>
      </c>
      <c r="Y126" s="31">
        <v>3.9849470001453696E-2</v>
      </c>
      <c r="Z126" s="31">
        <v>3.9334460503187424E-2</v>
      </c>
      <c r="AA126" s="31">
        <v>3.8950578602621154E-2</v>
      </c>
      <c r="AB126" s="31">
        <v>3.7748228313275935E-2</v>
      </c>
      <c r="AC126" s="31">
        <v>3.678181391307811E-2</v>
      </c>
      <c r="AD126" s="31">
        <v>3.566596423385985E-2</v>
      </c>
      <c r="AE126" s="31">
        <v>3.4642616604750431E-2</v>
      </c>
    </row>
    <row r="128" spans="1:31">
      <c r="A128" s="19" t="s">
        <v>128</v>
      </c>
      <c r="B128" s="19" t="s">
        <v>129</v>
      </c>
      <c r="C128" s="19" t="s">
        <v>80</v>
      </c>
      <c r="D128" s="19" t="s">
        <v>89</v>
      </c>
      <c r="E128" s="19" t="s">
        <v>90</v>
      </c>
      <c r="F128" s="19" t="s">
        <v>91</v>
      </c>
      <c r="G128" s="19" t="s">
        <v>92</v>
      </c>
      <c r="H128" s="19" t="s">
        <v>93</v>
      </c>
      <c r="I128" s="19" t="s">
        <v>94</v>
      </c>
      <c r="J128" s="19" t="s">
        <v>95</v>
      </c>
      <c r="K128" s="19" t="s">
        <v>96</v>
      </c>
      <c r="L128" s="19" t="s">
        <v>97</v>
      </c>
      <c r="M128" s="19" t="s">
        <v>98</v>
      </c>
      <c r="N128" s="19" t="s">
        <v>99</v>
      </c>
      <c r="O128" s="19" t="s">
        <v>100</v>
      </c>
      <c r="P128" s="19" t="s">
        <v>101</v>
      </c>
      <c r="Q128" s="19" t="s">
        <v>102</v>
      </c>
      <c r="R128" s="19" t="s">
        <v>103</v>
      </c>
      <c r="S128" s="19" t="s">
        <v>104</v>
      </c>
      <c r="T128" s="19" t="s">
        <v>105</v>
      </c>
      <c r="U128" s="19" t="s">
        <v>106</v>
      </c>
      <c r="V128" s="19" t="s">
        <v>107</v>
      </c>
      <c r="W128" s="19" t="s">
        <v>108</v>
      </c>
      <c r="X128" s="19" t="s">
        <v>109</v>
      </c>
      <c r="Y128" s="19" t="s">
        <v>110</v>
      </c>
      <c r="Z128" s="19" t="s">
        <v>111</v>
      </c>
      <c r="AA128" s="19" t="s">
        <v>112</v>
      </c>
      <c r="AB128" s="19" t="s">
        <v>113</v>
      </c>
      <c r="AC128" s="19" t="s">
        <v>114</v>
      </c>
      <c r="AD128" s="19" t="s">
        <v>115</v>
      </c>
      <c r="AE128" s="19" t="s">
        <v>116</v>
      </c>
    </row>
    <row r="129" spans="1:31">
      <c r="A129" s="29" t="s">
        <v>130</v>
      </c>
      <c r="B129" s="29" t="s">
        <v>24</v>
      </c>
      <c r="C129" s="31">
        <v>0.15719199211913648</v>
      </c>
      <c r="D129" s="31">
        <v>0.16594076585495532</v>
      </c>
      <c r="E129" s="31">
        <v>0.16167953080706643</v>
      </c>
      <c r="F129" s="31">
        <v>0.16048653491684814</v>
      </c>
      <c r="G129" s="31">
        <v>0.15529234246286244</v>
      </c>
      <c r="H129" s="31">
        <v>0.17160926830264489</v>
      </c>
      <c r="I129" s="31">
        <v>0.16866549764772307</v>
      </c>
      <c r="J129" s="31">
        <v>0.15012358320727751</v>
      </c>
      <c r="K129" s="31">
        <v>0.15364191730612659</v>
      </c>
      <c r="L129" s="31">
        <v>0.16265560861278411</v>
      </c>
      <c r="M129" s="31">
        <v>0.16944868039941544</v>
      </c>
      <c r="N129" s="31">
        <v>0.16473481990486835</v>
      </c>
      <c r="O129" s="31">
        <v>0.16310945948363331</v>
      </c>
      <c r="P129" s="31">
        <v>0.15849937593178604</v>
      </c>
      <c r="Q129" s="31">
        <v>0.17452519959745366</v>
      </c>
      <c r="R129" s="31">
        <v>0.1722859296277173</v>
      </c>
      <c r="S129" s="31">
        <v>0.15333968931496839</v>
      </c>
      <c r="T129" s="31">
        <v>0.15831692672508177</v>
      </c>
      <c r="U129" s="31">
        <v>0.16772426489994702</v>
      </c>
      <c r="V129" s="31">
        <v>0.17483158970770379</v>
      </c>
      <c r="W129" s="31">
        <v>0.1700208555687811</v>
      </c>
      <c r="X129" s="31">
        <v>0.16770047632575982</v>
      </c>
      <c r="Y129" s="31">
        <v>0.16177374931351268</v>
      </c>
      <c r="Z129" s="31">
        <v>0.17771914066972216</v>
      </c>
      <c r="AA129" s="31">
        <v>0.1748134126165207</v>
      </c>
      <c r="AB129" s="31">
        <v>0.15571751332930381</v>
      </c>
      <c r="AC129" s="31">
        <v>0.16030370762896148</v>
      </c>
      <c r="AD129" s="31">
        <v>0.17005093625121423</v>
      </c>
      <c r="AE129" s="31">
        <v>0.17685851534820179</v>
      </c>
    </row>
    <row r="130" spans="1:31">
      <c r="A130" s="29" t="s">
        <v>130</v>
      </c>
      <c r="B130" s="29" t="s">
        <v>77</v>
      </c>
      <c r="C130" s="31">
        <v>5.6422883280663451E-2</v>
      </c>
      <c r="D130" s="31">
        <v>5.7139423987466131E-2</v>
      </c>
      <c r="E130" s="31">
        <v>5.6805710605198845E-2</v>
      </c>
      <c r="F130" s="31">
        <v>5.5936061537453396E-2</v>
      </c>
      <c r="G130" s="31">
        <v>5.5154790381370632E-2</v>
      </c>
      <c r="H130" s="31">
        <v>5.4273344325988473E-2</v>
      </c>
      <c r="I130" s="31">
        <v>5.3699071515542249E-2</v>
      </c>
      <c r="J130" s="31">
        <v>5.268312390499625E-2</v>
      </c>
      <c r="K130" s="31">
        <v>5.1724355202763944E-2</v>
      </c>
      <c r="L130" s="31">
        <v>5.0879463298495263E-2</v>
      </c>
      <c r="M130" s="31">
        <v>5.0205661713651248E-2</v>
      </c>
      <c r="N130" s="31">
        <v>5.0271409375447051E-2</v>
      </c>
      <c r="O130" s="31">
        <v>5.0349134730757403E-2</v>
      </c>
      <c r="P130" s="31">
        <v>5.0269754845411671E-2</v>
      </c>
      <c r="Q130" s="31">
        <v>5.048084686284883E-2</v>
      </c>
      <c r="R130" s="31">
        <v>4.9592347139422885E-2</v>
      </c>
      <c r="S130" s="31">
        <v>4.9003233697504867E-2</v>
      </c>
      <c r="T130" s="31">
        <v>4.8489255952149674E-2</v>
      </c>
      <c r="U130" s="31">
        <v>4.8323891838625892E-2</v>
      </c>
      <c r="V130" s="31">
        <v>4.767830534287372E-2</v>
      </c>
      <c r="W130" s="31">
        <v>4.749707725828195E-2</v>
      </c>
      <c r="X130" s="31">
        <v>4.7234383423051113E-2</v>
      </c>
      <c r="Y130" s="31">
        <v>4.7032028144309151E-2</v>
      </c>
      <c r="Z130" s="31">
        <v>4.6550986828168148E-2</v>
      </c>
      <c r="AA130" s="31">
        <v>4.6104426905739508E-2</v>
      </c>
      <c r="AB130" s="31">
        <v>4.467409334072453E-2</v>
      </c>
      <c r="AC130" s="31">
        <v>4.3570929177818608E-2</v>
      </c>
      <c r="AD130" s="31">
        <v>4.2235177086411217E-2</v>
      </c>
      <c r="AE130" s="31">
        <v>4.1086624602051786E-2</v>
      </c>
    </row>
    <row r="131" spans="1:31">
      <c r="A131" s="29" t="s">
        <v>130</v>
      </c>
      <c r="B131" s="29" t="s">
        <v>78</v>
      </c>
      <c r="C131" s="31">
        <v>4.7911669528214303E-2</v>
      </c>
      <c r="D131" s="31">
        <v>4.8534270085255245E-2</v>
      </c>
      <c r="E131" s="31">
        <v>4.825627264799516E-2</v>
      </c>
      <c r="F131" s="31">
        <v>4.7544421743212661E-2</v>
      </c>
      <c r="G131" s="31">
        <v>4.687088442253954E-2</v>
      </c>
      <c r="H131" s="31">
        <v>4.6094488650376936E-2</v>
      </c>
      <c r="I131" s="31">
        <v>4.5641948225060243E-2</v>
      </c>
      <c r="J131" s="31">
        <v>4.4750662320892615E-2</v>
      </c>
      <c r="K131" s="31">
        <v>4.3926319663220907E-2</v>
      </c>
      <c r="L131" s="31">
        <v>4.3216769628031497E-2</v>
      </c>
      <c r="M131" s="31">
        <v>4.2624858584596768E-2</v>
      </c>
      <c r="N131" s="31">
        <v>4.2694185625212308E-2</v>
      </c>
      <c r="O131" s="31">
        <v>4.2778036401365169E-2</v>
      </c>
      <c r="P131" s="31">
        <v>4.2709708758661244E-2</v>
      </c>
      <c r="Q131" s="31">
        <v>4.2866231458596263E-2</v>
      </c>
      <c r="R131" s="31">
        <v>4.2119545457553996E-2</v>
      </c>
      <c r="S131" s="31">
        <v>4.1608617128056725E-2</v>
      </c>
      <c r="T131" s="31">
        <v>4.1201989684107959E-2</v>
      </c>
      <c r="U131" s="31">
        <v>4.1032142757266299E-2</v>
      </c>
      <c r="V131" s="31">
        <v>4.0494969319944764E-2</v>
      </c>
      <c r="W131" s="31">
        <v>4.0353164740216121E-2</v>
      </c>
      <c r="X131" s="31">
        <v>4.014724230751212E-2</v>
      </c>
      <c r="Y131" s="31">
        <v>3.9975283542987183E-2</v>
      </c>
      <c r="Z131" s="31">
        <v>3.9519312136387853E-2</v>
      </c>
      <c r="AA131" s="31">
        <v>3.9167120733588613E-2</v>
      </c>
      <c r="AB131" s="31">
        <v>3.796818527329552E-2</v>
      </c>
      <c r="AC131" s="31">
        <v>3.701968334308034E-2</v>
      </c>
      <c r="AD131" s="31">
        <v>3.588492738047519E-2</v>
      </c>
      <c r="AE131" s="31">
        <v>3.4886273979674386E-2</v>
      </c>
    </row>
    <row r="133" spans="1:31">
      <c r="A133" s="19" t="s">
        <v>128</v>
      </c>
      <c r="B133" s="19" t="s">
        <v>129</v>
      </c>
      <c r="C133" s="19" t="s">
        <v>80</v>
      </c>
      <c r="D133" s="19" t="s">
        <v>89</v>
      </c>
      <c r="E133" s="19" t="s">
        <v>90</v>
      </c>
      <c r="F133" s="19" t="s">
        <v>91</v>
      </c>
      <c r="G133" s="19" t="s">
        <v>92</v>
      </c>
      <c r="H133" s="19" t="s">
        <v>93</v>
      </c>
      <c r="I133" s="19" t="s">
        <v>94</v>
      </c>
      <c r="J133" s="19" t="s">
        <v>95</v>
      </c>
      <c r="K133" s="19" t="s">
        <v>96</v>
      </c>
      <c r="L133" s="19" t="s">
        <v>97</v>
      </c>
      <c r="M133" s="19" t="s">
        <v>98</v>
      </c>
      <c r="N133" s="19" t="s">
        <v>99</v>
      </c>
      <c r="O133" s="19" t="s">
        <v>100</v>
      </c>
      <c r="P133" s="19" t="s">
        <v>101</v>
      </c>
      <c r="Q133" s="19" t="s">
        <v>102</v>
      </c>
      <c r="R133" s="19" t="s">
        <v>103</v>
      </c>
      <c r="S133" s="19" t="s">
        <v>104</v>
      </c>
      <c r="T133" s="19" t="s">
        <v>105</v>
      </c>
      <c r="U133" s="19" t="s">
        <v>106</v>
      </c>
      <c r="V133" s="19" t="s">
        <v>107</v>
      </c>
      <c r="W133" s="19" t="s">
        <v>108</v>
      </c>
      <c r="X133" s="19" t="s">
        <v>109</v>
      </c>
      <c r="Y133" s="19" t="s">
        <v>110</v>
      </c>
      <c r="Z133" s="19" t="s">
        <v>111</v>
      </c>
      <c r="AA133" s="19" t="s">
        <v>112</v>
      </c>
      <c r="AB133" s="19" t="s">
        <v>113</v>
      </c>
      <c r="AC133" s="19" t="s">
        <v>114</v>
      </c>
      <c r="AD133" s="19" t="s">
        <v>115</v>
      </c>
      <c r="AE133" s="19" t="s">
        <v>116</v>
      </c>
    </row>
    <row r="134" spans="1:31">
      <c r="A134" s="29" t="s">
        <v>131</v>
      </c>
      <c r="B134" s="29" t="s">
        <v>24</v>
      </c>
      <c r="C134" s="31">
        <v>0.15974639607367028</v>
      </c>
      <c r="D134" s="31">
        <v>0.1701762022025449</v>
      </c>
      <c r="E134" s="31">
        <v>0.16973299122070903</v>
      </c>
      <c r="F134" s="31">
        <v>0.16380109064929474</v>
      </c>
      <c r="G134" s="31">
        <v>0.16636629919666424</v>
      </c>
      <c r="H134" s="31">
        <v>0.17780079438407786</v>
      </c>
      <c r="I134" s="31">
        <v>0.17832841072781211</v>
      </c>
      <c r="J134" s="31">
        <v>0.15026086232908617</v>
      </c>
      <c r="K134" s="31">
        <v>0.16305641268341331</v>
      </c>
      <c r="L134" s="31">
        <v>0.16891517994439925</v>
      </c>
      <c r="M134" s="31">
        <v>0.17737807121595889</v>
      </c>
      <c r="N134" s="31">
        <v>0.17546548777166793</v>
      </c>
      <c r="O134" s="31">
        <v>0.16923008128950287</v>
      </c>
      <c r="P134" s="31">
        <v>0.17187382407476831</v>
      </c>
      <c r="Q134" s="31">
        <v>0.18272753776142298</v>
      </c>
      <c r="R134" s="31">
        <v>0.18349197836076178</v>
      </c>
      <c r="S134" s="31">
        <v>0.15463825362974407</v>
      </c>
      <c r="T134" s="31">
        <v>0.16901830688337624</v>
      </c>
      <c r="U134" s="31">
        <v>0.17524797747870999</v>
      </c>
      <c r="V134" s="31">
        <v>0.18421982713622195</v>
      </c>
      <c r="W134" s="31">
        <v>0.18208715462624664</v>
      </c>
      <c r="X134" s="31">
        <v>0.17505237123917286</v>
      </c>
      <c r="Y134" s="31">
        <v>0.17659315922799981</v>
      </c>
      <c r="Z134" s="31">
        <v>0.18694271857737493</v>
      </c>
      <c r="AA134" s="31">
        <v>0.18704488803668992</v>
      </c>
      <c r="AB134" s="31">
        <v>0.15739527179029697</v>
      </c>
      <c r="AC134" s="31">
        <v>0.17146808944599637</v>
      </c>
      <c r="AD134" s="31">
        <v>0.17775845922969097</v>
      </c>
      <c r="AE134" s="31">
        <v>0.18664629527499718</v>
      </c>
    </row>
    <row r="135" spans="1:31">
      <c r="A135" s="29" t="s">
        <v>131</v>
      </c>
      <c r="B135" s="29" t="s">
        <v>77</v>
      </c>
      <c r="C135" s="31">
        <v>5.6817846702289662E-2</v>
      </c>
      <c r="D135" s="31">
        <v>5.7828364913218251E-2</v>
      </c>
      <c r="E135" s="31">
        <v>5.7378601373581792E-2</v>
      </c>
      <c r="F135" s="31">
        <v>5.6440719405785315E-2</v>
      </c>
      <c r="G135" s="31">
        <v>5.5508932262681027E-2</v>
      </c>
      <c r="H135" s="31">
        <v>5.4366961918436027E-2</v>
      </c>
      <c r="I135" s="31">
        <v>5.3601515731098948E-2</v>
      </c>
      <c r="J135" s="31">
        <v>5.2593627219095468E-2</v>
      </c>
      <c r="K135" s="31">
        <v>5.1673895349962515E-2</v>
      </c>
      <c r="L135" s="31">
        <v>5.0687042318443135E-2</v>
      </c>
      <c r="M135" s="31">
        <v>5.0009155221250462E-2</v>
      </c>
      <c r="N135" s="31">
        <v>5.0101436003267365E-2</v>
      </c>
      <c r="O135" s="31">
        <v>5.0314174328587244E-2</v>
      </c>
      <c r="P135" s="31">
        <v>5.0385639818132821E-2</v>
      </c>
      <c r="Q135" s="31">
        <v>5.0528114075344306E-2</v>
      </c>
      <c r="R135" s="31">
        <v>4.9567429649786776E-2</v>
      </c>
      <c r="S135" s="31">
        <v>4.8968842421525043E-2</v>
      </c>
      <c r="T135" s="31">
        <v>4.8523271392823315E-2</v>
      </c>
      <c r="U135" s="31">
        <v>4.8267633505987374E-2</v>
      </c>
      <c r="V135" s="31">
        <v>4.7731513114430024E-2</v>
      </c>
      <c r="W135" s="31">
        <v>4.7426495429457552E-2</v>
      </c>
      <c r="X135" s="31">
        <v>4.7168397153929606E-2</v>
      </c>
      <c r="Y135" s="31">
        <v>4.7064672275806088E-2</v>
      </c>
      <c r="Z135" s="31">
        <v>4.6480580132312078E-2</v>
      </c>
      <c r="AA135" s="31">
        <v>4.6034755836008828E-2</v>
      </c>
      <c r="AB135" s="31">
        <v>4.4610258704564108E-2</v>
      </c>
      <c r="AC135" s="31">
        <v>4.3418061293406328E-2</v>
      </c>
      <c r="AD135" s="31">
        <v>4.2042872097904513E-2</v>
      </c>
      <c r="AE135" s="31">
        <v>4.0881761036116342E-2</v>
      </c>
    </row>
    <row r="136" spans="1:31">
      <c r="A136" s="29" t="s">
        <v>131</v>
      </c>
      <c r="B136" s="29" t="s">
        <v>78</v>
      </c>
      <c r="C136" s="31">
        <v>4.8281710935553245E-2</v>
      </c>
      <c r="D136" s="31">
        <v>4.9152192939634465E-2</v>
      </c>
      <c r="E136" s="31">
        <v>4.8720318515171404E-2</v>
      </c>
      <c r="F136" s="31">
        <v>4.7966926729309967E-2</v>
      </c>
      <c r="G136" s="31">
        <v>4.7134254488063354E-2</v>
      </c>
      <c r="H136" s="31">
        <v>4.6196077894947049E-2</v>
      </c>
      <c r="I136" s="31">
        <v>4.5542801761801983E-2</v>
      </c>
      <c r="J136" s="31">
        <v>4.468603623151722E-2</v>
      </c>
      <c r="K136" s="31">
        <v>4.3906243035962654E-2</v>
      </c>
      <c r="L136" s="31">
        <v>4.3070985502509956E-2</v>
      </c>
      <c r="M136" s="31">
        <v>4.2460202601809716E-2</v>
      </c>
      <c r="N136" s="31">
        <v>4.2536031147710443E-2</v>
      </c>
      <c r="O136" s="31">
        <v>4.2761138683993886E-2</v>
      </c>
      <c r="P136" s="31">
        <v>4.2806466297542721E-2</v>
      </c>
      <c r="Q136" s="31">
        <v>4.2923179143726085E-2</v>
      </c>
      <c r="R136" s="31">
        <v>4.2082108511766109E-2</v>
      </c>
      <c r="S136" s="31">
        <v>4.1614992526127062E-2</v>
      </c>
      <c r="T136" s="31">
        <v>4.1198259650975962E-2</v>
      </c>
      <c r="U136" s="31">
        <v>4.0994325502073506E-2</v>
      </c>
      <c r="V136" s="31">
        <v>4.0570470942734201E-2</v>
      </c>
      <c r="W136" s="31">
        <v>4.0302100145245191E-2</v>
      </c>
      <c r="X136" s="31">
        <v>4.0051062751834621E-2</v>
      </c>
      <c r="Y136" s="31">
        <v>4.0003608631391012E-2</v>
      </c>
      <c r="Z136" s="31">
        <v>3.9476747079150068E-2</v>
      </c>
      <c r="AA136" s="31">
        <v>3.9114305496499385E-2</v>
      </c>
      <c r="AB136" s="31">
        <v>3.7915861375795862E-2</v>
      </c>
      <c r="AC136" s="31">
        <v>3.6870712884287581E-2</v>
      </c>
      <c r="AD136" s="31">
        <v>3.5729978721358302E-2</v>
      </c>
      <c r="AE136" s="31">
        <v>3.4739320736121106E-2</v>
      </c>
    </row>
    <row r="138" spans="1:31">
      <c r="A138" s="19" t="s">
        <v>128</v>
      </c>
      <c r="B138" s="19" t="s">
        <v>129</v>
      </c>
      <c r="C138" s="19" t="s">
        <v>80</v>
      </c>
      <c r="D138" s="19" t="s">
        <v>89</v>
      </c>
      <c r="E138" s="19" t="s">
        <v>90</v>
      </c>
      <c r="F138" s="19" t="s">
        <v>91</v>
      </c>
      <c r="G138" s="19" t="s">
        <v>92</v>
      </c>
      <c r="H138" s="19" t="s">
        <v>93</v>
      </c>
      <c r="I138" s="19" t="s">
        <v>94</v>
      </c>
      <c r="J138" s="19" t="s">
        <v>95</v>
      </c>
      <c r="K138" s="19" t="s">
        <v>96</v>
      </c>
      <c r="L138" s="19" t="s">
        <v>97</v>
      </c>
      <c r="M138" s="19" t="s">
        <v>98</v>
      </c>
      <c r="N138" s="19" t="s">
        <v>99</v>
      </c>
      <c r="O138" s="19" t="s">
        <v>100</v>
      </c>
      <c r="P138" s="19" t="s">
        <v>101</v>
      </c>
      <c r="Q138" s="19" t="s">
        <v>102</v>
      </c>
      <c r="R138" s="19" t="s">
        <v>103</v>
      </c>
      <c r="S138" s="19" t="s">
        <v>104</v>
      </c>
      <c r="T138" s="19" t="s">
        <v>105</v>
      </c>
      <c r="U138" s="19" t="s">
        <v>106</v>
      </c>
      <c r="V138" s="19" t="s">
        <v>107</v>
      </c>
      <c r="W138" s="19" t="s">
        <v>108</v>
      </c>
      <c r="X138" s="19" t="s">
        <v>109</v>
      </c>
      <c r="Y138" s="19" t="s">
        <v>110</v>
      </c>
      <c r="Z138" s="19" t="s">
        <v>111</v>
      </c>
      <c r="AA138" s="19" t="s">
        <v>112</v>
      </c>
      <c r="AB138" s="19" t="s">
        <v>113</v>
      </c>
      <c r="AC138" s="19" t="s">
        <v>114</v>
      </c>
      <c r="AD138" s="19" t="s">
        <v>115</v>
      </c>
      <c r="AE138" s="19" t="s">
        <v>116</v>
      </c>
    </row>
    <row r="139" spans="1:31">
      <c r="A139" s="29" t="s">
        <v>132</v>
      </c>
      <c r="B139" s="29" t="s">
        <v>24</v>
      </c>
      <c r="C139" s="31">
        <v>0.14656899328843162</v>
      </c>
      <c r="D139" s="31">
        <v>0.14259415897455491</v>
      </c>
      <c r="E139" s="31">
        <v>0.15200699359492181</v>
      </c>
      <c r="F139" s="31">
        <v>0.15025704189057712</v>
      </c>
      <c r="G139" s="31">
        <v>0.14276090165809069</v>
      </c>
      <c r="H139" s="31">
        <v>0.15204283000478097</v>
      </c>
      <c r="I139" s="31">
        <v>0.1529667894503397</v>
      </c>
      <c r="J139" s="31">
        <v>0.14657250067058666</v>
      </c>
      <c r="K139" s="31">
        <v>0.15282796204507232</v>
      </c>
      <c r="L139" s="31">
        <v>0.15886338982806544</v>
      </c>
      <c r="M139" s="31">
        <v>0.15264870454408139</v>
      </c>
      <c r="N139" s="31">
        <v>0.16071028553901781</v>
      </c>
      <c r="O139" s="31">
        <v>0.15701049732484851</v>
      </c>
      <c r="P139" s="31">
        <v>0.14888292871781375</v>
      </c>
      <c r="Q139" s="31">
        <v>0.15835661782827834</v>
      </c>
      <c r="R139" s="31">
        <v>0.15951312817285945</v>
      </c>
      <c r="S139" s="31">
        <v>0.15165825037530184</v>
      </c>
      <c r="T139" s="31">
        <v>0.1586467330823832</v>
      </c>
      <c r="U139" s="31">
        <v>0.16491197512715136</v>
      </c>
      <c r="V139" s="31">
        <v>0.15887388381176043</v>
      </c>
      <c r="W139" s="31">
        <v>0.16642236012352907</v>
      </c>
      <c r="X139" s="31">
        <v>0.16225404046300476</v>
      </c>
      <c r="Y139" s="31">
        <v>0.15280556837130269</v>
      </c>
      <c r="Z139" s="31">
        <v>0.16235803444260341</v>
      </c>
      <c r="AA139" s="31">
        <v>0.16248572124267416</v>
      </c>
      <c r="AB139" s="31">
        <v>0.15437871913289489</v>
      </c>
      <c r="AC139" s="31">
        <v>0.16112626294293875</v>
      </c>
      <c r="AD139" s="31">
        <v>0.16754836306143511</v>
      </c>
      <c r="AE139" s="31">
        <v>0.16076692983684585</v>
      </c>
    </row>
    <row r="140" spans="1:31">
      <c r="A140" s="29" t="s">
        <v>132</v>
      </c>
      <c r="B140" s="29" t="s">
        <v>77</v>
      </c>
      <c r="C140" s="31">
        <v>5.6860162725530253E-2</v>
      </c>
      <c r="D140" s="31">
        <v>5.6127141593377859E-2</v>
      </c>
      <c r="E140" s="31">
        <v>5.7858687287911451E-2</v>
      </c>
      <c r="F140" s="31">
        <v>5.6969082187597775E-2</v>
      </c>
      <c r="G140" s="31">
        <v>5.5917414380251031E-2</v>
      </c>
      <c r="H140" s="31">
        <v>5.4843100445946508E-2</v>
      </c>
      <c r="I140" s="31">
        <v>5.4084937402026037E-2</v>
      </c>
      <c r="J140" s="31">
        <v>5.2787688267861371E-2</v>
      </c>
      <c r="K140" s="31">
        <v>5.1714636216454064E-2</v>
      </c>
      <c r="L140" s="31">
        <v>5.0635714041985733E-2</v>
      </c>
      <c r="M140" s="31">
        <v>4.9778102331191641E-2</v>
      </c>
      <c r="N140" s="31">
        <v>4.8857537694293109E-2</v>
      </c>
      <c r="O140" s="31">
        <v>4.960234888239555E-2</v>
      </c>
      <c r="P140" s="31">
        <v>4.9957366986610525E-2</v>
      </c>
      <c r="Q140" s="31">
        <v>5.01428973153175E-2</v>
      </c>
      <c r="R140" s="31">
        <v>4.9580832220338787E-2</v>
      </c>
      <c r="S140" s="31">
        <v>4.918169496180326E-2</v>
      </c>
      <c r="T140" s="31">
        <v>4.8628626666515851E-2</v>
      </c>
      <c r="U140" s="31">
        <v>4.834862144004845E-2</v>
      </c>
      <c r="V140" s="31">
        <v>4.7645477546676154E-2</v>
      </c>
      <c r="W140" s="31">
        <v>4.7267199847788273E-2</v>
      </c>
      <c r="X140" s="31">
        <v>4.6935486603303815E-2</v>
      </c>
      <c r="Y140" s="31">
        <v>4.6805874128950417E-2</v>
      </c>
      <c r="Z140" s="31">
        <v>4.6184352234847466E-2</v>
      </c>
      <c r="AA140" s="31">
        <v>4.5720625711497931E-2</v>
      </c>
      <c r="AB140" s="31">
        <v>4.4340153750256101E-2</v>
      </c>
      <c r="AC140" s="31">
        <v>4.3222810405959732E-2</v>
      </c>
      <c r="AD140" s="31">
        <v>4.1972651798423619E-2</v>
      </c>
      <c r="AE140" s="31">
        <v>4.0717996784467747E-2</v>
      </c>
    </row>
    <row r="141" spans="1:31">
      <c r="A141" s="29" t="s">
        <v>132</v>
      </c>
      <c r="B141" s="29" t="s">
        <v>78</v>
      </c>
      <c r="C141" s="31">
        <v>4.8299340109606001E-2</v>
      </c>
      <c r="D141" s="31">
        <v>4.7658370719935984E-2</v>
      </c>
      <c r="E141" s="31">
        <v>4.9135874469507283E-2</v>
      </c>
      <c r="F141" s="31">
        <v>4.8396614064780581E-2</v>
      </c>
      <c r="G141" s="31">
        <v>4.7479429609905199E-2</v>
      </c>
      <c r="H141" s="31">
        <v>4.6569561577432889E-2</v>
      </c>
      <c r="I141" s="31">
        <v>4.5963088060817212E-2</v>
      </c>
      <c r="J141" s="31">
        <v>4.4824222623047499E-2</v>
      </c>
      <c r="K141" s="31">
        <v>4.3905926145939432E-2</v>
      </c>
      <c r="L141" s="31">
        <v>4.2995283002933753E-2</v>
      </c>
      <c r="M141" s="31">
        <v>4.2288338480117788E-2</v>
      </c>
      <c r="N141" s="31">
        <v>4.1525580051251176E-2</v>
      </c>
      <c r="O141" s="31">
        <v>4.2153536311350728E-2</v>
      </c>
      <c r="P141" s="31">
        <v>4.2415293175966436E-2</v>
      </c>
      <c r="Q141" s="31">
        <v>4.260986986807673E-2</v>
      </c>
      <c r="R141" s="31">
        <v>4.2104273931482084E-2</v>
      </c>
      <c r="S141" s="31">
        <v>4.177032302169148E-2</v>
      </c>
      <c r="T141" s="31">
        <v>4.1284025938214355E-2</v>
      </c>
      <c r="U141" s="31">
        <v>4.1075413829114622E-2</v>
      </c>
      <c r="V141" s="31">
        <v>4.0493992361762689E-2</v>
      </c>
      <c r="W141" s="31">
        <v>4.0141112396627911E-2</v>
      </c>
      <c r="X141" s="31">
        <v>3.9848205921367744E-2</v>
      </c>
      <c r="Y141" s="31">
        <v>3.9743266220702393E-2</v>
      </c>
      <c r="Z141" s="31">
        <v>3.9237495328020747E-2</v>
      </c>
      <c r="AA141" s="31">
        <v>3.8837354595332461E-2</v>
      </c>
      <c r="AB141" s="31">
        <v>3.7651997218953862E-2</v>
      </c>
      <c r="AC141" s="31">
        <v>3.6705765460456542E-2</v>
      </c>
      <c r="AD141" s="31">
        <v>3.565267862662836E-2</v>
      </c>
      <c r="AE141" s="31">
        <v>3.4567080192757262E-2</v>
      </c>
    </row>
    <row r="143" spans="1:31">
      <c r="A143" s="19" t="s">
        <v>128</v>
      </c>
      <c r="B143" s="19" t="s">
        <v>129</v>
      </c>
      <c r="C143" s="19" t="s">
        <v>80</v>
      </c>
      <c r="D143" s="19" t="s">
        <v>89</v>
      </c>
      <c r="E143" s="19" t="s">
        <v>90</v>
      </c>
      <c r="F143" s="19" t="s">
        <v>91</v>
      </c>
      <c r="G143" s="19" t="s">
        <v>92</v>
      </c>
      <c r="H143" s="19" t="s">
        <v>93</v>
      </c>
      <c r="I143" s="19" t="s">
        <v>94</v>
      </c>
      <c r="J143" s="19" t="s">
        <v>95</v>
      </c>
      <c r="K143" s="19" t="s">
        <v>96</v>
      </c>
      <c r="L143" s="19" t="s">
        <v>97</v>
      </c>
      <c r="M143" s="19" t="s">
        <v>98</v>
      </c>
      <c r="N143" s="19" t="s">
        <v>99</v>
      </c>
      <c r="O143" s="19" t="s">
        <v>100</v>
      </c>
      <c r="P143" s="19" t="s">
        <v>101</v>
      </c>
      <c r="Q143" s="19" t="s">
        <v>102</v>
      </c>
      <c r="R143" s="19" t="s">
        <v>103</v>
      </c>
      <c r="S143" s="19" t="s">
        <v>104</v>
      </c>
      <c r="T143" s="19" t="s">
        <v>105</v>
      </c>
      <c r="U143" s="19" t="s">
        <v>106</v>
      </c>
      <c r="V143" s="19" t="s">
        <v>107</v>
      </c>
      <c r="W143" s="19" t="s">
        <v>108</v>
      </c>
      <c r="X143" s="19" t="s">
        <v>109</v>
      </c>
      <c r="Y143" s="19" t="s">
        <v>110</v>
      </c>
      <c r="Z143" s="19" t="s">
        <v>111</v>
      </c>
      <c r="AA143" s="19" t="s">
        <v>112</v>
      </c>
      <c r="AB143" s="19" t="s">
        <v>113</v>
      </c>
      <c r="AC143" s="19" t="s">
        <v>114</v>
      </c>
      <c r="AD143" s="19" t="s">
        <v>115</v>
      </c>
      <c r="AE143" s="19" t="s">
        <v>116</v>
      </c>
    </row>
    <row r="144" spans="1:31">
      <c r="A144" s="29" t="s">
        <v>133</v>
      </c>
      <c r="B144" s="29" t="s">
        <v>24</v>
      </c>
      <c r="C144" s="31">
        <v>0.16814544730225062</v>
      </c>
      <c r="D144" s="31">
        <v>0.16915387901047488</v>
      </c>
      <c r="E144" s="31">
        <v>0.1729189367021661</v>
      </c>
      <c r="F144" s="31">
        <v>0.16762326204970895</v>
      </c>
      <c r="G144" s="31">
        <v>0.16071727540050706</v>
      </c>
      <c r="H144" s="31">
        <v>0.16714213615769644</v>
      </c>
      <c r="I144" s="31">
        <v>0.17210141199951273</v>
      </c>
      <c r="J144" s="31">
        <v>0.1635358038286843</v>
      </c>
      <c r="K144" s="31">
        <v>0.17015128199693988</v>
      </c>
      <c r="L144" s="31">
        <v>0.17239789762229607</v>
      </c>
      <c r="M144" s="31">
        <v>0.17186542761897497</v>
      </c>
      <c r="N144" s="31">
        <v>0.17622198500708453</v>
      </c>
      <c r="O144" s="31">
        <v>0.17060648721302288</v>
      </c>
      <c r="P144" s="31">
        <v>0.16266669564524744</v>
      </c>
      <c r="Q144" s="31">
        <v>0.16912344019102149</v>
      </c>
      <c r="R144" s="31">
        <v>0.17484506104238406</v>
      </c>
      <c r="S144" s="31">
        <v>0.16619058949716486</v>
      </c>
      <c r="T144" s="31">
        <v>0.17416702840869963</v>
      </c>
      <c r="U144" s="31">
        <v>0.17646090133741574</v>
      </c>
      <c r="V144" s="31">
        <v>0.17640090104907033</v>
      </c>
      <c r="W144" s="31">
        <v>0.18056736369798629</v>
      </c>
      <c r="X144" s="31">
        <v>0.17439591812152511</v>
      </c>
      <c r="Y144" s="31">
        <v>0.16546979182559562</v>
      </c>
      <c r="Z144" s="31">
        <v>0.17195067415443438</v>
      </c>
      <c r="AA144" s="31">
        <v>0.17691692488591917</v>
      </c>
      <c r="AB144" s="31">
        <v>0.16798835761330236</v>
      </c>
      <c r="AC144" s="31">
        <v>0.17568425382627206</v>
      </c>
      <c r="AD144" s="31">
        <v>0.17813813801242964</v>
      </c>
      <c r="AE144" s="31">
        <v>0.17756426535080308</v>
      </c>
    </row>
    <row r="145" spans="1:31">
      <c r="A145" s="29" t="s">
        <v>133</v>
      </c>
      <c r="B145" s="29" t="s">
        <v>77</v>
      </c>
      <c r="C145" s="31">
        <v>5.6866884082273458E-2</v>
      </c>
      <c r="D145" s="31">
        <v>5.6604011120862836E-2</v>
      </c>
      <c r="E145" s="31">
        <v>5.6053703323017748E-2</v>
      </c>
      <c r="F145" s="31">
        <v>5.5084049409349772E-2</v>
      </c>
      <c r="G145" s="31">
        <v>5.397267729307284E-2</v>
      </c>
      <c r="H145" s="31">
        <v>5.2767608252291119E-2</v>
      </c>
      <c r="I145" s="31">
        <v>5.2132826513183302E-2</v>
      </c>
      <c r="J145" s="31">
        <v>5.1268939068907261E-2</v>
      </c>
      <c r="K145" s="31">
        <v>5.1122300598769661E-2</v>
      </c>
      <c r="L145" s="31">
        <v>5.0534635824440684E-2</v>
      </c>
      <c r="M145" s="31">
        <v>4.9995878048739235E-2</v>
      </c>
      <c r="N145" s="31">
        <v>5.028661642724299E-2</v>
      </c>
      <c r="O145" s="31">
        <v>5.0518672718769399E-2</v>
      </c>
      <c r="P145" s="31">
        <v>5.0697070307770334E-2</v>
      </c>
      <c r="Q145" s="31">
        <v>5.0340143527575792E-2</v>
      </c>
      <c r="R145" s="31">
        <v>4.9317061941021631E-2</v>
      </c>
      <c r="S145" s="31">
        <v>4.8352450850610892E-2</v>
      </c>
      <c r="T145" s="31">
        <v>4.8064878006630084E-2</v>
      </c>
      <c r="U145" s="31">
        <v>4.7677193838082263E-2</v>
      </c>
      <c r="V145" s="31">
        <v>4.6952224470551522E-2</v>
      </c>
      <c r="W145" s="31">
        <v>4.6688930187383321E-2</v>
      </c>
      <c r="X145" s="31">
        <v>4.6287199753712406E-2</v>
      </c>
      <c r="Y145" s="31">
        <v>4.6174263469522199E-2</v>
      </c>
      <c r="Z145" s="31">
        <v>4.5297408691099876E-2</v>
      </c>
      <c r="AA145" s="31">
        <v>4.4630323735751085E-2</v>
      </c>
      <c r="AB145" s="31">
        <v>4.3073189118360555E-2</v>
      </c>
      <c r="AC145" s="31">
        <v>4.2035633837055622E-2</v>
      </c>
      <c r="AD145" s="31">
        <v>4.0659609357215763E-2</v>
      </c>
      <c r="AE145" s="31">
        <v>3.949202827054818E-2</v>
      </c>
    </row>
    <row r="146" spans="1:31">
      <c r="A146" s="29" t="s">
        <v>133</v>
      </c>
      <c r="B146" s="29" t="s">
        <v>78</v>
      </c>
      <c r="C146" s="31">
        <v>4.8301891762344527E-2</v>
      </c>
      <c r="D146" s="31">
        <v>4.8073265941016366E-2</v>
      </c>
      <c r="E146" s="31">
        <v>4.761980991254048E-2</v>
      </c>
      <c r="F146" s="31">
        <v>4.6780743478380779E-2</v>
      </c>
      <c r="G146" s="31">
        <v>4.5871955498795101E-2</v>
      </c>
      <c r="H146" s="31">
        <v>4.4838188426414891E-2</v>
      </c>
      <c r="I146" s="31">
        <v>4.4278550097688031E-2</v>
      </c>
      <c r="J146" s="31">
        <v>4.3528978165391405E-2</v>
      </c>
      <c r="K146" s="31">
        <v>4.3432520133007337E-2</v>
      </c>
      <c r="L146" s="31">
        <v>4.2908008822607646E-2</v>
      </c>
      <c r="M146" s="31">
        <v>4.248398487243004E-2</v>
      </c>
      <c r="N146" s="31">
        <v>4.2722411707378102E-2</v>
      </c>
      <c r="O146" s="31">
        <v>4.293957840662882E-2</v>
      </c>
      <c r="P146" s="31">
        <v>4.3067361718710742E-2</v>
      </c>
      <c r="Q146" s="31">
        <v>4.2746536884319675E-2</v>
      </c>
      <c r="R146" s="31">
        <v>4.1918024079964665E-2</v>
      </c>
      <c r="S146" s="31">
        <v>4.1083243761337464E-2</v>
      </c>
      <c r="T146" s="31">
        <v>4.0816406147946384E-2</v>
      </c>
      <c r="U146" s="31">
        <v>4.0478550409647707E-2</v>
      </c>
      <c r="V146" s="31">
        <v>3.9871135587993517E-2</v>
      </c>
      <c r="W146" s="31">
        <v>3.9668159954191179E-2</v>
      </c>
      <c r="X146" s="31">
        <v>3.9309334763915037E-2</v>
      </c>
      <c r="Y146" s="31">
        <v>3.9224802426156412E-2</v>
      </c>
      <c r="Z146" s="31">
        <v>3.8469193993722818E-2</v>
      </c>
      <c r="AA146" s="31">
        <v>3.7912917912779599E-2</v>
      </c>
      <c r="AB146" s="31">
        <v>3.6592686243275517E-2</v>
      </c>
      <c r="AC146" s="31">
        <v>3.5723691665828464E-2</v>
      </c>
      <c r="AD146" s="31">
        <v>3.4516411323957503E-2</v>
      </c>
      <c r="AE146" s="31">
        <v>3.3521103038522834E-2</v>
      </c>
    </row>
    <row r="148" spans="1:31">
      <c r="A148" s="19" t="s">
        <v>128</v>
      </c>
      <c r="B148" s="19" t="s">
        <v>129</v>
      </c>
      <c r="C148" s="19" t="s">
        <v>80</v>
      </c>
      <c r="D148" s="19" t="s">
        <v>89</v>
      </c>
      <c r="E148" s="19" t="s">
        <v>90</v>
      </c>
      <c r="F148" s="19" t="s">
        <v>91</v>
      </c>
      <c r="G148" s="19" t="s">
        <v>92</v>
      </c>
      <c r="H148" s="19" t="s">
        <v>93</v>
      </c>
      <c r="I148" s="19" t="s">
        <v>94</v>
      </c>
      <c r="J148" s="19" t="s">
        <v>95</v>
      </c>
      <c r="K148" s="19" t="s">
        <v>96</v>
      </c>
      <c r="L148" s="19" t="s">
        <v>97</v>
      </c>
      <c r="M148" s="19" t="s">
        <v>98</v>
      </c>
      <c r="N148" s="19" t="s">
        <v>99</v>
      </c>
      <c r="O148" s="19" t="s">
        <v>100</v>
      </c>
      <c r="P148" s="19" t="s">
        <v>101</v>
      </c>
      <c r="Q148" s="19" t="s">
        <v>102</v>
      </c>
      <c r="R148" s="19" t="s">
        <v>103</v>
      </c>
      <c r="S148" s="19" t="s">
        <v>104</v>
      </c>
      <c r="T148" s="19" t="s">
        <v>105</v>
      </c>
      <c r="U148" s="19" t="s">
        <v>106</v>
      </c>
      <c r="V148" s="19" t="s">
        <v>107</v>
      </c>
      <c r="W148" s="19" t="s">
        <v>108</v>
      </c>
      <c r="X148" s="19" t="s">
        <v>109</v>
      </c>
      <c r="Y148" s="19" t="s">
        <v>110</v>
      </c>
      <c r="Z148" s="19" t="s">
        <v>111</v>
      </c>
      <c r="AA148" s="19" t="s">
        <v>112</v>
      </c>
      <c r="AB148" s="19" t="s">
        <v>113</v>
      </c>
      <c r="AC148" s="19" t="s">
        <v>114</v>
      </c>
      <c r="AD148" s="19" t="s">
        <v>115</v>
      </c>
      <c r="AE148" s="19" t="s">
        <v>116</v>
      </c>
    </row>
    <row r="149" spans="1:31">
      <c r="A149" s="29" t="s">
        <v>134</v>
      </c>
      <c r="B149" s="29" t="s">
        <v>24</v>
      </c>
      <c r="C149" s="31">
        <v>0.13534286866612538</v>
      </c>
      <c r="D149" s="31">
        <v>0.13514787235760131</v>
      </c>
      <c r="E149" s="31">
        <v>0.13869170851677259</v>
      </c>
      <c r="F149" s="31">
        <v>0.13972016318682445</v>
      </c>
      <c r="G149" s="31">
        <v>0.1343591609810936</v>
      </c>
      <c r="H149" s="31">
        <v>0.143459665418565</v>
      </c>
      <c r="I149" s="31">
        <v>0.14324319463039725</v>
      </c>
      <c r="J149" s="31">
        <v>0.13941783873239014</v>
      </c>
      <c r="K149" s="31">
        <v>0.13924784726620704</v>
      </c>
      <c r="L149" s="31">
        <v>0.14175280671058749</v>
      </c>
      <c r="M149" s="31">
        <v>0.13974814156357018</v>
      </c>
      <c r="N149" s="31">
        <v>0.14359946192043854</v>
      </c>
      <c r="O149" s="31">
        <v>0.14348357335504228</v>
      </c>
      <c r="P149" s="31">
        <v>0.13765367676411994</v>
      </c>
      <c r="Q149" s="31">
        <v>0.14598513430932675</v>
      </c>
      <c r="R149" s="31">
        <v>0.14689625420629851</v>
      </c>
      <c r="S149" s="31">
        <v>0.14159953302532702</v>
      </c>
      <c r="T149" s="31">
        <v>0.14294648019812753</v>
      </c>
      <c r="U149" s="31">
        <v>0.14590590648206092</v>
      </c>
      <c r="V149" s="31">
        <v>0.14385744774176476</v>
      </c>
      <c r="W149" s="31">
        <v>0.14786746676815582</v>
      </c>
      <c r="X149" s="31">
        <v>0.14715020487444311</v>
      </c>
      <c r="Y149" s="31">
        <v>0.14000731603170247</v>
      </c>
      <c r="Z149" s="31">
        <v>0.14863510514237657</v>
      </c>
      <c r="AA149" s="31">
        <v>0.14849043580021973</v>
      </c>
      <c r="AB149" s="31">
        <v>0.14375999282638457</v>
      </c>
      <c r="AC149" s="31">
        <v>0.14420056557568481</v>
      </c>
      <c r="AD149" s="31">
        <v>0.14772607452383379</v>
      </c>
      <c r="AE149" s="31">
        <v>0.14522793719891286</v>
      </c>
    </row>
    <row r="150" spans="1:31">
      <c r="A150" s="29" t="s">
        <v>134</v>
      </c>
      <c r="B150" s="29" t="s">
        <v>77</v>
      </c>
      <c r="C150" s="31">
        <v>5.6166580304967212E-2</v>
      </c>
      <c r="D150" s="31">
        <v>5.7003547395656433E-2</v>
      </c>
      <c r="E150" s="31">
        <v>5.678052093920892E-2</v>
      </c>
      <c r="F150" s="31">
        <v>5.5863932208032777E-2</v>
      </c>
      <c r="G150" s="31">
        <v>5.494794410371092E-2</v>
      </c>
      <c r="H150" s="31">
        <v>5.3938228676967723E-2</v>
      </c>
      <c r="I150" s="31">
        <v>5.3324576087481028E-2</v>
      </c>
      <c r="J150" s="31">
        <v>5.2395885950198506E-2</v>
      </c>
      <c r="K150" s="31">
        <v>5.1593343964033846E-2</v>
      </c>
      <c r="L150" s="31">
        <v>5.0702095190792044E-2</v>
      </c>
      <c r="M150" s="31">
        <v>5.0149681182366859E-2</v>
      </c>
      <c r="N150" s="31">
        <v>5.0228215680719362E-2</v>
      </c>
      <c r="O150" s="31">
        <v>5.0435638434085404E-2</v>
      </c>
      <c r="P150" s="31">
        <v>5.0568410476815366E-2</v>
      </c>
      <c r="Q150" s="31">
        <v>5.0561515116479057E-2</v>
      </c>
      <c r="R150" s="31">
        <v>4.968039889815181E-2</v>
      </c>
      <c r="S150" s="31">
        <v>4.9128071900910113E-2</v>
      </c>
      <c r="T150" s="31">
        <v>4.8627473874222213E-2</v>
      </c>
      <c r="U150" s="31">
        <v>4.8281852635142605E-2</v>
      </c>
      <c r="V150" s="31">
        <v>4.7742499074895008E-2</v>
      </c>
      <c r="W150" s="31">
        <v>4.7373991647772618E-2</v>
      </c>
      <c r="X150" s="31">
        <v>4.7077282154838161E-2</v>
      </c>
      <c r="Y150" s="31">
        <v>4.6941971226765876E-2</v>
      </c>
      <c r="Z150" s="31">
        <v>4.6292508833182949E-2</v>
      </c>
      <c r="AA150" s="31">
        <v>4.5923932823542797E-2</v>
      </c>
      <c r="AB150" s="31">
        <v>4.4569781785786328E-2</v>
      </c>
      <c r="AC150" s="31">
        <v>4.3477207987070443E-2</v>
      </c>
      <c r="AD150" s="31">
        <v>4.2147516529196592E-2</v>
      </c>
      <c r="AE150" s="31">
        <v>4.0997633889080953E-2</v>
      </c>
    </row>
    <row r="151" spans="1:31">
      <c r="A151" s="29" t="s">
        <v>134</v>
      </c>
      <c r="B151" s="29" t="s">
        <v>78</v>
      </c>
      <c r="C151" s="31">
        <v>4.7689637997083922E-2</v>
      </c>
      <c r="D151" s="31">
        <v>4.8433807337255892E-2</v>
      </c>
      <c r="E151" s="31">
        <v>4.8222446472549342E-2</v>
      </c>
      <c r="F151" s="31">
        <v>4.7446468739639418E-2</v>
      </c>
      <c r="G151" s="31">
        <v>4.6692198402707212E-2</v>
      </c>
      <c r="H151" s="31">
        <v>4.5839130608222839E-2</v>
      </c>
      <c r="I151" s="31">
        <v>4.5316567415223066E-2</v>
      </c>
      <c r="J151" s="31">
        <v>4.451341304594781E-2</v>
      </c>
      <c r="K151" s="31">
        <v>4.3817410894338493E-2</v>
      </c>
      <c r="L151" s="31">
        <v>4.3060740081486248E-2</v>
      </c>
      <c r="M151" s="31">
        <v>4.2570566901630948E-2</v>
      </c>
      <c r="N151" s="31">
        <v>4.2686713272786315E-2</v>
      </c>
      <c r="O151" s="31">
        <v>4.2849124557161944E-2</v>
      </c>
      <c r="P151" s="31">
        <v>4.2957978211161367E-2</v>
      </c>
      <c r="Q151" s="31">
        <v>4.2974362300373305E-2</v>
      </c>
      <c r="R151" s="31">
        <v>4.2188878115021922E-2</v>
      </c>
      <c r="S151" s="31">
        <v>4.1741808501977465E-2</v>
      </c>
      <c r="T151" s="31">
        <v>4.1302885030999312E-2</v>
      </c>
      <c r="U151" s="31">
        <v>4.098845429848981E-2</v>
      </c>
      <c r="V151" s="31">
        <v>4.0569953467075939E-2</v>
      </c>
      <c r="W151" s="31">
        <v>4.0231686983867504E-2</v>
      </c>
      <c r="X151" s="31">
        <v>3.997914548312019E-2</v>
      </c>
      <c r="Y151" s="31">
        <v>3.987173859190718E-2</v>
      </c>
      <c r="Z151" s="31">
        <v>3.9303527742711994E-2</v>
      </c>
      <c r="AA151" s="31">
        <v>3.9011421571482158E-2</v>
      </c>
      <c r="AB151" s="31">
        <v>3.7866873466030966E-2</v>
      </c>
      <c r="AC151" s="31">
        <v>3.6919381572196652E-2</v>
      </c>
      <c r="AD151" s="31">
        <v>3.5790589108921828E-2</v>
      </c>
      <c r="AE151" s="31">
        <v>3.4803665905222353E-2</v>
      </c>
    </row>
  </sheetData>
  <sheetProtection algorithmName="SHA-512" hashValue="yjdLeiRlv0hok6rDF6oZAl4uwSReiAdqC2RlwJpO+qxVEmiFjsrqi6NEKFkcZD+ibFYTsFzguIjoVfeOoWr+PQ==" saltValue="zu8QfaLmNnO5WjZ7RR82rQ==" spinCount="100000"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3">
    <tabColor rgb="FF188736"/>
  </sheetPr>
  <dimension ref="A1:AI151"/>
  <sheetViews>
    <sheetView zoomScale="85" zoomScaleNormal="85" workbookViewId="0"/>
  </sheetViews>
  <sheetFormatPr defaultColWidth="9.140625" defaultRowHeight="15"/>
  <cols>
    <col min="1" max="1" width="16" style="13" customWidth="1"/>
    <col min="2" max="2" width="30.5703125" style="13" customWidth="1"/>
    <col min="3" max="32" width="9.42578125" style="13" customWidth="1"/>
    <col min="33" max="33" width="13.85546875" style="13" bestFit="1" customWidth="1"/>
    <col min="34" max="16384" width="9.140625" style="13"/>
  </cols>
  <sheetData>
    <row r="1" spans="1:35" s="28" customFormat="1" ht="23.25" customHeight="1">
      <c r="A1" s="27" t="s">
        <v>137</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5" s="28" customFormat="1"/>
    <row r="3" spans="1:35" s="28" customFormat="1">
      <c r="AH3" s="13"/>
      <c r="AI3" s="13"/>
    </row>
    <row r="4" spans="1:35">
      <c r="A4" s="18" t="s">
        <v>127</v>
      </c>
      <c r="B4" s="1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row>
    <row r="5" spans="1:35">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c r="AG5" s="32"/>
    </row>
    <row r="6" spans="1:35">
      <c r="A6" s="29" t="s">
        <v>40</v>
      </c>
      <c r="B6" s="29" t="s">
        <v>64</v>
      </c>
      <c r="C6" s="33">
        <v>76937.370219999983</v>
      </c>
      <c r="D6" s="33">
        <v>69433.353180000006</v>
      </c>
      <c r="E6" s="33">
        <v>66361.824569999997</v>
      </c>
      <c r="F6" s="33">
        <v>60130.081058688695</v>
      </c>
      <c r="G6" s="33">
        <v>49777.946581758726</v>
      </c>
      <c r="H6" s="33">
        <v>46614.863976488967</v>
      </c>
      <c r="I6" s="33">
        <v>43702.711624873002</v>
      </c>
      <c r="J6" s="33">
        <v>46211.617367150713</v>
      </c>
      <c r="K6" s="33">
        <v>46014.407560722932</v>
      </c>
      <c r="L6" s="33">
        <v>44304.168443067756</v>
      </c>
      <c r="M6" s="33">
        <v>42493.675935599887</v>
      </c>
      <c r="N6" s="33">
        <v>27136.955757558324</v>
      </c>
      <c r="O6" s="33">
        <v>26568.064876583216</v>
      </c>
      <c r="P6" s="33">
        <v>23711.492417146852</v>
      </c>
      <c r="Q6" s="33">
        <v>19291.689188187971</v>
      </c>
      <c r="R6" s="33">
        <v>18902.029901097678</v>
      </c>
      <c r="S6" s="33">
        <v>19652.18351370567</v>
      </c>
      <c r="T6" s="33">
        <v>19655.128988356497</v>
      </c>
      <c r="U6" s="33">
        <v>18060.651589168752</v>
      </c>
      <c r="V6" s="33">
        <v>18136.997396801849</v>
      </c>
      <c r="W6" s="33">
        <v>14754.763533860529</v>
      </c>
      <c r="X6" s="33">
        <v>9167.7431167836112</v>
      </c>
      <c r="Y6" s="33">
        <v>7678.6799546901511</v>
      </c>
      <c r="Z6" s="33">
        <v>7330.412600609624</v>
      </c>
      <c r="AA6" s="33">
        <v>6663.4170000369795</v>
      </c>
      <c r="AB6" s="33">
        <v>6621.5615000000007</v>
      </c>
      <c r="AC6" s="33">
        <v>6358.4690000000001</v>
      </c>
      <c r="AD6" s="33">
        <v>5668.0617000000002</v>
      </c>
      <c r="AE6" s="33">
        <v>5690.6095000000005</v>
      </c>
      <c r="AG6" s="32"/>
    </row>
    <row r="7" spans="1:35">
      <c r="A7" s="29" t="s">
        <v>40</v>
      </c>
      <c r="B7" s="29" t="s">
        <v>71</v>
      </c>
      <c r="C7" s="33">
        <v>25362.793099999988</v>
      </c>
      <c r="D7" s="33">
        <v>22283.435299999994</v>
      </c>
      <c r="E7" s="33">
        <v>23076.095700000002</v>
      </c>
      <c r="F7" s="33">
        <v>10675.2875084071</v>
      </c>
      <c r="G7" s="33">
        <v>10312.394710316761</v>
      </c>
      <c r="H7" s="33">
        <v>7755.9146360167433</v>
      </c>
      <c r="I7" s="33">
        <v>1398.6051336807161</v>
      </c>
      <c r="J7" s="33">
        <v>1763.714464894497</v>
      </c>
      <c r="K7" s="33">
        <v>1817.1977025209651</v>
      </c>
      <c r="L7" s="33">
        <v>1759.2971920505909</v>
      </c>
      <c r="M7" s="33">
        <v>1645.7713529272562</v>
      </c>
      <c r="N7" s="33">
        <v>1613.3348699857781</v>
      </c>
      <c r="O7" s="33">
        <v>1725.9962991847428</v>
      </c>
      <c r="P7" s="33">
        <v>1683.6227374753003</v>
      </c>
      <c r="Q7" s="33">
        <v>1579.2033175230449</v>
      </c>
      <c r="R7" s="33">
        <v>1500.7725964628598</v>
      </c>
      <c r="S7" s="33">
        <v>1127.6928580119147</v>
      </c>
      <c r="T7" s="33">
        <v>1629.090957787409</v>
      </c>
      <c r="U7" s="33">
        <v>1616.1333346226299</v>
      </c>
      <c r="V7" s="33">
        <v>648.73220265761393</v>
      </c>
      <c r="W7" s="33">
        <v>1257.301352316947</v>
      </c>
      <c r="X7" s="33">
        <v>1609.2505120884218</v>
      </c>
      <c r="Y7" s="33">
        <v>1698.0094762169981</v>
      </c>
      <c r="Z7" s="33">
        <v>1503.4884826939701</v>
      </c>
      <c r="AA7" s="33">
        <v>1456.475816319381</v>
      </c>
      <c r="AB7" s="33">
        <v>687.92019026736205</v>
      </c>
      <c r="AC7" s="33">
        <v>3.0765606099999987E-4</v>
      </c>
      <c r="AD7" s="33">
        <v>0</v>
      </c>
      <c r="AE7" s="33">
        <v>0</v>
      </c>
    </row>
    <row r="8" spans="1:35">
      <c r="A8" s="29" t="s">
        <v>40</v>
      </c>
      <c r="B8" s="29" t="s">
        <v>20</v>
      </c>
      <c r="C8" s="33">
        <v>2252.5066006407887</v>
      </c>
      <c r="D8" s="33">
        <v>2252.5066008541435</v>
      </c>
      <c r="E8" s="33">
        <v>1799.312085613356</v>
      </c>
      <c r="F8" s="33">
        <v>3548.6227858013813</v>
      </c>
      <c r="G8" s="33">
        <v>4297.7521645269981</v>
      </c>
      <c r="H8" s="33">
        <v>3727.6053821462356</v>
      </c>
      <c r="I8" s="33">
        <v>3771.1750254639205</v>
      </c>
      <c r="J8" s="33">
        <v>3696.9958482347552</v>
      </c>
      <c r="K8" s="33">
        <v>4636.4045218572446</v>
      </c>
      <c r="L8" s="33">
        <v>4676.8652327785267</v>
      </c>
      <c r="M8" s="33">
        <v>5366.9307296343059</v>
      </c>
      <c r="N8" s="33">
        <v>5471.3246994449819</v>
      </c>
      <c r="O8" s="33">
        <v>6615.7287693172566</v>
      </c>
      <c r="P8" s="33">
        <v>6390.7685452671103</v>
      </c>
      <c r="Q8" s="33">
        <v>5811.6847590271536</v>
      </c>
      <c r="R8" s="33">
        <v>4831.4648051132008</v>
      </c>
      <c r="S8" s="33">
        <v>4491.7199710853984</v>
      </c>
      <c r="T8" s="33">
        <v>4547.3283951042513</v>
      </c>
      <c r="U8" s="33">
        <v>3904.3173849269128</v>
      </c>
      <c r="V8" s="33">
        <v>4042.8785743735143</v>
      </c>
      <c r="W8" s="33">
        <v>4323.6044717224813</v>
      </c>
      <c r="X8" s="33">
        <v>4672.6232633431218</v>
      </c>
      <c r="Y8" s="33">
        <v>2787.7873549015458</v>
      </c>
      <c r="Z8" s="33">
        <v>2693.3156172209697</v>
      </c>
      <c r="AA8" s="33">
        <v>1301.9422830476758</v>
      </c>
      <c r="AB8" s="33">
        <v>960.52428930020801</v>
      </c>
      <c r="AC8" s="33">
        <v>963.15599549849412</v>
      </c>
      <c r="AD8" s="33">
        <v>960.5243078635732</v>
      </c>
      <c r="AE8" s="33">
        <v>960.52429438258707</v>
      </c>
    </row>
    <row r="9" spans="1:35">
      <c r="A9" s="29" t="s">
        <v>40</v>
      </c>
      <c r="B9" s="29" t="s">
        <v>32</v>
      </c>
      <c r="C9" s="33">
        <v>706.19749100000001</v>
      </c>
      <c r="D9" s="33">
        <v>718.50428539999996</v>
      </c>
      <c r="E9" s="33">
        <v>723.74324499999989</v>
      </c>
      <c r="F9" s="33">
        <v>328.7178899999999</v>
      </c>
      <c r="G9" s="33">
        <v>378.69081999999884</v>
      </c>
      <c r="H9" s="33">
        <v>366.32549999999992</v>
      </c>
      <c r="I9" s="33">
        <v>330.76827400000002</v>
      </c>
      <c r="J9" s="33">
        <v>403.42552999999998</v>
      </c>
      <c r="K9" s="33">
        <v>341.25628999999998</v>
      </c>
      <c r="L9" s="33">
        <v>403.61324999999999</v>
      </c>
      <c r="M9" s="33">
        <v>662.37045999999896</v>
      </c>
      <c r="N9" s="33">
        <v>917.91018599999995</v>
      </c>
      <c r="O9" s="33">
        <v>1088.328229999998</v>
      </c>
      <c r="P9" s="33">
        <v>1846.9353000000001</v>
      </c>
      <c r="Q9" s="33">
        <v>599.28311000000008</v>
      </c>
      <c r="R9" s="33">
        <v>523.78570999999999</v>
      </c>
      <c r="S9" s="33">
        <v>1037.3581300000001</v>
      </c>
      <c r="T9" s="33">
        <v>1310.7705099999998</v>
      </c>
      <c r="U9" s="33">
        <v>163.96181999999999</v>
      </c>
      <c r="V9" s="33">
        <v>192.99713</v>
      </c>
      <c r="W9" s="33">
        <v>237.10393999999999</v>
      </c>
      <c r="X9" s="33">
        <v>247.71212999999901</v>
      </c>
      <c r="Y9" s="33">
        <v>205.35551000000001</v>
      </c>
      <c r="Z9" s="33">
        <v>201.8321</v>
      </c>
      <c r="AA9" s="33">
        <v>163.15167</v>
      </c>
      <c r="AB9" s="33">
        <v>0</v>
      </c>
      <c r="AC9" s="33">
        <v>0</v>
      </c>
      <c r="AD9" s="33">
        <v>0</v>
      </c>
      <c r="AE9" s="33">
        <v>0</v>
      </c>
    </row>
    <row r="10" spans="1:35">
      <c r="A10" s="29" t="s">
        <v>40</v>
      </c>
      <c r="B10" s="29" t="s">
        <v>66</v>
      </c>
      <c r="C10" s="33">
        <v>56.091487100584899</v>
      </c>
      <c r="D10" s="33">
        <v>22.361992363920777</v>
      </c>
      <c r="E10" s="33">
        <v>100.34361621815816</v>
      </c>
      <c r="F10" s="33">
        <v>430.31795092854378</v>
      </c>
      <c r="G10" s="33">
        <v>363.61180415401594</v>
      </c>
      <c r="H10" s="33">
        <v>403.35522236467858</v>
      </c>
      <c r="I10" s="33">
        <v>282.11699622906713</v>
      </c>
      <c r="J10" s="33">
        <v>442.13160950782714</v>
      </c>
      <c r="K10" s="33">
        <v>331.0890844949144</v>
      </c>
      <c r="L10" s="33">
        <v>574.75490855516796</v>
      </c>
      <c r="M10" s="33">
        <v>982.13609595074593</v>
      </c>
      <c r="N10" s="33">
        <v>1602.5719418724173</v>
      </c>
      <c r="O10" s="33">
        <v>1404.0286844305692</v>
      </c>
      <c r="P10" s="33">
        <v>2238.8607919050355</v>
      </c>
      <c r="Q10" s="33">
        <v>2186.0813458830785</v>
      </c>
      <c r="R10" s="33">
        <v>2390.7221547280556</v>
      </c>
      <c r="S10" s="33">
        <v>5220.728278223718</v>
      </c>
      <c r="T10" s="33">
        <v>5055.9456457121769</v>
      </c>
      <c r="U10" s="33">
        <v>8451.3585376323445</v>
      </c>
      <c r="V10" s="33">
        <v>10522.30451189536</v>
      </c>
      <c r="W10" s="33">
        <v>10193.134672277258</v>
      </c>
      <c r="X10" s="33">
        <v>12354.469637435031</v>
      </c>
      <c r="Y10" s="33">
        <v>16475.669410333772</v>
      </c>
      <c r="Z10" s="33">
        <v>11457.97713525888</v>
      </c>
      <c r="AA10" s="33">
        <v>11570.661674222798</v>
      </c>
      <c r="AB10" s="33">
        <v>17548.02717096834</v>
      </c>
      <c r="AC10" s="33">
        <v>17891.459108225612</v>
      </c>
      <c r="AD10" s="33">
        <v>20700.372072122125</v>
      </c>
      <c r="AE10" s="33">
        <v>20211.499513319955</v>
      </c>
    </row>
    <row r="11" spans="1:35">
      <c r="A11" s="29" t="s">
        <v>40</v>
      </c>
      <c r="B11" s="29" t="s">
        <v>65</v>
      </c>
      <c r="C11" s="33">
        <v>13482.080574999998</v>
      </c>
      <c r="D11" s="33">
        <v>13830.424467999997</v>
      </c>
      <c r="E11" s="33">
        <v>13549.211282999986</v>
      </c>
      <c r="F11" s="33">
        <v>15721.849609999997</v>
      </c>
      <c r="G11" s="33">
        <v>16180.793658999999</v>
      </c>
      <c r="H11" s="33">
        <v>15303.027500999997</v>
      </c>
      <c r="I11" s="33">
        <v>15636.130370999999</v>
      </c>
      <c r="J11" s="33">
        <v>17575.420656999995</v>
      </c>
      <c r="K11" s="33">
        <v>16182.097171999998</v>
      </c>
      <c r="L11" s="33">
        <v>15600.397558999995</v>
      </c>
      <c r="M11" s="33">
        <v>15002.446328</v>
      </c>
      <c r="N11" s="33">
        <v>14847.932214999988</v>
      </c>
      <c r="O11" s="33">
        <v>16240.257599</v>
      </c>
      <c r="P11" s="33">
        <v>16797.153602999999</v>
      </c>
      <c r="Q11" s="33">
        <v>16316.429439999998</v>
      </c>
      <c r="R11" s="33">
        <v>16020.910687</v>
      </c>
      <c r="S11" s="33">
        <v>17960.334459999998</v>
      </c>
      <c r="T11" s="33">
        <v>15986.458243999994</v>
      </c>
      <c r="U11" s="33">
        <v>15208.647198999997</v>
      </c>
      <c r="V11" s="33">
        <v>14451.677469999999</v>
      </c>
      <c r="W11" s="33">
        <v>14456.640289999998</v>
      </c>
      <c r="X11" s="33">
        <v>15992.251709999997</v>
      </c>
      <c r="Y11" s="33">
        <v>15875.921165999987</v>
      </c>
      <c r="Z11" s="33">
        <v>15335.137973999997</v>
      </c>
      <c r="AA11" s="33">
        <v>15597.941266999998</v>
      </c>
      <c r="AB11" s="33">
        <v>18284.537242999995</v>
      </c>
      <c r="AC11" s="33">
        <v>16248.615293999999</v>
      </c>
      <c r="AD11" s="33">
        <v>15096.421743999987</v>
      </c>
      <c r="AE11" s="33">
        <v>14640.103667999996</v>
      </c>
    </row>
    <row r="12" spans="1:35">
      <c r="A12" s="29" t="s">
        <v>40</v>
      </c>
      <c r="B12" s="29" t="s">
        <v>69</v>
      </c>
      <c r="C12" s="33">
        <v>49588.696263091028</v>
      </c>
      <c r="D12" s="33">
        <v>55153.945888978866</v>
      </c>
      <c r="E12" s="33">
        <v>56183.027400320905</v>
      </c>
      <c r="F12" s="33">
        <v>71655.324820706504</v>
      </c>
      <c r="G12" s="33">
        <v>80534.824352604803</v>
      </c>
      <c r="H12" s="33">
        <v>83890.461072635837</v>
      </c>
      <c r="I12" s="33">
        <v>92567.820597279526</v>
      </c>
      <c r="J12" s="33">
        <v>93719.107305717684</v>
      </c>
      <c r="K12" s="33">
        <v>93011.690137280893</v>
      </c>
      <c r="L12" s="33">
        <v>97778.785906888457</v>
      </c>
      <c r="M12" s="33">
        <v>102007.15966133494</v>
      </c>
      <c r="N12" s="33">
        <v>109987.05132506239</v>
      </c>
      <c r="O12" s="33">
        <v>111427.82711660085</v>
      </c>
      <c r="P12" s="33">
        <v>119608.10560489399</v>
      </c>
      <c r="Q12" s="33">
        <v>126487.37241625361</v>
      </c>
      <c r="R12" s="33">
        <v>134498.99751898844</v>
      </c>
      <c r="S12" s="33">
        <v>132444.86736628725</v>
      </c>
      <c r="T12" s="33">
        <v>134338.2881761262</v>
      </c>
      <c r="U12" s="33">
        <v>134315.88204040594</v>
      </c>
      <c r="V12" s="33">
        <v>132042.46773285267</v>
      </c>
      <c r="W12" s="33">
        <v>128074.97970635441</v>
      </c>
      <c r="X12" s="33">
        <v>131766.63959108165</v>
      </c>
      <c r="Y12" s="33">
        <v>140640.97393646208</v>
      </c>
      <c r="Z12" s="33">
        <v>145808.55515302523</v>
      </c>
      <c r="AA12" s="33">
        <v>155856.92134764293</v>
      </c>
      <c r="AB12" s="33">
        <v>159123.7172552202</v>
      </c>
      <c r="AC12" s="33">
        <v>161756.13622088765</v>
      </c>
      <c r="AD12" s="33">
        <v>167217.96395873252</v>
      </c>
      <c r="AE12" s="33">
        <v>170647.43976338694</v>
      </c>
    </row>
    <row r="13" spans="1:35">
      <c r="A13" s="29" t="s">
        <v>40</v>
      </c>
      <c r="B13" s="29" t="s">
        <v>68</v>
      </c>
      <c r="C13" s="33">
        <v>14501.046430220416</v>
      </c>
      <c r="D13" s="33">
        <v>17775.901698526864</v>
      </c>
      <c r="E13" s="33">
        <v>18049.844161345849</v>
      </c>
      <c r="F13" s="33">
        <v>17335.545261122184</v>
      </c>
      <c r="G13" s="33">
        <v>17923.036003422276</v>
      </c>
      <c r="H13" s="33">
        <v>19734.702321793342</v>
      </c>
      <c r="I13" s="33">
        <v>20890.575255094827</v>
      </c>
      <c r="J13" s="33">
        <v>19916.764478520359</v>
      </c>
      <c r="K13" s="33">
        <v>21268.80995734745</v>
      </c>
      <c r="L13" s="33">
        <v>22729.853310924511</v>
      </c>
      <c r="M13" s="33">
        <v>24986.950804076761</v>
      </c>
      <c r="N13" s="33">
        <v>38623.003855085553</v>
      </c>
      <c r="O13" s="33">
        <v>42511.273790293337</v>
      </c>
      <c r="P13" s="33">
        <v>42728.819544694736</v>
      </c>
      <c r="Q13" s="33">
        <v>45848.6927469031</v>
      </c>
      <c r="R13" s="33">
        <v>45953.207335621672</v>
      </c>
      <c r="S13" s="33">
        <v>56760.862363048836</v>
      </c>
      <c r="T13" s="33">
        <v>59607.023750561428</v>
      </c>
      <c r="U13" s="33">
        <v>65214.582077325475</v>
      </c>
      <c r="V13" s="33">
        <v>72376.056167817354</v>
      </c>
      <c r="W13" s="33">
        <v>87023.767954492563</v>
      </c>
      <c r="X13" s="33">
        <v>93738.349396375736</v>
      </c>
      <c r="Y13" s="33">
        <v>92008.80259429483</v>
      </c>
      <c r="Z13" s="33">
        <v>96309.981700945747</v>
      </c>
      <c r="AA13" s="33">
        <v>94769.812926575076</v>
      </c>
      <c r="AB13" s="33">
        <v>99944.974782837322</v>
      </c>
      <c r="AC13" s="33">
        <v>102643.18376388118</v>
      </c>
      <c r="AD13" s="33">
        <v>98333.3163692667</v>
      </c>
      <c r="AE13" s="33">
        <v>101113.27515984353</v>
      </c>
    </row>
    <row r="14" spans="1:35">
      <c r="A14" s="29" t="s">
        <v>40</v>
      </c>
      <c r="B14" s="29" t="s">
        <v>36</v>
      </c>
      <c r="C14" s="33">
        <v>140.08265574061693</v>
      </c>
      <c r="D14" s="33">
        <v>216.74136524555001</v>
      </c>
      <c r="E14" s="33">
        <v>253.1589789175099</v>
      </c>
      <c r="F14" s="33">
        <v>286.55039431291897</v>
      </c>
      <c r="G14" s="33">
        <v>276.11887638934678</v>
      </c>
      <c r="H14" s="33">
        <v>282.99407548173497</v>
      </c>
      <c r="I14" s="33">
        <v>286.89173133830388</v>
      </c>
      <c r="J14" s="33">
        <v>386.44273344445389</v>
      </c>
      <c r="K14" s="33">
        <v>373.59181411645375</v>
      </c>
      <c r="L14" s="33">
        <v>378.17986596883685</v>
      </c>
      <c r="M14" s="33">
        <v>458.38139821993394</v>
      </c>
      <c r="N14" s="33">
        <v>1207.5065525586301</v>
      </c>
      <c r="O14" s="33">
        <v>1591.4948612278099</v>
      </c>
      <c r="P14" s="33">
        <v>1580.7240825758897</v>
      </c>
      <c r="Q14" s="33">
        <v>2146.04765706118</v>
      </c>
      <c r="R14" s="33">
        <v>2140.6825350422801</v>
      </c>
      <c r="S14" s="33">
        <v>2061.9561547512899</v>
      </c>
      <c r="T14" s="33">
        <v>2049.3570220325537</v>
      </c>
      <c r="U14" s="33">
        <v>2098.225820345669</v>
      </c>
      <c r="V14" s="33">
        <v>2052.4862334712684</v>
      </c>
      <c r="W14" s="33">
        <v>8452.3933407295899</v>
      </c>
      <c r="X14" s="33">
        <v>10552.613084347689</v>
      </c>
      <c r="Y14" s="33">
        <v>10183.050412216699</v>
      </c>
      <c r="Z14" s="33">
        <v>15127.102724907549</v>
      </c>
      <c r="AA14" s="33">
        <v>15535.209722892021</v>
      </c>
      <c r="AB14" s="33">
        <v>19099.70848061833</v>
      </c>
      <c r="AC14" s="33">
        <v>21953.735908466002</v>
      </c>
      <c r="AD14" s="33">
        <v>21468.69318204356</v>
      </c>
      <c r="AE14" s="33">
        <v>21968.76469578176</v>
      </c>
      <c r="AH14" s="28"/>
      <c r="AI14" s="28"/>
    </row>
    <row r="15" spans="1:35">
      <c r="A15" s="29" t="s">
        <v>40</v>
      </c>
      <c r="B15" s="29" t="s">
        <v>73</v>
      </c>
      <c r="C15" s="33">
        <v>329.47767499999998</v>
      </c>
      <c r="D15" s="33">
        <v>457.33956699999902</v>
      </c>
      <c r="E15" s="33">
        <v>588.23531166571308</v>
      </c>
      <c r="F15" s="33">
        <v>1283.8511178487458</v>
      </c>
      <c r="G15" s="33">
        <v>4882.907328755593</v>
      </c>
      <c r="H15" s="33">
        <v>4829.1015908333875</v>
      </c>
      <c r="I15" s="33">
        <v>5825.2187432996107</v>
      </c>
      <c r="J15" s="33">
        <v>5825.8535929579639</v>
      </c>
      <c r="K15" s="33">
        <v>5712.0649680189517</v>
      </c>
      <c r="L15" s="33">
        <v>5794.6741238100403</v>
      </c>
      <c r="M15" s="33">
        <v>5927.6141171855506</v>
      </c>
      <c r="N15" s="33">
        <v>15014.853722219275</v>
      </c>
      <c r="O15" s="33">
        <v>15757.646684702417</v>
      </c>
      <c r="P15" s="33">
        <v>15750.14702445024</v>
      </c>
      <c r="Q15" s="33">
        <v>17467.971500704542</v>
      </c>
      <c r="R15" s="33">
        <v>16992.230100994366</v>
      </c>
      <c r="S15" s="33">
        <v>21439.850612667778</v>
      </c>
      <c r="T15" s="33">
        <v>21239.883621187004</v>
      </c>
      <c r="U15" s="33">
        <v>23600.892999258616</v>
      </c>
      <c r="V15" s="33">
        <v>23944.241491214103</v>
      </c>
      <c r="W15" s="33">
        <v>25756.993825034875</v>
      </c>
      <c r="X15" s="33">
        <v>24835.73645340485</v>
      </c>
      <c r="Y15" s="33">
        <v>22732.956822686279</v>
      </c>
      <c r="Z15" s="33">
        <v>23688.790194769401</v>
      </c>
      <c r="AA15" s="33">
        <v>21602.972901013472</v>
      </c>
      <c r="AB15" s="33">
        <v>19687.843721493377</v>
      </c>
      <c r="AC15" s="33">
        <v>18164.432301198198</v>
      </c>
      <c r="AD15" s="33">
        <v>16155.271084691522</v>
      </c>
      <c r="AE15" s="33">
        <v>16542.695730703297</v>
      </c>
      <c r="AH15" s="28"/>
      <c r="AI15" s="28"/>
    </row>
    <row r="16" spans="1:35">
      <c r="A16" s="29" t="s">
        <v>40</v>
      </c>
      <c r="B16" s="29" t="s">
        <v>56</v>
      </c>
      <c r="C16" s="33">
        <v>41.217205471999883</v>
      </c>
      <c r="D16" s="33">
        <v>127.91394699999996</v>
      </c>
      <c r="E16" s="33">
        <v>290.90480427999995</v>
      </c>
      <c r="F16" s="33">
        <v>602.55802089999997</v>
      </c>
      <c r="G16" s="33">
        <v>920.39138279999997</v>
      </c>
      <c r="H16" s="33">
        <v>1308.7036311999998</v>
      </c>
      <c r="I16" s="33">
        <v>1704.196795699999</v>
      </c>
      <c r="J16" s="33">
        <v>2062.3769139999995</v>
      </c>
      <c r="K16" s="33">
        <v>2489.3536823999998</v>
      </c>
      <c r="L16" s="33">
        <v>2890.5624535000002</v>
      </c>
      <c r="M16" s="33">
        <v>3191.5256904999992</v>
      </c>
      <c r="N16" s="33">
        <v>3556.7512867</v>
      </c>
      <c r="O16" s="33">
        <v>3958.0236244000002</v>
      </c>
      <c r="P16" s="33">
        <v>4301.1596393</v>
      </c>
      <c r="Q16" s="33">
        <v>4903.2348830000001</v>
      </c>
      <c r="R16" s="33">
        <v>4974.7050351999987</v>
      </c>
      <c r="S16" s="33">
        <v>4911.8144536999998</v>
      </c>
      <c r="T16" s="33">
        <v>5085.0436105000008</v>
      </c>
      <c r="U16" s="33">
        <v>5459.0531650000003</v>
      </c>
      <c r="V16" s="33">
        <v>5624.344443</v>
      </c>
      <c r="W16" s="33">
        <v>5899.2058040000002</v>
      </c>
      <c r="X16" s="33">
        <v>5681.8094292999995</v>
      </c>
      <c r="Y16" s="33">
        <v>5125.3415049999994</v>
      </c>
      <c r="Z16" s="33">
        <v>5258.3853149999995</v>
      </c>
      <c r="AA16" s="33">
        <v>4906.2511611999998</v>
      </c>
      <c r="AB16" s="33">
        <v>4288.9324419999994</v>
      </c>
      <c r="AC16" s="33">
        <v>3805.1122853999991</v>
      </c>
      <c r="AD16" s="33">
        <v>3251.5943219999999</v>
      </c>
      <c r="AE16" s="33">
        <v>3238.20562899999</v>
      </c>
      <c r="AH16" s="28"/>
      <c r="AI16" s="28"/>
    </row>
    <row r="17" spans="1:35">
      <c r="A17" s="34" t="s">
        <v>138</v>
      </c>
      <c r="B17" s="34"/>
      <c r="C17" s="35">
        <v>182886.78216705279</v>
      </c>
      <c r="D17" s="35">
        <v>181470.43341412381</v>
      </c>
      <c r="E17" s="35">
        <v>179843.40206149826</v>
      </c>
      <c r="F17" s="35">
        <v>179825.7468856544</v>
      </c>
      <c r="G17" s="35">
        <v>179769.05009578358</v>
      </c>
      <c r="H17" s="35">
        <v>177796.25561244579</v>
      </c>
      <c r="I17" s="35">
        <v>178579.90327762105</v>
      </c>
      <c r="J17" s="35">
        <v>183729.17726102582</v>
      </c>
      <c r="K17" s="35">
        <v>183602.95242622442</v>
      </c>
      <c r="L17" s="35">
        <v>187827.73580326501</v>
      </c>
      <c r="M17" s="35">
        <v>193147.44136752389</v>
      </c>
      <c r="N17" s="35">
        <v>200200.08485000944</v>
      </c>
      <c r="O17" s="35">
        <v>207581.50536540998</v>
      </c>
      <c r="P17" s="35">
        <v>215005.75854438302</v>
      </c>
      <c r="Q17" s="35">
        <v>218120.43632377795</v>
      </c>
      <c r="R17" s="35">
        <v>224621.8907090119</v>
      </c>
      <c r="S17" s="35">
        <v>238695.74694036276</v>
      </c>
      <c r="T17" s="35">
        <v>242130.03466764794</v>
      </c>
      <c r="U17" s="35">
        <v>246935.53398308204</v>
      </c>
      <c r="V17" s="35">
        <v>252414.11118639837</v>
      </c>
      <c r="W17" s="35">
        <v>260321.2959210242</v>
      </c>
      <c r="X17" s="35">
        <v>269549.0393571076</v>
      </c>
      <c r="Y17" s="35">
        <v>277371.19940289936</v>
      </c>
      <c r="Z17" s="35">
        <v>280640.70076375443</v>
      </c>
      <c r="AA17" s="35">
        <v>287380.32398484484</v>
      </c>
      <c r="AB17" s="35">
        <v>303171.26243159344</v>
      </c>
      <c r="AC17" s="35">
        <v>305861.019690149</v>
      </c>
      <c r="AD17" s="35">
        <v>307976.66015198489</v>
      </c>
      <c r="AE17" s="35">
        <v>313263.45189893304</v>
      </c>
      <c r="AF17" s="28"/>
      <c r="AG17" s="28"/>
      <c r="AH17" s="28"/>
      <c r="AI17" s="28"/>
    </row>
    <row r="18" spans="1:35">
      <c r="AF18" s="28"/>
      <c r="AG18" s="28"/>
      <c r="AH18" s="28"/>
      <c r="AI18" s="28"/>
    </row>
    <row r="19" spans="1:35">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c r="AF19" s="28"/>
      <c r="AG19" s="28"/>
      <c r="AH19" s="28"/>
      <c r="AI19" s="28"/>
    </row>
    <row r="20" spans="1:35">
      <c r="A20" s="29" t="s">
        <v>130</v>
      </c>
      <c r="B20" s="29" t="s">
        <v>64</v>
      </c>
      <c r="C20" s="33">
        <v>43228.752199999988</v>
      </c>
      <c r="D20" s="33">
        <v>38115.729400000004</v>
      </c>
      <c r="E20" s="33">
        <v>33701.460699999996</v>
      </c>
      <c r="F20" s="33">
        <v>34852.127354693679</v>
      </c>
      <c r="G20" s="33">
        <v>26872.223898362299</v>
      </c>
      <c r="H20" s="33">
        <v>23929.927984649697</v>
      </c>
      <c r="I20" s="33">
        <v>23189.402238971499</v>
      </c>
      <c r="J20" s="33">
        <v>24770.143184302808</v>
      </c>
      <c r="K20" s="33">
        <v>24832.214068028999</v>
      </c>
      <c r="L20" s="33">
        <v>23943.69111388356</v>
      </c>
      <c r="M20" s="33">
        <v>22928.754975926364</v>
      </c>
      <c r="N20" s="33">
        <v>8081.8672641840694</v>
      </c>
      <c r="O20" s="33">
        <v>10128.28094276378</v>
      </c>
      <c r="P20" s="33">
        <v>8835.1993410345403</v>
      </c>
      <c r="Q20" s="33">
        <v>5013.2143999999998</v>
      </c>
      <c r="R20" s="33">
        <v>6217.4888000000001</v>
      </c>
      <c r="S20" s="33">
        <v>7041.9894999999997</v>
      </c>
      <c r="T20" s="33">
        <v>6858.5715</v>
      </c>
      <c r="U20" s="33">
        <v>6445.1094000000003</v>
      </c>
      <c r="V20" s="33">
        <v>5632.2804999999998</v>
      </c>
      <c r="W20" s="33">
        <v>3256.3008395336501</v>
      </c>
      <c r="X20" s="33">
        <v>0</v>
      </c>
      <c r="Y20" s="33">
        <v>0</v>
      </c>
      <c r="Z20" s="33">
        <v>0</v>
      </c>
      <c r="AA20" s="33">
        <v>0</v>
      </c>
      <c r="AB20" s="33">
        <v>0</v>
      </c>
      <c r="AC20" s="33">
        <v>0</v>
      </c>
      <c r="AD20" s="33">
        <v>0</v>
      </c>
      <c r="AE20" s="33">
        <v>0</v>
      </c>
      <c r="AF20" s="28"/>
      <c r="AG20" s="28"/>
      <c r="AH20" s="28"/>
      <c r="AI20" s="28"/>
    </row>
    <row r="21" spans="1:35" s="28" customFormat="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5" s="28" customFormat="1">
      <c r="A22" s="29" t="s">
        <v>130</v>
      </c>
      <c r="B22" s="29" t="s">
        <v>20</v>
      </c>
      <c r="C22" s="33">
        <v>33.648928792772992</v>
      </c>
      <c r="D22" s="33">
        <v>33.648929398697895</v>
      </c>
      <c r="E22" s="33">
        <v>101.234837691935</v>
      </c>
      <c r="F22" s="33">
        <v>259.201550185011</v>
      </c>
      <c r="G22" s="33">
        <v>369.97166794933599</v>
      </c>
      <c r="H22" s="33">
        <v>207.091055867395</v>
      </c>
      <c r="I22" s="33">
        <v>390.94261736518496</v>
      </c>
      <c r="J22" s="33">
        <v>493.41922824627397</v>
      </c>
      <c r="K22" s="33">
        <v>994.80289728183402</v>
      </c>
      <c r="L22" s="33">
        <v>823.02447472609492</v>
      </c>
      <c r="M22" s="33">
        <v>889.76884017798602</v>
      </c>
      <c r="N22" s="33">
        <v>1065.2010309055102</v>
      </c>
      <c r="O22" s="33">
        <v>1177.6558584473801</v>
      </c>
      <c r="P22" s="33">
        <v>1448.4170761127161</v>
      </c>
      <c r="Q22" s="33">
        <v>1228.6581273735601</v>
      </c>
      <c r="R22" s="33">
        <v>1019.0980032476771</v>
      </c>
      <c r="S22" s="33">
        <v>1441.5124591043241</v>
      </c>
      <c r="T22" s="33">
        <v>1583.4233807781711</v>
      </c>
      <c r="U22" s="33">
        <v>1458.52505630113</v>
      </c>
      <c r="V22" s="33">
        <v>1288.7252869833899</v>
      </c>
      <c r="W22" s="33">
        <v>1368.0718243948052</v>
      </c>
      <c r="X22" s="33">
        <v>1493.43173034591</v>
      </c>
      <c r="Y22" s="33">
        <v>38.577971313549995</v>
      </c>
      <c r="Z22" s="33">
        <v>7.6576659999999999E-5</v>
      </c>
      <c r="AA22" s="33">
        <v>7.7644509999999999E-5</v>
      </c>
      <c r="AB22" s="33">
        <v>1.1491308400000001E-4</v>
      </c>
      <c r="AC22" s="33">
        <v>1.146958E-4</v>
      </c>
      <c r="AD22" s="33">
        <v>1.1089013E-4</v>
      </c>
      <c r="AE22" s="33">
        <v>1.0858954E-4</v>
      </c>
    </row>
    <row r="23" spans="1:35" s="28" customFormat="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5" s="28" customFormat="1">
      <c r="A24" s="29" t="s">
        <v>130</v>
      </c>
      <c r="B24" s="29" t="s">
        <v>66</v>
      </c>
      <c r="C24" s="33">
        <v>1.1318811099999999E-5</v>
      </c>
      <c r="D24" s="33">
        <v>1.18628096E-5</v>
      </c>
      <c r="E24" s="33">
        <v>11.342910910702001</v>
      </c>
      <c r="F24" s="33">
        <v>65.351626159803104</v>
      </c>
      <c r="G24" s="33">
        <v>12.725898171461699</v>
      </c>
      <c r="H24" s="33">
        <v>28.800710662640302</v>
      </c>
      <c r="I24" s="33">
        <v>20.027395930365898</v>
      </c>
      <c r="J24" s="33">
        <v>51.586631937681098</v>
      </c>
      <c r="K24" s="33">
        <v>23.653484636132198</v>
      </c>
      <c r="L24" s="33">
        <v>47.053802925105899</v>
      </c>
      <c r="M24" s="33">
        <v>71.729023244669094</v>
      </c>
      <c r="N24" s="33">
        <v>361.41683861108504</v>
      </c>
      <c r="O24" s="33">
        <v>158.67491468990411</v>
      </c>
      <c r="P24" s="33">
        <v>600.35876460107806</v>
      </c>
      <c r="Q24" s="33">
        <v>458.71295499707099</v>
      </c>
      <c r="R24" s="33">
        <v>588.73004578782798</v>
      </c>
      <c r="S24" s="33">
        <v>1532.5856045508381</v>
      </c>
      <c r="T24" s="33">
        <v>2050.1618552430132</v>
      </c>
      <c r="U24" s="33">
        <v>2478.8195260282041</v>
      </c>
      <c r="V24" s="33">
        <v>3476.21649718557</v>
      </c>
      <c r="W24" s="33">
        <v>2139.7286055325499</v>
      </c>
      <c r="X24" s="33">
        <v>3023.8870922391789</v>
      </c>
      <c r="Y24" s="33">
        <v>5899.9396603630303</v>
      </c>
      <c r="Z24" s="33">
        <v>3293.2985089301496</v>
      </c>
      <c r="AA24" s="33">
        <v>2819.5120363147498</v>
      </c>
      <c r="AB24" s="33">
        <v>4543.7689430090195</v>
      </c>
      <c r="AC24" s="33">
        <v>6062.3605637372493</v>
      </c>
      <c r="AD24" s="33">
        <v>5530.1629560439396</v>
      </c>
      <c r="AE24" s="33">
        <v>5725.6343532107094</v>
      </c>
    </row>
    <row r="25" spans="1:35" s="28" customFormat="1">
      <c r="A25" s="29" t="s">
        <v>130</v>
      </c>
      <c r="B25" s="29" t="s">
        <v>65</v>
      </c>
      <c r="C25" s="33">
        <v>2198.3301450000004</v>
      </c>
      <c r="D25" s="33">
        <v>2330.5827039999999</v>
      </c>
      <c r="E25" s="33">
        <v>2206.407889999999</v>
      </c>
      <c r="F25" s="33">
        <v>2972.25308</v>
      </c>
      <c r="G25" s="33">
        <v>2882.0539459999986</v>
      </c>
      <c r="H25" s="33">
        <v>2794.9817009999997</v>
      </c>
      <c r="I25" s="33">
        <v>3040.0620159999999</v>
      </c>
      <c r="J25" s="33">
        <v>3915.8377539999992</v>
      </c>
      <c r="K25" s="33">
        <v>3285.4612050000005</v>
      </c>
      <c r="L25" s="33">
        <v>3188.6532839999991</v>
      </c>
      <c r="M25" s="33">
        <v>3197.9948140000001</v>
      </c>
      <c r="N25" s="33">
        <v>3045.1912949999987</v>
      </c>
      <c r="O25" s="33">
        <v>3548.3600139999999</v>
      </c>
      <c r="P25" s="33">
        <v>3799.1733559999989</v>
      </c>
      <c r="Q25" s="33">
        <v>3842.2702599999993</v>
      </c>
      <c r="R25" s="33">
        <v>3713.4726799999989</v>
      </c>
      <c r="S25" s="33">
        <v>4650.4686000000002</v>
      </c>
      <c r="T25" s="33">
        <v>3876.3624039999991</v>
      </c>
      <c r="U25" s="33">
        <v>3686.7370649999989</v>
      </c>
      <c r="V25" s="33">
        <v>3369.3391860000002</v>
      </c>
      <c r="W25" s="33">
        <v>3372.6925449999999</v>
      </c>
      <c r="X25" s="33">
        <v>3848.0420699999991</v>
      </c>
      <c r="Y25" s="33">
        <v>3730.4467259999992</v>
      </c>
      <c r="Z25" s="33">
        <v>3900.435704</v>
      </c>
      <c r="AA25" s="33">
        <v>3803.7940399999998</v>
      </c>
      <c r="AB25" s="33">
        <v>4637.62799</v>
      </c>
      <c r="AC25" s="33">
        <v>3743.1256000000003</v>
      </c>
      <c r="AD25" s="33">
        <v>3203.8203359999898</v>
      </c>
      <c r="AE25" s="33">
        <v>2917.6176739999992</v>
      </c>
    </row>
    <row r="26" spans="1:35" s="28" customFormat="1">
      <c r="A26" s="29" t="s">
        <v>130</v>
      </c>
      <c r="B26" s="29" t="s">
        <v>69</v>
      </c>
      <c r="C26" s="33">
        <v>10836.312173161325</v>
      </c>
      <c r="D26" s="33">
        <v>11626.720567872018</v>
      </c>
      <c r="E26" s="33">
        <v>16679.534686618539</v>
      </c>
      <c r="F26" s="33">
        <v>22760.974374047542</v>
      </c>
      <c r="G26" s="33">
        <v>26026.783069833218</v>
      </c>
      <c r="H26" s="33">
        <v>27026.08477022051</v>
      </c>
      <c r="I26" s="33">
        <v>26879.714084008545</v>
      </c>
      <c r="J26" s="33">
        <v>23788.106228145934</v>
      </c>
      <c r="K26" s="33">
        <v>22105.404461808223</v>
      </c>
      <c r="L26" s="33">
        <v>28814.261761480007</v>
      </c>
      <c r="M26" s="33">
        <v>30394.850882707473</v>
      </c>
      <c r="N26" s="33">
        <v>40777.848817507933</v>
      </c>
      <c r="O26" s="33">
        <v>39057.701941657593</v>
      </c>
      <c r="P26" s="33">
        <v>41015.56193591607</v>
      </c>
      <c r="Q26" s="33">
        <v>43803.476626119256</v>
      </c>
      <c r="R26" s="33">
        <v>45540.591632707445</v>
      </c>
      <c r="S26" s="33">
        <v>39634.92442645962</v>
      </c>
      <c r="T26" s="33">
        <v>38647.266716041551</v>
      </c>
      <c r="U26" s="33">
        <v>41009.39614309973</v>
      </c>
      <c r="V26" s="33">
        <v>40075.838973477526</v>
      </c>
      <c r="W26" s="33">
        <v>40679.118563126809</v>
      </c>
      <c r="X26" s="33">
        <v>43616.936197722003</v>
      </c>
      <c r="Y26" s="33">
        <v>44595.925111991244</v>
      </c>
      <c r="Z26" s="33">
        <v>46949.41033870414</v>
      </c>
      <c r="AA26" s="33">
        <v>52648.984721700748</v>
      </c>
      <c r="AB26" s="33">
        <v>53134.816529817566</v>
      </c>
      <c r="AC26" s="33">
        <v>52082.253339753945</v>
      </c>
      <c r="AD26" s="33">
        <v>53482.927442758824</v>
      </c>
      <c r="AE26" s="33">
        <v>54354.545023534731</v>
      </c>
    </row>
    <row r="27" spans="1:35" s="28" customFormat="1">
      <c r="A27" s="29" t="s">
        <v>130</v>
      </c>
      <c r="B27" s="29" t="s">
        <v>68</v>
      </c>
      <c r="C27" s="33">
        <v>5342.8110934483784</v>
      </c>
      <c r="D27" s="33">
        <v>6499.5897142125941</v>
      </c>
      <c r="E27" s="33">
        <v>6543.0227622158636</v>
      </c>
      <c r="F27" s="33">
        <v>6299.1530060374962</v>
      </c>
      <c r="G27" s="33">
        <v>6245.2798875559038</v>
      </c>
      <c r="H27" s="33">
        <v>7532.0614756350542</v>
      </c>
      <c r="I27" s="33">
        <v>7572.2747819805109</v>
      </c>
      <c r="J27" s="33">
        <v>8279.4454252712476</v>
      </c>
      <c r="K27" s="33">
        <v>8951.6809695732154</v>
      </c>
      <c r="L27" s="33">
        <v>9340.5612005998919</v>
      </c>
      <c r="M27" s="33">
        <v>9403.7923716200676</v>
      </c>
      <c r="N27" s="33">
        <v>18594.557202972683</v>
      </c>
      <c r="O27" s="33">
        <v>21053.779867613473</v>
      </c>
      <c r="P27" s="33">
        <v>20577.89463092418</v>
      </c>
      <c r="Q27" s="33">
        <v>22689.953289003552</v>
      </c>
      <c r="R27" s="33">
        <v>22783.733181918578</v>
      </c>
      <c r="S27" s="33">
        <v>29306.740563443083</v>
      </c>
      <c r="T27" s="33">
        <v>30830.757865914155</v>
      </c>
      <c r="U27" s="33">
        <v>33383.593685826076</v>
      </c>
      <c r="V27" s="33">
        <v>37881.931104184252</v>
      </c>
      <c r="W27" s="33">
        <v>43280.378737619081</v>
      </c>
      <c r="X27" s="33">
        <v>45362.917300539193</v>
      </c>
      <c r="Y27" s="33">
        <v>43922.136417754795</v>
      </c>
      <c r="Z27" s="33">
        <v>47074.075905535101</v>
      </c>
      <c r="AA27" s="33">
        <v>46594.514633753883</v>
      </c>
      <c r="AB27" s="33">
        <v>47124.357399704197</v>
      </c>
      <c r="AC27" s="33">
        <v>47317.766490725175</v>
      </c>
      <c r="AD27" s="33">
        <v>48615.596876509051</v>
      </c>
      <c r="AE27" s="33">
        <v>47799.763703270728</v>
      </c>
    </row>
    <row r="28" spans="1:35" s="28" customFormat="1">
      <c r="A28" s="29" t="s">
        <v>130</v>
      </c>
      <c r="B28" s="29" t="s">
        <v>36</v>
      </c>
      <c r="C28" s="33">
        <v>2.2762358999999999E-5</v>
      </c>
      <c r="D28" s="33">
        <v>3.2662062000000003E-5</v>
      </c>
      <c r="E28" s="33">
        <v>3.3007523000000002E-5</v>
      </c>
      <c r="F28" s="33">
        <v>5.1088314000000002E-5</v>
      </c>
      <c r="G28" s="33">
        <v>5.2336829999999999E-5</v>
      </c>
      <c r="H28" s="33">
        <v>5.469262E-5</v>
      </c>
      <c r="I28" s="33">
        <v>8.0784646999999994E-5</v>
      </c>
      <c r="J28" s="33">
        <v>9.8507190000000011E-5</v>
      </c>
      <c r="K28" s="33">
        <v>1.2953295800000001E-4</v>
      </c>
      <c r="L28" s="33">
        <v>1.56145157E-4</v>
      </c>
      <c r="M28" s="33">
        <v>1.7501361000000002E-4</v>
      </c>
      <c r="N28" s="33">
        <v>377.67574984077999</v>
      </c>
      <c r="O28" s="33">
        <v>375.01334701905</v>
      </c>
      <c r="P28" s="33">
        <v>376.12769541122998</v>
      </c>
      <c r="Q28" s="33">
        <v>384.12819902622999</v>
      </c>
      <c r="R28" s="33">
        <v>381.43748983457004</v>
      </c>
      <c r="S28" s="33">
        <v>365.67388635096</v>
      </c>
      <c r="T28" s="33">
        <v>363.92153279590002</v>
      </c>
      <c r="U28" s="33">
        <v>373.3935385428</v>
      </c>
      <c r="V28" s="33">
        <v>369.27481439279995</v>
      </c>
      <c r="W28" s="33">
        <v>4416.1020200000003</v>
      </c>
      <c r="X28" s="33">
        <v>4286.7683500000003</v>
      </c>
      <c r="Y28" s="33">
        <v>3997.1904399999999</v>
      </c>
      <c r="Z28" s="33">
        <v>4408.2691199999999</v>
      </c>
      <c r="AA28" s="33">
        <v>4295.0738299999985</v>
      </c>
      <c r="AB28" s="33">
        <v>4151.9215599999998</v>
      </c>
      <c r="AC28" s="33">
        <v>4015.6030999999998</v>
      </c>
      <c r="AD28" s="33">
        <v>4106.7005499999996</v>
      </c>
      <c r="AE28" s="33">
        <v>3989.7878999999998</v>
      </c>
    </row>
    <row r="29" spans="1:35" s="28" customFormat="1">
      <c r="A29" s="29" t="s">
        <v>130</v>
      </c>
      <c r="B29" s="29" t="s">
        <v>73</v>
      </c>
      <c r="C29" s="33">
        <v>83.421555000000012</v>
      </c>
      <c r="D29" s="33">
        <v>134.703946999999</v>
      </c>
      <c r="E29" s="33">
        <v>179.27559590134501</v>
      </c>
      <c r="F29" s="33">
        <v>910.45620521293495</v>
      </c>
      <c r="G29" s="33">
        <v>4478.8368679022278</v>
      </c>
      <c r="H29" s="33">
        <v>4345.7804699363305</v>
      </c>
      <c r="I29" s="33">
        <v>5268.2282905601996</v>
      </c>
      <c r="J29" s="33">
        <v>5288.0649136040656</v>
      </c>
      <c r="K29" s="33">
        <v>5164.6209313751942</v>
      </c>
      <c r="L29" s="33">
        <v>5211.2308180910359</v>
      </c>
      <c r="M29" s="33">
        <v>5287.6929997542384</v>
      </c>
      <c r="N29" s="33">
        <v>9419.4797010612201</v>
      </c>
      <c r="O29" s="33">
        <v>9181.3461418180395</v>
      </c>
      <c r="P29" s="33">
        <v>9357.3208991608008</v>
      </c>
      <c r="Q29" s="33">
        <v>10048.582011334529</v>
      </c>
      <c r="R29" s="33">
        <v>9672.2692388178184</v>
      </c>
      <c r="S29" s="33">
        <v>11408.505668572459</v>
      </c>
      <c r="T29" s="33">
        <v>10915.639185404041</v>
      </c>
      <c r="U29" s="33">
        <v>12397.39989406281</v>
      </c>
      <c r="V29" s="33">
        <v>12495.10038919943</v>
      </c>
      <c r="W29" s="33">
        <v>12410.065933254138</v>
      </c>
      <c r="X29" s="33">
        <v>12031.529030373471</v>
      </c>
      <c r="Y29" s="33">
        <v>11236.125520981517</v>
      </c>
      <c r="Z29" s="33">
        <v>12302.583754932799</v>
      </c>
      <c r="AA29" s="33">
        <v>11741.835216317</v>
      </c>
      <c r="AB29" s="33">
        <v>11556.190573145579</v>
      </c>
      <c r="AC29" s="33">
        <v>10530.727129955429</v>
      </c>
      <c r="AD29" s="33">
        <v>10675.423769803851</v>
      </c>
      <c r="AE29" s="33">
        <v>10435.77670710197</v>
      </c>
    </row>
    <row r="30" spans="1:35" s="28" customFormat="1">
      <c r="A30" s="36" t="s">
        <v>130</v>
      </c>
      <c r="B30" s="36" t="s">
        <v>56</v>
      </c>
      <c r="C30" s="25">
        <v>7.9341487999999893</v>
      </c>
      <c r="D30" s="25">
        <v>39.005162999999989</v>
      </c>
      <c r="E30" s="25">
        <v>77.626657999999907</v>
      </c>
      <c r="F30" s="25">
        <v>172.8905</v>
      </c>
      <c r="G30" s="25">
        <v>272.30019700000003</v>
      </c>
      <c r="H30" s="25">
        <v>399.28395999999998</v>
      </c>
      <c r="I30" s="25">
        <v>517.53964500000006</v>
      </c>
      <c r="J30" s="25">
        <v>645.96764499999995</v>
      </c>
      <c r="K30" s="25">
        <v>767.15975000000003</v>
      </c>
      <c r="L30" s="25">
        <v>930.32457999999997</v>
      </c>
      <c r="M30" s="25">
        <v>1018.33005</v>
      </c>
      <c r="N30" s="25">
        <v>1176.9780000000001</v>
      </c>
      <c r="O30" s="25">
        <v>1335.6889700000002</v>
      </c>
      <c r="P30" s="25">
        <v>1464.1936599999999</v>
      </c>
      <c r="Q30" s="25">
        <v>1681.71207</v>
      </c>
      <c r="R30" s="25">
        <v>1723.1386999999991</v>
      </c>
      <c r="S30" s="25">
        <v>1740.07033</v>
      </c>
      <c r="T30" s="25">
        <v>1783.0521699999999</v>
      </c>
      <c r="U30" s="25">
        <v>1902.9099500000002</v>
      </c>
      <c r="V30" s="25">
        <v>1943.44768</v>
      </c>
      <c r="W30" s="25">
        <v>2084.8072999999999</v>
      </c>
      <c r="X30" s="25">
        <v>2137.7894499999998</v>
      </c>
      <c r="Y30" s="25">
        <v>1946.3544999999999</v>
      </c>
      <c r="Z30" s="25">
        <v>2131.09186</v>
      </c>
      <c r="AA30" s="25">
        <v>2059.3944499999998</v>
      </c>
      <c r="AB30" s="25">
        <v>2039.3573000000001</v>
      </c>
      <c r="AC30" s="25">
        <v>1898.07403</v>
      </c>
      <c r="AD30" s="25">
        <v>1792.7230199999999</v>
      </c>
      <c r="AE30" s="25">
        <v>1697.5238999999901</v>
      </c>
    </row>
    <row r="31" spans="1:35" s="28" customFormat="1">
      <c r="A31" s="34" t="s">
        <v>138</v>
      </c>
      <c r="B31" s="34"/>
      <c r="C31" s="35">
        <v>61639.854551721284</v>
      </c>
      <c r="D31" s="35">
        <v>58606.271327346127</v>
      </c>
      <c r="E31" s="35">
        <v>59243.003787437039</v>
      </c>
      <c r="F31" s="35">
        <v>67209.060991123537</v>
      </c>
      <c r="G31" s="35">
        <v>62409.038367872221</v>
      </c>
      <c r="H31" s="35">
        <v>61518.947698035299</v>
      </c>
      <c r="I31" s="35">
        <v>61092.423134256103</v>
      </c>
      <c r="J31" s="35">
        <v>61298.538451903943</v>
      </c>
      <c r="K31" s="35">
        <v>60193.217086328405</v>
      </c>
      <c r="L31" s="35">
        <v>66157.245637614658</v>
      </c>
      <c r="M31" s="35">
        <v>66886.89090767657</v>
      </c>
      <c r="N31" s="35">
        <v>71926.082449181267</v>
      </c>
      <c r="O31" s="35">
        <v>75124.453539172129</v>
      </c>
      <c r="P31" s="35">
        <v>76276.605104588583</v>
      </c>
      <c r="Q31" s="35">
        <v>77036.285657493441</v>
      </c>
      <c r="R31" s="35">
        <v>79863.114343661524</v>
      </c>
      <c r="S31" s="35">
        <v>83608.221153557854</v>
      </c>
      <c r="T31" s="35">
        <v>83846.543721976894</v>
      </c>
      <c r="U31" s="35">
        <v>88462.180876255137</v>
      </c>
      <c r="V31" s="35">
        <v>91724.331547830749</v>
      </c>
      <c r="W31" s="35">
        <v>94096.291115206899</v>
      </c>
      <c r="X31" s="35">
        <v>97345.214390846289</v>
      </c>
      <c r="Y31" s="35">
        <v>98187.025887422613</v>
      </c>
      <c r="Z31" s="35">
        <v>101217.22053374605</v>
      </c>
      <c r="AA31" s="35">
        <v>105866.80550941388</v>
      </c>
      <c r="AB31" s="35">
        <v>109440.57097744386</v>
      </c>
      <c r="AC31" s="35">
        <v>109205.50610891217</v>
      </c>
      <c r="AD31" s="35">
        <v>110832.50772220193</v>
      </c>
      <c r="AE31" s="35">
        <v>110797.56086260571</v>
      </c>
    </row>
    <row r="32" spans="1:35" s="28" customFormat="1"/>
    <row r="33" spans="1:31" s="28" customFormat="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s="28" customFormat="1">
      <c r="A34" s="29" t="s">
        <v>131</v>
      </c>
      <c r="B34" s="29" t="s">
        <v>64</v>
      </c>
      <c r="C34" s="33">
        <v>33708.618019999994</v>
      </c>
      <c r="D34" s="33">
        <v>31317.623780000002</v>
      </c>
      <c r="E34" s="33">
        <v>32660.363870000001</v>
      </c>
      <c r="F34" s="33">
        <v>25277.953703995019</v>
      </c>
      <c r="G34" s="33">
        <v>22905.722683396427</v>
      </c>
      <c r="H34" s="33">
        <v>22684.935991839269</v>
      </c>
      <c r="I34" s="33">
        <v>20513.309385901499</v>
      </c>
      <c r="J34" s="33">
        <v>21441.474182847902</v>
      </c>
      <c r="K34" s="33">
        <v>21182.193492693936</v>
      </c>
      <c r="L34" s="33">
        <v>20360.477329184192</v>
      </c>
      <c r="M34" s="33">
        <v>19564.920959673524</v>
      </c>
      <c r="N34" s="33">
        <v>19055.088493374253</v>
      </c>
      <c r="O34" s="33">
        <v>16439.783933819435</v>
      </c>
      <c r="P34" s="33">
        <v>14876.29307611231</v>
      </c>
      <c r="Q34" s="33">
        <v>14278.47478818797</v>
      </c>
      <c r="R34" s="33">
        <v>12684.541101097679</v>
      </c>
      <c r="S34" s="33">
        <v>12610.19401370567</v>
      </c>
      <c r="T34" s="33">
        <v>12796.557488356497</v>
      </c>
      <c r="U34" s="33">
        <v>11615.542189168751</v>
      </c>
      <c r="V34" s="33">
        <v>12504.71689680185</v>
      </c>
      <c r="W34" s="33">
        <v>11498.46269432688</v>
      </c>
      <c r="X34" s="33">
        <v>9167.7431167836112</v>
      </c>
      <c r="Y34" s="33">
        <v>7678.6799546901511</v>
      </c>
      <c r="Z34" s="33">
        <v>7330.412600609624</v>
      </c>
      <c r="AA34" s="33">
        <v>6663.4170000369795</v>
      </c>
      <c r="AB34" s="33">
        <v>6621.5615000000007</v>
      </c>
      <c r="AC34" s="33">
        <v>6358.4690000000001</v>
      </c>
      <c r="AD34" s="33">
        <v>5668.0617000000002</v>
      </c>
      <c r="AE34" s="33">
        <v>5690.6095000000005</v>
      </c>
    </row>
    <row r="35" spans="1:31" s="28" customFormat="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s="28" customFormat="1">
      <c r="A36" s="29" t="s">
        <v>131</v>
      </c>
      <c r="B36" s="29" t="s">
        <v>20</v>
      </c>
      <c r="C36" s="33">
        <v>1104.0250267575179</v>
      </c>
      <c r="D36" s="33">
        <v>1104.0250270528254</v>
      </c>
      <c r="E36" s="33">
        <v>1232.276178993317</v>
      </c>
      <c r="F36" s="33">
        <v>2331.3048816370042</v>
      </c>
      <c r="G36" s="33">
        <v>2773.3744418521951</v>
      </c>
      <c r="H36" s="33">
        <v>2497.947801773445</v>
      </c>
      <c r="I36" s="33">
        <v>2729.2952220457287</v>
      </c>
      <c r="J36" s="33">
        <v>2730.0545935944151</v>
      </c>
      <c r="K36" s="33">
        <v>2992.2582659545919</v>
      </c>
      <c r="L36" s="33">
        <v>3090.0714980307089</v>
      </c>
      <c r="M36" s="33">
        <v>3585.868857049933</v>
      </c>
      <c r="N36" s="33">
        <v>3416.9234808630899</v>
      </c>
      <c r="O36" s="33">
        <v>4243.7740220376927</v>
      </c>
      <c r="P36" s="33">
        <v>3660.6504806635699</v>
      </c>
      <c r="Q36" s="33">
        <v>3518.3171403332508</v>
      </c>
      <c r="R36" s="33">
        <v>2753.5315101982833</v>
      </c>
      <c r="S36" s="33">
        <v>3050.2073690007765</v>
      </c>
      <c r="T36" s="33">
        <v>2963.9048690180321</v>
      </c>
      <c r="U36" s="33">
        <v>2445.7921781879177</v>
      </c>
      <c r="V36" s="33">
        <v>2754.1531390816558</v>
      </c>
      <c r="W36" s="33">
        <v>2955.5324494410661</v>
      </c>
      <c r="X36" s="33">
        <v>3179.1913297624001</v>
      </c>
      <c r="Y36" s="33">
        <v>2749.2091185878548</v>
      </c>
      <c r="Z36" s="33">
        <v>2693.3152880429839</v>
      </c>
      <c r="AA36" s="33">
        <v>1301.941947101134</v>
      </c>
      <c r="AB36" s="33">
        <v>960.52348678680005</v>
      </c>
      <c r="AC36" s="33">
        <v>963.15514657502399</v>
      </c>
      <c r="AD36" s="33">
        <v>960.52348460305006</v>
      </c>
      <c r="AE36" s="33">
        <v>960.52348464161605</v>
      </c>
    </row>
    <row r="37" spans="1:31" s="28" customFormat="1">
      <c r="A37" s="29" t="s">
        <v>131</v>
      </c>
      <c r="B37" s="29" t="s">
        <v>32</v>
      </c>
      <c r="C37" s="33">
        <v>37.115769999999998</v>
      </c>
      <c r="D37" s="33">
        <v>37.115769999999998</v>
      </c>
      <c r="E37" s="33">
        <v>73.719189999999998</v>
      </c>
      <c r="F37" s="33">
        <v>72.804009999999906</v>
      </c>
      <c r="G37" s="33">
        <v>72.804009999999906</v>
      </c>
      <c r="H37" s="33">
        <v>72.804009999999906</v>
      </c>
      <c r="I37" s="33">
        <v>118.22717</v>
      </c>
      <c r="J37" s="33">
        <v>143.54825</v>
      </c>
      <c r="K37" s="33">
        <v>174.26795999999999</v>
      </c>
      <c r="L37" s="33">
        <v>130.50331</v>
      </c>
      <c r="M37" s="33">
        <v>117.47828999999901</v>
      </c>
      <c r="N37" s="33">
        <v>119.052246</v>
      </c>
      <c r="O37" s="33">
        <v>185.98713999999899</v>
      </c>
      <c r="P37" s="33">
        <v>166.09700000000001</v>
      </c>
      <c r="Q37" s="33">
        <v>155.36201</v>
      </c>
      <c r="R37" s="33">
        <v>175.71625</v>
      </c>
      <c r="S37" s="33">
        <v>203.31003000000001</v>
      </c>
      <c r="T37" s="33">
        <v>190.83620999999999</v>
      </c>
      <c r="U37" s="33">
        <v>163.96181999999999</v>
      </c>
      <c r="V37" s="33">
        <v>192.99713</v>
      </c>
      <c r="W37" s="33">
        <v>237.10393999999999</v>
      </c>
      <c r="X37" s="33">
        <v>247.71212999999901</v>
      </c>
      <c r="Y37" s="33">
        <v>205.35551000000001</v>
      </c>
      <c r="Z37" s="33">
        <v>201.8321</v>
      </c>
      <c r="AA37" s="33">
        <v>163.15167</v>
      </c>
      <c r="AB37" s="33">
        <v>0</v>
      </c>
      <c r="AC37" s="33">
        <v>0</v>
      </c>
      <c r="AD37" s="33">
        <v>0</v>
      </c>
      <c r="AE37" s="33">
        <v>0</v>
      </c>
    </row>
    <row r="38" spans="1:31" s="28" customFormat="1">
      <c r="A38" s="29" t="s">
        <v>131</v>
      </c>
      <c r="B38" s="29" t="s">
        <v>66</v>
      </c>
      <c r="C38" s="33">
        <v>1.8822356349999991E-5</v>
      </c>
      <c r="D38" s="33">
        <v>1.954703823999997E-5</v>
      </c>
      <c r="E38" s="33">
        <v>2.0900535359999997E-5</v>
      </c>
      <c r="F38" s="33">
        <v>118.3404198735397</v>
      </c>
      <c r="G38" s="33">
        <v>75.122163756789888</v>
      </c>
      <c r="H38" s="33">
        <v>78.855775459219188</v>
      </c>
      <c r="I38" s="33">
        <v>129.73599367491551</v>
      </c>
      <c r="J38" s="33">
        <v>210.47864150789889</v>
      </c>
      <c r="K38" s="33">
        <v>173.45421916538692</v>
      </c>
      <c r="L38" s="33">
        <v>297.53987751579126</v>
      </c>
      <c r="M38" s="33">
        <v>554.011501301355</v>
      </c>
      <c r="N38" s="33">
        <v>611.7929156312789</v>
      </c>
      <c r="O38" s="33">
        <v>733.03544348772095</v>
      </c>
      <c r="P38" s="33">
        <v>579.78616340321594</v>
      </c>
      <c r="Q38" s="33">
        <v>700.04964806145188</v>
      </c>
      <c r="R38" s="33">
        <v>852.16792467872108</v>
      </c>
      <c r="S38" s="33">
        <v>1326.4508286396426</v>
      </c>
      <c r="T38" s="33">
        <v>774.18643796975084</v>
      </c>
      <c r="U38" s="33">
        <v>1742.9520150944411</v>
      </c>
      <c r="V38" s="33">
        <v>2206.9369386049088</v>
      </c>
      <c r="W38" s="33">
        <v>2269.5999192146542</v>
      </c>
      <c r="X38" s="33">
        <v>2903.939008052364</v>
      </c>
      <c r="Y38" s="33">
        <v>1984.4906135208998</v>
      </c>
      <c r="Z38" s="33">
        <v>2333.49122168443</v>
      </c>
      <c r="AA38" s="33">
        <v>2324.8404595694378</v>
      </c>
      <c r="AB38" s="33">
        <v>3166.8347811471131</v>
      </c>
      <c r="AC38" s="33">
        <v>1922.9229570839848</v>
      </c>
      <c r="AD38" s="33">
        <v>1749.7963139035869</v>
      </c>
      <c r="AE38" s="33">
        <v>1640.1343405135851</v>
      </c>
    </row>
    <row r="39" spans="1:31" s="28" customFormat="1">
      <c r="A39" s="29" t="s">
        <v>131</v>
      </c>
      <c r="B39" s="29" t="s">
        <v>65</v>
      </c>
      <c r="C39" s="33">
        <v>698.80744000000004</v>
      </c>
      <c r="D39" s="33">
        <v>697.30727999999999</v>
      </c>
      <c r="E39" s="33">
        <v>699.84384999999997</v>
      </c>
      <c r="F39" s="33">
        <v>696.76547000000005</v>
      </c>
      <c r="G39" s="33">
        <v>695.35052999999903</v>
      </c>
      <c r="H39" s="33">
        <v>693.22495000000004</v>
      </c>
      <c r="I39" s="33">
        <v>694.73176999999998</v>
      </c>
      <c r="J39" s="33">
        <v>689.85332999999991</v>
      </c>
      <c r="K39" s="33">
        <v>690.85327000000007</v>
      </c>
      <c r="L39" s="33">
        <v>668.88825999999904</v>
      </c>
      <c r="M39" s="33">
        <v>693.60074000000009</v>
      </c>
      <c r="N39" s="33">
        <v>682.70812000000001</v>
      </c>
      <c r="O39" s="33">
        <v>681.75893999999903</v>
      </c>
      <c r="P39" s="33">
        <v>664.19119999999998</v>
      </c>
      <c r="Q39" s="33">
        <v>645.51152000000002</v>
      </c>
      <c r="R39" s="33">
        <v>642.25059999999996</v>
      </c>
      <c r="S39" s="33">
        <v>211.762079999999</v>
      </c>
      <c r="T39" s="33">
        <v>198.21170000000001</v>
      </c>
      <c r="U39" s="33">
        <v>195.26256999999899</v>
      </c>
      <c r="V39" s="33">
        <v>197.19848999999999</v>
      </c>
      <c r="W39" s="33">
        <v>213.27767999999901</v>
      </c>
      <c r="X39" s="33">
        <v>0</v>
      </c>
      <c r="Y39" s="33">
        <v>0</v>
      </c>
      <c r="Z39" s="33">
        <v>0</v>
      </c>
      <c r="AA39" s="33">
        <v>0</v>
      </c>
      <c r="AB39" s="33">
        <v>0</v>
      </c>
      <c r="AC39" s="33">
        <v>0</v>
      </c>
      <c r="AD39" s="33">
        <v>0</v>
      </c>
      <c r="AE39" s="33">
        <v>0</v>
      </c>
    </row>
    <row r="40" spans="1:31" s="28" customFormat="1">
      <c r="A40" s="29" t="s">
        <v>131</v>
      </c>
      <c r="B40" s="29" t="s">
        <v>69</v>
      </c>
      <c r="C40" s="33">
        <v>17141.358732783032</v>
      </c>
      <c r="D40" s="33">
        <v>17895.390046492786</v>
      </c>
      <c r="E40" s="33">
        <v>16676.789807360605</v>
      </c>
      <c r="F40" s="33">
        <v>18810.746271301272</v>
      </c>
      <c r="G40" s="33">
        <v>23801.534559976841</v>
      </c>
      <c r="H40" s="33">
        <v>23385.339721935019</v>
      </c>
      <c r="I40" s="33">
        <v>25483.919200556782</v>
      </c>
      <c r="J40" s="33">
        <v>27951.343959354188</v>
      </c>
      <c r="K40" s="33">
        <v>27655.32687179268</v>
      </c>
      <c r="L40" s="33">
        <v>28215.747720543935</v>
      </c>
      <c r="M40" s="33">
        <v>27239.760695337674</v>
      </c>
      <c r="N40" s="33">
        <v>28216.927407522384</v>
      </c>
      <c r="O40" s="33">
        <v>29673.020504268188</v>
      </c>
      <c r="P40" s="33">
        <v>34756.042916814898</v>
      </c>
      <c r="Q40" s="33">
        <v>35237.155150398234</v>
      </c>
      <c r="R40" s="33">
        <v>39450.886334898067</v>
      </c>
      <c r="S40" s="33">
        <v>41725.959345330841</v>
      </c>
      <c r="T40" s="33">
        <v>41799.572466335805</v>
      </c>
      <c r="U40" s="33">
        <v>41690.827516145881</v>
      </c>
      <c r="V40" s="33">
        <v>37576.838827218919</v>
      </c>
      <c r="W40" s="33">
        <v>38071.534351127419</v>
      </c>
      <c r="X40" s="33">
        <v>38983.283779925754</v>
      </c>
      <c r="Y40" s="33">
        <v>45375.784755864297</v>
      </c>
      <c r="Z40" s="33">
        <v>45063.095303924252</v>
      </c>
      <c r="AA40" s="33">
        <v>50670.550701992091</v>
      </c>
      <c r="AB40" s="33">
        <v>50782.343654500553</v>
      </c>
      <c r="AC40" s="33">
        <v>51144.433700704802</v>
      </c>
      <c r="AD40" s="33">
        <v>57531.104684532816</v>
      </c>
      <c r="AE40" s="33">
        <v>53359.389113936057</v>
      </c>
    </row>
    <row r="41" spans="1:31" s="28" customFormat="1">
      <c r="A41" s="29" t="s">
        <v>131</v>
      </c>
      <c r="B41" s="29" t="s">
        <v>68</v>
      </c>
      <c r="C41" s="33">
        <v>5555.096651613143</v>
      </c>
      <c r="D41" s="33">
        <v>7538.3549288758795</v>
      </c>
      <c r="E41" s="33">
        <v>7676.9569704696642</v>
      </c>
      <c r="F41" s="33">
        <v>7343.9837938083629</v>
      </c>
      <c r="G41" s="33">
        <v>7448.1634761398973</v>
      </c>
      <c r="H41" s="33">
        <v>7800.5700883935669</v>
      </c>
      <c r="I41" s="33">
        <v>7893.2099819950699</v>
      </c>
      <c r="J41" s="33">
        <v>6593.3635524796127</v>
      </c>
      <c r="K41" s="33">
        <v>7142.0067599800686</v>
      </c>
      <c r="L41" s="33">
        <v>7427.2517300509689</v>
      </c>
      <c r="M41" s="33">
        <v>8470.7807644047134</v>
      </c>
      <c r="N41" s="33">
        <v>10567.359564363513</v>
      </c>
      <c r="O41" s="33">
        <v>12657.906538430743</v>
      </c>
      <c r="P41" s="33">
        <v>12643.50807092335</v>
      </c>
      <c r="Q41" s="33">
        <v>13138.642914375705</v>
      </c>
      <c r="R41" s="33">
        <v>12816.475205933455</v>
      </c>
      <c r="S41" s="33">
        <v>16429.5792437659</v>
      </c>
      <c r="T41" s="33">
        <v>17555.837720661104</v>
      </c>
      <c r="U41" s="33">
        <v>19754.087296854377</v>
      </c>
      <c r="V41" s="33">
        <v>22122.648456104056</v>
      </c>
      <c r="W41" s="33">
        <v>24604.370557598268</v>
      </c>
      <c r="X41" s="33">
        <v>28931.005692037736</v>
      </c>
      <c r="Y41" s="33">
        <v>27659.465635383447</v>
      </c>
      <c r="Z41" s="33">
        <v>27498.717862843128</v>
      </c>
      <c r="AA41" s="33">
        <v>26048.90916020588</v>
      </c>
      <c r="AB41" s="33">
        <v>32500.82415784656</v>
      </c>
      <c r="AC41" s="33">
        <v>34203.179581473647</v>
      </c>
      <c r="AD41" s="33">
        <v>28763.237125946871</v>
      </c>
      <c r="AE41" s="33">
        <v>33261.253670712518</v>
      </c>
    </row>
    <row r="42" spans="1:31" s="28" customFormat="1">
      <c r="A42" s="29" t="s">
        <v>131</v>
      </c>
      <c r="B42" s="29" t="s">
        <v>36</v>
      </c>
      <c r="C42" s="33">
        <v>1.61179649999999E-5</v>
      </c>
      <c r="D42" s="33">
        <v>22.705681121801998</v>
      </c>
      <c r="E42" s="33">
        <v>25.694048379822</v>
      </c>
      <c r="F42" s="33">
        <v>29.136706233649999</v>
      </c>
      <c r="G42" s="33">
        <v>28.4995022566969</v>
      </c>
      <c r="H42" s="33">
        <v>30.061645615202</v>
      </c>
      <c r="I42" s="33">
        <v>30.038396906750002</v>
      </c>
      <c r="J42" s="33">
        <v>144.32210599999991</v>
      </c>
      <c r="K42" s="33">
        <v>140.88088299999998</v>
      </c>
      <c r="L42" s="33">
        <v>143.3666089999999</v>
      </c>
      <c r="M42" s="33">
        <v>235.284133</v>
      </c>
      <c r="N42" s="33">
        <v>481.55213900000001</v>
      </c>
      <c r="O42" s="33">
        <v>907.34462600000006</v>
      </c>
      <c r="P42" s="33">
        <v>915.86312400000008</v>
      </c>
      <c r="Q42" s="33">
        <v>925.43644900000004</v>
      </c>
      <c r="R42" s="33">
        <v>933.08431499999995</v>
      </c>
      <c r="S42" s="33">
        <v>880.94595800000002</v>
      </c>
      <c r="T42" s="33">
        <v>885.01253299999996</v>
      </c>
      <c r="U42" s="33">
        <v>893.58802700000001</v>
      </c>
      <c r="V42" s="33">
        <v>866.54595999999901</v>
      </c>
      <c r="W42" s="33">
        <v>868.27340000000004</v>
      </c>
      <c r="X42" s="33">
        <v>3269.5623000000001</v>
      </c>
      <c r="Y42" s="33">
        <v>3223.61</v>
      </c>
      <c r="Z42" s="33">
        <v>3539.7759999999998</v>
      </c>
      <c r="AA42" s="33">
        <v>4023.3395999999998</v>
      </c>
      <c r="AB42" s="33">
        <v>8401.2549999999992</v>
      </c>
      <c r="AC42" s="33">
        <v>8802.9590000000007</v>
      </c>
      <c r="AD42" s="33">
        <v>7696.1149999999998</v>
      </c>
      <c r="AE42" s="33">
        <v>8824.7450000000008</v>
      </c>
    </row>
    <row r="43" spans="1:31" s="28" customFormat="1">
      <c r="A43" s="29" t="s">
        <v>131</v>
      </c>
      <c r="B43" s="29" t="s">
        <v>73</v>
      </c>
      <c r="C43" s="33">
        <v>246.05611999999999</v>
      </c>
      <c r="D43" s="33">
        <v>322.63562000000002</v>
      </c>
      <c r="E43" s="33">
        <v>408.959590648134</v>
      </c>
      <c r="F43" s="33">
        <v>373.39472338149699</v>
      </c>
      <c r="G43" s="33">
        <v>404.07026558266699</v>
      </c>
      <c r="H43" s="33">
        <v>483.32052888158199</v>
      </c>
      <c r="I43" s="33">
        <v>556.98986400880392</v>
      </c>
      <c r="J43" s="33">
        <v>537.78807400000005</v>
      </c>
      <c r="K43" s="33">
        <v>547.44344599999999</v>
      </c>
      <c r="L43" s="33">
        <v>583.44195999999999</v>
      </c>
      <c r="M43" s="33">
        <v>639.91970999999899</v>
      </c>
      <c r="N43" s="33">
        <v>2080.37554</v>
      </c>
      <c r="O43" s="33">
        <v>3220.55636</v>
      </c>
      <c r="P43" s="33">
        <v>3171.3419199999998</v>
      </c>
      <c r="Q43" s="33">
        <v>3331.6788700000002</v>
      </c>
      <c r="R43" s="33">
        <v>3260.0546400000003</v>
      </c>
      <c r="S43" s="33">
        <v>5791.0790699999998</v>
      </c>
      <c r="T43" s="33">
        <v>6075.3001699999995</v>
      </c>
      <c r="U43" s="33">
        <v>6626.8827999999994</v>
      </c>
      <c r="V43" s="33">
        <v>7010.1221599999999</v>
      </c>
      <c r="W43" s="33">
        <v>7889.9929199999997</v>
      </c>
      <c r="X43" s="33">
        <v>7613.4404599999998</v>
      </c>
      <c r="Y43" s="33">
        <v>6786.8349000000007</v>
      </c>
      <c r="Z43" s="33">
        <v>7015.87453</v>
      </c>
      <c r="AA43" s="33">
        <v>5698.6508699999904</v>
      </c>
      <c r="AB43" s="33">
        <v>4354.8379299999997</v>
      </c>
      <c r="AC43" s="33">
        <v>4723.5899599999993</v>
      </c>
      <c r="AD43" s="33">
        <v>2615.298194</v>
      </c>
      <c r="AE43" s="33">
        <v>3504.10689</v>
      </c>
    </row>
    <row r="44" spans="1:31" s="28" customFormat="1">
      <c r="A44" s="29" t="s">
        <v>131</v>
      </c>
      <c r="B44" s="29" t="s">
        <v>56</v>
      </c>
      <c r="C44" s="25">
        <v>10.444312400000001</v>
      </c>
      <c r="D44" s="25">
        <v>39.733988299999986</v>
      </c>
      <c r="E44" s="25">
        <v>81.868041000000005</v>
      </c>
      <c r="F44" s="25">
        <v>164.14751000000001</v>
      </c>
      <c r="G44" s="25">
        <v>248.12941499999999</v>
      </c>
      <c r="H44" s="25">
        <v>343.783546</v>
      </c>
      <c r="I44" s="25">
        <v>446.31925699999999</v>
      </c>
      <c r="J44" s="25">
        <v>521.29018999999994</v>
      </c>
      <c r="K44" s="25">
        <v>646.42381599999999</v>
      </c>
      <c r="L44" s="25">
        <v>741.43007999999998</v>
      </c>
      <c r="M44" s="25">
        <v>830.20223999999905</v>
      </c>
      <c r="N44" s="25">
        <v>924.50270399999999</v>
      </c>
      <c r="O44" s="25">
        <v>1018.63454</v>
      </c>
      <c r="P44" s="25">
        <v>1116.28728</v>
      </c>
      <c r="Q44" s="25">
        <v>1243.31044</v>
      </c>
      <c r="R44" s="25">
        <v>1220.7837299999999</v>
      </c>
      <c r="S44" s="25">
        <v>1186.9629199999999</v>
      </c>
      <c r="T44" s="25">
        <v>1276.8575000000001</v>
      </c>
      <c r="U44" s="25">
        <v>1341.5949599999999</v>
      </c>
      <c r="V44" s="25">
        <v>1435.0262500000001</v>
      </c>
      <c r="W44" s="25">
        <v>1547.53278</v>
      </c>
      <c r="X44" s="25">
        <v>1337.6506199999999</v>
      </c>
      <c r="Y44" s="25">
        <v>1215.581089999999</v>
      </c>
      <c r="Z44" s="25">
        <v>1233.9168299999999</v>
      </c>
      <c r="AA44" s="25">
        <v>977.30466999999999</v>
      </c>
      <c r="AB44" s="25">
        <v>654.24216999999999</v>
      </c>
      <c r="AC44" s="25">
        <v>711.42228</v>
      </c>
      <c r="AD44" s="25">
        <v>349.92451299999999</v>
      </c>
      <c r="AE44" s="25">
        <v>468.495476</v>
      </c>
    </row>
    <row r="45" spans="1:31" s="28" customFormat="1">
      <c r="A45" s="34" t="s">
        <v>138</v>
      </c>
      <c r="B45" s="34"/>
      <c r="C45" s="35">
        <v>58245.021659976039</v>
      </c>
      <c r="D45" s="35">
        <v>58589.816851968535</v>
      </c>
      <c r="E45" s="35">
        <v>59019.94988772412</v>
      </c>
      <c r="F45" s="35">
        <v>54651.898550615195</v>
      </c>
      <c r="G45" s="35">
        <v>57772.071865122147</v>
      </c>
      <c r="H45" s="35">
        <v>57213.678339400518</v>
      </c>
      <c r="I45" s="35">
        <v>57562.428724173995</v>
      </c>
      <c r="J45" s="35">
        <v>59760.116509784013</v>
      </c>
      <c r="K45" s="35">
        <v>60010.360839586661</v>
      </c>
      <c r="L45" s="35">
        <v>60190.479725325604</v>
      </c>
      <c r="M45" s="35">
        <v>60226.421807767198</v>
      </c>
      <c r="N45" s="35">
        <v>62669.85222775452</v>
      </c>
      <c r="O45" s="35">
        <v>64615.266522043778</v>
      </c>
      <c r="P45" s="35">
        <v>67346.568907917346</v>
      </c>
      <c r="Q45" s="35">
        <v>67673.513171356608</v>
      </c>
      <c r="R45" s="35">
        <v>69375.568926806198</v>
      </c>
      <c r="S45" s="35">
        <v>75557.462910442831</v>
      </c>
      <c r="T45" s="35">
        <v>76279.106892341195</v>
      </c>
      <c r="U45" s="35">
        <v>77608.425585451361</v>
      </c>
      <c r="V45" s="35">
        <v>77555.489877811386</v>
      </c>
      <c r="W45" s="35">
        <v>79849.881591708283</v>
      </c>
      <c r="X45" s="35">
        <v>83412.875056561868</v>
      </c>
      <c r="Y45" s="35">
        <v>85652.985588046649</v>
      </c>
      <c r="Z45" s="35">
        <v>85120.864377104415</v>
      </c>
      <c r="AA45" s="35">
        <v>87172.810938905517</v>
      </c>
      <c r="AB45" s="35">
        <v>94032.087580281019</v>
      </c>
      <c r="AC45" s="35">
        <v>94592.160385837458</v>
      </c>
      <c r="AD45" s="35">
        <v>94672.723308986315</v>
      </c>
      <c r="AE45" s="35">
        <v>94911.910109803779</v>
      </c>
    </row>
    <row r="46" spans="1:31" s="28" customFormat="1"/>
    <row r="47" spans="1:31" s="28" customFormat="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s="28" customFormat="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s="28" customFormat="1">
      <c r="A49" s="29" t="s">
        <v>132</v>
      </c>
      <c r="B49" s="29" t="s">
        <v>71</v>
      </c>
      <c r="C49" s="33">
        <v>25362.793099999988</v>
      </c>
      <c r="D49" s="33">
        <v>22283.435299999994</v>
      </c>
      <c r="E49" s="33">
        <v>23076.095700000002</v>
      </c>
      <c r="F49" s="33">
        <v>10675.2875084071</v>
      </c>
      <c r="G49" s="33">
        <v>10312.394710316761</v>
      </c>
      <c r="H49" s="33">
        <v>7755.9146360167433</v>
      </c>
      <c r="I49" s="33">
        <v>1398.6051336807161</v>
      </c>
      <c r="J49" s="33">
        <v>1763.714464894497</v>
      </c>
      <c r="K49" s="33">
        <v>1817.1977025209651</v>
      </c>
      <c r="L49" s="33">
        <v>1759.2971920505909</v>
      </c>
      <c r="M49" s="33">
        <v>1645.7713529272562</v>
      </c>
      <c r="N49" s="33">
        <v>1613.3348699857781</v>
      </c>
      <c r="O49" s="33">
        <v>1725.9962991847428</v>
      </c>
      <c r="P49" s="33">
        <v>1683.6227374753003</v>
      </c>
      <c r="Q49" s="33">
        <v>1579.2033175230449</v>
      </c>
      <c r="R49" s="33">
        <v>1500.7725964628598</v>
      </c>
      <c r="S49" s="33">
        <v>1127.6928580119147</v>
      </c>
      <c r="T49" s="33">
        <v>1629.090957787409</v>
      </c>
      <c r="U49" s="33">
        <v>1616.1333346226299</v>
      </c>
      <c r="V49" s="33">
        <v>648.73220265761393</v>
      </c>
      <c r="W49" s="33">
        <v>1257.301352316947</v>
      </c>
      <c r="X49" s="33">
        <v>1609.2505120884218</v>
      </c>
      <c r="Y49" s="33">
        <v>1698.0094762169981</v>
      </c>
      <c r="Z49" s="33">
        <v>1503.4884826939701</v>
      </c>
      <c r="AA49" s="33">
        <v>1456.475816319381</v>
      </c>
      <c r="AB49" s="33">
        <v>687.92019026736205</v>
      </c>
      <c r="AC49" s="33">
        <v>3.0765606099999987E-4</v>
      </c>
      <c r="AD49" s="33">
        <v>0</v>
      </c>
      <c r="AE49" s="33">
        <v>0</v>
      </c>
    </row>
    <row r="50" spans="1:31" s="28" customFormat="1">
      <c r="A50" s="29" t="s">
        <v>132</v>
      </c>
      <c r="B50" s="29" t="s">
        <v>20</v>
      </c>
      <c r="C50" s="33">
        <v>1.2815898E-5</v>
      </c>
      <c r="D50" s="33">
        <v>1.25622769999999E-5</v>
      </c>
      <c r="E50" s="33">
        <v>1.3287591E-5</v>
      </c>
      <c r="F50" s="33">
        <v>2.496192E-5</v>
      </c>
      <c r="G50" s="33">
        <v>2.5417662999999899E-5</v>
      </c>
      <c r="H50" s="33">
        <v>2.540255E-5</v>
      </c>
      <c r="I50" s="33">
        <v>2.6248228E-5</v>
      </c>
      <c r="J50" s="33">
        <v>2.6260072999999999E-5</v>
      </c>
      <c r="K50" s="33">
        <v>2.6724536E-5</v>
      </c>
      <c r="L50" s="33">
        <v>2.688654E-5</v>
      </c>
      <c r="M50" s="33">
        <v>2.8681780999999998E-5</v>
      </c>
      <c r="N50" s="33">
        <v>4.3082221999999999E-5</v>
      </c>
      <c r="O50" s="33">
        <v>4.3736516000000001E-5</v>
      </c>
      <c r="P50" s="33">
        <v>4.3595165999999999E-5</v>
      </c>
      <c r="Q50" s="33">
        <v>4.2602295999999999E-5</v>
      </c>
      <c r="R50" s="33">
        <v>4.2361404000000002E-5</v>
      </c>
      <c r="S50" s="33">
        <v>7.3783375999999997E-5</v>
      </c>
      <c r="T50" s="33">
        <v>7.4783150000000002E-5</v>
      </c>
      <c r="U50" s="33">
        <v>7.9299969999999906E-5</v>
      </c>
      <c r="V50" s="33">
        <v>7.8474426E-5</v>
      </c>
      <c r="W50" s="33">
        <v>1.1849748999999999E-4</v>
      </c>
      <c r="X50" s="33">
        <v>1.2264234999999999E-4</v>
      </c>
      <c r="Y50" s="33">
        <v>1.8432592E-4</v>
      </c>
      <c r="Z50" s="33">
        <v>1.7514276000000001E-4</v>
      </c>
      <c r="AA50" s="33">
        <v>1.7941627000000001E-4</v>
      </c>
      <c r="AB50" s="33">
        <v>6.0572009999999995E-4</v>
      </c>
      <c r="AC50" s="33">
        <v>6.5155566000000002E-4</v>
      </c>
      <c r="AD50" s="33">
        <v>6.2948505999999905E-4</v>
      </c>
      <c r="AE50" s="33">
        <v>6.2094593999999996E-4</v>
      </c>
    </row>
    <row r="51" spans="1:31" s="28" customFormat="1">
      <c r="A51" s="29" t="s">
        <v>132</v>
      </c>
      <c r="B51" s="29" t="s">
        <v>32</v>
      </c>
      <c r="C51" s="33">
        <v>10.819421</v>
      </c>
      <c r="D51" s="33">
        <v>5.6342154000000004</v>
      </c>
      <c r="E51" s="33">
        <v>9.2344550000000005</v>
      </c>
      <c r="F51" s="33">
        <v>99.313130000000001</v>
      </c>
      <c r="G51" s="33">
        <v>86.526119999999906</v>
      </c>
      <c r="H51" s="33">
        <v>82.542289999999994</v>
      </c>
      <c r="I51" s="33">
        <v>93.759513999999996</v>
      </c>
      <c r="J51" s="33">
        <v>128.01552000000001</v>
      </c>
      <c r="K51" s="33">
        <v>84.400859999999994</v>
      </c>
      <c r="L51" s="33">
        <v>131.34306000000001</v>
      </c>
      <c r="M51" s="33">
        <v>285.18340000000001</v>
      </c>
      <c r="N51" s="33">
        <v>397.06772000000001</v>
      </c>
      <c r="O51" s="33">
        <v>425.08742999999998</v>
      </c>
      <c r="P51" s="33">
        <v>767.26329999999996</v>
      </c>
      <c r="Q51" s="33">
        <v>443.92110000000002</v>
      </c>
      <c r="R51" s="33">
        <v>348.06945999999999</v>
      </c>
      <c r="S51" s="33">
        <v>834.04809999999998</v>
      </c>
      <c r="T51" s="33">
        <v>1119.9342999999999</v>
      </c>
      <c r="U51" s="33">
        <v>0</v>
      </c>
      <c r="V51" s="33">
        <v>0</v>
      </c>
      <c r="W51" s="33">
        <v>0</v>
      </c>
      <c r="X51" s="33">
        <v>0</v>
      </c>
      <c r="Y51" s="33">
        <v>0</v>
      </c>
      <c r="Z51" s="33">
        <v>0</v>
      </c>
      <c r="AA51" s="33">
        <v>0</v>
      </c>
      <c r="AB51" s="33">
        <v>0</v>
      </c>
      <c r="AC51" s="33">
        <v>0</v>
      </c>
      <c r="AD51" s="33">
        <v>0</v>
      </c>
      <c r="AE51" s="33">
        <v>0</v>
      </c>
    </row>
    <row r="52" spans="1:31" s="28" customFormat="1">
      <c r="A52" s="29" t="s">
        <v>132</v>
      </c>
      <c r="B52" s="29" t="s">
        <v>66</v>
      </c>
      <c r="C52" s="33">
        <v>10.402999162805701</v>
      </c>
      <c r="D52" s="33">
        <v>0.30747971981573902</v>
      </c>
      <c r="E52" s="33">
        <v>9.3491514300253016</v>
      </c>
      <c r="F52" s="33">
        <v>63.952967444715611</v>
      </c>
      <c r="G52" s="33">
        <v>50.467768202265802</v>
      </c>
      <c r="H52" s="33">
        <v>107.00757862062001</v>
      </c>
      <c r="I52" s="33">
        <v>53.582078917553382</v>
      </c>
      <c r="J52" s="33">
        <v>83.414061329137795</v>
      </c>
      <c r="K52" s="33">
        <v>52.851660929027901</v>
      </c>
      <c r="L52" s="33">
        <v>92.198663023523295</v>
      </c>
      <c r="M52" s="33">
        <v>141.98780543071311</v>
      </c>
      <c r="N52" s="33">
        <v>322.74692788702748</v>
      </c>
      <c r="O52" s="33">
        <v>190.13759264693087</v>
      </c>
      <c r="P52" s="33">
        <v>583.25831245338986</v>
      </c>
      <c r="Q52" s="33">
        <v>546.66966810092083</v>
      </c>
      <c r="R52" s="33">
        <v>521.42115599034696</v>
      </c>
      <c r="S52" s="33">
        <v>1281.8218612072899</v>
      </c>
      <c r="T52" s="33">
        <v>1176.4916836527616</v>
      </c>
      <c r="U52" s="33">
        <v>2930.42005578409</v>
      </c>
      <c r="V52" s="33">
        <v>3505.9578474875293</v>
      </c>
      <c r="W52" s="33">
        <v>4420.317689129899</v>
      </c>
      <c r="X52" s="33">
        <v>4934.2314806168097</v>
      </c>
      <c r="Y52" s="33">
        <v>6787.3930680919602</v>
      </c>
      <c r="Z52" s="33">
        <v>5026.0220503452301</v>
      </c>
      <c r="AA52" s="33">
        <v>5578.2166937236498</v>
      </c>
      <c r="AB52" s="33">
        <v>9017.1940019085196</v>
      </c>
      <c r="AC52" s="33">
        <v>9166.4535668720982</v>
      </c>
      <c r="AD52" s="33">
        <v>12605.500045999901</v>
      </c>
      <c r="AE52" s="33">
        <v>12074.801324999999</v>
      </c>
    </row>
    <row r="53" spans="1:31" s="28" customFormat="1">
      <c r="A53" s="29" t="s">
        <v>132</v>
      </c>
      <c r="B53" s="29" t="s">
        <v>65</v>
      </c>
      <c r="C53" s="33">
        <v>2782.5702299999998</v>
      </c>
      <c r="D53" s="33">
        <v>2809.619713999999</v>
      </c>
      <c r="E53" s="33">
        <v>2553.4937329999898</v>
      </c>
      <c r="F53" s="33">
        <v>3150.0302099999999</v>
      </c>
      <c r="G53" s="33">
        <v>3232.840083</v>
      </c>
      <c r="H53" s="33">
        <v>3062.9866999999999</v>
      </c>
      <c r="I53" s="33">
        <v>3094.1682249999999</v>
      </c>
      <c r="J53" s="33">
        <v>3900.1364229999999</v>
      </c>
      <c r="K53" s="33">
        <v>3232.9757069999991</v>
      </c>
      <c r="L53" s="33">
        <v>2774.971055</v>
      </c>
      <c r="M53" s="33">
        <v>2795.809264</v>
      </c>
      <c r="N53" s="33">
        <v>2526.19733</v>
      </c>
      <c r="O53" s="33">
        <v>3114.882955</v>
      </c>
      <c r="P53" s="33">
        <v>3213.7784169999991</v>
      </c>
      <c r="Q53" s="33">
        <v>3049.3858599999999</v>
      </c>
      <c r="R53" s="33">
        <v>3065.5641970000001</v>
      </c>
      <c r="S53" s="33">
        <v>3877.0345300000004</v>
      </c>
      <c r="T53" s="33">
        <v>3220.5860899999984</v>
      </c>
      <c r="U53" s="33">
        <v>2770.1201239999991</v>
      </c>
      <c r="V53" s="33">
        <v>2769.574494</v>
      </c>
      <c r="W53" s="33">
        <v>2512.7003449999997</v>
      </c>
      <c r="X53" s="33">
        <v>3090.6587499999987</v>
      </c>
      <c r="Y53" s="33">
        <v>3201.173499999989</v>
      </c>
      <c r="Z53" s="33">
        <v>3025.3880299999992</v>
      </c>
      <c r="AA53" s="33">
        <v>3048.8143970000001</v>
      </c>
      <c r="AB53" s="33">
        <v>3843.5264729999976</v>
      </c>
      <c r="AC53" s="33">
        <v>3194.871024</v>
      </c>
      <c r="AD53" s="33">
        <v>2738.2960979999993</v>
      </c>
      <c r="AE53" s="33">
        <v>2746.256523999999</v>
      </c>
    </row>
    <row r="54" spans="1:31" s="28" customFormat="1">
      <c r="A54" s="29" t="s">
        <v>132</v>
      </c>
      <c r="B54" s="29" t="s">
        <v>69</v>
      </c>
      <c r="C54" s="33">
        <v>10674.447628125266</v>
      </c>
      <c r="D54" s="33">
        <v>13535.164690404872</v>
      </c>
      <c r="E54" s="33">
        <v>11432.569959414242</v>
      </c>
      <c r="F54" s="33">
        <v>16634.551111274133</v>
      </c>
      <c r="G54" s="33">
        <v>17329.675025952707</v>
      </c>
      <c r="H54" s="33">
        <v>19111.607945090793</v>
      </c>
      <c r="I54" s="33">
        <v>25371.446035746572</v>
      </c>
      <c r="J54" s="33">
        <v>26081.188335030791</v>
      </c>
      <c r="K54" s="33">
        <v>27239.02053229708</v>
      </c>
      <c r="L54" s="33">
        <v>25462.839568991345</v>
      </c>
      <c r="M54" s="33">
        <v>27976.049869999453</v>
      </c>
      <c r="N54" s="33">
        <v>24702.19077371544</v>
      </c>
      <c r="O54" s="33">
        <v>26758.639185588621</v>
      </c>
      <c r="P54" s="33">
        <v>28540.319916406246</v>
      </c>
      <c r="Q54" s="33">
        <v>30680.361501691536</v>
      </c>
      <c r="R54" s="33">
        <v>32886.484204143657</v>
      </c>
      <c r="S54" s="33">
        <v>34743.595005026596</v>
      </c>
      <c r="T54" s="33">
        <v>35972.593559584078</v>
      </c>
      <c r="U54" s="33">
        <v>33630.203326341092</v>
      </c>
      <c r="V54" s="33">
        <v>35274.692661409383</v>
      </c>
      <c r="W54" s="33">
        <v>31512.49966704108</v>
      </c>
      <c r="X54" s="33">
        <v>30988.253871350917</v>
      </c>
      <c r="Y54" s="33">
        <v>32191.212259019834</v>
      </c>
      <c r="Z54" s="33">
        <v>33741.519520100963</v>
      </c>
      <c r="AA54" s="33">
        <v>31919.303323980319</v>
      </c>
      <c r="AB54" s="33">
        <v>31838.49962288317</v>
      </c>
      <c r="AC54" s="33">
        <v>34717.017055000004</v>
      </c>
      <c r="AD54" s="33">
        <v>33139.085529999997</v>
      </c>
      <c r="AE54" s="33">
        <v>39135.06798</v>
      </c>
    </row>
    <row r="55" spans="1:31" s="28" customFormat="1">
      <c r="A55" s="29" t="s">
        <v>132</v>
      </c>
      <c r="B55" s="29" t="s">
        <v>68</v>
      </c>
      <c r="C55" s="33">
        <v>2656.0009663103674</v>
      </c>
      <c r="D55" s="33">
        <v>2636.7348539071277</v>
      </c>
      <c r="E55" s="33">
        <v>2730.9954182121842</v>
      </c>
      <c r="F55" s="33">
        <v>2624.948582322299</v>
      </c>
      <c r="G55" s="33">
        <v>3188.098673312054</v>
      </c>
      <c r="H55" s="33">
        <v>3335.7899155421328</v>
      </c>
      <c r="I55" s="33">
        <v>4272.1708198246452</v>
      </c>
      <c r="J55" s="33">
        <v>3948.9957489311118</v>
      </c>
      <c r="K55" s="33">
        <v>4038.9773259845251</v>
      </c>
      <c r="L55" s="33">
        <v>4676.3505921475535</v>
      </c>
      <c r="M55" s="33">
        <v>5809.3982682657779</v>
      </c>
      <c r="N55" s="33">
        <v>8149.7366456961763</v>
      </c>
      <c r="O55" s="33">
        <v>7560.7038557880051</v>
      </c>
      <c r="P55" s="33">
        <v>7592.8708543446701</v>
      </c>
      <c r="Q55" s="33">
        <v>8035.0105325195191</v>
      </c>
      <c r="R55" s="33">
        <v>8246.3379086018831</v>
      </c>
      <c r="S55" s="33">
        <v>8195.3208329999998</v>
      </c>
      <c r="T55" s="33">
        <v>8410.9718899999989</v>
      </c>
      <c r="U55" s="33">
        <v>9366.0335899999991</v>
      </c>
      <c r="V55" s="33">
        <v>9459.2036000000007</v>
      </c>
      <c r="W55" s="33">
        <v>16242.985144999988</v>
      </c>
      <c r="X55" s="33">
        <v>16516.251469999996</v>
      </c>
      <c r="Y55" s="33">
        <v>16457.772879999997</v>
      </c>
      <c r="Z55" s="33">
        <v>17880.88853</v>
      </c>
      <c r="AA55" s="33">
        <v>18102.333719999904</v>
      </c>
      <c r="AB55" s="33">
        <v>16687.005459999898</v>
      </c>
      <c r="AC55" s="33">
        <v>17495.974600000001</v>
      </c>
      <c r="AD55" s="33">
        <v>17395.716919999995</v>
      </c>
      <c r="AE55" s="33">
        <v>16245.012269999999</v>
      </c>
    </row>
    <row r="56" spans="1:31" s="28" customFormat="1">
      <c r="A56" s="29" t="s">
        <v>132</v>
      </c>
      <c r="B56" s="29" t="s">
        <v>36</v>
      </c>
      <c r="C56" s="33">
        <v>52.485746291287001</v>
      </c>
      <c r="D56" s="33">
        <v>110.901447154029</v>
      </c>
      <c r="E56" s="33">
        <v>125.78568534665398</v>
      </c>
      <c r="F56" s="33">
        <v>159.41138518560999</v>
      </c>
      <c r="G56" s="33">
        <v>154.85470220751401</v>
      </c>
      <c r="H56" s="33">
        <v>159.68822733418</v>
      </c>
      <c r="I56" s="33">
        <v>163.25159631604487</v>
      </c>
      <c r="J56" s="33">
        <v>153.22845517691002</v>
      </c>
      <c r="K56" s="33">
        <v>147.5286172357799</v>
      </c>
      <c r="L56" s="33">
        <v>149.23299265640992</v>
      </c>
      <c r="M56" s="33">
        <v>144.29846142195902</v>
      </c>
      <c r="N56" s="33">
        <v>144.64683687619998</v>
      </c>
      <c r="O56" s="33">
        <v>110.66239074809999</v>
      </c>
      <c r="P56" s="33">
        <v>104.405959645</v>
      </c>
      <c r="Q56" s="33">
        <v>114.38650202704</v>
      </c>
      <c r="R56" s="33">
        <v>112.2636612323</v>
      </c>
      <c r="S56" s="33">
        <v>104.19411659175</v>
      </c>
      <c r="T56" s="33">
        <v>101.34002473009998</v>
      </c>
      <c r="U56" s="33">
        <v>111.69429702609899</v>
      </c>
      <c r="V56" s="33">
        <v>108.07947580199999</v>
      </c>
      <c r="W56" s="33">
        <v>2110.833846</v>
      </c>
      <c r="X56" s="33">
        <v>1968.8893</v>
      </c>
      <c r="Y56" s="33">
        <v>2003.8200999999999</v>
      </c>
      <c r="Z56" s="33">
        <v>6159.9614000000001</v>
      </c>
      <c r="AA56" s="33">
        <v>6079.4440000000004</v>
      </c>
      <c r="AB56" s="33">
        <v>5530.0719999999901</v>
      </c>
      <c r="AC56" s="33">
        <v>8195.3250000000007</v>
      </c>
      <c r="AD56" s="33">
        <v>8686.9509999999991</v>
      </c>
      <c r="AE56" s="33">
        <v>8220.99</v>
      </c>
    </row>
    <row r="57" spans="1:31" s="28" customFormat="1">
      <c r="A57" s="29" t="s">
        <v>132</v>
      </c>
      <c r="B57" s="29" t="s">
        <v>73</v>
      </c>
      <c r="C57" s="33">
        <v>0</v>
      </c>
      <c r="D57" s="33">
        <v>0</v>
      </c>
      <c r="E57" s="33">
        <v>3.4148634E-5</v>
      </c>
      <c r="F57" s="33">
        <v>9.4829905999999995E-5</v>
      </c>
      <c r="G57" s="33">
        <v>9.4532675999999896E-5</v>
      </c>
      <c r="H57" s="33">
        <v>4.7497730000000001E-4</v>
      </c>
      <c r="I57" s="33">
        <v>4.7243774E-4</v>
      </c>
      <c r="J57" s="33">
        <v>4.7990837000000001E-4</v>
      </c>
      <c r="K57" s="33">
        <v>4.6284077999999998E-4</v>
      </c>
      <c r="L57" s="33">
        <v>1.2052082E-3</v>
      </c>
      <c r="M57" s="33">
        <v>1.2550964E-3</v>
      </c>
      <c r="N57" s="33">
        <v>3514.9983000000002</v>
      </c>
      <c r="O57" s="33">
        <v>3355.7440000000001</v>
      </c>
      <c r="P57" s="33">
        <v>3221.4839999999999</v>
      </c>
      <c r="Q57" s="33">
        <v>4087.7103999999999</v>
      </c>
      <c r="R57" s="33">
        <v>4059.9059999999999</v>
      </c>
      <c r="S57" s="33">
        <v>4240.2655999999997</v>
      </c>
      <c r="T57" s="33">
        <v>4248.9440000000004</v>
      </c>
      <c r="U57" s="33">
        <v>4576.6099999999997</v>
      </c>
      <c r="V57" s="33">
        <v>4439.0186000000003</v>
      </c>
      <c r="W57" s="33">
        <v>5456.9345999999996</v>
      </c>
      <c r="X57" s="33">
        <v>5190.7665999999999</v>
      </c>
      <c r="Y57" s="33">
        <v>4709.9960000000001</v>
      </c>
      <c r="Z57" s="33">
        <v>4370.3315000000002</v>
      </c>
      <c r="AA57" s="33">
        <v>4162.4862999999996</v>
      </c>
      <c r="AB57" s="33">
        <v>3776.8146999999999</v>
      </c>
      <c r="AC57" s="33">
        <v>2910.1147000000001</v>
      </c>
      <c r="AD57" s="33">
        <v>2864.5486000000001</v>
      </c>
      <c r="AE57" s="33">
        <v>2602.8114999999998</v>
      </c>
    </row>
    <row r="58" spans="1:31" s="28" customFormat="1">
      <c r="A58" s="29" t="s">
        <v>132</v>
      </c>
      <c r="B58" s="29" t="s">
        <v>56</v>
      </c>
      <c r="C58" s="25">
        <v>7.9361159999999993</v>
      </c>
      <c r="D58" s="25">
        <v>20.24959599999999</v>
      </c>
      <c r="E58" s="25">
        <v>74.615357000000003</v>
      </c>
      <c r="F58" s="25">
        <v>181.88262499999999</v>
      </c>
      <c r="G58" s="25">
        <v>290.320403</v>
      </c>
      <c r="H58" s="25">
        <v>423.31448399999988</v>
      </c>
      <c r="I58" s="25">
        <v>561.75580999999897</v>
      </c>
      <c r="J58" s="25">
        <v>680.07412999999997</v>
      </c>
      <c r="K58" s="25">
        <v>822.00635</v>
      </c>
      <c r="L58" s="25">
        <v>926.05800999999997</v>
      </c>
      <c r="M58" s="25">
        <v>1027.9117000000001</v>
      </c>
      <c r="N58" s="25">
        <v>1116.877</v>
      </c>
      <c r="O58" s="25">
        <v>1236.2825499999999</v>
      </c>
      <c r="P58" s="25">
        <v>1313.2255700000001</v>
      </c>
      <c r="Q58" s="25">
        <v>1554.3617400000001</v>
      </c>
      <c r="R58" s="25">
        <v>1604.35526</v>
      </c>
      <c r="S58" s="25">
        <v>1539.1811399999999</v>
      </c>
      <c r="T58" s="25">
        <v>1581.3979300000001</v>
      </c>
      <c r="U58" s="25">
        <v>1740.7068199999999</v>
      </c>
      <c r="V58" s="25">
        <v>1758.8159000000001</v>
      </c>
      <c r="W58" s="25">
        <v>1772.10472</v>
      </c>
      <c r="X58" s="25">
        <v>1735.4838399999999</v>
      </c>
      <c r="Y58" s="25">
        <v>1514.3591999999999</v>
      </c>
      <c r="Z58" s="25">
        <v>1434.8136200000001</v>
      </c>
      <c r="AA58" s="25">
        <v>1420.6866500000001</v>
      </c>
      <c r="AB58" s="25">
        <v>1199.2395299999989</v>
      </c>
      <c r="AC58" s="25">
        <v>825.11621999999898</v>
      </c>
      <c r="AD58" s="25">
        <v>759.96167000000003</v>
      </c>
      <c r="AE58" s="25">
        <v>739.76628000000005</v>
      </c>
    </row>
    <row r="59" spans="1:31" s="28" customFormat="1">
      <c r="A59" s="34" t="s">
        <v>138</v>
      </c>
      <c r="B59" s="34"/>
      <c r="C59" s="35">
        <v>41497.034357414326</v>
      </c>
      <c r="D59" s="35">
        <v>41270.896265994088</v>
      </c>
      <c r="E59" s="35">
        <v>39811.738430344034</v>
      </c>
      <c r="F59" s="35">
        <v>33248.083534410165</v>
      </c>
      <c r="G59" s="35">
        <v>34200.002406201449</v>
      </c>
      <c r="H59" s="35">
        <v>33455.84909067284</v>
      </c>
      <c r="I59" s="35">
        <v>34283.731833417711</v>
      </c>
      <c r="J59" s="35">
        <v>35905.464579445608</v>
      </c>
      <c r="K59" s="35">
        <v>36465.423815456132</v>
      </c>
      <c r="L59" s="35">
        <v>34897.000158099552</v>
      </c>
      <c r="M59" s="35">
        <v>38654.199989304987</v>
      </c>
      <c r="N59" s="35">
        <v>37711.274310366643</v>
      </c>
      <c r="O59" s="35">
        <v>39775.447361944818</v>
      </c>
      <c r="P59" s="35">
        <v>42381.113581274774</v>
      </c>
      <c r="Q59" s="35">
        <v>44334.552022437318</v>
      </c>
      <c r="R59" s="35">
        <v>46568.649564560154</v>
      </c>
      <c r="S59" s="35">
        <v>50059.513261029177</v>
      </c>
      <c r="T59" s="35">
        <v>51529.668555807395</v>
      </c>
      <c r="U59" s="35">
        <v>50312.910510047783</v>
      </c>
      <c r="V59" s="35">
        <v>51658.160884028948</v>
      </c>
      <c r="W59" s="35">
        <v>55945.804316985406</v>
      </c>
      <c r="X59" s="35">
        <v>57138.64620669849</v>
      </c>
      <c r="Y59" s="35">
        <v>60335.5613676547</v>
      </c>
      <c r="Z59" s="35">
        <v>61177.30678828292</v>
      </c>
      <c r="AA59" s="35">
        <v>60105.144130439527</v>
      </c>
      <c r="AB59" s="35">
        <v>62074.146353779048</v>
      </c>
      <c r="AC59" s="35">
        <v>64574.317205083826</v>
      </c>
      <c r="AD59" s="35">
        <v>65878.599223484955</v>
      </c>
      <c r="AE59" s="35">
        <v>70201.138719945942</v>
      </c>
    </row>
    <row r="60" spans="1:31" s="28" customFormat="1"/>
    <row r="61" spans="1:31" s="28" customFormat="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s="28" customFormat="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s="28" customFormat="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s="28" customFormat="1">
      <c r="A64" s="29" t="s">
        <v>133</v>
      </c>
      <c r="B64" s="29" t="s">
        <v>20</v>
      </c>
      <c r="C64" s="33">
        <v>1114.832622254326</v>
      </c>
      <c r="D64" s="33">
        <v>1114.8326220767019</v>
      </c>
      <c r="E64" s="33">
        <v>465.80104535487902</v>
      </c>
      <c r="F64" s="33">
        <v>958.11631870808799</v>
      </c>
      <c r="G64" s="33">
        <v>1154.4060190736141</v>
      </c>
      <c r="H64" s="33">
        <v>1022.566488776489</v>
      </c>
      <c r="I64" s="33">
        <v>650.93714876463605</v>
      </c>
      <c r="J64" s="33">
        <v>473.52198871439202</v>
      </c>
      <c r="K64" s="33">
        <v>649.34331935568798</v>
      </c>
      <c r="L64" s="33">
        <v>763.76922023037798</v>
      </c>
      <c r="M64" s="33">
        <v>891.292990812222</v>
      </c>
      <c r="N64" s="33">
        <v>989.20013017970598</v>
      </c>
      <c r="O64" s="33">
        <v>1194.2988306786301</v>
      </c>
      <c r="P64" s="33">
        <v>1281.7009309264301</v>
      </c>
      <c r="Q64" s="33">
        <v>1064.709434520373</v>
      </c>
      <c r="R64" s="33">
        <v>1058.8352345859839</v>
      </c>
      <c r="S64" s="33">
        <v>5.3993394000000001E-5</v>
      </c>
      <c r="T64" s="33">
        <v>5.4124583E-5</v>
      </c>
      <c r="U64" s="33">
        <v>5.3891560000000001E-5</v>
      </c>
      <c r="V64" s="33">
        <v>5.2940969999999998E-5</v>
      </c>
      <c r="W64" s="33">
        <v>6.0096036999999902E-5</v>
      </c>
      <c r="X64" s="33">
        <v>6.1172499999999997E-5</v>
      </c>
      <c r="Y64" s="33">
        <v>6.143156E-5</v>
      </c>
      <c r="Z64" s="33">
        <v>5.8272977E-5</v>
      </c>
      <c r="AA64" s="33">
        <v>5.9239067999999999E-5</v>
      </c>
      <c r="AB64" s="33">
        <v>6.1114749999999996E-5</v>
      </c>
      <c r="AC64" s="33">
        <v>6.0309644999999999E-5</v>
      </c>
      <c r="AD64" s="33">
        <v>5.9526440000000003E-5</v>
      </c>
      <c r="AE64" s="33">
        <v>5.8572190000000001E-5</v>
      </c>
    </row>
    <row r="65" spans="1:31" s="28" customFormat="1">
      <c r="A65" s="29" t="s">
        <v>133</v>
      </c>
      <c r="B65" s="29" t="s">
        <v>32</v>
      </c>
      <c r="C65" s="33">
        <v>658.26229999999998</v>
      </c>
      <c r="D65" s="33">
        <v>675.75429999999994</v>
      </c>
      <c r="E65" s="33">
        <v>640.78959999999995</v>
      </c>
      <c r="F65" s="33">
        <v>156.60075000000001</v>
      </c>
      <c r="G65" s="33">
        <v>219.36068999999901</v>
      </c>
      <c r="H65" s="33">
        <v>210.97919999999999</v>
      </c>
      <c r="I65" s="33">
        <v>118.78158999999999</v>
      </c>
      <c r="J65" s="33">
        <v>131.86176</v>
      </c>
      <c r="K65" s="33">
        <v>82.587469999999996</v>
      </c>
      <c r="L65" s="33">
        <v>141.76687999999999</v>
      </c>
      <c r="M65" s="33">
        <v>259.70877000000002</v>
      </c>
      <c r="N65" s="33">
        <v>401.79021999999998</v>
      </c>
      <c r="O65" s="33">
        <v>477.253659999999</v>
      </c>
      <c r="P65" s="33">
        <v>913.57500000000005</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s="28" customFormat="1">
      <c r="A66" s="29" t="s">
        <v>133</v>
      </c>
      <c r="B66" s="29" t="s">
        <v>66</v>
      </c>
      <c r="C66" s="33">
        <v>45.688450304181053</v>
      </c>
      <c r="D66" s="33">
        <v>22.054474295088799</v>
      </c>
      <c r="E66" s="33">
        <v>79.6515254018381</v>
      </c>
      <c r="F66" s="33">
        <v>182.67292970915992</v>
      </c>
      <c r="G66" s="33">
        <v>225.29596639327164</v>
      </c>
      <c r="H66" s="33">
        <v>188.69114963125091</v>
      </c>
      <c r="I66" s="33">
        <v>78.771519259503123</v>
      </c>
      <c r="J66" s="33">
        <v>96.652265938803467</v>
      </c>
      <c r="K66" s="33">
        <v>81.129710262107722</v>
      </c>
      <c r="L66" s="33">
        <v>137.96255528274497</v>
      </c>
      <c r="M66" s="33">
        <v>214.40775621196082</v>
      </c>
      <c r="N66" s="33">
        <v>306.44697777722985</v>
      </c>
      <c r="O66" s="33">
        <v>322.18072253333389</v>
      </c>
      <c r="P66" s="33">
        <v>475.45754147787346</v>
      </c>
      <c r="Q66" s="33">
        <v>480.64906414527991</v>
      </c>
      <c r="R66" s="33">
        <v>428.4030171200456</v>
      </c>
      <c r="S66" s="33">
        <v>1079.8699720286259</v>
      </c>
      <c r="T66" s="33">
        <v>1055.1056566952604</v>
      </c>
      <c r="U66" s="33">
        <v>1298.1522456974203</v>
      </c>
      <c r="V66" s="33">
        <v>1332.8476521386967</v>
      </c>
      <c r="W66" s="33">
        <v>1361.2422804363578</v>
      </c>
      <c r="X66" s="33">
        <v>1492.412044314076</v>
      </c>
      <c r="Y66" s="33">
        <v>1803.8460564159789</v>
      </c>
      <c r="Z66" s="33">
        <v>804.98331940727405</v>
      </c>
      <c r="AA66" s="33">
        <v>848.0924726454399</v>
      </c>
      <c r="AB66" s="33">
        <v>820.2294318435338</v>
      </c>
      <c r="AC66" s="33">
        <v>739.5492247370687</v>
      </c>
      <c r="AD66" s="33">
        <v>814.91273726552595</v>
      </c>
      <c r="AE66" s="33">
        <v>770.92948262862399</v>
      </c>
    </row>
    <row r="67" spans="1:31" s="28" customFormat="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s="28" customFormat="1">
      <c r="A68" s="29" t="s">
        <v>133</v>
      </c>
      <c r="B68" s="29" t="s">
        <v>69</v>
      </c>
      <c r="C68" s="33">
        <v>7489.1088391708872</v>
      </c>
      <c r="D68" s="33">
        <v>8230.164360548375</v>
      </c>
      <c r="E68" s="33">
        <v>7412.0188458223784</v>
      </c>
      <c r="F68" s="33">
        <v>9499.5399146579111</v>
      </c>
      <c r="G68" s="33">
        <v>9233.4428547443313</v>
      </c>
      <c r="H68" s="33">
        <v>10173.587745129122</v>
      </c>
      <c r="I68" s="33">
        <v>10573.511789693301</v>
      </c>
      <c r="J68" s="33">
        <v>11984.446020223917</v>
      </c>
      <c r="K68" s="33">
        <v>12145.894928922546</v>
      </c>
      <c r="L68" s="33">
        <v>11579.314529196168</v>
      </c>
      <c r="M68" s="33">
        <v>12185.02561533162</v>
      </c>
      <c r="N68" s="33">
        <v>12388.271033820294</v>
      </c>
      <c r="O68" s="33">
        <v>12042.35778532821</v>
      </c>
      <c r="P68" s="33">
        <v>11236.838329328226</v>
      </c>
      <c r="Q68" s="33">
        <v>12627.694226357329</v>
      </c>
      <c r="R68" s="33">
        <v>12276.93925018411</v>
      </c>
      <c r="S68" s="33">
        <v>12309.199995808434</v>
      </c>
      <c r="T68" s="33">
        <v>13254.634824250428</v>
      </c>
      <c r="U68" s="33">
        <v>13501.061416686947</v>
      </c>
      <c r="V68" s="33">
        <v>14122.36940048609</v>
      </c>
      <c r="W68" s="33">
        <v>13053.222165292324</v>
      </c>
      <c r="X68" s="33">
        <v>13447.413863099557</v>
      </c>
      <c r="Y68" s="33">
        <v>13519.853306597388</v>
      </c>
      <c r="Z68" s="33">
        <v>15332.909355962987</v>
      </c>
      <c r="AA68" s="33">
        <v>15391.990085149893</v>
      </c>
      <c r="AB68" s="33">
        <v>18044.223377890856</v>
      </c>
      <c r="AC68" s="33">
        <v>18496.908707205937</v>
      </c>
      <c r="AD68" s="33">
        <v>17936.315338535562</v>
      </c>
      <c r="AE68" s="33">
        <v>18236.753423335911</v>
      </c>
    </row>
    <row r="69" spans="1:31" s="28" customFormat="1">
      <c r="A69" s="29" t="s">
        <v>133</v>
      </c>
      <c r="B69" s="29" t="s">
        <v>68</v>
      </c>
      <c r="C69" s="33">
        <v>947.13771693701528</v>
      </c>
      <c r="D69" s="33">
        <v>1101.2221981259879</v>
      </c>
      <c r="E69" s="33">
        <v>1098.8690059527657</v>
      </c>
      <c r="F69" s="33">
        <v>1067.4598707758789</v>
      </c>
      <c r="G69" s="33">
        <v>1041.493959446</v>
      </c>
      <c r="H69" s="33">
        <v>1066.2808337263398</v>
      </c>
      <c r="I69" s="33">
        <v>1152.9196607761942</v>
      </c>
      <c r="J69" s="33">
        <v>1094.959740616287</v>
      </c>
      <c r="K69" s="33">
        <v>1136.1448777290072</v>
      </c>
      <c r="L69" s="33">
        <v>1285.6897583738119</v>
      </c>
      <c r="M69" s="33">
        <v>1302.979371125535</v>
      </c>
      <c r="N69" s="33">
        <v>1311.3504121454187</v>
      </c>
      <c r="O69" s="33">
        <v>1238.8834978849661</v>
      </c>
      <c r="P69" s="33">
        <v>1914.5459631396843</v>
      </c>
      <c r="Q69" s="33">
        <v>1985.085982506077</v>
      </c>
      <c r="R69" s="33">
        <v>2106.6610114452287</v>
      </c>
      <c r="S69" s="33">
        <v>2829.2216954882451</v>
      </c>
      <c r="T69" s="33">
        <v>2809.4561983297704</v>
      </c>
      <c r="U69" s="33">
        <v>2710.8674221628344</v>
      </c>
      <c r="V69" s="33">
        <v>2912.2729327778147</v>
      </c>
      <c r="W69" s="33">
        <v>2896.0333073253887</v>
      </c>
      <c r="X69" s="33">
        <v>2928.1747227304108</v>
      </c>
      <c r="Y69" s="33">
        <v>3969.4274790596019</v>
      </c>
      <c r="Z69" s="33">
        <v>3856.2992004470389</v>
      </c>
      <c r="AA69" s="33">
        <v>4024.0552195082878</v>
      </c>
      <c r="AB69" s="33">
        <v>3632.787572354292</v>
      </c>
      <c r="AC69" s="33">
        <v>3626.2628789804348</v>
      </c>
      <c r="AD69" s="33">
        <v>3558.765239191308</v>
      </c>
      <c r="AE69" s="33">
        <v>3807.245338717275</v>
      </c>
    </row>
    <row r="70" spans="1:31" s="28" customFormat="1">
      <c r="A70" s="29" t="s">
        <v>133</v>
      </c>
      <c r="B70" s="29" t="s">
        <v>36</v>
      </c>
      <c r="C70" s="33">
        <v>87.596855080685913</v>
      </c>
      <c r="D70" s="33">
        <v>83.134181658069991</v>
      </c>
      <c r="E70" s="33">
        <v>101.6791901676269</v>
      </c>
      <c r="F70" s="33">
        <v>98.002225436944002</v>
      </c>
      <c r="G70" s="33">
        <v>92.764583021252875</v>
      </c>
      <c r="H70" s="33">
        <v>93.244110255769996</v>
      </c>
      <c r="I70" s="33">
        <v>93.601613766625988</v>
      </c>
      <c r="J70" s="33">
        <v>88.892022630490004</v>
      </c>
      <c r="K70" s="33">
        <v>85.182130270419876</v>
      </c>
      <c r="L70" s="33">
        <v>85.580050789190011</v>
      </c>
      <c r="M70" s="33">
        <v>78.798563658759903</v>
      </c>
      <c r="N70" s="33">
        <v>203.63175999999999</v>
      </c>
      <c r="O70" s="33">
        <v>198.47442799999999</v>
      </c>
      <c r="P70" s="33">
        <v>184.32722000000001</v>
      </c>
      <c r="Q70" s="33">
        <v>722.09642499999995</v>
      </c>
      <c r="R70" s="33">
        <v>713.89698700000008</v>
      </c>
      <c r="S70" s="33">
        <v>711.14209799999992</v>
      </c>
      <c r="T70" s="33">
        <v>699.08284000000003</v>
      </c>
      <c r="U70" s="33">
        <v>719.54984599999989</v>
      </c>
      <c r="V70" s="33">
        <v>708.58584499999984</v>
      </c>
      <c r="W70" s="33">
        <v>1057.1839599999901</v>
      </c>
      <c r="X70" s="33">
        <v>1027.39302</v>
      </c>
      <c r="Y70" s="33">
        <v>958.42973400000005</v>
      </c>
      <c r="Z70" s="33">
        <v>1019.0960700000001</v>
      </c>
      <c r="AA70" s="33">
        <v>1137.3521499999999</v>
      </c>
      <c r="AB70" s="33">
        <v>1016.4597669999999</v>
      </c>
      <c r="AC70" s="33">
        <v>939.84866299999999</v>
      </c>
      <c r="AD70" s="33">
        <v>978.92648599999995</v>
      </c>
      <c r="AE70" s="33">
        <v>933.24154999999996</v>
      </c>
    </row>
    <row r="71" spans="1:31" s="28" customFormat="1">
      <c r="A71" s="29" t="s">
        <v>133</v>
      </c>
      <c r="B71" s="29" t="s">
        <v>73</v>
      </c>
      <c r="C71" s="33">
        <v>0</v>
      </c>
      <c r="D71" s="33">
        <v>0</v>
      </c>
      <c r="E71" s="33">
        <v>2.8202665000000001E-5</v>
      </c>
      <c r="F71" s="33">
        <v>3.0015223999999999E-5</v>
      </c>
      <c r="G71" s="33">
        <v>2.9414301E-5</v>
      </c>
      <c r="H71" s="33">
        <v>3.7025435000000002E-5</v>
      </c>
      <c r="I71" s="33">
        <v>3.6945442999999998E-5</v>
      </c>
      <c r="J71" s="33">
        <v>3.7842899999999902E-5</v>
      </c>
      <c r="K71" s="33">
        <v>4.4733800000000002E-5</v>
      </c>
      <c r="L71" s="33">
        <v>5.1370766999999901E-5</v>
      </c>
      <c r="M71" s="33">
        <v>5.2040843000000003E-5</v>
      </c>
      <c r="N71" s="33">
        <v>8.0504665999999995E-5</v>
      </c>
      <c r="O71" s="33">
        <v>7.8684429999999997E-5</v>
      </c>
      <c r="P71" s="33">
        <v>7.9161226000000001E-5</v>
      </c>
      <c r="Q71" s="33">
        <v>9.8293479999999995E-5</v>
      </c>
      <c r="R71" s="33">
        <v>9.7877745999999999E-5</v>
      </c>
      <c r="S71" s="33">
        <v>1.3237905E-4</v>
      </c>
      <c r="T71" s="33">
        <v>1.3261533999999999E-4</v>
      </c>
      <c r="U71" s="33">
        <v>1.3647759999999999E-4</v>
      </c>
      <c r="V71" s="33">
        <v>1.3840842E-4</v>
      </c>
      <c r="W71" s="33">
        <v>1.9911172999999901E-4</v>
      </c>
      <c r="X71" s="33">
        <v>1.9289409000000001E-4</v>
      </c>
      <c r="Y71" s="33">
        <v>1.9582453000000001E-4</v>
      </c>
      <c r="Z71" s="33">
        <v>2.1395872000000001E-4</v>
      </c>
      <c r="AA71" s="33">
        <v>3.1392957000000001E-4</v>
      </c>
      <c r="AB71" s="33">
        <v>2.9880807000000001E-4</v>
      </c>
      <c r="AC71" s="33">
        <v>3.0587430000000003E-4</v>
      </c>
      <c r="AD71" s="33">
        <v>3.0751854999999998E-4</v>
      </c>
      <c r="AE71" s="33">
        <v>3.1453505000000003E-4</v>
      </c>
    </row>
    <row r="72" spans="1:31" s="28" customFormat="1">
      <c r="A72" s="29" t="s">
        <v>133</v>
      </c>
      <c r="B72" s="29" t="s">
        <v>56</v>
      </c>
      <c r="C72" s="25">
        <v>14.42212289999989</v>
      </c>
      <c r="D72" s="25">
        <v>26.754334199999992</v>
      </c>
      <c r="E72" s="25">
        <v>53.140462999999997</v>
      </c>
      <c r="F72" s="25">
        <v>78.48845</v>
      </c>
      <c r="G72" s="25">
        <v>101.2373739999999</v>
      </c>
      <c r="H72" s="25">
        <v>130.01585</v>
      </c>
      <c r="I72" s="25">
        <v>162.62144199999992</v>
      </c>
      <c r="J72" s="25">
        <v>194.25749499999989</v>
      </c>
      <c r="K72" s="25">
        <v>231.515997</v>
      </c>
      <c r="L72" s="25">
        <v>265.98103300000002</v>
      </c>
      <c r="M72" s="25">
        <v>278.76911200000001</v>
      </c>
      <c r="N72" s="25">
        <v>306.00424000000004</v>
      </c>
      <c r="O72" s="25">
        <v>334.10415</v>
      </c>
      <c r="P72" s="25">
        <v>364.13463000000002</v>
      </c>
      <c r="Q72" s="25">
        <v>379.77415999999999</v>
      </c>
      <c r="R72" s="25">
        <v>383.2373169999999</v>
      </c>
      <c r="S72" s="25">
        <v>395.60599999999999</v>
      </c>
      <c r="T72" s="25">
        <v>396.65652</v>
      </c>
      <c r="U72" s="25">
        <v>421.95840999999996</v>
      </c>
      <c r="V72" s="25">
        <v>423.44639000000001</v>
      </c>
      <c r="W72" s="25">
        <v>435.11537999999996</v>
      </c>
      <c r="X72" s="25">
        <v>418.80729999999988</v>
      </c>
      <c r="Y72" s="25">
        <v>382.81583000000001</v>
      </c>
      <c r="Z72" s="25">
        <v>405.06524999999999</v>
      </c>
      <c r="AA72" s="25">
        <v>395.39612999999986</v>
      </c>
      <c r="AB72" s="25">
        <v>337.8531319999999</v>
      </c>
      <c r="AC72" s="25">
        <v>325.87578200000002</v>
      </c>
      <c r="AD72" s="25">
        <v>296.04625299999998</v>
      </c>
      <c r="AE72" s="25">
        <v>285.05414499999989</v>
      </c>
    </row>
    <row r="73" spans="1:31" s="28" customFormat="1">
      <c r="A73" s="34" t="s">
        <v>138</v>
      </c>
      <c r="B73" s="34"/>
      <c r="C73" s="35">
        <v>10255.02992866641</v>
      </c>
      <c r="D73" s="35">
        <v>11144.027955046155</v>
      </c>
      <c r="E73" s="35">
        <v>9697.130022531861</v>
      </c>
      <c r="F73" s="35">
        <v>11864.389783851038</v>
      </c>
      <c r="G73" s="35">
        <v>11873.999489657215</v>
      </c>
      <c r="H73" s="35">
        <v>12662.105417263201</v>
      </c>
      <c r="I73" s="35">
        <v>12574.921708493635</v>
      </c>
      <c r="J73" s="35">
        <v>13781.441775493398</v>
      </c>
      <c r="K73" s="35">
        <v>14095.100306269349</v>
      </c>
      <c r="L73" s="35">
        <v>13908.502943083104</v>
      </c>
      <c r="M73" s="35">
        <v>14853.414503481339</v>
      </c>
      <c r="N73" s="35">
        <v>15397.058773922648</v>
      </c>
      <c r="O73" s="35">
        <v>15274.974496425139</v>
      </c>
      <c r="P73" s="35">
        <v>15822.117764872213</v>
      </c>
      <c r="Q73" s="35">
        <v>16158.138707529059</v>
      </c>
      <c r="R73" s="35">
        <v>15870.838513335368</v>
      </c>
      <c r="S73" s="35">
        <v>16218.291717318698</v>
      </c>
      <c r="T73" s="35">
        <v>17119.196733400044</v>
      </c>
      <c r="U73" s="35">
        <v>17510.081138438763</v>
      </c>
      <c r="V73" s="35">
        <v>18367.490038343571</v>
      </c>
      <c r="W73" s="35">
        <v>17310.497813150108</v>
      </c>
      <c r="X73" s="35">
        <v>17868.000691316542</v>
      </c>
      <c r="Y73" s="35">
        <v>19293.12690350453</v>
      </c>
      <c r="Z73" s="35">
        <v>19994.191934090279</v>
      </c>
      <c r="AA73" s="35">
        <v>20264.13783654269</v>
      </c>
      <c r="AB73" s="35">
        <v>22497.240443203431</v>
      </c>
      <c r="AC73" s="35">
        <v>22862.720871233083</v>
      </c>
      <c r="AD73" s="35">
        <v>22309.993374518835</v>
      </c>
      <c r="AE73" s="35">
        <v>22814.928303254001</v>
      </c>
    </row>
    <row r="74" spans="1:31" s="28" customFormat="1"/>
    <row r="75" spans="1:31" s="28" customFormat="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s="28" customFormat="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s="28" customFormat="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s="28" customFormat="1">
      <c r="A78" s="29" t="s">
        <v>134</v>
      </c>
      <c r="B78" s="29" t="s">
        <v>20</v>
      </c>
      <c r="C78" s="33">
        <v>1.0020274E-5</v>
      </c>
      <c r="D78" s="33">
        <v>9.7636409999999996E-6</v>
      </c>
      <c r="E78" s="33">
        <v>1.0285634E-5</v>
      </c>
      <c r="F78" s="33">
        <v>1.0309358E-5</v>
      </c>
      <c r="G78" s="33">
        <v>1.023419E-5</v>
      </c>
      <c r="H78" s="33">
        <v>1.0326356499999999E-5</v>
      </c>
      <c r="I78" s="33">
        <v>1.1040143000000001E-5</v>
      </c>
      <c r="J78" s="33">
        <v>1.1419600999999999E-5</v>
      </c>
      <c r="K78" s="33">
        <v>1.2540594999999999E-5</v>
      </c>
      <c r="L78" s="33">
        <v>1.2904804999999999E-5</v>
      </c>
      <c r="M78" s="33">
        <v>1.2912383E-5</v>
      </c>
      <c r="N78" s="33">
        <v>1.4414453E-5</v>
      </c>
      <c r="O78" s="33">
        <v>1.4417037000000001E-5</v>
      </c>
      <c r="P78" s="33">
        <v>1.3969227000000001E-5</v>
      </c>
      <c r="Q78" s="33">
        <v>1.4197672999999901E-5</v>
      </c>
      <c r="R78" s="33">
        <v>1.4719852E-5</v>
      </c>
      <c r="S78" s="33">
        <v>1.5203527E-5</v>
      </c>
      <c r="T78" s="33">
        <v>1.6400316E-5</v>
      </c>
      <c r="U78" s="33">
        <v>1.7246335E-5</v>
      </c>
      <c r="V78" s="33">
        <v>1.6893072999999999E-5</v>
      </c>
      <c r="W78" s="33">
        <v>1.9293084E-5</v>
      </c>
      <c r="X78" s="33">
        <v>1.9419962E-5</v>
      </c>
      <c r="Y78" s="33">
        <v>1.9242661000000001E-5</v>
      </c>
      <c r="Z78" s="33">
        <v>1.9185589000000001E-5</v>
      </c>
      <c r="AA78" s="33">
        <v>1.9646694E-5</v>
      </c>
      <c r="AB78" s="33">
        <v>2.0765473999999999E-5</v>
      </c>
      <c r="AC78" s="33">
        <v>2.2362364999999999E-5</v>
      </c>
      <c r="AD78" s="33">
        <v>2.3358892999999998E-5</v>
      </c>
      <c r="AE78" s="33">
        <v>2.1633301000000001E-5</v>
      </c>
    </row>
    <row r="79" spans="1:31" s="28" customFormat="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s="28" customFormat="1">
      <c r="A80" s="29" t="s">
        <v>134</v>
      </c>
      <c r="B80" s="29" t="s">
        <v>66</v>
      </c>
      <c r="C80" s="33">
        <v>7.4924306999999996E-6</v>
      </c>
      <c r="D80" s="33">
        <v>6.93916839999999E-6</v>
      </c>
      <c r="E80" s="33">
        <v>7.5750573999999798E-6</v>
      </c>
      <c r="F80" s="33">
        <v>7.7413253999999997E-6</v>
      </c>
      <c r="G80" s="33">
        <v>7.6302268999999805E-6</v>
      </c>
      <c r="H80" s="33">
        <v>7.9909481999999894E-6</v>
      </c>
      <c r="I80" s="33">
        <v>8.4467292000000008E-6</v>
      </c>
      <c r="J80" s="33">
        <v>8.7943058999999894E-6</v>
      </c>
      <c r="K80" s="33">
        <v>9.5022596999999996E-6</v>
      </c>
      <c r="L80" s="33">
        <v>9.8080025000000001E-6</v>
      </c>
      <c r="M80" s="33">
        <v>9.7620478999999987E-6</v>
      </c>
      <c r="N80" s="33">
        <v>0.16828196579590002</v>
      </c>
      <c r="O80" s="33">
        <v>1.107267929999999E-5</v>
      </c>
      <c r="P80" s="33">
        <v>9.9694785999999995E-6</v>
      </c>
      <c r="Q80" s="33">
        <v>1.05783551E-5</v>
      </c>
      <c r="R80" s="33">
        <v>1.1151113799999999E-5</v>
      </c>
      <c r="S80" s="33">
        <v>1.179732099999999E-5</v>
      </c>
      <c r="T80" s="33">
        <v>1.2151390999999989E-5</v>
      </c>
      <c r="U80" s="33">
        <v>1.0146950281890001</v>
      </c>
      <c r="V80" s="33">
        <v>0.3455764786553</v>
      </c>
      <c r="W80" s="33">
        <v>2.2461779637984001</v>
      </c>
      <c r="X80" s="33">
        <v>1.2212601999999999E-5</v>
      </c>
      <c r="Y80" s="33">
        <v>1.1941902499999982E-5</v>
      </c>
      <c r="Z80" s="33">
        <v>0.1820348917953</v>
      </c>
      <c r="AA80" s="33">
        <v>1.1969519900000001E-5</v>
      </c>
      <c r="AB80" s="33">
        <v>1.306015539999998E-5</v>
      </c>
      <c r="AC80" s="33">
        <v>0.17279579520999999</v>
      </c>
      <c r="AD80" s="33">
        <v>1.8909168600000001E-5</v>
      </c>
      <c r="AE80" s="33">
        <v>1.196703949999999E-5</v>
      </c>
    </row>
    <row r="81" spans="1:35" s="28" customFormat="1">
      <c r="A81" s="29" t="s">
        <v>134</v>
      </c>
      <c r="B81" s="29" t="s">
        <v>65</v>
      </c>
      <c r="C81" s="33">
        <v>7802.3727599999984</v>
      </c>
      <c r="D81" s="33">
        <v>7992.9147699999985</v>
      </c>
      <c r="E81" s="33">
        <v>8089.4658099999988</v>
      </c>
      <c r="F81" s="33">
        <v>8902.8008499999978</v>
      </c>
      <c r="G81" s="33">
        <v>9370.5491000000002</v>
      </c>
      <c r="H81" s="33">
        <v>8751.834149999997</v>
      </c>
      <c r="I81" s="33">
        <v>8807.1683599999997</v>
      </c>
      <c r="J81" s="33">
        <v>9069.593149999997</v>
      </c>
      <c r="K81" s="33">
        <v>8972.8069899999973</v>
      </c>
      <c r="L81" s="33">
        <v>8967.8849599999976</v>
      </c>
      <c r="M81" s="33">
        <v>8315.0415099999991</v>
      </c>
      <c r="N81" s="33">
        <v>8593.8354699999891</v>
      </c>
      <c r="O81" s="33">
        <v>8895.2556900000018</v>
      </c>
      <c r="P81" s="33">
        <v>9120.0106299999989</v>
      </c>
      <c r="Q81" s="33">
        <v>8779.2617999999984</v>
      </c>
      <c r="R81" s="33">
        <v>8599.6232099999997</v>
      </c>
      <c r="S81" s="33">
        <v>9221.0692499999986</v>
      </c>
      <c r="T81" s="33">
        <v>8691.2980499999976</v>
      </c>
      <c r="U81" s="33">
        <v>8556.5274399999998</v>
      </c>
      <c r="V81" s="33">
        <v>8115.5652999999993</v>
      </c>
      <c r="W81" s="33">
        <v>8357.9697199999991</v>
      </c>
      <c r="X81" s="33">
        <v>9053.5508899999986</v>
      </c>
      <c r="Y81" s="33">
        <v>8944.3009399999992</v>
      </c>
      <c r="Z81" s="33">
        <v>8409.3142399999979</v>
      </c>
      <c r="AA81" s="33">
        <v>8745.3328299999994</v>
      </c>
      <c r="AB81" s="33">
        <v>9803.3827799999981</v>
      </c>
      <c r="AC81" s="33">
        <v>9310.6186699999998</v>
      </c>
      <c r="AD81" s="33">
        <v>9154.3053099999979</v>
      </c>
      <c r="AE81" s="33">
        <v>8976.2294699999984</v>
      </c>
    </row>
    <row r="82" spans="1:35" s="28" customFormat="1">
      <c r="A82" s="29" t="s">
        <v>134</v>
      </c>
      <c r="B82" s="29" t="s">
        <v>69</v>
      </c>
      <c r="C82" s="33">
        <v>3447.4688898505146</v>
      </c>
      <c r="D82" s="33">
        <v>3866.5062236608164</v>
      </c>
      <c r="E82" s="33">
        <v>3982.1141011051363</v>
      </c>
      <c r="F82" s="33">
        <v>3949.5131494256275</v>
      </c>
      <c r="G82" s="33">
        <v>4143.38884209771</v>
      </c>
      <c r="H82" s="33">
        <v>4193.8408902604042</v>
      </c>
      <c r="I82" s="33">
        <v>4259.2294872743396</v>
      </c>
      <c r="J82" s="33">
        <v>3914.0227629628712</v>
      </c>
      <c r="K82" s="33">
        <v>3866.0433424603702</v>
      </c>
      <c r="L82" s="33">
        <v>3706.6223266769975</v>
      </c>
      <c r="M82" s="33">
        <v>4211.4725979587201</v>
      </c>
      <c r="N82" s="33">
        <v>3901.8132924963393</v>
      </c>
      <c r="O82" s="33">
        <v>3896.1076997582377</v>
      </c>
      <c r="P82" s="33">
        <v>4059.3425064285702</v>
      </c>
      <c r="Q82" s="33">
        <v>4138.68491168725</v>
      </c>
      <c r="R82" s="33">
        <v>4344.0960970551396</v>
      </c>
      <c r="S82" s="33">
        <v>4031.1885936617532</v>
      </c>
      <c r="T82" s="33">
        <v>4664.2206099143314</v>
      </c>
      <c r="U82" s="33">
        <v>4484.3936381322865</v>
      </c>
      <c r="V82" s="33">
        <v>4992.7278702607509</v>
      </c>
      <c r="W82" s="33">
        <v>4758.6049597667898</v>
      </c>
      <c r="X82" s="33">
        <v>4730.7518789833994</v>
      </c>
      <c r="Y82" s="33">
        <v>4958.1985029893149</v>
      </c>
      <c r="Z82" s="33">
        <v>4721.6206343328886</v>
      </c>
      <c r="AA82" s="33">
        <v>5226.0925148199103</v>
      </c>
      <c r="AB82" s="33">
        <v>5323.8340701280667</v>
      </c>
      <c r="AC82" s="33">
        <v>5315.5234182229597</v>
      </c>
      <c r="AD82" s="33">
        <v>5128.5309629053299</v>
      </c>
      <c r="AE82" s="33">
        <v>5561.6842225802502</v>
      </c>
    </row>
    <row r="83" spans="1:35" s="28" customFormat="1">
      <c r="A83" s="29" t="s">
        <v>134</v>
      </c>
      <c r="B83" s="29" t="s">
        <v>68</v>
      </c>
      <c r="C83" s="33">
        <v>1.9115114000000001E-6</v>
      </c>
      <c r="D83" s="33">
        <v>3.4052740999999999E-6</v>
      </c>
      <c r="E83" s="33">
        <v>4.495371E-6</v>
      </c>
      <c r="F83" s="33">
        <v>8.1781459999999997E-6</v>
      </c>
      <c r="G83" s="33">
        <v>6.9684169999999897E-6</v>
      </c>
      <c r="H83" s="33">
        <v>8.4962490000000008E-6</v>
      </c>
      <c r="I83" s="33">
        <v>1.0518407E-5</v>
      </c>
      <c r="J83" s="33">
        <v>1.1222100000000001E-5</v>
      </c>
      <c r="K83" s="33">
        <v>2.4080636999999999E-5</v>
      </c>
      <c r="L83" s="33">
        <v>2.9752283999999999E-5</v>
      </c>
      <c r="M83" s="33">
        <v>2.8660669999999999E-5</v>
      </c>
      <c r="N83" s="33">
        <v>2.9907765999999999E-5</v>
      </c>
      <c r="O83" s="33">
        <v>3.0576149999999997E-5</v>
      </c>
      <c r="P83" s="33">
        <v>2.5362855000000001E-5</v>
      </c>
      <c r="Q83" s="33">
        <v>2.8498242999999999E-5</v>
      </c>
      <c r="R83" s="33">
        <v>2.7722524E-5</v>
      </c>
      <c r="S83" s="33">
        <v>2.7351607E-5</v>
      </c>
      <c r="T83" s="33">
        <v>7.5656399999999996E-5</v>
      </c>
      <c r="U83" s="33">
        <v>8.248219E-5</v>
      </c>
      <c r="V83" s="33">
        <v>7.4751230000000006E-5</v>
      </c>
      <c r="W83" s="33">
        <v>2.0694984E-4</v>
      </c>
      <c r="X83" s="33">
        <v>2.1106839999999999E-4</v>
      </c>
      <c r="Y83" s="33">
        <v>1.8209699999999999E-4</v>
      </c>
      <c r="Z83" s="33">
        <v>2.0212046999999999E-4</v>
      </c>
      <c r="AA83" s="33">
        <v>1.9310711999999999E-4</v>
      </c>
      <c r="AB83" s="33">
        <v>1.9293235999999999E-4</v>
      </c>
      <c r="AC83" s="33">
        <v>2.1270193000000001E-4</v>
      </c>
      <c r="AD83" s="33">
        <v>2.0761947E-4</v>
      </c>
      <c r="AE83" s="33">
        <v>1.7714299999999999E-4</v>
      </c>
    </row>
    <row r="84" spans="1:35" s="28" customFormat="1">
      <c r="A84" s="29" t="s">
        <v>134</v>
      </c>
      <c r="B84" s="29" t="s">
        <v>36</v>
      </c>
      <c r="C84" s="33">
        <v>1.548832E-5</v>
      </c>
      <c r="D84" s="33">
        <v>2.2649586999999999E-5</v>
      </c>
      <c r="E84" s="33">
        <v>2.2015884E-5</v>
      </c>
      <c r="F84" s="33">
        <v>2.6368400999999999E-5</v>
      </c>
      <c r="G84" s="33">
        <v>3.6567053000000002E-5</v>
      </c>
      <c r="H84" s="33">
        <v>3.7583962999999997E-5</v>
      </c>
      <c r="I84" s="33">
        <v>4.3564235999999997E-5</v>
      </c>
      <c r="J84" s="33">
        <v>5.11298639999999E-5</v>
      </c>
      <c r="K84" s="33">
        <v>5.4077295999999899E-5</v>
      </c>
      <c r="L84" s="33">
        <v>5.7378079999999997E-5</v>
      </c>
      <c r="M84" s="33">
        <v>6.5125604999999897E-5</v>
      </c>
      <c r="N84" s="33">
        <v>6.6841649999999997E-5</v>
      </c>
      <c r="O84" s="33">
        <v>6.9460659999999994E-5</v>
      </c>
      <c r="P84" s="33">
        <v>8.3519660000000003E-5</v>
      </c>
      <c r="Q84" s="33">
        <v>8.2007909999999999E-5</v>
      </c>
      <c r="R84" s="33">
        <v>8.1975409999999893E-5</v>
      </c>
      <c r="S84" s="33">
        <v>9.5808580000000001E-5</v>
      </c>
      <c r="T84" s="33">
        <v>9.1506553999999996E-5</v>
      </c>
      <c r="U84" s="33">
        <v>1.1177676999999999E-4</v>
      </c>
      <c r="V84" s="33">
        <v>1.3827646999999999E-4</v>
      </c>
      <c r="W84" s="33">
        <v>1.1472959999999999E-4</v>
      </c>
      <c r="X84" s="33">
        <v>1.14347689999999E-4</v>
      </c>
      <c r="Y84" s="33">
        <v>1.382167E-4</v>
      </c>
      <c r="Z84" s="33">
        <v>1.3490755E-4</v>
      </c>
      <c r="AA84" s="33">
        <v>1.4289201999999999E-4</v>
      </c>
      <c r="AB84" s="33">
        <v>1.5361834E-4</v>
      </c>
      <c r="AC84" s="33">
        <v>1.4546599999999999E-4</v>
      </c>
      <c r="AD84" s="33">
        <v>1.4604356000000001E-4</v>
      </c>
      <c r="AE84" s="33">
        <v>2.4578175999999998E-4</v>
      </c>
    </row>
    <row r="85" spans="1:35" s="28" customFormat="1">
      <c r="A85" s="29" t="s">
        <v>134</v>
      </c>
      <c r="B85" s="29" t="s">
        <v>73</v>
      </c>
      <c r="C85" s="33">
        <v>0</v>
      </c>
      <c r="D85" s="33">
        <v>0</v>
      </c>
      <c r="E85" s="33">
        <v>6.2764934999999988E-5</v>
      </c>
      <c r="F85" s="33">
        <v>6.4409183999999996E-5</v>
      </c>
      <c r="G85" s="33">
        <v>7.1323721E-5</v>
      </c>
      <c r="H85" s="33">
        <v>8.0012740999999999E-5</v>
      </c>
      <c r="I85" s="33">
        <v>7.9347423999999998E-5</v>
      </c>
      <c r="J85" s="33">
        <v>8.7602627999999895E-5</v>
      </c>
      <c r="K85" s="33">
        <v>8.3069178000000007E-5</v>
      </c>
      <c r="L85" s="33">
        <v>8.9140036999999991E-5</v>
      </c>
      <c r="M85" s="33">
        <v>1.0029407E-4</v>
      </c>
      <c r="N85" s="33">
        <v>1.0065338999999991E-4</v>
      </c>
      <c r="O85" s="33">
        <v>1.04199946E-4</v>
      </c>
      <c r="P85" s="33">
        <v>1.2612821399999999E-4</v>
      </c>
      <c r="Q85" s="33">
        <v>1.210765319999999E-4</v>
      </c>
      <c r="R85" s="33">
        <v>1.2429880000000001E-4</v>
      </c>
      <c r="S85" s="33">
        <v>1.4171626999999991E-4</v>
      </c>
      <c r="T85" s="33">
        <v>1.33167626E-4</v>
      </c>
      <c r="U85" s="33">
        <v>1.6871821000000002E-4</v>
      </c>
      <c r="V85" s="33">
        <v>2.0360625400000002E-4</v>
      </c>
      <c r="W85" s="33">
        <v>1.7266900599999978E-4</v>
      </c>
      <c r="X85" s="33">
        <v>1.701372899999999E-4</v>
      </c>
      <c r="Y85" s="33">
        <v>2.0588023E-4</v>
      </c>
      <c r="Z85" s="33">
        <v>1.9587788000000002E-4</v>
      </c>
      <c r="AA85" s="33">
        <v>2.0076691399999999E-4</v>
      </c>
      <c r="AB85" s="33">
        <v>2.1953972999999902E-4</v>
      </c>
      <c r="AC85" s="33">
        <v>2.0536846999999901E-4</v>
      </c>
      <c r="AD85" s="33">
        <v>2.1336911999999999E-4</v>
      </c>
      <c r="AE85" s="33">
        <v>3.1906627999999998E-4</v>
      </c>
    </row>
    <row r="86" spans="1:35" s="28" customFormat="1">
      <c r="A86" s="29" t="s">
        <v>134</v>
      </c>
      <c r="B86" s="29" t="s">
        <v>56</v>
      </c>
      <c r="C86" s="25">
        <v>0.48050537199999999</v>
      </c>
      <c r="D86" s="25">
        <v>2.1708655000000001</v>
      </c>
      <c r="E86" s="25">
        <v>3.6542852800000003</v>
      </c>
      <c r="F86" s="25">
        <v>5.1489359000000006</v>
      </c>
      <c r="G86" s="25">
        <v>8.4039938000000003</v>
      </c>
      <c r="H86" s="25">
        <v>12.305791199999899</v>
      </c>
      <c r="I86" s="25">
        <v>15.9606417</v>
      </c>
      <c r="J86" s="25">
        <v>20.787453999999997</v>
      </c>
      <c r="K86" s="25">
        <v>22.247769399999999</v>
      </c>
      <c r="L86" s="25">
        <v>26.768750500000003</v>
      </c>
      <c r="M86" s="25">
        <v>36.312588500000004</v>
      </c>
      <c r="N86" s="25">
        <v>32.389342699999901</v>
      </c>
      <c r="O86" s="25">
        <v>33.313414399999893</v>
      </c>
      <c r="P86" s="25">
        <v>43.3184992999999</v>
      </c>
      <c r="Q86" s="25">
        <v>44.076473</v>
      </c>
      <c r="R86" s="25">
        <v>43.1900282</v>
      </c>
      <c r="S86" s="25">
        <v>49.994063699999998</v>
      </c>
      <c r="T86" s="25">
        <v>47.079490499999991</v>
      </c>
      <c r="U86" s="25">
        <v>51.883024999999996</v>
      </c>
      <c r="V86" s="25">
        <v>63.608222999999988</v>
      </c>
      <c r="W86" s="25">
        <v>59.645623999999906</v>
      </c>
      <c r="X86" s="25">
        <v>52.078219300000001</v>
      </c>
      <c r="Y86" s="25">
        <v>66.230885000000001</v>
      </c>
      <c r="Z86" s="25">
        <v>53.497754999999998</v>
      </c>
      <c r="AA86" s="25">
        <v>53.469261199999998</v>
      </c>
      <c r="AB86" s="25">
        <v>58.240309999999994</v>
      </c>
      <c r="AC86" s="25">
        <v>44.623973399999997</v>
      </c>
      <c r="AD86" s="25">
        <v>52.938865999999997</v>
      </c>
      <c r="AE86" s="25">
        <v>47.365828</v>
      </c>
      <c r="AH86" s="13"/>
      <c r="AI86" s="13"/>
    </row>
    <row r="87" spans="1:35" s="28" customFormat="1">
      <c r="A87" s="34" t="s">
        <v>138</v>
      </c>
      <c r="B87" s="34"/>
      <c r="C87" s="35">
        <v>11249.841669274729</v>
      </c>
      <c r="D87" s="35">
        <v>11859.421013768899</v>
      </c>
      <c r="E87" s="35">
        <v>12071.579933461197</v>
      </c>
      <c r="F87" s="35">
        <v>12852.314025654454</v>
      </c>
      <c r="G87" s="35">
        <v>13513.937966930545</v>
      </c>
      <c r="H87" s="35">
        <v>12945.675067073955</v>
      </c>
      <c r="I87" s="35">
        <v>13066.397877279616</v>
      </c>
      <c r="J87" s="35">
        <v>12983.615944398876</v>
      </c>
      <c r="K87" s="35">
        <v>12838.85037858386</v>
      </c>
      <c r="L87" s="35">
        <v>12674.507339142086</v>
      </c>
      <c r="M87" s="35">
        <v>12526.51415929382</v>
      </c>
      <c r="N87" s="35">
        <v>12495.817088784343</v>
      </c>
      <c r="O87" s="35">
        <v>12791.363445824107</v>
      </c>
      <c r="P87" s="35">
        <v>13179.35318573013</v>
      </c>
      <c r="Q87" s="35">
        <v>12917.94676496152</v>
      </c>
      <c r="R87" s="35">
        <v>12943.719360648631</v>
      </c>
      <c r="S87" s="35">
        <v>13252.257898014206</v>
      </c>
      <c r="T87" s="35">
        <v>13355.518764122437</v>
      </c>
      <c r="U87" s="35">
        <v>13041.935872888998</v>
      </c>
      <c r="V87" s="35">
        <v>13108.638838383709</v>
      </c>
      <c r="W87" s="35">
        <v>13118.821083973511</v>
      </c>
      <c r="X87" s="35">
        <v>13784.303011684362</v>
      </c>
      <c r="Y87" s="35">
        <v>13902.499656270877</v>
      </c>
      <c r="Z87" s="35">
        <v>13131.11713053074</v>
      </c>
      <c r="AA87" s="35">
        <v>13971.425569543244</v>
      </c>
      <c r="AB87" s="35">
        <v>15127.217076886054</v>
      </c>
      <c r="AC87" s="35">
        <v>14626.315119082465</v>
      </c>
      <c r="AD87" s="35">
        <v>14282.836522792861</v>
      </c>
      <c r="AE87" s="35">
        <v>14537.91390332359</v>
      </c>
      <c r="AH87" s="13"/>
      <c r="AI87" s="13"/>
    </row>
    <row r="88" spans="1:35" s="28" customFormat="1" collapsed="1">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H88" s="13"/>
      <c r="AI88" s="13"/>
    </row>
    <row r="89" spans="1:35" s="28" customFormat="1">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row>
    <row r="90" spans="1:35" s="28" customFormat="1">
      <c r="A90" s="18" t="s">
        <v>135</v>
      </c>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row>
    <row r="91" spans="1:35" s="28" customFormat="1">
      <c r="A91" s="19" t="s">
        <v>128</v>
      </c>
      <c r="B91" s="19" t="s">
        <v>129</v>
      </c>
      <c r="C91" s="19" t="s">
        <v>80</v>
      </c>
      <c r="D91" s="19" t="s">
        <v>89</v>
      </c>
      <c r="E91" s="19" t="s">
        <v>90</v>
      </c>
      <c r="F91" s="19" t="s">
        <v>91</v>
      </c>
      <c r="G91" s="19" t="s">
        <v>92</v>
      </c>
      <c r="H91" s="19" t="s">
        <v>93</v>
      </c>
      <c r="I91" s="19" t="s">
        <v>94</v>
      </c>
      <c r="J91" s="19" t="s">
        <v>95</v>
      </c>
      <c r="K91" s="19" t="s">
        <v>96</v>
      </c>
      <c r="L91" s="19" t="s">
        <v>97</v>
      </c>
      <c r="M91" s="19" t="s">
        <v>98</v>
      </c>
      <c r="N91" s="19" t="s">
        <v>99</v>
      </c>
      <c r="O91" s="19" t="s">
        <v>100</v>
      </c>
      <c r="P91" s="19" t="s">
        <v>101</v>
      </c>
      <c r="Q91" s="19" t="s">
        <v>102</v>
      </c>
      <c r="R91" s="19" t="s">
        <v>103</v>
      </c>
      <c r="S91" s="19" t="s">
        <v>104</v>
      </c>
      <c r="T91" s="19" t="s">
        <v>105</v>
      </c>
      <c r="U91" s="19" t="s">
        <v>106</v>
      </c>
      <c r="V91" s="19" t="s">
        <v>107</v>
      </c>
      <c r="W91" s="19" t="s">
        <v>108</v>
      </c>
      <c r="X91" s="19" t="s">
        <v>109</v>
      </c>
      <c r="Y91" s="19" t="s">
        <v>110</v>
      </c>
      <c r="Z91" s="19" t="s">
        <v>111</v>
      </c>
      <c r="AA91" s="19" t="s">
        <v>112</v>
      </c>
      <c r="AB91" s="19" t="s">
        <v>113</v>
      </c>
      <c r="AC91" s="19" t="s">
        <v>114</v>
      </c>
      <c r="AD91" s="19" t="s">
        <v>115</v>
      </c>
      <c r="AE91" s="19" t="s">
        <v>116</v>
      </c>
      <c r="AF91" s="13"/>
      <c r="AG91" s="13"/>
      <c r="AH91" s="13"/>
      <c r="AI91" s="13"/>
    </row>
    <row r="92" spans="1:35" s="28" customFormat="1">
      <c r="A92" s="29" t="s">
        <v>40</v>
      </c>
      <c r="B92" s="29" t="s">
        <v>70</v>
      </c>
      <c r="C92" s="33">
        <v>172.17691608976989</v>
      </c>
      <c r="D92" s="33">
        <v>268.37710717382583</v>
      </c>
      <c r="E92" s="33">
        <v>311.647990631249</v>
      </c>
      <c r="F92" s="33">
        <v>354.71287907165379</v>
      </c>
      <c r="G92" s="33">
        <v>340.62830877142699</v>
      </c>
      <c r="H92" s="33">
        <v>348.68760188244897</v>
      </c>
      <c r="I92" s="33">
        <v>355.08140469914781</v>
      </c>
      <c r="J92" s="33">
        <v>469.45684382811788</v>
      </c>
      <c r="K92" s="33">
        <v>454.85507099465798</v>
      </c>
      <c r="L92" s="33">
        <v>459.97043840824</v>
      </c>
      <c r="M92" s="33">
        <v>555.12092718561996</v>
      </c>
      <c r="N92" s="33">
        <v>1434.350781534579</v>
      </c>
      <c r="O92" s="33">
        <v>1884.399154407168</v>
      </c>
      <c r="P92" s="33">
        <v>1871.3591303841397</v>
      </c>
      <c r="Q92" s="33">
        <v>2535.6315816523997</v>
      </c>
      <c r="R92" s="33">
        <v>2529.4772214769787</v>
      </c>
      <c r="S92" s="33">
        <v>2440.7819240074159</v>
      </c>
      <c r="T92" s="33">
        <v>2421.7670178203161</v>
      </c>
      <c r="U92" s="33">
        <v>2475.8907414208293</v>
      </c>
      <c r="V92" s="33">
        <v>2429.55923563642</v>
      </c>
      <c r="W92" s="33">
        <v>10062.383141954209</v>
      </c>
      <c r="X92" s="33">
        <v>12541.257154537498</v>
      </c>
      <c r="Y92" s="33">
        <v>12071.709685606911</v>
      </c>
      <c r="Z92" s="33">
        <v>17916.664573712409</v>
      </c>
      <c r="AA92" s="33">
        <v>18429.878460139502</v>
      </c>
      <c r="AB92" s="33">
        <v>22563.55980868464</v>
      </c>
      <c r="AC92" s="33">
        <v>25961.145528195168</v>
      </c>
      <c r="AD92" s="33">
        <v>25336.852843680368</v>
      </c>
      <c r="AE92" s="33">
        <v>25926.071019191681</v>
      </c>
      <c r="AF92" s="13"/>
      <c r="AG92" s="13"/>
      <c r="AH92" s="13"/>
      <c r="AI92" s="13"/>
    </row>
    <row r="93" spans="1:35" collapsed="1">
      <c r="A93" s="29" t="s">
        <v>40</v>
      </c>
      <c r="B93" s="29" t="s">
        <v>72</v>
      </c>
      <c r="C93" s="33">
        <v>754.05429600000002</v>
      </c>
      <c r="D93" s="33">
        <v>1182.253066</v>
      </c>
      <c r="E93" s="33">
        <v>1506.876616527376</v>
      </c>
      <c r="F93" s="33">
        <v>3130.5153519801661</v>
      </c>
      <c r="G93" s="33">
        <v>6735.1070713117006</v>
      </c>
      <c r="H93" s="33">
        <v>7223.0513521258799</v>
      </c>
      <c r="I93" s="33">
        <v>9090.8797328610672</v>
      </c>
      <c r="J93" s="33">
        <v>8898.1547531268952</v>
      </c>
      <c r="K93" s="33">
        <v>8852.3128012576781</v>
      </c>
      <c r="L93" s="33">
        <v>9350.9227243019595</v>
      </c>
      <c r="M93" s="33">
        <v>9965.25844914958</v>
      </c>
      <c r="N93" s="33">
        <v>20916.706928073712</v>
      </c>
      <c r="O93" s="33">
        <v>22341.353965655842</v>
      </c>
      <c r="P93" s="33">
        <v>21848.845222415843</v>
      </c>
      <c r="Q93" s="33">
        <v>24595.388542658096</v>
      </c>
      <c r="R93" s="33">
        <v>24133.603807487303</v>
      </c>
      <c r="S93" s="33">
        <v>29555.040462575831</v>
      </c>
      <c r="T93" s="33">
        <v>29214.494758202785</v>
      </c>
      <c r="U93" s="33">
        <v>32280.314056969677</v>
      </c>
      <c r="V93" s="33">
        <v>32981.263762095077</v>
      </c>
      <c r="W93" s="33">
        <v>34837.1891695421</v>
      </c>
      <c r="X93" s="33">
        <v>33944.972674845201</v>
      </c>
      <c r="Y93" s="33">
        <v>30672.49954459491</v>
      </c>
      <c r="Z93" s="33">
        <v>32621.311199084001</v>
      </c>
      <c r="AA93" s="33">
        <v>30199.966491709441</v>
      </c>
      <c r="AB93" s="33">
        <v>27268.020531504284</v>
      </c>
      <c r="AC93" s="33">
        <v>25016.18323226814</v>
      </c>
      <c r="AD93" s="33">
        <v>22473.916972043109</v>
      </c>
      <c r="AE93" s="33">
        <v>22402.941186029271</v>
      </c>
    </row>
    <row r="94" spans="1:35">
      <c r="A94" s="29" t="s">
        <v>40</v>
      </c>
      <c r="B94" s="29" t="s">
        <v>76</v>
      </c>
      <c r="C94" s="33">
        <v>49.470441833999985</v>
      </c>
      <c r="D94" s="33">
        <v>153.88739096999979</v>
      </c>
      <c r="E94" s="33">
        <v>348.81822739999956</v>
      </c>
      <c r="F94" s="33">
        <v>724.49377190000007</v>
      </c>
      <c r="G94" s="33">
        <v>1104.9039476999981</v>
      </c>
      <c r="H94" s="33">
        <v>1569.2351788999997</v>
      </c>
      <c r="I94" s="33">
        <v>2049.2486001999996</v>
      </c>
      <c r="J94" s="33">
        <v>2471.5350533999986</v>
      </c>
      <c r="K94" s="33">
        <v>2988.5098777999992</v>
      </c>
      <c r="L94" s="33">
        <v>3468.6680259999994</v>
      </c>
      <c r="M94" s="33">
        <v>3840.2081438</v>
      </c>
      <c r="N94" s="33">
        <v>4261.7206029999988</v>
      </c>
      <c r="O94" s="33">
        <v>4748.7741549999982</v>
      </c>
      <c r="P94" s="33">
        <v>5168.0205839999999</v>
      </c>
      <c r="Q94" s="33">
        <v>5880.8291173000007</v>
      </c>
      <c r="R94" s="33">
        <v>5969.2109589999991</v>
      </c>
      <c r="S94" s="33">
        <v>5905.5847044000002</v>
      </c>
      <c r="T94" s="33">
        <v>6106.5814164999902</v>
      </c>
      <c r="U94" s="33">
        <v>6538.2306550000003</v>
      </c>
      <c r="V94" s="33">
        <v>6770.1468780000005</v>
      </c>
      <c r="W94" s="33">
        <v>7065.0843990000003</v>
      </c>
      <c r="X94" s="33">
        <v>6828.3073681999995</v>
      </c>
      <c r="Y94" s="33">
        <v>6142.6863370000001</v>
      </c>
      <c r="Z94" s="33">
        <v>6312.0721320000002</v>
      </c>
      <c r="AA94" s="33">
        <v>5902.1767449999898</v>
      </c>
      <c r="AB94" s="33">
        <v>5129.6356539999997</v>
      </c>
      <c r="AC94" s="33">
        <v>4585.0913819999996</v>
      </c>
      <c r="AD94" s="33">
        <v>3885.9259159999997</v>
      </c>
      <c r="AE94" s="33">
        <v>3885.0797985999989</v>
      </c>
    </row>
    <row r="95" spans="1:35" collapsed="1"/>
    <row r="96" spans="1:35">
      <c r="A96" s="19" t="s">
        <v>128</v>
      </c>
      <c r="B96" s="19" t="s">
        <v>129</v>
      </c>
      <c r="C96" s="19" t="s">
        <v>80</v>
      </c>
      <c r="D96" s="19" t="s">
        <v>89</v>
      </c>
      <c r="E96" s="19" t="s">
        <v>90</v>
      </c>
      <c r="F96" s="19" t="s">
        <v>91</v>
      </c>
      <c r="G96" s="19" t="s">
        <v>92</v>
      </c>
      <c r="H96" s="19" t="s">
        <v>93</v>
      </c>
      <c r="I96" s="19" t="s">
        <v>94</v>
      </c>
      <c r="J96" s="19" t="s">
        <v>95</v>
      </c>
      <c r="K96" s="19" t="s">
        <v>96</v>
      </c>
      <c r="L96" s="19" t="s">
        <v>97</v>
      </c>
      <c r="M96" s="19" t="s">
        <v>98</v>
      </c>
      <c r="N96" s="19" t="s">
        <v>99</v>
      </c>
      <c r="O96" s="19" t="s">
        <v>100</v>
      </c>
      <c r="P96" s="19" t="s">
        <v>101</v>
      </c>
      <c r="Q96" s="19" t="s">
        <v>102</v>
      </c>
      <c r="R96" s="19" t="s">
        <v>103</v>
      </c>
      <c r="S96" s="19" t="s">
        <v>104</v>
      </c>
      <c r="T96" s="19" t="s">
        <v>105</v>
      </c>
      <c r="U96" s="19" t="s">
        <v>106</v>
      </c>
      <c r="V96" s="19" t="s">
        <v>107</v>
      </c>
      <c r="W96" s="19" t="s">
        <v>108</v>
      </c>
      <c r="X96" s="19" t="s">
        <v>109</v>
      </c>
      <c r="Y96" s="19" t="s">
        <v>110</v>
      </c>
      <c r="Z96" s="19" t="s">
        <v>111</v>
      </c>
      <c r="AA96" s="19" t="s">
        <v>112</v>
      </c>
      <c r="AB96" s="19" t="s">
        <v>113</v>
      </c>
      <c r="AC96" s="19" t="s">
        <v>114</v>
      </c>
      <c r="AD96" s="19" t="s">
        <v>115</v>
      </c>
      <c r="AE96" s="19" t="s">
        <v>116</v>
      </c>
    </row>
    <row r="97" spans="1:31">
      <c r="A97" s="29" t="s">
        <v>130</v>
      </c>
      <c r="B97" s="29" t="s">
        <v>70</v>
      </c>
      <c r="C97" s="33">
        <v>2.7022370999999998E-5</v>
      </c>
      <c r="D97" s="33">
        <v>3.8769823999999995E-5</v>
      </c>
      <c r="E97" s="33">
        <v>3.9139072999999999E-5</v>
      </c>
      <c r="F97" s="33">
        <v>6.0641343999999999E-5</v>
      </c>
      <c r="G97" s="33">
        <v>6.2074706E-5</v>
      </c>
      <c r="H97" s="33">
        <v>6.487328199999989E-5</v>
      </c>
      <c r="I97" s="33">
        <v>9.5987499999999995E-5</v>
      </c>
      <c r="J97" s="33">
        <v>1.167875519999999E-4</v>
      </c>
      <c r="K97" s="33">
        <v>1.5379965800000001E-4</v>
      </c>
      <c r="L97" s="33">
        <v>1.8535355E-4</v>
      </c>
      <c r="M97" s="33">
        <v>2.08121159999999E-4</v>
      </c>
      <c r="N97" s="33">
        <v>444.32443110752899</v>
      </c>
      <c r="O97" s="33">
        <v>441.19215747615897</v>
      </c>
      <c r="P97" s="33">
        <v>443.35232813127999</v>
      </c>
      <c r="Q97" s="33">
        <v>451.06635972627998</v>
      </c>
      <c r="R97" s="33">
        <v>448.74997920797898</v>
      </c>
      <c r="S97" s="33">
        <v>431.38983593137999</v>
      </c>
      <c r="T97" s="33">
        <v>428.14322126766996</v>
      </c>
      <c r="U97" s="33">
        <v>438.10101025399899</v>
      </c>
      <c r="V97" s="33">
        <v>435.62647768289997</v>
      </c>
      <c r="W97" s="33">
        <v>5312.5330299999996</v>
      </c>
      <c r="X97" s="33">
        <v>5152.5683599999993</v>
      </c>
      <c r="Y97" s="33">
        <v>4804.1336200000005</v>
      </c>
      <c r="Z97" s="33">
        <v>5301.7027699999999</v>
      </c>
      <c r="AA97" s="33">
        <v>5178.7584299999999</v>
      </c>
      <c r="AB97" s="33">
        <v>4976.7060000000001</v>
      </c>
      <c r="AC97" s="33">
        <v>4843.2431199999992</v>
      </c>
      <c r="AD97" s="33">
        <v>4922.3395</v>
      </c>
      <c r="AE97" s="33">
        <v>4796.9738799999996</v>
      </c>
    </row>
    <row r="98" spans="1:31">
      <c r="A98" s="29" t="s">
        <v>130</v>
      </c>
      <c r="B98" s="29" t="s">
        <v>72</v>
      </c>
      <c r="C98" s="33">
        <v>401.824296</v>
      </c>
      <c r="D98" s="33">
        <v>718.57126599999992</v>
      </c>
      <c r="E98" s="33">
        <v>919.13258142256302</v>
      </c>
      <c r="F98" s="33">
        <v>2591.4266206541238</v>
      </c>
      <c r="G98" s="33">
        <v>6153.6787302938119</v>
      </c>
      <c r="H98" s="33">
        <v>6531.6058993257748</v>
      </c>
      <c r="I98" s="33">
        <v>8290.3904534983049</v>
      </c>
      <c r="J98" s="33">
        <v>8129.9467327084058</v>
      </c>
      <c r="K98" s="33">
        <v>8070.0593256025795</v>
      </c>
      <c r="L98" s="33">
        <v>8517.2159100889057</v>
      </c>
      <c r="M98" s="33">
        <v>9061.18417273054</v>
      </c>
      <c r="N98" s="33">
        <v>13830.435801454421</v>
      </c>
      <c r="O98" s="33">
        <v>14036.957537077302</v>
      </c>
      <c r="P98" s="33">
        <v>13797.255335971999</v>
      </c>
      <c r="Q98" s="33">
        <v>15269.688138525751</v>
      </c>
      <c r="R98" s="33">
        <v>14919.4738295302</v>
      </c>
      <c r="S98" s="33">
        <v>16919.288720349159</v>
      </c>
      <c r="T98" s="33">
        <v>16281.640374930761</v>
      </c>
      <c r="U98" s="33">
        <v>18236.467126765347</v>
      </c>
      <c r="V98" s="33">
        <v>18544.018252475729</v>
      </c>
      <c r="W98" s="33">
        <v>18113.764906085762</v>
      </c>
      <c r="X98" s="33">
        <v>17865.284270402641</v>
      </c>
      <c r="Y98" s="33">
        <v>16270.6891828923</v>
      </c>
      <c r="Z98" s="33">
        <v>18349.793746184561</v>
      </c>
      <c r="AA98" s="33">
        <v>17796.535477453221</v>
      </c>
      <c r="AB98" s="33">
        <v>17094.950675817661</v>
      </c>
      <c r="AC98" s="33">
        <v>15446.474110875601</v>
      </c>
      <c r="AD98" s="33">
        <v>15618.2056285587</v>
      </c>
      <c r="AE98" s="33">
        <v>14785.34862336291</v>
      </c>
    </row>
    <row r="99" spans="1:31">
      <c r="A99" s="29" t="s">
        <v>130</v>
      </c>
      <c r="B99" s="29" t="s">
        <v>76</v>
      </c>
      <c r="C99" s="33">
        <v>9.5228640999999907</v>
      </c>
      <c r="D99" s="33">
        <v>46.996445999999892</v>
      </c>
      <c r="E99" s="33">
        <v>92.9894579999999</v>
      </c>
      <c r="F99" s="33">
        <v>208.07878500000001</v>
      </c>
      <c r="G99" s="33">
        <v>326.25618499999899</v>
      </c>
      <c r="H99" s="33">
        <v>479.23532</v>
      </c>
      <c r="I99" s="33">
        <v>622.76137999999992</v>
      </c>
      <c r="J99" s="33">
        <v>773.72387000000003</v>
      </c>
      <c r="K99" s="33">
        <v>920.77401000000009</v>
      </c>
      <c r="L99" s="33">
        <v>1116.6106300000001</v>
      </c>
      <c r="M99" s="33">
        <v>1225.6450500000001</v>
      </c>
      <c r="N99" s="33">
        <v>1409.2463399999999</v>
      </c>
      <c r="O99" s="33">
        <v>1603.14418</v>
      </c>
      <c r="P99" s="33">
        <v>1761.95894</v>
      </c>
      <c r="Q99" s="33">
        <v>2013.87553</v>
      </c>
      <c r="R99" s="33">
        <v>2068.1759000000002</v>
      </c>
      <c r="S99" s="33">
        <v>2094.4890700000001</v>
      </c>
      <c r="T99" s="33">
        <v>2140.3269</v>
      </c>
      <c r="U99" s="33">
        <v>2277.7123700000002</v>
      </c>
      <c r="V99" s="33">
        <v>2339.3573000000001</v>
      </c>
      <c r="W99" s="33">
        <v>2499.7383</v>
      </c>
      <c r="X99" s="33">
        <v>2561.6228599999999</v>
      </c>
      <c r="Y99" s="33">
        <v>2336.0879</v>
      </c>
      <c r="Z99" s="33">
        <v>2557.8166700000002</v>
      </c>
      <c r="AA99" s="33">
        <v>2479.9002799999998</v>
      </c>
      <c r="AB99" s="33">
        <v>2439.57582</v>
      </c>
      <c r="AC99" s="33">
        <v>2286.4764999999998</v>
      </c>
      <c r="AD99" s="33">
        <v>2143.3568700000001</v>
      </c>
      <c r="AE99" s="33">
        <v>2037.4319599999999</v>
      </c>
    </row>
    <row r="101" spans="1:31">
      <c r="A101" s="19" t="s">
        <v>128</v>
      </c>
      <c r="B101" s="19" t="s">
        <v>129</v>
      </c>
      <c r="C101" s="19" t="s">
        <v>80</v>
      </c>
      <c r="D101" s="19" t="s">
        <v>89</v>
      </c>
      <c r="E101" s="19" t="s">
        <v>90</v>
      </c>
      <c r="F101" s="19" t="s">
        <v>91</v>
      </c>
      <c r="G101" s="19" t="s">
        <v>92</v>
      </c>
      <c r="H101" s="19" t="s">
        <v>93</v>
      </c>
      <c r="I101" s="19" t="s">
        <v>94</v>
      </c>
      <c r="J101" s="19" t="s">
        <v>95</v>
      </c>
      <c r="K101" s="19" t="s">
        <v>96</v>
      </c>
      <c r="L101" s="19" t="s">
        <v>97</v>
      </c>
      <c r="M101" s="19" t="s">
        <v>98</v>
      </c>
      <c r="N101" s="19" t="s">
        <v>99</v>
      </c>
      <c r="O101" s="19" t="s">
        <v>100</v>
      </c>
      <c r="P101" s="19" t="s">
        <v>101</v>
      </c>
      <c r="Q101" s="19" t="s">
        <v>102</v>
      </c>
      <c r="R101" s="19" t="s">
        <v>103</v>
      </c>
      <c r="S101" s="19" t="s">
        <v>104</v>
      </c>
      <c r="T101" s="19" t="s">
        <v>105</v>
      </c>
      <c r="U101" s="19" t="s">
        <v>106</v>
      </c>
      <c r="V101" s="19" t="s">
        <v>107</v>
      </c>
      <c r="W101" s="19" t="s">
        <v>108</v>
      </c>
      <c r="X101" s="19" t="s">
        <v>109</v>
      </c>
      <c r="Y101" s="19" t="s">
        <v>110</v>
      </c>
      <c r="Z101" s="19" t="s">
        <v>111</v>
      </c>
      <c r="AA101" s="19" t="s">
        <v>112</v>
      </c>
      <c r="AB101" s="19" t="s">
        <v>113</v>
      </c>
      <c r="AC101" s="19" t="s">
        <v>114</v>
      </c>
      <c r="AD101" s="19" t="s">
        <v>115</v>
      </c>
      <c r="AE101" s="19" t="s">
        <v>116</v>
      </c>
    </row>
    <row r="102" spans="1:31">
      <c r="A102" s="29" t="s">
        <v>131</v>
      </c>
      <c r="B102" s="29" t="s">
        <v>70</v>
      </c>
      <c r="C102" s="33">
        <v>1.896971E-5</v>
      </c>
      <c r="D102" s="33">
        <v>27.9329372065339</v>
      </c>
      <c r="E102" s="33">
        <v>31.72104549985</v>
      </c>
      <c r="F102" s="33">
        <v>36.0242691243959</v>
      </c>
      <c r="G102" s="33">
        <v>35.230303788903996</v>
      </c>
      <c r="H102" s="33">
        <v>37.014375327620002</v>
      </c>
      <c r="I102" s="33">
        <v>37.084569405789907</v>
      </c>
      <c r="J102" s="33">
        <v>171.4364479999999</v>
      </c>
      <c r="K102" s="33">
        <v>167.342825</v>
      </c>
      <c r="L102" s="33">
        <v>170.29238000000001</v>
      </c>
      <c r="M102" s="33">
        <v>279.10323999999997</v>
      </c>
      <c r="N102" s="33">
        <v>567.44355399999995</v>
      </c>
      <c r="O102" s="33">
        <v>1069.0101950000001</v>
      </c>
      <c r="P102" s="33">
        <v>1079.0968919999998</v>
      </c>
      <c r="Q102" s="33">
        <v>1090.6691099999998</v>
      </c>
      <c r="R102" s="33">
        <v>1098.9148700000001</v>
      </c>
      <c r="S102" s="33">
        <v>1040.7520059999899</v>
      </c>
      <c r="T102" s="33">
        <v>1039.9267</v>
      </c>
      <c r="U102" s="33">
        <v>1052.8579300000001</v>
      </c>
      <c r="V102" s="33">
        <v>1020.7121</v>
      </c>
      <c r="W102" s="33">
        <v>1020.2517</v>
      </c>
      <c r="X102" s="33">
        <v>3851.2343999999998</v>
      </c>
      <c r="Y102" s="33">
        <v>3789.2573000000002</v>
      </c>
      <c r="Z102" s="33">
        <v>4165.5396000000001</v>
      </c>
      <c r="AA102" s="33">
        <v>4730.7772999999997</v>
      </c>
      <c r="AB102" s="33">
        <v>9910.2009999999991</v>
      </c>
      <c r="AC102" s="33">
        <v>10330.049999999999</v>
      </c>
      <c r="AD102" s="33">
        <v>9078.9439999999995</v>
      </c>
      <c r="AE102" s="33">
        <v>10357.360999999901</v>
      </c>
    </row>
    <row r="103" spans="1:31">
      <c r="A103" s="29" t="s">
        <v>131</v>
      </c>
      <c r="B103" s="29" t="s">
        <v>72</v>
      </c>
      <c r="C103" s="33">
        <v>352.23</v>
      </c>
      <c r="D103" s="33">
        <v>463.68180000000001</v>
      </c>
      <c r="E103" s="33">
        <v>587.74387833614401</v>
      </c>
      <c r="F103" s="33">
        <v>539.08849430719999</v>
      </c>
      <c r="G103" s="33">
        <v>581.42809705672801</v>
      </c>
      <c r="H103" s="33">
        <v>691.44471346563</v>
      </c>
      <c r="I103" s="33">
        <v>800.48854016776897</v>
      </c>
      <c r="J103" s="33">
        <v>768.207267</v>
      </c>
      <c r="K103" s="33">
        <v>782.25273499999889</v>
      </c>
      <c r="L103" s="33">
        <v>833.70513400000004</v>
      </c>
      <c r="M103" s="33">
        <v>904.07250999999997</v>
      </c>
      <c r="N103" s="33">
        <v>2692.5232999999998</v>
      </c>
      <c r="O103" s="33">
        <v>4094.9292</v>
      </c>
      <c r="P103" s="33">
        <v>4031.4023299999999</v>
      </c>
      <c r="Q103" s="33">
        <v>4224.1815299999998</v>
      </c>
      <c r="R103" s="33">
        <v>4139.2474000000002</v>
      </c>
      <c r="S103" s="33">
        <v>7334.3093999999901</v>
      </c>
      <c r="T103" s="33">
        <v>7600.4253499999995</v>
      </c>
      <c r="U103" s="33">
        <v>8345.4425499999998</v>
      </c>
      <c r="V103" s="33">
        <v>8858.5620800000015</v>
      </c>
      <c r="W103" s="33">
        <v>9932.1654999999992</v>
      </c>
      <c r="X103" s="33">
        <v>9582.8629500000006</v>
      </c>
      <c r="Y103" s="33">
        <v>8522.6818600000006</v>
      </c>
      <c r="Z103" s="33">
        <v>8808.6029399999989</v>
      </c>
      <c r="AA103" s="33">
        <v>7164.3223699999908</v>
      </c>
      <c r="AB103" s="33">
        <v>5488.0512100000005</v>
      </c>
      <c r="AC103" s="33">
        <v>5896.0651800000005</v>
      </c>
      <c r="AD103" s="33">
        <v>3311.024895</v>
      </c>
      <c r="AE103" s="33">
        <v>4364.07737</v>
      </c>
    </row>
    <row r="104" spans="1:31">
      <c r="A104" s="29" t="s">
        <v>131</v>
      </c>
      <c r="B104" s="29" t="s">
        <v>76</v>
      </c>
      <c r="C104" s="33">
        <v>12.535657199999999</v>
      </c>
      <c r="D104" s="33">
        <v>47.690224599999993</v>
      </c>
      <c r="E104" s="33">
        <v>98.2610999999998</v>
      </c>
      <c r="F104" s="33">
        <v>197.29974300000001</v>
      </c>
      <c r="G104" s="33">
        <v>298.20990999999901</v>
      </c>
      <c r="H104" s="33">
        <v>411.94256999999999</v>
      </c>
      <c r="I104" s="33">
        <v>535.68946399999982</v>
      </c>
      <c r="J104" s="33">
        <v>625.67186000000004</v>
      </c>
      <c r="K104" s="33">
        <v>775.86216000000002</v>
      </c>
      <c r="L104" s="33">
        <v>889.89233999999897</v>
      </c>
      <c r="M104" s="33">
        <v>999.09496999999999</v>
      </c>
      <c r="N104" s="33">
        <v>1106.9678499999991</v>
      </c>
      <c r="O104" s="33">
        <v>1222.6034299999999</v>
      </c>
      <c r="P104" s="33">
        <v>1339.9067200000002</v>
      </c>
      <c r="Q104" s="33">
        <v>1494.15815</v>
      </c>
      <c r="R104" s="33">
        <v>1463.2438199999999</v>
      </c>
      <c r="S104" s="33">
        <v>1429.2562200000002</v>
      </c>
      <c r="T104" s="33">
        <v>1527.91379999999</v>
      </c>
      <c r="U104" s="33">
        <v>1610.2326700000001</v>
      </c>
      <c r="V104" s="33">
        <v>1726.6109799999999</v>
      </c>
      <c r="W104" s="33">
        <v>1853.1685500000001</v>
      </c>
      <c r="X104" s="33">
        <v>1610.0639399999991</v>
      </c>
      <c r="Y104" s="33">
        <v>1458.4960599999999</v>
      </c>
      <c r="Z104" s="33">
        <v>1481.1696999999999</v>
      </c>
      <c r="AA104" s="33">
        <v>1168.74649999999</v>
      </c>
      <c r="AB104" s="33">
        <v>785.48996000000011</v>
      </c>
      <c r="AC104" s="33">
        <v>853.63190499999996</v>
      </c>
      <c r="AD104" s="33">
        <v>421.52901399999996</v>
      </c>
      <c r="AE104" s="33">
        <v>560.76949000000002</v>
      </c>
    </row>
    <row r="106" spans="1:31">
      <c r="A106" s="19" t="s">
        <v>128</v>
      </c>
      <c r="B106" s="19" t="s">
        <v>129</v>
      </c>
      <c r="C106" s="19" t="s">
        <v>80</v>
      </c>
      <c r="D106" s="19" t="s">
        <v>89</v>
      </c>
      <c r="E106" s="19" t="s">
        <v>90</v>
      </c>
      <c r="F106" s="19" t="s">
        <v>91</v>
      </c>
      <c r="G106" s="19" t="s">
        <v>92</v>
      </c>
      <c r="H106" s="19" t="s">
        <v>93</v>
      </c>
      <c r="I106" s="19" t="s">
        <v>94</v>
      </c>
      <c r="J106" s="19" t="s">
        <v>95</v>
      </c>
      <c r="K106" s="19" t="s">
        <v>96</v>
      </c>
      <c r="L106" s="19" t="s">
        <v>97</v>
      </c>
      <c r="M106" s="19" t="s">
        <v>98</v>
      </c>
      <c r="N106" s="19" t="s">
        <v>99</v>
      </c>
      <c r="O106" s="19" t="s">
        <v>100</v>
      </c>
      <c r="P106" s="19" t="s">
        <v>101</v>
      </c>
      <c r="Q106" s="19" t="s">
        <v>102</v>
      </c>
      <c r="R106" s="19" t="s">
        <v>103</v>
      </c>
      <c r="S106" s="19" t="s">
        <v>104</v>
      </c>
      <c r="T106" s="19" t="s">
        <v>105</v>
      </c>
      <c r="U106" s="19" t="s">
        <v>106</v>
      </c>
      <c r="V106" s="19" t="s">
        <v>107</v>
      </c>
      <c r="W106" s="19" t="s">
        <v>108</v>
      </c>
      <c r="X106" s="19" t="s">
        <v>109</v>
      </c>
      <c r="Y106" s="19" t="s">
        <v>110</v>
      </c>
      <c r="Z106" s="19" t="s">
        <v>111</v>
      </c>
      <c r="AA106" s="19" t="s">
        <v>112</v>
      </c>
      <c r="AB106" s="19" t="s">
        <v>113</v>
      </c>
      <c r="AC106" s="19" t="s">
        <v>114</v>
      </c>
      <c r="AD106" s="19" t="s">
        <v>115</v>
      </c>
      <c r="AE106" s="19" t="s">
        <v>116</v>
      </c>
    </row>
    <row r="107" spans="1:31">
      <c r="A107" s="29" t="s">
        <v>132</v>
      </c>
      <c r="B107" s="29" t="s">
        <v>70</v>
      </c>
      <c r="C107" s="33">
        <v>64.337524549835905</v>
      </c>
      <c r="D107" s="33">
        <v>137.50438008420898</v>
      </c>
      <c r="E107" s="33">
        <v>154.70195592142298</v>
      </c>
      <c r="F107" s="33">
        <v>197.39317087904288</v>
      </c>
      <c r="G107" s="33">
        <v>191.178662030635</v>
      </c>
      <c r="H107" s="33">
        <v>196.55694229674</v>
      </c>
      <c r="I107" s="33">
        <v>202.13420158901002</v>
      </c>
      <c r="J107" s="33">
        <v>188.58191728668999</v>
      </c>
      <c r="K107" s="33">
        <v>182.13408748958997</v>
      </c>
      <c r="L107" s="33">
        <v>184.23825651928001</v>
      </c>
      <c r="M107" s="33">
        <v>178.73523739513001</v>
      </c>
      <c r="N107" s="33">
        <v>178.1848017753</v>
      </c>
      <c r="O107" s="33">
        <v>136.81441220799999</v>
      </c>
      <c r="P107" s="33">
        <v>128.67723199240001</v>
      </c>
      <c r="Q107" s="33">
        <v>141.04507044650001</v>
      </c>
      <c r="R107" s="33">
        <v>138.59706581529997</v>
      </c>
      <c r="S107" s="33">
        <v>128.63465942350001</v>
      </c>
      <c r="T107" s="33">
        <v>125.60133881254998</v>
      </c>
      <c r="U107" s="33">
        <v>137.40389974320001</v>
      </c>
      <c r="V107" s="33">
        <v>133.8969451486</v>
      </c>
      <c r="W107" s="33">
        <v>2485.0158270000002</v>
      </c>
      <c r="X107" s="33">
        <v>2323.4000999999998</v>
      </c>
      <c r="Y107" s="33">
        <v>2350.3751999999999</v>
      </c>
      <c r="Z107" s="33">
        <v>7247.0137000000004</v>
      </c>
      <c r="AA107" s="33">
        <v>7175.6045000000004</v>
      </c>
      <c r="AB107" s="33">
        <v>6482.6490000000003</v>
      </c>
      <c r="AC107" s="33">
        <v>9675.6909999999898</v>
      </c>
      <c r="AD107" s="33">
        <v>10185.808999999999</v>
      </c>
      <c r="AE107" s="33">
        <v>9671.7530000000006</v>
      </c>
    </row>
    <row r="108" spans="1:31">
      <c r="A108" s="29" t="s">
        <v>132</v>
      </c>
      <c r="B108" s="29" t="s">
        <v>72</v>
      </c>
      <c r="C108" s="33">
        <v>0</v>
      </c>
      <c r="D108" s="33">
        <v>0</v>
      </c>
      <c r="E108" s="33">
        <v>4.2763004000000001E-5</v>
      </c>
      <c r="F108" s="33">
        <v>1.18788805E-4</v>
      </c>
      <c r="G108" s="33">
        <v>1.1818202600000001E-4</v>
      </c>
      <c r="H108" s="33">
        <v>5.9337913999999998E-4</v>
      </c>
      <c r="I108" s="33">
        <v>5.9324485000000001E-4</v>
      </c>
      <c r="J108" s="33">
        <v>5.9718924000000005E-4</v>
      </c>
      <c r="K108" s="33">
        <v>5.8033149999999996E-4</v>
      </c>
      <c r="L108" s="33">
        <v>1.5050611999999899E-3</v>
      </c>
      <c r="M108" s="33">
        <v>1.5755692999999901E-3</v>
      </c>
      <c r="N108" s="33">
        <v>4393.7475999999997</v>
      </c>
      <c r="O108" s="33">
        <v>4209.4669999999996</v>
      </c>
      <c r="P108" s="33">
        <v>4020.1873000000001</v>
      </c>
      <c r="Q108" s="33">
        <v>5101.5186000000003</v>
      </c>
      <c r="R108" s="33">
        <v>5074.8823000000002</v>
      </c>
      <c r="S108" s="33">
        <v>5301.44199999999</v>
      </c>
      <c r="T108" s="33">
        <v>5332.4287000000004</v>
      </c>
      <c r="U108" s="33">
        <v>5698.4040000000005</v>
      </c>
      <c r="V108" s="33">
        <v>5578.683</v>
      </c>
      <c r="W108" s="33">
        <v>6791.2583000000004</v>
      </c>
      <c r="X108" s="33">
        <v>6496.8249999999998</v>
      </c>
      <c r="Y108" s="33">
        <v>5879.1279999999997</v>
      </c>
      <c r="Z108" s="33">
        <v>5462.9139999999998</v>
      </c>
      <c r="AA108" s="33">
        <v>5239.1080000000002</v>
      </c>
      <c r="AB108" s="33">
        <v>4685.018</v>
      </c>
      <c r="AC108" s="33">
        <v>3673.6433000000002</v>
      </c>
      <c r="AD108" s="33">
        <v>3544.6858000000002</v>
      </c>
      <c r="AE108" s="33">
        <v>3253.5144</v>
      </c>
    </row>
    <row r="109" spans="1:31">
      <c r="A109" s="29" t="s">
        <v>132</v>
      </c>
      <c r="B109" s="29" t="s">
        <v>76</v>
      </c>
      <c r="C109" s="33">
        <v>9.5252251000000001</v>
      </c>
      <c r="D109" s="33">
        <v>24.389358000000001</v>
      </c>
      <c r="E109" s="33">
        <v>89.471130000000002</v>
      </c>
      <c r="F109" s="33">
        <v>218.49969400000001</v>
      </c>
      <c r="G109" s="33">
        <v>349.09554800000001</v>
      </c>
      <c r="H109" s="33">
        <v>507.238516</v>
      </c>
      <c r="I109" s="33">
        <v>675.88474999999994</v>
      </c>
      <c r="J109" s="33">
        <v>814.60636</v>
      </c>
      <c r="K109" s="33">
        <v>986.60290999999995</v>
      </c>
      <c r="L109" s="33">
        <v>1111.4897000000001</v>
      </c>
      <c r="M109" s="33">
        <v>1237.09906</v>
      </c>
      <c r="N109" s="33">
        <v>1338.5142599999999</v>
      </c>
      <c r="O109" s="33">
        <v>1483.0714699999999</v>
      </c>
      <c r="P109" s="33">
        <v>1577.11545</v>
      </c>
      <c r="Q109" s="33">
        <v>1864.07512</v>
      </c>
      <c r="R109" s="33">
        <v>1925.6075399999991</v>
      </c>
      <c r="S109" s="33">
        <v>1847.3829999999998</v>
      </c>
      <c r="T109" s="33">
        <v>1904.1402499999999</v>
      </c>
      <c r="U109" s="33">
        <v>2083.1750999999999</v>
      </c>
      <c r="V109" s="33">
        <v>2117.55503</v>
      </c>
      <c r="W109" s="33">
        <v>2120.38904</v>
      </c>
      <c r="X109" s="33">
        <v>2090.0542999999998</v>
      </c>
      <c r="Y109" s="33">
        <v>1810.5294800000001</v>
      </c>
      <c r="Z109" s="33">
        <v>1722.1174000000001</v>
      </c>
      <c r="AA109" s="33">
        <v>1712.99</v>
      </c>
      <c r="AB109" s="33">
        <v>1431.5441499999999</v>
      </c>
      <c r="AC109" s="33">
        <v>998.39031</v>
      </c>
      <c r="AD109" s="33">
        <v>904.07991999999899</v>
      </c>
      <c r="AE109" s="33">
        <v>887.89530000000002</v>
      </c>
    </row>
    <row r="111" spans="1:31">
      <c r="A111" s="19" t="s">
        <v>128</v>
      </c>
      <c r="B111" s="19" t="s">
        <v>129</v>
      </c>
      <c r="C111" s="19" t="s">
        <v>80</v>
      </c>
      <c r="D111" s="19" t="s">
        <v>89</v>
      </c>
      <c r="E111" s="19" t="s">
        <v>90</v>
      </c>
      <c r="F111" s="19" t="s">
        <v>91</v>
      </c>
      <c r="G111" s="19" t="s">
        <v>92</v>
      </c>
      <c r="H111" s="19" t="s">
        <v>93</v>
      </c>
      <c r="I111" s="19" t="s">
        <v>94</v>
      </c>
      <c r="J111" s="19" t="s">
        <v>95</v>
      </c>
      <c r="K111" s="19" t="s">
        <v>96</v>
      </c>
      <c r="L111" s="19" t="s">
        <v>97</v>
      </c>
      <c r="M111" s="19" t="s">
        <v>98</v>
      </c>
      <c r="N111" s="19" t="s">
        <v>99</v>
      </c>
      <c r="O111" s="19" t="s">
        <v>100</v>
      </c>
      <c r="P111" s="19" t="s">
        <v>101</v>
      </c>
      <c r="Q111" s="19" t="s">
        <v>102</v>
      </c>
      <c r="R111" s="19" t="s">
        <v>103</v>
      </c>
      <c r="S111" s="19" t="s">
        <v>104</v>
      </c>
      <c r="T111" s="19" t="s">
        <v>105</v>
      </c>
      <c r="U111" s="19" t="s">
        <v>106</v>
      </c>
      <c r="V111" s="19" t="s">
        <v>107</v>
      </c>
      <c r="W111" s="19" t="s">
        <v>108</v>
      </c>
      <c r="X111" s="19" t="s">
        <v>109</v>
      </c>
      <c r="Y111" s="19" t="s">
        <v>110</v>
      </c>
      <c r="Z111" s="19" t="s">
        <v>111</v>
      </c>
      <c r="AA111" s="19" t="s">
        <v>112</v>
      </c>
      <c r="AB111" s="19" t="s">
        <v>113</v>
      </c>
      <c r="AC111" s="19" t="s">
        <v>114</v>
      </c>
      <c r="AD111" s="19" t="s">
        <v>115</v>
      </c>
      <c r="AE111" s="19" t="s">
        <v>116</v>
      </c>
    </row>
    <row r="112" spans="1:31">
      <c r="A112" s="29" t="s">
        <v>133</v>
      </c>
      <c r="B112" s="29" t="s">
        <v>70</v>
      </c>
      <c r="C112" s="33">
        <v>107.83932732464999</v>
      </c>
      <c r="D112" s="33">
        <v>102.93972445226197</v>
      </c>
      <c r="E112" s="33">
        <v>125.22492417079499</v>
      </c>
      <c r="F112" s="33">
        <v>121.29534738949501</v>
      </c>
      <c r="G112" s="33">
        <v>114.21923786187199</v>
      </c>
      <c r="H112" s="33">
        <v>115.11617518935999</v>
      </c>
      <c r="I112" s="33">
        <v>115.86248642890989</v>
      </c>
      <c r="J112" s="33">
        <v>109.43830163159001</v>
      </c>
      <c r="K112" s="33">
        <v>105.37794104071</v>
      </c>
      <c r="L112" s="33">
        <v>105.43954906962999</v>
      </c>
      <c r="M112" s="33">
        <v>97.282165003010007</v>
      </c>
      <c r="N112" s="33">
        <v>244.3979159999999</v>
      </c>
      <c r="O112" s="33">
        <v>237.382307999999</v>
      </c>
      <c r="P112" s="33">
        <v>220.23257999999993</v>
      </c>
      <c r="Q112" s="33">
        <v>852.85094499999991</v>
      </c>
      <c r="R112" s="33">
        <v>843.21520999999996</v>
      </c>
      <c r="S112" s="33">
        <v>840.00531000000001</v>
      </c>
      <c r="T112" s="33">
        <v>828.09564999999998</v>
      </c>
      <c r="U112" s="33">
        <v>847.52777000000003</v>
      </c>
      <c r="V112" s="33">
        <v>839.32354999999995</v>
      </c>
      <c r="W112" s="33">
        <v>1244.5824500000001</v>
      </c>
      <c r="X112" s="33">
        <v>1214.0541599999999</v>
      </c>
      <c r="Y112" s="33">
        <v>1127.943403</v>
      </c>
      <c r="Z112" s="33">
        <v>1202.4083450000001</v>
      </c>
      <c r="AA112" s="33">
        <v>1344.7380620000001</v>
      </c>
      <c r="AB112" s="33">
        <v>1194.0036279999999</v>
      </c>
      <c r="AC112" s="33">
        <v>1112.161237</v>
      </c>
      <c r="AD112" s="33">
        <v>1149.760172</v>
      </c>
      <c r="AE112" s="33">
        <v>1099.9828500000001</v>
      </c>
    </row>
    <row r="113" spans="1:31">
      <c r="A113" s="29" t="s">
        <v>133</v>
      </c>
      <c r="B113" s="29" t="s">
        <v>72</v>
      </c>
      <c r="C113" s="33">
        <v>0</v>
      </c>
      <c r="D113" s="33">
        <v>0</v>
      </c>
      <c r="E113" s="33">
        <v>3.5273988000000002E-5</v>
      </c>
      <c r="F113" s="33">
        <v>3.7586819999999999E-5</v>
      </c>
      <c r="G113" s="33">
        <v>3.6729393999999998E-5</v>
      </c>
      <c r="H113" s="33">
        <v>4.6232249999999998E-5</v>
      </c>
      <c r="I113" s="33">
        <v>4.6355703999999998E-5</v>
      </c>
      <c r="J113" s="33">
        <v>4.7129934999999898E-5</v>
      </c>
      <c r="K113" s="33">
        <v>5.6080964000000002E-5</v>
      </c>
      <c r="L113" s="33">
        <v>6.4116870000000001E-5</v>
      </c>
      <c r="M113" s="33">
        <v>6.5109550000000001E-5</v>
      </c>
      <c r="N113" s="33">
        <v>1.00692973999999E-4</v>
      </c>
      <c r="O113" s="33">
        <v>9.8360803999999999E-5</v>
      </c>
      <c r="P113" s="33">
        <v>9.8773090000000004E-5</v>
      </c>
      <c r="Q113" s="33">
        <v>1.2285424999999999E-4</v>
      </c>
      <c r="R113" s="33">
        <v>1.2237093000000001E-4</v>
      </c>
      <c r="S113" s="33">
        <v>1.6544853999999999E-4</v>
      </c>
      <c r="T113" s="33">
        <v>1.6638343999999901E-4</v>
      </c>
      <c r="U113" s="33">
        <v>1.6998307999999999E-4</v>
      </c>
      <c r="V113" s="33">
        <v>1.7368677E-4</v>
      </c>
      <c r="W113" s="33">
        <v>2.482133E-4</v>
      </c>
      <c r="X113" s="33">
        <v>2.416133E-4</v>
      </c>
      <c r="Y113" s="33">
        <v>2.4453605999999998E-4</v>
      </c>
      <c r="Z113" s="33">
        <v>2.6808862E-4</v>
      </c>
      <c r="AA113" s="33">
        <v>3.9304674E-4</v>
      </c>
      <c r="AB113" s="33">
        <v>3.7198E-4</v>
      </c>
      <c r="AC113" s="33">
        <v>3.8388987999999897E-4</v>
      </c>
      <c r="AD113" s="33">
        <v>3.8285190000000001E-4</v>
      </c>
      <c r="AE113" s="33">
        <v>3.936055E-4</v>
      </c>
    </row>
    <row r="114" spans="1:31">
      <c r="A114" s="29" t="s">
        <v>133</v>
      </c>
      <c r="B114" s="29" t="s">
        <v>76</v>
      </c>
      <c r="C114" s="33">
        <v>17.309974799999999</v>
      </c>
      <c r="D114" s="33">
        <v>32.192963999999904</v>
      </c>
      <c r="E114" s="33">
        <v>63.699777999999895</v>
      </c>
      <c r="F114" s="33">
        <v>94.419796000000005</v>
      </c>
      <c r="G114" s="33">
        <v>121.29389499999999</v>
      </c>
      <c r="H114" s="33">
        <v>156.04992200000001</v>
      </c>
      <c r="I114" s="33">
        <v>195.65275800000001</v>
      </c>
      <c r="J114" s="33">
        <v>232.68676299999888</v>
      </c>
      <c r="K114" s="33">
        <v>278.42306999999903</v>
      </c>
      <c r="L114" s="33">
        <v>318.69161199999985</v>
      </c>
      <c r="M114" s="33">
        <v>334.78531299999997</v>
      </c>
      <c r="N114" s="33">
        <v>368.11725000000001</v>
      </c>
      <c r="O114" s="33">
        <v>399.96877999999901</v>
      </c>
      <c r="P114" s="33">
        <v>437.04808999999898</v>
      </c>
      <c r="Q114" s="33">
        <v>455.81925000000001</v>
      </c>
      <c r="R114" s="33">
        <v>459.97583999999995</v>
      </c>
      <c r="S114" s="33">
        <v>474.82121999999998</v>
      </c>
      <c r="T114" s="33">
        <v>477.59269499999999</v>
      </c>
      <c r="U114" s="33">
        <v>504.93975599999999</v>
      </c>
      <c r="V114" s="33">
        <v>509.84492999999998</v>
      </c>
      <c r="W114" s="33">
        <v>520.63324</v>
      </c>
      <c r="X114" s="33">
        <v>503.5908</v>
      </c>
      <c r="Y114" s="33">
        <v>458.54741000000001</v>
      </c>
      <c r="Z114" s="33">
        <v>486.760266</v>
      </c>
      <c r="AA114" s="33">
        <v>475.84281999999996</v>
      </c>
      <c r="AB114" s="33">
        <v>403.644835</v>
      </c>
      <c r="AC114" s="33">
        <v>393.02458000000001</v>
      </c>
      <c r="AD114" s="33">
        <v>353.42960999999997</v>
      </c>
      <c r="AE114" s="33">
        <v>342.13279999999901</v>
      </c>
    </row>
    <row r="116" spans="1:31">
      <c r="A116" s="19" t="s">
        <v>128</v>
      </c>
      <c r="B116" s="19" t="s">
        <v>129</v>
      </c>
      <c r="C116" s="19" t="s">
        <v>80</v>
      </c>
      <c r="D116" s="19" t="s">
        <v>89</v>
      </c>
      <c r="E116" s="19" t="s">
        <v>90</v>
      </c>
      <c r="F116" s="19" t="s">
        <v>91</v>
      </c>
      <c r="G116" s="19" t="s">
        <v>92</v>
      </c>
      <c r="H116" s="19" t="s">
        <v>93</v>
      </c>
      <c r="I116" s="19" t="s">
        <v>94</v>
      </c>
      <c r="J116" s="19" t="s">
        <v>95</v>
      </c>
      <c r="K116" s="19" t="s">
        <v>96</v>
      </c>
      <c r="L116" s="19" t="s">
        <v>97</v>
      </c>
      <c r="M116" s="19" t="s">
        <v>98</v>
      </c>
      <c r="N116" s="19" t="s">
        <v>99</v>
      </c>
      <c r="O116" s="19" t="s">
        <v>100</v>
      </c>
      <c r="P116" s="19" t="s">
        <v>101</v>
      </c>
      <c r="Q116" s="19" t="s">
        <v>102</v>
      </c>
      <c r="R116" s="19" t="s">
        <v>103</v>
      </c>
      <c r="S116" s="19" t="s">
        <v>104</v>
      </c>
      <c r="T116" s="19" t="s">
        <v>105</v>
      </c>
      <c r="U116" s="19" t="s">
        <v>106</v>
      </c>
      <c r="V116" s="19" t="s">
        <v>107</v>
      </c>
      <c r="W116" s="19" t="s">
        <v>108</v>
      </c>
      <c r="X116" s="19" t="s">
        <v>109</v>
      </c>
      <c r="Y116" s="19" t="s">
        <v>110</v>
      </c>
      <c r="Z116" s="19" t="s">
        <v>111</v>
      </c>
      <c r="AA116" s="19" t="s">
        <v>112</v>
      </c>
      <c r="AB116" s="19" t="s">
        <v>113</v>
      </c>
      <c r="AC116" s="19" t="s">
        <v>114</v>
      </c>
      <c r="AD116" s="19" t="s">
        <v>115</v>
      </c>
      <c r="AE116" s="19" t="s">
        <v>116</v>
      </c>
    </row>
    <row r="117" spans="1:31">
      <c r="A117" s="29" t="s">
        <v>134</v>
      </c>
      <c r="B117" s="29" t="s">
        <v>70</v>
      </c>
      <c r="C117" s="33">
        <v>1.8223203E-5</v>
      </c>
      <c r="D117" s="33">
        <v>2.6660996999999999E-5</v>
      </c>
      <c r="E117" s="33">
        <v>2.5900108000000001E-5</v>
      </c>
      <c r="F117" s="33">
        <v>3.1037375999999901E-5</v>
      </c>
      <c r="G117" s="33">
        <v>4.3015310000000002E-5</v>
      </c>
      <c r="H117" s="33">
        <v>4.4195447000000002E-5</v>
      </c>
      <c r="I117" s="33">
        <v>5.1287937999999998E-5</v>
      </c>
      <c r="J117" s="33">
        <v>6.0122286E-5</v>
      </c>
      <c r="K117" s="33">
        <v>6.3664700000000001E-5</v>
      </c>
      <c r="L117" s="33">
        <v>6.7465780000000006E-5</v>
      </c>
      <c r="M117" s="33">
        <v>7.6666319999999996E-5</v>
      </c>
      <c r="N117" s="33">
        <v>7.8651750000000001E-5</v>
      </c>
      <c r="O117" s="33">
        <v>8.1723009999999896E-5</v>
      </c>
      <c r="P117" s="33">
        <v>9.8260460000000003E-5</v>
      </c>
      <c r="Q117" s="33">
        <v>9.6479619999999998E-5</v>
      </c>
      <c r="R117" s="33">
        <v>9.6453700000000001E-5</v>
      </c>
      <c r="S117" s="33">
        <v>1.1265254600000001E-4</v>
      </c>
      <c r="T117" s="33">
        <v>1.07740095999999E-4</v>
      </c>
      <c r="U117" s="33">
        <v>1.3142363000000001E-4</v>
      </c>
      <c r="V117" s="33">
        <v>1.6280491999999999E-4</v>
      </c>
      <c r="W117" s="33">
        <v>1.3495421000000001E-4</v>
      </c>
      <c r="X117" s="33">
        <v>1.3453750000000001E-4</v>
      </c>
      <c r="Y117" s="33">
        <v>1.6260691E-4</v>
      </c>
      <c r="Z117" s="33">
        <v>1.5871241E-4</v>
      </c>
      <c r="AA117" s="33">
        <v>1.6813949999999999E-4</v>
      </c>
      <c r="AB117" s="33">
        <v>1.8068464000000001E-4</v>
      </c>
      <c r="AC117" s="33">
        <v>1.7119518E-4</v>
      </c>
      <c r="AD117" s="33">
        <v>1.7168036999999999E-4</v>
      </c>
      <c r="AE117" s="33">
        <v>2.8919177999999998E-4</v>
      </c>
    </row>
    <row r="118" spans="1:31">
      <c r="A118" s="29" t="s">
        <v>134</v>
      </c>
      <c r="B118" s="29" t="s">
        <v>72</v>
      </c>
      <c r="C118" s="33">
        <v>0</v>
      </c>
      <c r="D118" s="33">
        <v>0</v>
      </c>
      <c r="E118" s="33">
        <v>7.8731676999999994E-5</v>
      </c>
      <c r="F118" s="33">
        <v>8.0643217000000007E-5</v>
      </c>
      <c r="G118" s="33">
        <v>8.9049739999999897E-5</v>
      </c>
      <c r="H118" s="33">
        <v>9.9723085000000006E-5</v>
      </c>
      <c r="I118" s="33">
        <v>9.9594439999999999E-5</v>
      </c>
      <c r="J118" s="33">
        <v>1.09099314E-4</v>
      </c>
      <c r="K118" s="33">
        <v>1.0424263599999989E-4</v>
      </c>
      <c r="L118" s="33">
        <v>1.1103498400000001E-4</v>
      </c>
      <c r="M118" s="33">
        <v>1.2574019E-4</v>
      </c>
      <c r="N118" s="33">
        <v>1.2592631999999991E-4</v>
      </c>
      <c r="O118" s="33">
        <v>1.30217736E-4</v>
      </c>
      <c r="P118" s="33">
        <v>1.5767075600000001E-4</v>
      </c>
      <c r="Q118" s="33">
        <v>1.5127809399999997E-4</v>
      </c>
      <c r="R118" s="33">
        <v>1.5558617000000001E-4</v>
      </c>
      <c r="S118" s="33">
        <v>1.7677814999999999E-4</v>
      </c>
      <c r="T118" s="33">
        <v>1.668885799999999E-4</v>
      </c>
      <c r="U118" s="33">
        <v>2.1022125E-4</v>
      </c>
      <c r="V118" s="33">
        <v>2.5593258000000002E-4</v>
      </c>
      <c r="W118" s="33">
        <v>2.1524303900000001E-4</v>
      </c>
      <c r="X118" s="33">
        <v>2.1282926399999899E-4</v>
      </c>
      <c r="Y118" s="33">
        <v>2.5716654999999897E-4</v>
      </c>
      <c r="Z118" s="33">
        <v>2.4481081600000003E-4</v>
      </c>
      <c r="AA118" s="33">
        <v>2.5120949000000001E-4</v>
      </c>
      <c r="AB118" s="33">
        <v>2.7370661999999999E-4</v>
      </c>
      <c r="AC118" s="33">
        <v>2.5750266000000002E-4</v>
      </c>
      <c r="AD118" s="33">
        <v>2.6563250999999999E-4</v>
      </c>
      <c r="AE118" s="33">
        <v>3.9906085999999799E-4</v>
      </c>
    </row>
    <row r="119" spans="1:31">
      <c r="A119" s="29" t="s">
        <v>134</v>
      </c>
      <c r="B119" s="29" t="s">
        <v>76</v>
      </c>
      <c r="C119" s="33">
        <v>0.57672063400000007</v>
      </c>
      <c r="D119" s="33">
        <v>2.61839837</v>
      </c>
      <c r="E119" s="33">
        <v>4.396761399999999</v>
      </c>
      <c r="F119" s="33">
        <v>6.1957539000000006</v>
      </c>
      <c r="G119" s="33">
        <v>10.048409700000001</v>
      </c>
      <c r="H119" s="33">
        <v>14.7688509</v>
      </c>
      <c r="I119" s="33">
        <v>19.260248199999999</v>
      </c>
      <c r="J119" s="33">
        <v>24.846200399999891</v>
      </c>
      <c r="K119" s="33">
        <v>26.847727800000001</v>
      </c>
      <c r="L119" s="33">
        <v>31.983743999999898</v>
      </c>
      <c r="M119" s="33">
        <v>43.583750800000004</v>
      </c>
      <c r="N119" s="33">
        <v>38.874903000000003</v>
      </c>
      <c r="O119" s="33">
        <v>39.986295000000005</v>
      </c>
      <c r="P119" s="33">
        <v>51.991383999999989</v>
      </c>
      <c r="Q119" s="33">
        <v>52.901067300000001</v>
      </c>
      <c r="R119" s="33">
        <v>52.207858999999999</v>
      </c>
      <c r="S119" s="33">
        <v>59.635194399999996</v>
      </c>
      <c r="T119" s="33">
        <v>56.607771499999899</v>
      </c>
      <c r="U119" s="33">
        <v>62.170758999999997</v>
      </c>
      <c r="V119" s="33">
        <v>76.778638000000001</v>
      </c>
      <c r="W119" s="33">
        <v>71.155269000000004</v>
      </c>
      <c r="X119" s="33">
        <v>62.975468200000002</v>
      </c>
      <c r="Y119" s="33">
        <v>79.025486999999998</v>
      </c>
      <c r="Z119" s="33">
        <v>64.208095999999998</v>
      </c>
      <c r="AA119" s="33">
        <v>64.697144999999992</v>
      </c>
      <c r="AB119" s="33">
        <v>69.380888999999996</v>
      </c>
      <c r="AC119" s="33">
        <v>53.568086999999906</v>
      </c>
      <c r="AD119" s="33">
        <v>63.530501999999998</v>
      </c>
      <c r="AE119" s="33">
        <v>56.850248599999986</v>
      </c>
    </row>
    <row r="122" spans="1:31">
      <c r="A122" s="26" t="s">
        <v>136</v>
      </c>
    </row>
    <row r="123" spans="1:31">
      <c r="A123" s="19" t="s">
        <v>128</v>
      </c>
      <c r="B123" s="19" t="s">
        <v>129</v>
      </c>
      <c r="C123" s="19" t="s">
        <v>80</v>
      </c>
      <c r="D123" s="19" t="s">
        <v>89</v>
      </c>
      <c r="E123" s="19" t="s">
        <v>90</v>
      </c>
      <c r="F123" s="19" t="s">
        <v>91</v>
      </c>
      <c r="G123" s="19" t="s">
        <v>92</v>
      </c>
      <c r="H123" s="19" t="s">
        <v>93</v>
      </c>
      <c r="I123" s="19" t="s">
        <v>94</v>
      </c>
      <c r="J123" s="19" t="s">
        <v>95</v>
      </c>
      <c r="K123" s="19" t="s">
        <v>96</v>
      </c>
      <c r="L123" s="19" t="s">
        <v>97</v>
      </c>
      <c r="M123" s="19" t="s">
        <v>98</v>
      </c>
      <c r="N123" s="19" t="s">
        <v>99</v>
      </c>
      <c r="O123" s="19" t="s">
        <v>100</v>
      </c>
      <c r="P123" s="19" t="s">
        <v>101</v>
      </c>
      <c r="Q123" s="19" t="s">
        <v>102</v>
      </c>
      <c r="R123" s="19" t="s">
        <v>103</v>
      </c>
      <c r="S123" s="19" t="s">
        <v>104</v>
      </c>
      <c r="T123" s="19" t="s">
        <v>105</v>
      </c>
      <c r="U123" s="19" t="s">
        <v>106</v>
      </c>
      <c r="V123" s="19" t="s">
        <v>107</v>
      </c>
      <c r="W123" s="19" t="s">
        <v>108</v>
      </c>
      <c r="X123" s="19" t="s">
        <v>109</v>
      </c>
      <c r="Y123" s="19" t="s">
        <v>110</v>
      </c>
      <c r="Z123" s="19" t="s">
        <v>111</v>
      </c>
      <c r="AA123" s="19" t="s">
        <v>112</v>
      </c>
      <c r="AB123" s="19" t="s">
        <v>113</v>
      </c>
      <c r="AC123" s="19" t="s">
        <v>114</v>
      </c>
      <c r="AD123" s="19" t="s">
        <v>115</v>
      </c>
      <c r="AE123" s="19" t="s">
        <v>116</v>
      </c>
    </row>
    <row r="124" spans="1:31">
      <c r="A124" s="29" t="s">
        <v>40</v>
      </c>
      <c r="B124" s="29" t="s">
        <v>24</v>
      </c>
      <c r="C124" s="33">
        <v>19609.820524798753</v>
      </c>
      <c r="D124" s="33">
        <v>22593.02581538949</v>
      </c>
      <c r="E124" s="33">
        <v>25795.440529221392</v>
      </c>
      <c r="F124" s="33">
        <v>28515.647989408993</v>
      </c>
      <c r="G124" s="33">
        <v>30896.268913726803</v>
      </c>
      <c r="H124" s="33">
        <v>36193.482707354939</v>
      </c>
      <c r="I124" s="33">
        <v>39710.144623191954</v>
      </c>
      <c r="J124" s="33">
        <v>38725.984701624904</v>
      </c>
      <c r="K124" s="33">
        <v>43631.990621909186</v>
      </c>
      <c r="L124" s="33">
        <v>48413.251200431951</v>
      </c>
      <c r="M124" s="33">
        <v>52307.938097032616</v>
      </c>
      <c r="N124" s="33">
        <v>56014.182328491297</v>
      </c>
      <c r="O124" s="33">
        <v>58003.92001024339</v>
      </c>
      <c r="P124" s="33">
        <v>58926.417366580266</v>
      </c>
      <c r="Q124" s="33">
        <v>65866.101334952735</v>
      </c>
      <c r="R124" s="33">
        <v>68092.082337759988</v>
      </c>
      <c r="S124" s="33">
        <v>63807.389096906387</v>
      </c>
      <c r="T124" s="33">
        <v>69181.156659901229</v>
      </c>
      <c r="U124" s="33">
        <v>74209.076598701708</v>
      </c>
      <c r="V124" s="33">
        <v>78074.278965345511</v>
      </c>
      <c r="W124" s="33">
        <v>80449.260138346421</v>
      </c>
      <c r="X124" s="33">
        <v>80681.864023744085</v>
      </c>
      <c r="Y124" s="33">
        <v>80496.349668902156</v>
      </c>
      <c r="Z124" s="33">
        <v>88733.667211950335</v>
      </c>
      <c r="AA124" s="33">
        <v>91059.096006789143</v>
      </c>
      <c r="AB124" s="33">
        <v>84167.160307204715</v>
      </c>
      <c r="AC124" s="33">
        <v>90920.65386458888</v>
      </c>
      <c r="AD124" s="33">
        <v>97349.545013143375</v>
      </c>
      <c r="AE124" s="33">
        <v>101355.04649412778</v>
      </c>
    </row>
    <row r="125" spans="1:31" collapsed="1">
      <c r="A125" s="29" t="s">
        <v>40</v>
      </c>
      <c r="B125" s="29" t="s">
        <v>77</v>
      </c>
      <c r="C125" s="33">
        <v>287.73691275426609</v>
      </c>
      <c r="D125" s="33">
        <v>515.40787073588285</v>
      </c>
      <c r="E125" s="33">
        <v>884.83406588973048</v>
      </c>
      <c r="F125" s="33">
        <v>1254.7849748144738</v>
      </c>
      <c r="G125" s="33">
        <v>1593.4650659952131</v>
      </c>
      <c r="H125" s="33">
        <v>1866.0164059986998</v>
      </c>
      <c r="I125" s="33">
        <v>2141.760206632694</v>
      </c>
      <c r="J125" s="33">
        <v>2361.8162965853339</v>
      </c>
      <c r="K125" s="33">
        <v>2552.4657322368294</v>
      </c>
      <c r="L125" s="33">
        <v>2810.5931129098599</v>
      </c>
      <c r="M125" s="33">
        <v>3083.7037668790745</v>
      </c>
      <c r="N125" s="33">
        <v>3382.269755081526</v>
      </c>
      <c r="O125" s="33">
        <v>3716.9767982453018</v>
      </c>
      <c r="P125" s="33">
        <v>3982.877085965144</v>
      </c>
      <c r="Q125" s="33">
        <v>4236.6884073985748</v>
      </c>
      <c r="R125" s="33">
        <v>4189.6005468433723</v>
      </c>
      <c r="S125" s="33">
        <v>4164.9550386451247</v>
      </c>
      <c r="T125" s="33">
        <v>4139.2710786534481</v>
      </c>
      <c r="U125" s="33">
        <v>4136.7706898771457</v>
      </c>
      <c r="V125" s="33">
        <v>4095.7536186569719</v>
      </c>
      <c r="W125" s="33">
        <v>4080.5611695041625</v>
      </c>
      <c r="X125" s="33">
        <v>4061.1181196429652</v>
      </c>
      <c r="Y125" s="33">
        <v>4052.4213580448532</v>
      </c>
      <c r="Z125" s="33">
        <v>4004.517632231526</v>
      </c>
      <c r="AA125" s="33">
        <v>3963.4951713576256</v>
      </c>
      <c r="AB125" s="33">
        <v>3836.8522372622392</v>
      </c>
      <c r="AC125" s="33">
        <v>3731.3040564041066</v>
      </c>
      <c r="AD125" s="33">
        <v>3603.5117044224648</v>
      </c>
      <c r="AE125" s="33">
        <v>3483.2237242953734</v>
      </c>
    </row>
    <row r="126" spans="1:31" collapsed="1">
      <c r="A126" s="29" t="s">
        <v>40</v>
      </c>
      <c r="B126" s="29" t="s">
        <v>78</v>
      </c>
      <c r="C126" s="33">
        <v>244.39855218300195</v>
      </c>
      <c r="D126" s="33">
        <v>437.83511100160956</v>
      </c>
      <c r="E126" s="33">
        <v>751.51685023187736</v>
      </c>
      <c r="F126" s="33">
        <v>1066.2117721221434</v>
      </c>
      <c r="G126" s="33">
        <v>1353.535995967894</v>
      </c>
      <c r="H126" s="33">
        <v>1585.0053865919087</v>
      </c>
      <c r="I126" s="33">
        <v>1820.0294973418661</v>
      </c>
      <c r="J126" s="33">
        <v>2006.0316135415947</v>
      </c>
      <c r="K126" s="33">
        <v>2167.827870375686</v>
      </c>
      <c r="L126" s="33">
        <v>2387.2175252604402</v>
      </c>
      <c r="M126" s="33">
        <v>2618.8192551523357</v>
      </c>
      <c r="N126" s="33">
        <v>2873.0492508742686</v>
      </c>
      <c r="O126" s="33">
        <v>3158.6308122963815</v>
      </c>
      <c r="P126" s="33">
        <v>3383.0910177141354</v>
      </c>
      <c r="Q126" s="33">
        <v>3598.8653545999446</v>
      </c>
      <c r="R126" s="33">
        <v>3557.9991105661338</v>
      </c>
      <c r="S126" s="33">
        <v>3537.7465030085968</v>
      </c>
      <c r="T126" s="33">
        <v>3515.3024822125371</v>
      </c>
      <c r="U126" s="33">
        <v>3513.3349930000199</v>
      </c>
      <c r="V126" s="33">
        <v>3480.064449957843</v>
      </c>
      <c r="W126" s="33">
        <v>3466.5362884251758</v>
      </c>
      <c r="X126" s="33">
        <v>3449.386447727883</v>
      </c>
      <c r="Y126" s="33">
        <v>3443.129058732085</v>
      </c>
      <c r="Z126" s="33">
        <v>3400.9046564581881</v>
      </c>
      <c r="AA126" s="33">
        <v>3367.1337146603978</v>
      </c>
      <c r="AB126" s="33">
        <v>3259.9543613195342</v>
      </c>
      <c r="AC126" s="33">
        <v>3169.3735571215093</v>
      </c>
      <c r="AD126" s="33">
        <v>3061.4142901630357</v>
      </c>
      <c r="AE126" s="33">
        <v>2957.9154762473622</v>
      </c>
    </row>
    <row r="128" spans="1:31">
      <c r="A128" s="19" t="s">
        <v>128</v>
      </c>
      <c r="B128" s="19" t="s">
        <v>129</v>
      </c>
      <c r="C128" s="19" t="s">
        <v>80</v>
      </c>
      <c r="D128" s="19" t="s">
        <v>89</v>
      </c>
      <c r="E128" s="19" t="s">
        <v>90</v>
      </c>
      <c r="F128" s="19" t="s">
        <v>91</v>
      </c>
      <c r="G128" s="19" t="s">
        <v>92</v>
      </c>
      <c r="H128" s="19" t="s">
        <v>93</v>
      </c>
      <c r="I128" s="19" t="s">
        <v>94</v>
      </c>
      <c r="J128" s="19" t="s">
        <v>95</v>
      </c>
      <c r="K128" s="19" t="s">
        <v>96</v>
      </c>
      <c r="L128" s="19" t="s">
        <v>97</v>
      </c>
      <c r="M128" s="19" t="s">
        <v>98</v>
      </c>
      <c r="N128" s="19" t="s">
        <v>99</v>
      </c>
      <c r="O128" s="19" t="s">
        <v>100</v>
      </c>
      <c r="P128" s="19" t="s">
        <v>101</v>
      </c>
      <c r="Q128" s="19" t="s">
        <v>102</v>
      </c>
      <c r="R128" s="19" t="s">
        <v>103</v>
      </c>
      <c r="S128" s="19" t="s">
        <v>104</v>
      </c>
      <c r="T128" s="19" t="s">
        <v>105</v>
      </c>
      <c r="U128" s="19" t="s">
        <v>106</v>
      </c>
      <c r="V128" s="19" t="s">
        <v>107</v>
      </c>
      <c r="W128" s="19" t="s">
        <v>108</v>
      </c>
      <c r="X128" s="19" t="s">
        <v>109</v>
      </c>
      <c r="Y128" s="19" t="s">
        <v>110</v>
      </c>
      <c r="Z128" s="19" t="s">
        <v>111</v>
      </c>
      <c r="AA128" s="19" t="s">
        <v>112</v>
      </c>
      <c r="AB128" s="19" t="s">
        <v>113</v>
      </c>
      <c r="AC128" s="19" t="s">
        <v>114</v>
      </c>
      <c r="AD128" s="19" t="s">
        <v>115</v>
      </c>
      <c r="AE128" s="19" t="s">
        <v>116</v>
      </c>
    </row>
    <row r="129" spans="1:31">
      <c r="A129" s="29" t="s">
        <v>130</v>
      </c>
      <c r="B129" s="29" t="s">
        <v>24</v>
      </c>
      <c r="C129" s="25">
        <v>5840.3921095261285</v>
      </c>
      <c r="D129" s="25">
        <v>6848.5857851676201</v>
      </c>
      <c r="E129" s="25">
        <v>7568.6907309200897</v>
      </c>
      <c r="F129" s="25">
        <v>8523.6303782349605</v>
      </c>
      <c r="G129" s="25">
        <v>9260.6378658641006</v>
      </c>
      <c r="H129" s="25">
        <v>11220.51553852562</v>
      </c>
      <c r="I129" s="25">
        <v>12200.04355338293</v>
      </c>
      <c r="J129" s="25">
        <v>11840.568266161839</v>
      </c>
      <c r="K129" s="25">
        <v>13148.031712476379</v>
      </c>
      <c r="L129" s="25">
        <v>14967.899162005449</v>
      </c>
      <c r="M129" s="25">
        <v>16704.443926411892</v>
      </c>
      <c r="N129" s="25">
        <v>17428.944707672737</v>
      </c>
      <c r="O129" s="25">
        <v>18411.568835787592</v>
      </c>
      <c r="P129" s="25">
        <v>18706.437080883661</v>
      </c>
      <c r="Q129" s="25">
        <v>21549.80948255958</v>
      </c>
      <c r="R129" s="25">
        <v>22022.328899635671</v>
      </c>
      <c r="S129" s="25">
        <v>20511.78968151053</v>
      </c>
      <c r="T129" s="25">
        <v>21846.137956977469</v>
      </c>
      <c r="U129" s="25">
        <v>23896.48756332359</v>
      </c>
      <c r="V129" s="25">
        <v>25827.632976557081</v>
      </c>
      <c r="W129" s="25">
        <v>25866.633962248161</v>
      </c>
      <c r="X129" s="25">
        <v>26322.658967029471</v>
      </c>
      <c r="Y129" s="25">
        <v>26189.115850600429</v>
      </c>
      <c r="Z129" s="25">
        <v>29655.965120395271</v>
      </c>
      <c r="AA129" s="25">
        <v>30038.817272152271</v>
      </c>
      <c r="AB129" s="25">
        <v>27505.50493109665</v>
      </c>
      <c r="AC129" s="25">
        <v>29065.966556606851</v>
      </c>
      <c r="AD129" s="25">
        <v>31621.801150546489</v>
      </c>
      <c r="AE129" s="25">
        <v>33685.242024408151</v>
      </c>
    </row>
    <row r="130" spans="1:31">
      <c r="A130" s="29" t="s">
        <v>130</v>
      </c>
      <c r="B130" s="29" t="s">
        <v>77</v>
      </c>
      <c r="C130" s="33">
        <v>100.58281710910751</v>
      </c>
      <c r="D130" s="33">
        <v>193.1589085588455</v>
      </c>
      <c r="E130" s="33">
        <v>291.10654456740201</v>
      </c>
      <c r="F130" s="33">
        <v>396.213918386459</v>
      </c>
      <c r="G130" s="33">
        <v>501.90241513395</v>
      </c>
      <c r="H130" s="33">
        <v>585.40249528884499</v>
      </c>
      <c r="I130" s="33">
        <v>672.77160983419003</v>
      </c>
      <c r="J130" s="33">
        <v>746.57528838014503</v>
      </c>
      <c r="K130" s="33">
        <v>809.24615791511496</v>
      </c>
      <c r="L130" s="33">
        <v>898.89602584434999</v>
      </c>
      <c r="M130" s="33">
        <v>990.65309636759503</v>
      </c>
      <c r="N130" s="33">
        <v>1097.5089204624849</v>
      </c>
      <c r="O130" s="33">
        <v>1203.957169733045</v>
      </c>
      <c r="P130" s="33">
        <v>1289.4710901718099</v>
      </c>
      <c r="Q130" s="33">
        <v>1377.5795031290049</v>
      </c>
      <c r="R130" s="33">
        <v>1364.1938231480101</v>
      </c>
      <c r="S130" s="33">
        <v>1359.3640117130249</v>
      </c>
      <c r="T130" s="33">
        <v>1353.4315302653301</v>
      </c>
      <c r="U130" s="33">
        <v>1358.2135330066651</v>
      </c>
      <c r="V130" s="33">
        <v>1347.5027647827701</v>
      </c>
      <c r="W130" s="33">
        <v>1347.997830696105</v>
      </c>
      <c r="X130" s="33">
        <v>1344.7628960542652</v>
      </c>
      <c r="Y130" s="33">
        <v>1341.927045290945</v>
      </c>
      <c r="Z130" s="33">
        <v>1330.3631493911698</v>
      </c>
      <c r="AA130" s="33">
        <v>1318.1665059661848</v>
      </c>
      <c r="AB130" s="33">
        <v>1275.3935429294099</v>
      </c>
      <c r="AC130" s="33">
        <v>1239.7391591472601</v>
      </c>
      <c r="AD130" s="33">
        <v>1196.3678171691849</v>
      </c>
      <c r="AE130" s="33">
        <v>1156.4911894207</v>
      </c>
    </row>
    <row r="131" spans="1:31">
      <c r="A131" s="29" t="s">
        <v>130</v>
      </c>
      <c r="B131" s="29" t="s">
        <v>78</v>
      </c>
      <c r="C131" s="33">
        <v>85.410216801166499</v>
      </c>
      <c r="D131" s="33">
        <v>164.06932347488402</v>
      </c>
      <c r="E131" s="33">
        <v>247.29409481191601</v>
      </c>
      <c r="F131" s="33">
        <v>336.77311413288101</v>
      </c>
      <c r="G131" s="33">
        <v>426.51979870605453</v>
      </c>
      <c r="H131" s="33">
        <v>497.18382034683196</v>
      </c>
      <c r="I131" s="33">
        <v>571.82752171897505</v>
      </c>
      <c r="J131" s="33">
        <v>634.16396278381001</v>
      </c>
      <c r="K131" s="33">
        <v>687.24308460616999</v>
      </c>
      <c r="L131" s="33">
        <v>763.51792943573003</v>
      </c>
      <c r="M131" s="33">
        <v>841.06944710540506</v>
      </c>
      <c r="N131" s="33">
        <v>932.08545687674996</v>
      </c>
      <c r="O131" s="33">
        <v>1022.915764251705</v>
      </c>
      <c r="P131" s="33">
        <v>1095.5481060790999</v>
      </c>
      <c r="Q131" s="33">
        <v>1169.7831059408149</v>
      </c>
      <c r="R131" s="33">
        <v>1158.630858617305</v>
      </c>
      <c r="S131" s="33">
        <v>1154.235188848495</v>
      </c>
      <c r="T131" s="33">
        <v>1150.0294416389449</v>
      </c>
      <c r="U131" s="33">
        <v>1153.2682791213949</v>
      </c>
      <c r="V131" s="33">
        <v>1144.4845349683751</v>
      </c>
      <c r="W131" s="33">
        <v>1145.2489641780851</v>
      </c>
      <c r="X131" s="33">
        <v>1142.9919884948699</v>
      </c>
      <c r="Y131" s="33">
        <v>1140.5826252040849</v>
      </c>
      <c r="Z131" s="33">
        <v>1129.407562284465</v>
      </c>
      <c r="AA131" s="33">
        <v>1119.82276217651</v>
      </c>
      <c r="AB131" s="33">
        <v>1083.9476464576701</v>
      </c>
      <c r="AC131" s="33">
        <v>1053.3342291679351</v>
      </c>
      <c r="AD131" s="33">
        <v>1016.48851031494</v>
      </c>
      <c r="AE131" s="33">
        <v>981.96600183104999</v>
      </c>
    </row>
    <row r="133" spans="1:31">
      <c r="A133" s="19" t="s">
        <v>128</v>
      </c>
      <c r="B133" s="19" t="s">
        <v>129</v>
      </c>
      <c r="C133" s="19" t="s">
        <v>80</v>
      </c>
      <c r="D133" s="19" t="s">
        <v>89</v>
      </c>
      <c r="E133" s="19" t="s">
        <v>90</v>
      </c>
      <c r="F133" s="19" t="s">
        <v>91</v>
      </c>
      <c r="G133" s="19" t="s">
        <v>92</v>
      </c>
      <c r="H133" s="19" t="s">
        <v>93</v>
      </c>
      <c r="I133" s="19" t="s">
        <v>94</v>
      </c>
      <c r="J133" s="19" t="s">
        <v>95</v>
      </c>
      <c r="K133" s="19" t="s">
        <v>96</v>
      </c>
      <c r="L133" s="19" t="s">
        <v>97</v>
      </c>
      <c r="M133" s="19" t="s">
        <v>98</v>
      </c>
      <c r="N133" s="19" t="s">
        <v>99</v>
      </c>
      <c r="O133" s="19" t="s">
        <v>100</v>
      </c>
      <c r="P133" s="19" t="s">
        <v>101</v>
      </c>
      <c r="Q133" s="19" t="s">
        <v>102</v>
      </c>
      <c r="R133" s="19" t="s">
        <v>103</v>
      </c>
      <c r="S133" s="19" t="s">
        <v>104</v>
      </c>
      <c r="T133" s="19" t="s">
        <v>105</v>
      </c>
      <c r="U133" s="19" t="s">
        <v>106</v>
      </c>
      <c r="V133" s="19" t="s">
        <v>107</v>
      </c>
      <c r="W133" s="19" t="s">
        <v>108</v>
      </c>
      <c r="X133" s="19" t="s">
        <v>109</v>
      </c>
      <c r="Y133" s="19" t="s">
        <v>110</v>
      </c>
      <c r="Z133" s="19" t="s">
        <v>111</v>
      </c>
      <c r="AA133" s="19" t="s">
        <v>112</v>
      </c>
      <c r="AB133" s="19" t="s">
        <v>113</v>
      </c>
      <c r="AC133" s="19" t="s">
        <v>114</v>
      </c>
      <c r="AD133" s="19" t="s">
        <v>115</v>
      </c>
      <c r="AE133" s="19" t="s">
        <v>116</v>
      </c>
    </row>
    <row r="134" spans="1:31">
      <c r="A134" s="29" t="s">
        <v>131</v>
      </c>
      <c r="B134" s="29" t="s">
        <v>24</v>
      </c>
      <c r="C134" s="25">
        <v>5969.3902084891197</v>
      </c>
      <c r="D134" s="25">
        <v>6978.0983621853293</v>
      </c>
      <c r="E134" s="25">
        <v>7706.5945134791709</v>
      </c>
      <c r="F134" s="25">
        <v>8304.5519187279006</v>
      </c>
      <c r="G134" s="25">
        <v>9311.8179760340699</v>
      </c>
      <c r="H134" s="25">
        <v>10739.56155344832</v>
      </c>
      <c r="I134" s="25">
        <v>11742.373032706892</v>
      </c>
      <c r="J134" s="25">
        <v>10679.37559169023</v>
      </c>
      <c r="K134" s="25">
        <v>12453.050436443789</v>
      </c>
      <c r="L134" s="25">
        <v>13739.22051775133</v>
      </c>
      <c r="M134" s="25">
        <v>15349.065650939579</v>
      </c>
      <c r="N134" s="25">
        <v>16175.815343390799</v>
      </c>
      <c r="O134" s="25">
        <v>16542.175996491191</v>
      </c>
      <c r="P134" s="25">
        <v>17496.420165388201</v>
      </c>
      <c r="Q134" s="25">
        <v>19379.26663198007</v>
      </c>
      <c r="R134" s="25">
        <v>20059.13190183089</v>
      </c>
      <c r="S134" s="25">
        <v>17627.639741902891</v>
      </c>
      <c r="T134" s="25">
        <v>19804.64101872551</v>
      </c>
      <c r="U134" s="25">
        <v>21119.9602723875</v>
      </c>
      <c r="V134" s="25">
        <v>22953.599527396949</v>
      </c>
      <c r="W134" s="25">
        <v>23292.484485983703</v>
      </c>
      <c r="X134" s="25">
        <v>23042.700561143702</v>
      </c>
      <c r="Y134" s="25">
        <v>23920.27058115472</v>
      </c>
      <c r="Z134" s="25">
        <v>26062.117362780271</v>
      </c>
      <c r="AA134" s="25">
        <v>26829.54028746931</v>
      </c>
      <c r="AB134" s="25">
        <v>23237.570748645579</v>
      </c>
      <c r="AC134" s="25">
        <v>26038.77737440604</v>
      </c>
      <c r="AD134" s="25">
        <v>27730.282477203909</v>
      </c>
      <c r="AE134" s="25">
        <v>29886.573220772021</v>
      </c>
    </row>
    <row r="135" spans="1:31">
      <c r="A135" s="29" t="s">
        <v>131</v>
      </c>
      <c r="B135" s="29" t="s">
        <v>77</v>
      </c>
      <c r="C135" s="33">
        <v>56.242850093662497</v>
      </c>
      <c r="D135" s="33">
        <v>136.370387511432</v>
      </c>
      <c r="E135" s="33">
        <v>221.91403595638249</v>
      </c>
      <c r="F135" s="33">
        <v>314.59989267921446</v>
      </c>
      <c r="G135" s="33">
        <v>403.05946062421799</v>
      </c>
      <c r="H135" s="33">
        <v>466.63424376010846</v>
      </c>
      <c r="I135" s="33">
        <v>534.06534857475503</v>
      </c>
      <c r="J135" s="33">
        <v>596.54048186397495</v>
      </c>
      <c r="K135" s="33">
        <v>649.752934215545</v>
      </c>
      <c r="L135" s="33">
        <v>718.37751611900001</v>
      </c>
      <c r="M135" s="33">
        <v>792.88135350608502</v>
      </c>
      <c r="N135" s="33">
        <v>877.55771448755002</v>
      </c>
      <c r="O135" s="33">
        <v>964.18944078826496</v>
      </c>
      <c r="P135" s="33">
        <v>1032.56017232513</v>
      </c>
      <c r="Q135" s="33">
        <v>1100.2361424560499</v>
      </c>
      <c r="R135" s="33">
        <v>1082.6174977493249</v>
      </c>
      <c r="S135" s="33">
        <v>1073.4900666804299</v>
      </c>
      <c r="T135" s="33">
        <v>1066.27268629074</v>
      </c>
      <c r="U135" s="33">
        <v>1063.9109301872252</v>
      </c>
      <c r="V135" s="33">
        <v>1054.644392829895</v>
      </c>
      <c r="W135" s="33">
        <v>1049.15128923416</v>
      </c>
      <c r="X135" s="33">
        <v>1044.3507645454399</v>
      </c>
      <c r="Y135" s="33">
        <v>1042.7963181438399</v>
      </c>
      <c r="Z135" s="33">
        <v>1030.99485810852</v>
      </c>
      <c r="AA135" s="33">
        <v>1021.2672477951049</v>
      </c>
      <c r="AB135" s="33">
        <v>990.01691356277001</v>
      </c>
      <c r="AC135" s="33">
        <v>962.76025371551498</v>
      </c>
      <c r="AD135" s="33">
        <v>929.61482192993003</v>
      </c>
      <c r="AE135" s="33">
        <v>900.36011828708502</v>
      </c>
    </row>
    <row r="136" spans="1:31">
      <c r="A136" s="29" t="s">
        <v>131</v>
      </c>
      <c r="B136" s="29" t="s">
        <v>78</v>
      </c>
      <c r="C136" s="33">
        <v>47.793100020885454</v>
      </c>
      <c r="D136" s="33">
        <v>115.9103081727025</v>
      </c>
      <c r="E136" s="33">
        <v>188.42778067016599</v>
      </c>
      <c r="F136" s="33">
        <v>267.36707398605301</v>
      </c>
      <c r="G136" s="33">
        <v>342.24955185556399</v>
      </c>
      <c r="H136" s="33">
        <v>396.50315398406946</v>
      </c>
      <c r="I136" s="33">
        <v>453.77135266113254</v>
      </c>
      <c r="J136" s="33">
        <v>506.84904228210002</v>
      </c>
      <c r="K136" s="33">
        <v>552.08166618347002</v>
      </c>
      <c r="L136" s="33">
        <v>610.43663561391509</v>
      </c>
      <c r="M136" s="33">
        <v>673.19479323577502</v>
      </c>
      <c r="N136" s="33">
        <v>745.04495789146006</v>
      </c>
      <c r="O136" s="33">
        <v>819.44777878952004</v>
      </c>
      <c r="P136" s="33">
        <v>877.23907796668993</v>
      </c>
      <c r="Q136" s="33">
        <v>934.64072244262502</v>
      </c>
      <c r="R136" s="33">
        <v>919.12829329490501</v>
      </c>
      <c r="S136" s="33">
        <v>912.27970465850501</v>
      </c>
      <c r="T136" s="33">
        <v>905.30950876998509</v>
      </c>
      <c r="U136" s="33">
        <v>903.59331521605998</v>
      </c>
      <c r="V136" s="33">
        <v>896.41867400360002</v>
      </c>
      <c r="W136" s="33">
        <v>891.54806703186</v>
      </c>
      <c r="X136" s="33">
        <v>886.766575282095</v>
      </c>
      <c r="Y136" s="33">
        <v>886.34667524766508</v>
      </c>
      <c r="Z136" s="33">
        <v>875.64146440505499</v>
      </c>
      <c r="AA136" s="33">
        <v>867.73913314819004</v>
      </c>
      <c r="AB136" s="33">
        <v>841.45093851470506</v>
      </c>
      <c r="AC136" s="33">
        <v>817.57811919021503</v>
      </c>
      <c r="AD136" s="33">
        <v>790.029704185485</v>
      </c>
      <c r="AE136" s="33">
        <v>765.08198606109499</v>
      </c>
    </row>
    <row r="138" spans="1:31">
      <c r="A138" s="19" t="s">
        <v>128</v>
      </c>
      <c r="B138" s="19" t="s">
        <v>129</v>
      </c>
      <c r="C138" s="19" t="s">
        <v>80</v>
      </c>
      <c r="D138" s="19" t="s">
        <v>89</v>
      </c>
      <c r="E138" s="19" t="s">
        <v>90</v>
      </c>
      <c r="F138" s="19" t="s">
        <v>91</v>
      </c>
      <c r="G138" s="19" t="s">
        <v>92</v>
      </c>
      <c r="H138" s="19" t="s">
        <v>93</v>
      </c>
      <c r="I138" s="19" t="s">
        <v>94</v>
      </c>
      <c r="J138" s="19" t="s">
        <v>95</v>
      </c>
      <c r="K138" s="19" t="s">
        <v>96</v>
      </c>
      <c r="L138" s="19" t="s">
        <v>97</v>
      </c>
      <c r="M138" s="19" t="s">
        <v>98</v>
      </c>
      <c r="N138" s="19" t="s">
        <v>99</v>
      </c>
      <c r="O138" s="19" t="s">
        <v>100</v>
      </c>
      <c r="P138" s="19" t="s">
        <v>101</v>
      </c>
      <c r="Q138" s="19" t="s">
        <v>102</v>
      </c>
      <c r="R138" s="19" t="s">
        <v>103</v>
      </c>
      <c r="S138" s="19" t="s">
        <v>104</v>
      </c>
      <c r="T138" s="19" t="s">
        <v>105</v>
      </c>
      <c r="U138" s="19" t="s">
        <v>106</v>
      </c>
      <c r="V138" s="19" t="s">
        <v>107</v>
      </c>
      <c r="W138" s="19" t="s">
        <v>108</v>
      </c>
      <c r="X138" s="19" t="s">
        <v>109</v>
      </c>
      <c r="Y138" s="19" t="s">
        <v>110</v>
      </c>
      <c r="Z138" s="19" t="s">
        <v>111</v>
      </c>
      <c r="AA138" s="19" t="s">
        <v>112</v>
      </c>
      <c r="AB138" s="19" t="s">
        <v>113</v>
      </c>
      <c r="AC138" s="19" t="s">
        <v>114</v>
      </c>
      <c r="AD138" s="19" t="s">
        <v>115</v>
      </c>
      <c r="AE138" s="19" t="s">
        <v>116</v>
      </c>
    </row>
    <row r="139" spans="1:31">
      <c r="A139" s="29" t="s">
        <v>132</v>
      </c>
      <c r="B139" s="29" t="s">
        <v>24</v>
      </c>
      <c r="C139" s="25">
        <v>4714.6600286831308</v>
      </c>
      <c r="D139" s="25">
        <v>5401.111898515127</v>
      </c>
      <c r="E139" s="25">
        <v>6729.5041696521403</v>
      </c>
      <c r="F139" s="25">
        <v>7622.35929129531</v>
      </c>
      <c r="G139" s="25">
        <v>8154.7270711943102</v>
      </c>
      <c r="H139" s="25">
        <v>9640.4108714234189</v>
      </c>
      <c r="I139" s="25">
        <v>10744.217408973491</v>
      </c>
      <c r="J139" s="25">
        <v>11140.377875394001</v>
      </c>
      <c r="K139" s="25">
        <v>12492.40512871707</v>
      </c>
      <c r="L139" s="25">
        <v>13821.87748025677</v>
      </c>
      <c r="M139" s="25">
        <v>14113.150520499141</v>
      </c>
      <c r="N139" s="25">
        <v>15787.111335841841</v>
      </c>
      <c r="O139" s="25">
        <v>16301.066191329861</v>
      </c>
      <c r="P139" s="25">
        <v>16086.168040095279</v>
      </c>
      <c r="Q139" s="25">
        <v>17792.752289108441</v>
      </c>
      <c r="R139" s="25">
        <v>18477.372846607381</v>
      </c>
      <c r="S139" s="25">
        <v>18243.154772918359</v>
      </c>
      <c r="T139" s="25">
        <v>19618.149999365342</v>
      </c>
      <c r="U139" s="25">
        <v>20981.14615760832</v>
      </c>
      <c r="V139" s="25">
        <v>20868.686725700791</v>
      </c>
      <c r="W139" s="25">
        <v>22468.509694389169</v>
      </c>
      <c r="X139" s="25">
        <v>22545.67317473275</v>
      </c>
      <c r="Y139" s="25">
        <v>21856.43981808185</v>
      </c>
      <c r="Z139" s="25">
        <v>23900.002845363957</v>
      </c>
      <c r="AA139" s="25">
        <v>24625.893553684262</v>
      </c>
      <c r="AB139" s="25">
        <v>24087.16738393471</v>
      </c>
      <c r="AC139" s="25">
        <v>25874.884569309961</v>
      </c>
      <c r="AD139" s="25">
        <v>27659.718210843759</v>
      </c>
      <c r="AE139" s="25">
        <v>27267.166559578342</v>
      </c>
    </row>
    <row r="140" spans="1:31">
      <c r="A140" s="29" t="s">
        <v>132</v>
      </c>
      <c r="B140" s="29" t="s">
        <v>77</v>
      </c>
      <c r="C140" s="33">
        <v>63.706353758334998</v>
      </c>
      <c r="D140" s="33">
        <v>83.535371884822496</v>
      </c>
      <c r="E140" s="33">
        <v>232.43778735446901</v>
      </c>
      <c r="F140" s="33">
        <v>366.05255883312202</v>
      </c>
      <c r="G140" s="33">
        <v>485.67293929624554</v>
      </c>
      <c r="H140" s="33">
        <v>593.18143881654498</v>
      </c>
      <c r="I140" s="33">
        <v>693.28820276737008</v>
      </c>
      <c r="J140" s="33">
        <v>758.04535062694504</v>
      </c>
      <c r="K140" s="33">
        <v>813.39779290139495</v>
      </c>
      <c r="L140" s="33">
        <v>889.13376986312505</v>
      </c>
      <c r="M140" s="33">
        <v>969.78893636083501</v>
      </c>
      <c r="N140" s="33">
        <v>1045.6273289865248</v>
      </c>
      <c r="O140" s="33">
        <v>1156.33551260948</v>
      </c>
      <c r="P140" s="33">
        <v>1246.666709692475</v>
      </c>
      <c r="Q140" s="33">
        <v>1327.5945813293449</v>
      </c>
      <c r="R140" s="33">
        <v>1319.532170989035</v>
      </c>
      <c r="S140" s="33">
        <v>1315.5875199217751</v>
      </c>
      <c r="T140" s="33">
        <v>1305.81984352779</v>
      </c>
      <c r="U140" s="33">
        <v>1303.9338912486999</v>
      </c>
      <c r="V140" s="33">
        <v>1288.8103582194999</v>
      </c>
      <c r="W140" s="33">
        <v>1281.5177757132051</v>
      </c>
      <c r="X140" s="33">
        <v>1274.04557287788</v>
      </c>
      <c r="Y140" s="33">
        <v>1271.634345086095</v>
      </c>
      <c r="Z140" s="33">
        <v>1255.112791618345</v>
      </c>
      <c r="AA140" s="33">
        <v>1242.4704397201501</v>
      </c>
      <c r="AB140" s="33">
        <v>1204.1400572166401</v>
      </c>
      <c r="AC140" s="33">
        <v>1172.092659379955</v>
      </c>
      <c r="AD140" s="33">
        <v>1134.3676618776301</v>
      </c>
      <c r="AE140" s="33">
        <v>1095.50092767143</v>
      </c>
    </row>
    <row r="141" spans="1:31">
      <c r="A141" s="29" t="s">
        <v>132</v>
      </c>
      <c r="B141" s="29" t="s">
        <v>78</v>
      </c>
      <c r="C141" s="33">
        <v>54.114773856163005</v>
      </c>
      <c r="D141" s="33">
        <v>70.931096943377995</v>
      </c>
      <c r="E141" s="33">
        <v>197.39531739783249</v>
      </c>
      <c r="F141" s="33">
        <v>310.970507808685</v>
      </c>
      <c r="G141" s="33">
        <v>412.38448505401601</v>
      </c>
      <c r="H141" s="33">
        <v>503.69507407379001</v>
      </c>
      <c r="I141" s="33">
        <v>589.17821201229003</v>
      </c>
      <c r="J141" s="33">
        <v>643.68784975862502</v>
      </c>
      <c r="K141" s="33">
        <v>690.57787186049995</v>
      </c>
      <c r="L141" s="33">
        <v>754.97223226737503</v>
      </c>
      <c r="M141" s="33">
        <v>823.87155947089002</v>
      </c>
      <c r="N141" s="33">
        <v>888.712026899335</v>
      </c>
      <c r="O141" s="33">
        <v>982.68795968627501</v>
      </c>
      <c r="P141" s="33">
        <v>1058.45718407249</v>
      </c>
      <c r="Q141" s="33">
        <v>1128.14845923805</v>
      </c>
      <c r="R141" s="33">
        <v>1120.552872969625</v>
      </c>
      <c r="S141" s="33">
        <v>1117.3367594003651</v>
      </c>
      <c r="T141" s="33">
        <v>1108.5959852523799</v>
      </c>
      <c r="U141" s="33">
        <v>1107.7797586278898</v>
      </c>
      <c r="V141" s="33">
        <v>1095.36265536165</v>
      </c>
      <c r="W141" s="33">
        <v>1088.313867519855</v>
      </c>
      <c r="X141" s="33">
        <v>1081.66408863163</v>
      </c>
      <c r="Y141" s="33">
        <v>1079.755548906325</v>
      </c>
      <c r="Z141" s="33">
        <v>1066.3239801836</v>
      </c>
      <c r="AA141" s="33">
        <v>1055.4156748886098</v>
      </c>
      <c r="AB141" s="33">
        <v>1022.5106196274751</v>
      </c>
      <c r="AC141" s="33">
        <v>995.36697982024998</v>
      </c>
      <c r="AD141" s="33">
        <v>963.56184230613496</v>
      </c>
      <c r="AE141" s="33">
        <v>930.01305094909503</v>
      </c>
    </row>
    <row r="143" spans="1:31">
      <c r="A143" s="19" t="s">
        <v>128</v>
      </c>
      <c r="B143" s="19" t="s">
        <v>129</v>
      </c>
      <c r="C143" s="19" t="s">
        <v>80</v>
      </c>
      <c r="D143" s="19" t="s">
        <v>89</v>
      </c>
      <c r="E143" s="19" t="s">
        <v>90</v>
      </c>
      <c r="F143" s="19" t="s">
        <v>91</v>
      </c>
      <c r="G143" s="19" t="s">
        <v>92</v>
      </c>
      <c r="H143" s="19" t="s">
        <v>93</v>
      </c>
      <c r="I143" s="19" t="s">
        <v>94</v>
      </c>
      <c r="J143" s="19" t="s">
        <v>95</v>
      </c>
      <c r="K143" s="19" t="s">
        <v>96</v>
      </c>
      <c r="L143" s="19" t="s">
        <v>97</v>
      </c>
      <c r="M143" s="19" t="s">
        <v>98</v>
      </c>
      <c r="N143" s="19" t="s">
        <v>99</v>
      </c>
      <c r="O143" s="19" t="s">
        <v>100</v>
      </c>
      <c r="P143" s="19" t="s">
        <v>101</v>
      </c>
      <c r="Q143" s="19" t="s">
        <v>102</v>
      </c>
      <c r="R143" s="19" t="s">
        <v>103</v>
      </c>
      <c r="S143" s="19" t="s">
        <v>104</v>
      </c>
      <c r="T143" s="19" t="s">
        <v>105</v>
      </c>
      <c r="U143" s="19" t="s">
        <v>106</v>
      </c>
      <c r="V143" s="19" t="s">
        <v>107</v>
      </c>
      <c r="W143" s="19" t="s">
        <v>108</v>
      </c>
      <c r="X143" s="19" t="s">
        <v>109</v>
      </c>
      <c r="Y143" s="19" t="s">
        <v>110</v>
      </c>
      <c r="Z143" s="19" t="s">
        <v>111</v>
      </c>
      <c r="AA143" s="19" t="s">
        <v>112</v>
      </c>
      <c r="AB143" s="19" t="s">
        <v>113</v>
      </c>
      <c r="AC143" s="19" t="s">
        <v>114</v>
      </c>
      <c r="AD143" s="19" t="s">
        <v>115</v>
      </c>
      <c r="AE143" s="19" t="s">
        <v>116</v>
      </c>
    </row>
    <row r="144" spans="1:31">
      <c r="A144" s="29" t="s">
        <v>133</v>
      </c>
      <c r="B144" s="29" t="s">
        <v>24</v>
      </c>
      <c r="C144" s="25">
        <v>2818.5279799899808</v>
      </c>
      <c r="D144" s="25">
        <v>3066.2401536142593</v>
      </c>
      <c r="E144" s="25">
        <v>3432.4233504559288</v>
      </c>
      <c r="F144" s="25">
        <v>3643.8284178302579</v>
      </c>
      <c r="G144" s="25">
        <v>3713.135767305329</v>
      </c>
      <c r="H144" s="25">
        <v>4061.5736027173398</v>
      </c>
      <c r="I144" s="25">
        <v>4431.6913132446298</v>
      </c>
      <c r="J144" s="25">
        <v>4443.6233562296402</v>
      </c>
      <c r="K144" s="25">
        <v>4871.0817123822098</v>
      </c>
      <c r="L144" s="25">
        <v>5157.1547184982001</v>
      </c>
      <c r="M144" s="25">
        <v>5377.2638652783698</v>
      </c>
      <c r="N144" s="25">
        <v>5776.25359726431</v>
      </c>
      <c r="O144" s="25">
        <v>5841.5307030009299</v>
      </c>
      <c r="P144" s="25">
        <v>5728.6246211231191</v>
      </c>
      <c r="Q144" s="25">
        <v>6131.6550200377606</v>
      </c>
      <c r="R144" s="25">
        <v>6480.9676774729896</v>
      </c>
      <c r="S144" s="25">
        <v>6348.5891865822496</v>
      </c>
      <c r="T144" s="25">
        <v>6792.2711768255904</v>
      </c>
      <c r="U144" s="25">
        <v>7032.0583940591105</v>
      </c>
      <c r="V144" s="25">
        <v>7208.99990844289</v>
      </c>
      <c r="W144" s="25">
        <v>7534.4853990750498</v>
      </c>
      <c r="X144" s="25">
        <v>7444.1909712773895</v>
      </c>
      <c r="Y144" s="25">
        <v>7224.9321854178397</v>
      </c>
      <c r="Z144" s="25">
        <v>7683.4260370165402</v>
      </c>
      <c r="AA144" s="25">
        <v>8089.9369853931103</v>
      </c>
      <c r="AB144" s="25">
        <v>7867.0909950539008</v>
      </c>
      <c r="AC144" s="25">
        <v>8425.16739254614</v>
      </c>
      <c r="AD144" s="25">
        <v>8743.8600942044104</v>
      </c>
      <c r="AE144" s="25">
        <v>8910.1287648327489</v>
      </c>
    </row>
    <row r="145" spans="1:31">
      <c r="A145" s="29" t="s">
        <v>133</v>
      </c>
      <c r="B145" s="29" t="s">
        <v>77</v>
      </c>
      <c r="C145" s="33">
        <v>59.529391595005499</v>
      </c>
      <c r="D145" s="33">
        <v>88.261502460539006</v>
      </c>
      <c r="E145" s="33">
        <v>118.534748483866</v>
      </c>
      <c r="F145" s="33">
        <v>149.73100545787798</v>
      </c>
      <c r="G145" s="33">
        <v>168.26975243377652</v>
      </c>
      <c r="H145" s="33">
        <v>181.06107205522048</v>
      </c>
      <c r="I145" s="33">
        <v>196.5109359779355</v>
      </c>
      <c r="J145" s="33">
        <v>211.08447593450501</v>
      </c>
      <c r="K145" s="33">
        <v>226.64744787740699</v>
      </c>
      <c r="L145" s="33">
        <v>245.11380401849701</v>
      </c>
      <c r="M145" s="33">
        <v>265.36232198524453</v>
      </c>
      <c r="N145" s="33">
        <v>289.723926787972</v>
      </c>
      <c r="O145" s="33">
        <v>313.5421214821335</v>
      </c>
      <c r="P145" s="33">
        <v>329.08279489898655</v>
      </c>
      <c r="Q145" s="33">
        <v>340.61268729972801</v>
      </c>
      <c r="R145" s="33">
        <v>333.34467414474454</v>
      </c>
      <c r="S145" s="33">
        <v>326.73994593477249</v>
      </c>
      <c r="T145" s="33">
        <v>324.24931996345504</v>
      </c>
      <c r="U145" s="33">
        <v>321.21632088041298</v>
      </c>
      <c r="V145" s="33">
        <v>315.75615108013147</v>
      </c>
      <c r="W145" s="33">
        <v>313.12659377479548</v>
      </c>
      <c r="X145" s="33">
        <v>309.49973145079599</v>
      </c>
      <c r="Y145" s="33">
        <v>307.61201974868749</v>
      </c>
      <c r="Z145" s="33">
        <v>300.77841750159848</v>
      </c>
      <c r="AA145" s="33">
        <v>295.09784279632549</v>
      </c>
      <c r="AB145" s="33">
        <v>283.63229843997948</v>
      </c>
      <c r="AC145" s="33">
        <v>275.47447321987153</v>
      </c>
      <c r="AD145" s="33">
        <v>264.92532877349845</v>
      </c>
      <c r="AE145" s="33">
        <v>255.38041375923152</v>
      </c>
    </row>
    <row r="146" spans="1:31">
      <c r="A146" s="29" t="s">
        <v>133</v>
      </c>
      <c r="B146" s="29" t="s">
        <v>78</v>
      </c>
      <c r="C146" s="33">
        <v>50.563386334657501</v>
      </c>
      <c r="D146" s="33">
        <v>74.959682116508006</v>
      </c>
      <c r="E146" s="33">
        <v>100.69989770889251</v>
      </c>
      <c r="F146" s="33">
        <v>127.16072678375201</v>
      </c>
      <c r="G146" s="33">
        <v>143.01426170730551</v>
      </c>
      <c r="H146" s="33">
        <v>153.85291724204998</v>
      </c>
      <c r="I146" s="33">
        <v>166.90480653762799</v>
      </c>
      <c r="J146" s="33">
        <v>179.2175089025495</v>
      </c>
      <c r="K146" s="33">
        <v>192.55529832839952</v>
      </c>
      <c r="L146" s="33">
        <v>208.12152088928198</v>
      </c>
      <c r="M146" s="33">
        <v>225.49156676363901</v>
      </c>
      <c r="N146" s="33">
        <v>246.14312437629701</v>
      </c>
      <c r="O146" s="33">
        <v>266.50277579760552</v>
      </c>
      <c r="P146" s="33">
        <v>279.5571356940265</v>
      </c>
      <c r="Q146" s="33">
        <v>289.23264378356896</v>
      </c>
      <c r="R146" s="33">
        <v>283.33297904968248</v>
      </c>
      <c r="S146" s="33">
        <v>277.61854072046253</v>
      </c>
      <c r="T146" s="33">
        <v>275.35057792091351</v>
      </c>
      <c r="U146" s="33">
        <v>272.71678533172604</v>
      </c>
      <c r="V146" s="33">
        <v>268.13546012830699</v>
      </c>
      <c r="W146" s="33">
        <v>266.04070296573599</v>
      </c>
      <c r="X146" s="33">
        <v>262.84218137359602</v>
      </c>
      <c r="Y146" s="33">
        <v>261.31484926700551</v>
      </c>
      <c r="Z146" s="33">
        <v>255.43852565383901</v>
      </c>
      <c r="AA146" s="33">
        <v>250.6820330593585</v>
      </c>
      <c r="AB146" s="33">
        <v>240.95888690185501</v>
      </c>
      <c r="AC146" s="33">
        <v>234.11006912040699</v>
      </c>
      <c r="AD146" s="33">
        <v>224.89816706657402</v>
      </c>
      <c r="AE146" s="33">
        <v>216.76863758420902</v>
      </c>
    </row>
    <row r="148" spans="1:31">
      <c r="A148" s="19" t="s">
        <v>128</v>
      </c>
      <c r="B148" s="19" t="s">
        <v>129</v>
      </c>
      <c r="C148" s="19" t="s">
        <v>80</v>
      </c>
      <c r="D148" s="19" t="s">
        <v>89</v>
      </c>
      <c r="E148" s="19" t="s">
        <v>90</v>
      </c>
      <c r="F148" s="19" t="s">
        <v>91</v>
      </c>
      <c r="G148" s="19" t="s">
        <v>92</v>
      </c>
      <c r="H148" s="19" t="s">
        <v>93</v>
      </c>
      <c r="I148" s="19" t="s">
        <v>94</v>
      </c>
      <c r="J148" s="19" t="s">
        <v>95</v>
      </c>
      <c r="K148" s="19" t="s">
        <v>96</v>
      </c>
      <c r="L148" s="19" t="s">
        <v>97</v>
      </c>
      <c r="M148" s="19" t="s">
        <v>98</v>
      </c>
      <c r="N148" s="19" t="s">
        <v>99</v>
      </c>
      <c r="O148" s="19" t="s">
        <v>100</v>
      </c>
      <c r="P148" s="19" t="s">
        <v>101</v>
      </c>
      <c r="Q148" s="19" t="s">
        <v>102</v>
      </c>
      <c r="R148" s="19" t="s">
        <v>103</v>
      </c>
      <c r="S148" s="19" t="s">
        <v>104</v>
      </c>
      <c r="T148" s="19" t="s">
        <v>105</v>
      </c>
      <c r="U148" s="19" t="s">
        <v>106</v>
      </c>
      <c r="V148" s="19" t="s">
        <v>107</v>
      </c>
      <c r="W148" s="19" t="s">
        <v>108</v>
      </c>
      <c r="X148" s="19" t="s">
        <v>109</v>
      </c>
      <c r="Y148" s="19" t="s">
        <v>110</v>
      </c>
      <c r="Z148" s="19" t="s">
        <v>111</v>
      </c>
      <c r="AA148" s="19" t="s">
        <v>112</v>
      </c>
      <c r="AB148" s="19" t="s">
        <v>113</v>
      </c>
      <c r="AC148" s="19" t="s">
        <v>114</v>
      </c>
      <c r="AD148" s="19" t="s">
        <v>115</v>
      </c>
      <c r="AE148" s="19" t="s">
        <v>116</v>
      </c>
    </row>
    <row r="149" spans="1:31">
      <c r="A149" s="29" t="s">
        <v>134</v>
      </c>
      <c r="B149" s="29" t="s">
        <v>24</v>
      </c>
      <c r="C149" s="25">
        <v>266.85019811039433</v>
      </c>
      <c r="D149" s="25">
        <v>298.98961590715248</v>
      </c>
      <c r="E149" s="25">
        <v>358.22776471406394</v>
      </c>
      <c r="F149" s="25">
        <v>421.2779833205658</v>
      </c>
      <c r="G149" s="25">
        <v>455.95023332899768</v>
      </c>
      <c r="H149" s="25">
        <v>531.42114124023965</v>
      </c>
      <c r="I149" s="25">
        <v>591.81931488401199</v>
      </c>
      <c r="J149" s="25">
        <v>622.039612149194</v>
      </c>
      <c r="K149" s="25">
        <v>667.421631889737</v>
      </c>
      <c r="L149" s="25">
        <v>727.09932192020597</v>
      </c>
      <c r="M149" s="25">
        <v>764.01413390363598</v>
      </c>
      <c r="N149" s="25">
        <v>846.05734432161501</v>
      </c>
      <c r="O149" s="25">
        <v>907.578283633821</v>
      </c>
      <c r="P149" s="25">
        <v>908.76745909001397</v>
      </c>
      <c r="Q149" s="25">
        <v>1012.617911266881</v>
      </c>
      <c r="R149" s="25">
        <v>1052.2810122130679</v>
      </c>
      <c r="S149" s="25">
        <v>1076.2157139923559</v>
      </c>
      <c r="T149" s="25">
        <v>1119.956508007308</v>
      </c>
      <c r="U149" s="25">
        <v>1179.4242113231699</v>
      </c>
      <c r="V149" s="25">
        <v>1215.359827247803</v>
      </c>
      <c r="W149" s="25">
        <v>1287.146596650329</v>
      </c>
      <c r="X149" s="25">
        <v>1326.6403495607769</v>
      </c>
      <c r="Y149" s="25">
        <v>1305.5912336473079</v>
      </c>
      <c r="Z149" s="25">
        <v>1432.1558463942879</v>
      </c>
      <c r="AA149" s="25">
        <v>1474.9079080901911</v>
      </c>
      <c r="AB149" s="25">
        <v>1469.8262484738691</v>
      </c>
      <c r="AC149" s="25">
        <v>1515.8579717198859</v>
      </c>
      <c r="AD149" s="25">
        <v>1593.8830803448029</v>
      </c>
      <c r="AE149" s="25">
        <v>1605.9359245365258</v>
      </c>
    </row>
    <row r="150" spans="1:31">
      <c r="A150" s="29" t="s">
        <v>134</v>
      </c>
      <c r="B150" s="29" t="s">
        <v>77</v>
      </c>
      <c r="C150" s="33">
        <v>7.6755001981555999</v>
      </c>
      <c r="D150" s="33">
        <v>14.081700320243801</v>
      </c>
      <c r="E150" s="33">
        <v>20.840949527610999</v>
      </c>
      <c r="F150" s="33">
        <v>28.187599457800349</v>
      </c>
      <c r="G150" s="33">
        <v>34.560498507022849</v>
      </c>
      <c r="H150" s="33">
        <v>39.737156077980949</v>
      </c>
      <c r="I150" s="33">
        <v>45.124109478443849</v>
      </c>
      <c r="J150" s="33">
        <v>49.570699779763807</v>
      </c>
      <c r="K150" s="33">
        <v>53.421399327367503</v>
      </c>
      <c r="L150" s="33">
        <v>59.071997064887995</v>
      </c>
      <c r="M150" s="33">
        <v>65.018058659315003</v>
      </c>
      <c r="N150" s="33">
        <v>71.851864356994497</v>
      </c>
      <c r="O150" s="33">
        <v>78.95255363237851</v>
      </c>
      <c r="P150" s="33">
        <v>85.096318876742998</v>
      </c>
      <c r="Q150" s="33">
        <v>90.665493184447001</v>
      </c>
      <c r="R150" s="33">
        <v>89.912380812257496</v>
      </c>
      <c r="S150" s="33">
        <v>89.773494395121489</v>
      </c>
      <c r="T150" s="33">
        <v>89.497698606133</v>
      </c>
      <c r="U150" s="33">
        <v>89.496014554142505</v>
      </c>
      <c r="V150" s="33">
        <v>89.039951744675506</v>
      </c>
      <c r="W150" s="33">
        <v>88.767680085896998</v>
      </c>
      <c r="X150" s="33">
        <v>88.459154714584002</v>
      </c>
      <c r="Y150" s="33">
        <v>88.451629775285497</v>
      </c>
      <c r="Z150" s="33">
        <v>87.268415611892507</v>
      </c>
      <c r="AA150" s="33">
        <v>86.493135079860494</v>
      </c>
      <c r="AB150" s="33">
        <v>83.669425113439502</v>
      </c>
      <c r="AC150" s="33">
        <v>81.237510941504993</v>
      </c>
      <c r="AD150" s="33">
        <v>78.236074672222003</v>
      </c>
      <c r="AE150" s="33">
        <v>75.49107515692701</v>
      </c>
    </row>
    <row r="151" spans="1:31">
      <c r="A151" s="29" t="s">
        <v>134</v>
      </c>
      <c r="B151" s="29" t="s">
        <v>78</v>
      </c>
      <c r="C151" s="33">
        <v>6.5170751701295</v>
      </c>
      <c r="D151" s="33">
        <v>11.964700294137</v>
      </c>
      <c r="E151" s="33">
        <v>17.699759643070401</v>
      </c>
      <c r="F151" s="33">
        <v>23.940349410772303</v>
      </c>
      <c r="G151" s="33">
        <v>29.36789864495395</v>
      </c>
      <c r="H151" s="33">
        <v>33.770420945167501</v>
      </c>
      <c r="I151" s="33">
        <v>38.3476044118404</v>
      </c>
      <c r="J151" s="33">
        <v>42.113249814510304</v>
      </c>
      <c r="K151" s="33">
        <v>45.369949397146705</v>
      </c>
      <c r="L151" s="33">
        <v>50.169207054137999</v>
      </c>
      <c r="M151" s="33">
        <v>55.191888576626503</v>
      </c>
      <c r="N151" s="33">
        <v>61.063684830427</v>
      </c>
      <c r="O151" s="33">
        <v>67.07653377127599</v>
      </c>
      <c r="P151" s="33">
        <v>72.289513901829508</v>
      </c>
      <c r="Q151" s="33">
        <v>77.060423194885004</v>
      </c>
      <c r="R151" s="33">
        <v>76.3541066346165</v>
      </c>
      <c r="S151" s="33">
        <v>76.27630938076949</v>
      </c>
      <c r="T151" s="33">
        <v>76.016968630313499</v>
      </c>
      <c r="U151" s="33">
        <v>75.976854702949495</v>
      </c>
      <c r="V151" s="33">
        <v>75.663125495910492</v>
      </c>
      <c r="W151" s="33">
        <v>75.384686729639512</v>
      </c>
      <c r="X151" s="33">
        <v>75.121613945692502</v>
      </c>
      <c r="Y151" s="33">
        <v>75.129360107004501</v>
      </c>
      <c r="Z151" s="33">
        <v>74.093123931229002</v>
      </c>
      <c r="AA151" s="33">
        <v>73.474111387729494</v>
      </c>
      <c r="AB151" s="33">
        <v>71.086269817829006</v>
      </c>
      <c r="AC151" s="33">
        <v>68.984159822701997</v>
      </c>
      <c r="AD151" s="33">
        <v>66.436066289901504</v>
      </c>
      <c r="AE151" s="33">
        <v>64.085799821913</v>
      </c>
    </row>
  </sheetData>
  <sheetProtection algorithmName="SHA-512" hashValue="B9Gv3l/HJwSnILBWmzPFRElETk8/kpUP66C4bxX/FbDqjpoin9U5mUMZ+htv/RdP8g1Vr8Ny/9RtLgm92vLqQQ==" saltValue="fa8Tw8ogpaVFOqIYv06IqA==" spinCount="100000" sheet="1" objects="1" scenarios="1"/>
  <mergeCells count="6">
    <mergeCell ref="A17:B17"/>
    <mergeCell ref="A31:B31"/>
    <mergeCell ref="A45:B45"/>
    <mergeCell ref="A59:B59"/>
    <mergeCell ref="A73:B73"/>
    <mergeCell ref="A87:B87"/>
  </mergeCells>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4">
    <tabColor rgb="FF188736"/>
  </sheetPr>
  <dimension ref="A1:AI151"/>
  <sheetViews>
    <sheetView zoomScale="85" zoomScaleNormal="85" workbookViewId="0"/>
  </sheetViews>
  <sheetFormatPr defaultColWidth="9.140625" defaultRowHeight="15"/>
  <cols>
    <col min="1" max="1" width="16" style="13" customWidth="1"/>
    <col min="2" max="2" width="30.5703125" style="13" customWidth="1"/>
    <col min="3" max="32" width="9.42578125" style="13" customWidth="1"/>
    <col min="33" max="33" width="11.5703125" style="13" bestFit="1" customWidth="1"/>
    <col min="34" max="16384" width="9.140625" style="13"/>
  </cols>
  <sheetData>
    <row r="1" spans="1:35" s="28" customFormat="1" ht="23.25" customHeight="1">
      <c r="A1" s="27" t="s">
        <v>139</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5" s="28" customFormat="1">
      <c r="A2" s="28" t="s">
        <v>140</v>
      </c>
    </row>
    <row r="3" spans="1:35" s="28" customFormat="1"/>
    <row r="4" spans="1:35">
      <c r="A4" s="18" t="s">
        <v>127</v>
      </c>
      <c r="B4" s="1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row>
    <row r="5" spans="1:35">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5">
      <c r="A6" s="29" t="s">
        <v>40</v>
      </c>
      <c r="B6" s="29" t="s">
        <v>64</v>
      </c>
      <c r="C6" s="33">
        <v>18366</v>
      </c>
      <c r="D6" s="33">
        <v>17891</v>
      </c>
      <c r="E6" s="33">
        <v>16416</v>
      </c>
      <c r="F6" s="33">
        <v>11688.196229999998</v>
      </c>
      <c r="G6" s="33">
        <v>9176.313859487449</v>
      </c>
      <c r="H6" s="33">
        <v>8971.6892428393912</v>
      </c>
      <c r="I6" s="33">
        <v>8833.8982951434573</v>
      </c>
      <c r="J6" s="33">
        <v>8833.8982952232091</v>
      </c>
      <c r="K6" s="33">
        <v>8633.306622759239</v>
      </c>
      <c r="L6" s="33">
        <v>8633.3066227746585</v>
      </c>
      <c r="M6" s="33">
        <v>8633.3066228128791</v>
      </c>
      <c r="N6" s="33">
        <v>5753.306682731969</v>
      </c>
      <c r="O6" s="33">
        <v>4890.9378277337</v>
      </c>
      <c r="P6" s="33">
        <v>4890.9378278243103</v>
      </c>
      <c r="Q6" s="33">
        <v>4311.9934050000002</v>
      </c>
      <c r="R6" s="33">
        <v>4000.9582450000003</v>
      </c>
      <c r="S6" s="33">
        <v>4000.9582450000003</v>
      </c>
      <c r="T6" s="33">
        <v>4000.9582450000003</v>
      </c>
      <c r="U6" s="33">
        <v>4000.9582450000003</v>
      </c>
      <c r="V6" s="33">
        <v>4000.9582450000003</v>
      </c>
      <c r="W6" s="33">
        <v>3310.4627050000004</v>
      </c>
      <c r="X6" s="33">
        <v>1906.958245</v>
      </c>
      <c r="Y6" s="33">
        <v>1747.8477250000001</v>
      </c>
      <c r="Z6" s="33">
        <v>1692</v>
      </c>
      <c r="AA6" s="33">
        <v>1692</v>
      </c>
      <c r="AB6" s="33">
        <v>1692</v>
      </c>
      <c r="AC6" s="33">
        <v>1692</v>
      </c>
      <c r="AD6" s="33">
        <v>1692</v>
      </c>
      <c r="AE6" s="33">
        <v>1692</v>
      </c>
    </row>
    <row r="7" spans="1:35">
      <c r="A7" s="29" t="s">
        <v>40</v>
      </c>
      <c r="B7" s="29" t="s">
        <v>71</v>
      </c>
      <c r="C7" s="33">
        <v>4790</v>
      </c>
      <c r="D7" s="33">
        <v>4790</v>
      </c>
      <c r="E7" s="33">
        <v>4790</v>
      </c>
      <c r="F7" s="33">
        <v>1919.1222300000002</v>
      </c>
      <c r="G7" s="33">
        <v>1815.9299400000002</v>
      </c>
      <c r="H7" s="33">
        <v>1458.12913</v>
      </c>
      <c r="I7" s="33">
        <v>319.68594540172001</v>
      </c>
      <c r="J7" s="33">
        <v>319.68557182588</v>
      </c>
      <c r="K7" s="33">
        <v>319.68557181566001</v>
      </c>
      <c r="L7" s="33">
        <v>319.68557181488001</v>
      </c>
      <c r="M7" s="33">
        <v>319.6855717231</v>
      </c>
      <c r="N7" s="33">
        <v>319.68557186045001</v>
      </c>
      <c r="O7" s="33">
        <v>319.68557182584999</v>
      </c>
      <c r="P7" s="33">
        <v>319.68557185264996</v>
      </c>
      <c r="Q7" s="33">
        <v>319.68557181504997</v>
      </c>
      <c r="R7" s="33">
        <v>319.68557186231999</v>
      </c>
      <c r="S7" s="33">
        <v>319.68557179665999</v>
      </c>
      <c r="T7" s="33">
        <v>319.68557186940001</v>
      </c>
      <c r="U7" s="33">
        <v>319.68557183897997</v>
      </c>
      <c r="V7" s="33">
        <v>319.68557185629999</v>
      </c>
      <c r="W7" s="33">
        <v>319.68557190384996</v>
      </c>
      <c r="X7" s="33">
        <v>319.68557177677997</v>
      </c>
      <c r="Y7" s="33">
        <v>319.68557180151998</v>
      </c>
      <c r="Z7" s="33">
        <v>319.68557186593</v>
      </c>
      <c r="AA7" s="33">
        <v>319.68557176112</v>
      </c>
      <c r="AB7" s="33">
        <v>128.97895176627</v>
      </c>
      <c r="AC7" s="33">
        <v>0</v>
      </c>
      <c r="AD7" s="33">
        <v>0</v>
      </c>
      <c r="AE7" s="33">
        <v>0</v>
      </c>
    </row>
    <row r="8" spans="1:35">
      <c r="A8" s="29" t="s">
        <v>40</v>
      </c>
      <c r="B8" s="29" t="s">
        <v>20</v>
      </c>
      <c r="C8" s="33">
        <v>3054.8999938964839</v>
      </c>
      <c r="D8" s="33">
        <v>3054.8999938964839</v>
      </c>
      <c r="E8" s="33">
        <v>2874.8999938964839</v>
      </c>
      <c r="F8" s="33">
        <v>2874.8999938964839</v>
      </c>
      <c r="G8" s="33">
        <v>2874.8999938964839</v>
      </c>
      <c r="H8" s="33">
        <v>2874.8999938964839</v>
      </c>
      <c r="I8" s="33">
        <v>2874.8999938964839</v>
      </c>
      <c r="J8" s="33">
        <v>2874.8999938964839</v>
      </c>
      <c r="K8" s="33">
        <v>2874.8999938964839</v>
      </c>
      <c r="L8" s="33">
        <v>2874.8999938964839</v>
      </c>
      <c r="M8" s="33">
        <v>2874.8999938964839</v>
      </c>
      <c r="N8" s="33">
        <v>2874.8999938964839</v>
      </c>
      <c r="O8" s="33">
        <v>2874.8999938964839</v>
      </c>
      <c r="P8" s="33">
        <v>2874.8999938964839</v>
      </c>
      <c r="Q8" s="33">
        <v>2874.8999938964839</v>
      </c>
      <c r="R8" s="33">
        <v>2489.8999938964839</v>
      </c>
      <c r="S8" s="33">
        <v>1960.8999938964839</v>
      </c>
      <c r="T8" s="33">
        <v>1960.8999938964839</v>
      </c>
      <c r="U8" s="33">
        <v>1817.5</v>
      </c>
      <c r="V8" s="33">
        <v>1817.5</v>
      </c>
      <c r="W8" s="33">
        <v>1817.5</v>
      </c>
      <c r="X8" s="33">
        <v>1817.5</v>
      </c>
      <c r="Y8" s="33">
        <v>1377.5</v>
      </c>
      <c r="Z8" s="33">
        <v>1192.5</v>
      </c>
      <c r="AA8" s="33">
        <v>548</v>
      </c>
      <c r="AB8" s="33">
        <v>388</v>
      </c>
      <c r="AC8" s="33">
        <v>388.00010105681599</v>
      </c>
      <c r="AD8" s="33">
        <v>388.00010146577</v>
      </c>
      <c r="AE8" s="33">
        <v>388.00010153570497</v>
      </c>
    </row>
    <row r="9" spans="1:35">
      <c r="A9" s="29" t="s">
        <v>40</v>
      </c>
      <c r="B9" s="29" t="s">
        <v>32</v>
      </c>
      <c r="C9" s="33">
        <v>1384</v>
      </c>
      <c r="D9" s="33">
        <v>1384</v>
      </c>
      <c r="E9" s="33">
        <v>1384</v>
      </c>
      <c r="F9" s="33">
        <v>1384</v>
      </c>
      <c r="G9" s="33">
        <v>1384</v>
      </c>
      <c r="H9" s="33">
        <v>1384</v>
      </c>
      <c r="I9" s="33">
        <v>1384</v>
      </c>
      <c r="J9" s="33">
        <v>1384</v>
      </c>
      <c r="K9" s="33">
        <v>1384</v>
      </c>
      <c r="L9" s="33">
        <v>1384</v>
      </c>
      <c r="M9" s="33">
        <v>1384</v>
      </c>
      <c r="N9" s="33">
        <v>1384</v>
      </c>
      <c r="O9" s="33">
        <v>1384</v>
      </c>
      <c r="P9" s="33">
        <v>1384</v>
      </c>
      <c r="Q9" s="33">
        <v>584</v>
      </c>
      <c r="R9" s="33">
        <v>584</v>
      </c>
      <c r="S9" s="33">
        <v>584</v>
      </c>
      <c r="T9" s="33">
        <v>584</v>
      </c>
      <c r="U9" s="33">
        <v>84</v>
      </c>
      <c r="V9" s="33">
        <v>84</v>
      </c>
      <c r="W9" s="33">
        <v>84</v>
      </c>
      <c r="X9" s="33">
        <v>84</v>
      </c>
      <c r="Y9" s="33">
        <v>84</v>
      </c>
      <c r="Z9" s="33">
        <v>84</v>
      </c>
      <c r="AA9" s="33">
        <v>84</v>
      </c>
      <c r="AB9" s="33">
        <v>0</v>
      </c>
      <c r="AC9" s="33">
        <v>0</v>
      </c>
      <c r="AD9" s="33">
        <v>0</v>
      </c>
      <c r="AE9" s="33">
        <v>0</v>
      </c>
    </row>
    <row r="10" spans="1:35">
      <c r="A10" s="29" t="s">
        <v>40</v>
      </c>
      <c r="B10" s="29" t="s">
        <v>66</v>
      </c>
      <c r="C10" s="33">
        <v>6863.139991760253</v>
      </c>
      <c r="D10" s="33">
        <v>6863.139991760253</v>
      </c>
      <c r="E10" s="33">
        <v>6863.139991760253</v>
      </c>
      <c r="F10" s="33">
        <v>6863.139991760253</v>
      </c>
      <c r="G10" s="33">
        <v>6863.139991760253</v>
      </c>
      <c r="H10" s="33">
        <v>6863.139991760253</v>
      </c>
      <c r="I10" s="33">
        <v>6863.139991760253</v>
      </c>
      <c r="J10" s="33">
        <v>6863.139991760253</v>
      </c>
      <c r="K10" s="33">
        <v>6863.139991760253</v>
      </c>
      <c r="L10" s="33">
        <v>6480.639991760253</v>
      </c>
      <c r="M10" s="33">
        <v>6480.639991760253</v>
      </c>
      <c r="N10" s="33">
        <v>6211.2999954223633</v>
      </c>
      <c r="O10" s="33">
        <v>5749.2999954223633</v>
      </c>
      <c r="P10" s="33">
        <v>5632.2999954223633</v>
      </c>
      <c r="Q10" s="33">
        <v>6050.7213514223631</v>
      </c>
      <c r="R10" s="33">
        <v>6050.7213514223631</v>
      </c>
      <c r="S10" s="33">
        <v>8046.176555422363</v>
      </c>
      <c r="T10" s="33">
        <v>8046.176555422363</v>
      </c>
      <c r="U10" s="33">
        <v>8698.6421454223637</v>
      </c>
      <c r="V10" s="33">
        <v>8578.6421454223637</v>
      </c>
      <c r="W10" s="33">
        <v>9781.756195422362</v>
      </c>
      <c r="X10" s="33">
        <v>10320.819095422363</v>
      </c>
      <c r="Y10" s="33">
        <v>13157.445095422363</v>
      </c>
      <c r="Z10" s="33">
        <v>12970.269095422362</v>
      </c>
      <c r="AA10" s="33">
        <v>12970.269095422362</v>
      </c>
      <c r="AB10" s="33">
        <v>13696.093495422363</v>
      </c>
      <c r="AC10" s="33">
        <v>13112.093495422363</v>
      </c>
      <c r="AD10" s="33">
        <v>15619.048255422364</v>
      </c>
      <c r="AE10" s="33">
        <v>18355.576155422361</v>
      </c>
    </row>
    <row r="11" spans="1:35">
      <c r="A11" s="29" t="s">
        <v>40</v>
      </c>
      <c r="B11" s="29" t="s">
        <v>65</v>
      </c>
      <c r="C11" s="33">
        <v>7365.2999954223633</v>
      </c>
      <c r="D11" s="33">
        <v>7365.2999954223633</v>
      </c>
      <c r="E11" s="33">
        <v>7365.2999954223633</v>
      </c>
      <c r="F11" s="33">
        <v>7365.2999954223633</v>
      </c>
      <c r="G11" s="33">
        <v>7365.2999954223633</v>
      </c>
      <c r="H11" s="33">
        <v>7365.2999954223633</v>
      </c>
      <c r="I11" s="33">
        <v>7365.2999954223633</v>
      </c>
      <c r="J11" s="33">
        <v>7365.2999954223633</v>
      </c>
      <c r="K11" s="33">
        <v>7365.2999954223633</v>
      </c>
      <c r="L11" s="33">
        <v>7365.2999954223633</v>
      </c>
      <c r="M11" s="33">
        <v>7365.2999954223633</v>
      </c>
      <c r="N11" s="33">
        <v>7365.2999954223633</v>
      </c>
      <c r="O11" s="33">
        <v>7365.2999954223633</v>
      </c>
      <c r="P11" s="33">
        <v>7365.2999954223633</v>
      </c>
      <c r="Q11" s="33">
        <v>7365.2999954223633</v>
      </c>
      <c r="R11" s="33">
        <v>7365.2999954223633</v>
      </c>
      <c r="S11" s="33">
        <v>7278.8999938964844</v>
      </c>
      <c r="T11" s="33">
        <v>7278.8999938964844</v>
      </c>
      <c r="U11" s="33">
        <v>7278.8999938964844</v>
      </c>
      <c r="V11" s="33">
        <v>7278.8999938964844</v>
      </c>
      <c r="W11" s="33">
        <v>7278.8999938964844</v>
      </c>
      <c r="X11" s="33">
        <v>7212.8999938964844</v>
      </c>
      <c r="Y11" s="33">
        <v>7212.8999938964844</v>
      </c>
      <c r="Z11" s="33">
        <v>7212.8999938964844</v>
      </c>
      <c r="AA11" s="33">
        <v>7212.8999938964844</v>
      </c>
      <c r="AB11" s="33">
        <v>7212.8999938964844</v>
      </c>
      <c r="AC11" s="33">
        <v>7212.8999938964844</v>
      </c>
      <c r="AD11" s="33">
        <v>7212.8999938964844</v>
      </c>
      <c r="AE11" s="33">
        <v>7212.8999938964844</v>
      </c>
    </row>
    <row r="12" spans="1:35">
      <c r="A12" s="29" t="s">
        <v>40</v>
      </c>
      <c r="B12" s="29" t="s">
        <v>69</v>
      </c>
      <c r="C12" s="33">
        <v>15340.380447130667</v>
      </c>
      <c r="D12" s="33">
        <v>17024.540453172369</v>
      </c>
      <c r="E12" s="33">
        <v>19172.79829728392</v>
      </c>
      <c r="F12" s="33">
        <v>25005.619286572473</v>
      </c>
      <c r="G12" s="33">
        <v>25830.593969643141</v>
      </c>
      <c r="H12" s="33">
        <v>26215.730344413572</v>
      </c>
      <c r="I12" s="33">
        <v>28313.361542813542</v>
      </c>
      <c r="J12" s="33">
        <v>30742.388922829821</v>
      </c>
      <c r="K12" s="33">
        <v>30724.941784169961</v>
      </c>
      <c r="L12" s="33">
        <v>32581.070517038333</v>
      </c>
      <c r="M12" s="33">
        <v>33739.565424173757</v>
      </c>
      <c r="N12" s="33">
        <v>39006.828955081517</v>
      </c>
      <c r="O12" s="33">
        <v>41415.19681557476</v>
      </c>
      <c r="P12" s="33">
        <v>41623.062715650485</v>
      </c>
      <c r="Q12" s="33">
        <v>41911.084816174029</v>
      </c>
      <c r="R12" s="33">
        <v>43543.052520593475</v>
      </c>
      <c r="S12" s="33">
        <v>45583.873105774444</v>
      </c>
      <c r="T12" s="33">
        <v>46229.200626935279</v>
      </c>
      <c r="U12" s="33">
        <v>46300.999868656894</v>
      </c>
      <c r="V12" s="33">
        <v>46525.321733292214</v>
      </c>
      <c r="W12" s="33">
        <v>47090.020703484261</v>
      </c>
      <c r="X12" s="33">
        <v>50854.066050344882</v>
      </c>
      <c r="Y12" s="33">
        <v>50565.147478043713</v>
      </c>
      <c r="Z12" s="33">
        <v>49832.443369642446</v>
      </c>
      <c r="AA12" s="33">
        <v>51949.636656598872</v>
      </c>
      <c r="AB12" s="33">
        <v>56671.700602084304</v>
      </c>
      <c r="AC12" s="33">
        <v>56915.052742270287</v>
      </c>
      <c r="AD12" s="33">
        <v>61215.114570873586</v>
      </c>
      <c r="AE12" s="33">
        <v>62523.860158936965</v>
      </c>
    </row>
    <row r="13" spans="1:35">
      <c r="A13" s="29" t="s">
        <v>40</v>
      </c>
      <c r="B13" s="29" t="s">
        <v>68</v>
      </c>
      <c r="C13" s="33">
        <v>5599.9709892272858</v>
      </c>
      <c r="D13" s="33">
        <v>6959.1559867858805</v>
      </c>
      <c r="E13" s="33">
        <v>6959.1559867858805</v>
      </c>
      <c r="F13" s="33">
        <v>6959.1559867858805</v>
      </c>
      <c r="G13" s="33">
        <v>7356.0648054024405</v>
      </c>
      <c r="H13" s="33">
        <v>7647.0630881554798</v>
      </c>
      <c r="I13" s="33">
        <v>8028.9942342264803</v>
      </c>
      <c r="J13" s="33">
        <v>8672.9971927858805</v>
      </c>
      <c r="K13" s="33">
        <v>8845.5728927858818</v>
      </c>
      <c r="L13" s="33">
        <v>9198.1488067858791</v>
      </c>
      <c r="M13" s="33">
        <v>10168.27397797682</v>
      </c>
      <c r="N13" s="33">
        <v>15553.30595148025</v>
      </c>
      <c r="O13" s="33">
        <v>17880.084861215291</v>
      </c>
      <c r="P13" s="33">
        <v>18364.956399785868</v>
      </c>
      <c r="Q13" s="33">
        <v>18599.619799785869</v>
      </c>
      <c r="R13" s="33">
        <v>18504.609919785871</v>
      </c>
      <c r="S13" s="33">
        <v>26250.152152285878</v>
      </c>
      <c r="T13" s="33">
        <v>26921.555159234111</v>
      </c>
      <c r="U13" s="33">
        <v>28328.666328734122</v>
      </c>
      <c r="V13" s="33">
        <v>31665.092090577731</v>
      </c>
      <c r="W13" s="33">
        <v>37993.684740182769</v>
      </c>
      <c r="X13" s="33">
        <v>42861.017430524429</v>
      </c>
      <c r="Y13" s="33">
        <v>43369.164900526586</v>
      </c>
      <c r="Z13" s="33">
        <v>42950.544905412324</v>
      </c>
      <c r="AA13" s="33">
        <v>42855.23401593123</v>
      </c>
      <c r="AB13" s="33">
        <v>50997.306336316571</v>
      </c>
      <c r="AC13" s="33">
        <v>50886.906334913576</v>
      </c>
      <c r="AD13" s="33">
        <v>50154.106362105427</v>
      </c>
      <c r="AE13" s="33">
        <v>51994.221978261397</v>
      </c>
      <c r="AF13" s="28"/>
      <c r="AG13" s="28"/>
      <c r="AH13" s="28"/>
      <c r="AI13" s="28"/>
    </row>
    <row r="14" spans="1:35">
      <c r="A14" s="29" t="s">
        <v>40</v>
      </c>
      <c r="B14" s="29" t="s">
        <v>36</v>
      </c>
      <c r="C14" s="33">
        <v>260.329999923706</v>
      </c>
      <c r="D14" s="33">
        <v>600.32999992370605</v>
      </c>
      <c r="E14" s="33">
        <v>600.32999992370605</v>
      </c>
      <c r="F14" s="33">
        <v>600.32999992370605</v>
      </c>
      <c r="G14" s="33">
        <v>600.32999992370605</v>
      </c>
      <c r="H14" s="33">
        <v>600.32999992370605</v>
      </c>
      <c r="I14" s="33">
        <v>600.32999992370605</v>
      </c>
      <c r="J14" s="33">
        <v>679.80990392370597</v>
      </c>
      <c r="K14" s="33">
        <v>679.80990392370597</v>
      </c>
      <c r="L14" s="33">
        <v>649.80990392370597</v>
      </c>
      <c r="M14" s="33">
        <v>714.89005992370596</v>
      </c>
      <c r="N14" s="33">
        <v>1287.4799551013359</v>
      </c>
      <c r="O14" s="33">
        <v>1555.4258952926</v>
      </c>
      <c r="P14" s="33">
        <v>1530.4258953083599</v>
      </c>
      <c r="Q14" s="33">
        <v>1951.4680735832601</v>
      </c>
      <c r="R14" s="33">
        <v>1951.4680737517399</v>
      </c>
      <c r="S14" s="33">
        <v>1960.8771498600499</v>
      </c>
      <c r="T14" s="33">
        <v>1960.8771500244202</v>
      </c>
      <c r="U14" s="33">
        <v>1960.8774287194701</v>
      </c>
      <c r="V14" s="33">
        <v>1940.8774292664402</v>
      </c>
      <c r="W14" s="33">
        <v>5580.7669900000001</v>
      </c>
      <c r="X14" s="33">
        <v>7212.1623499999996</v>
      </c>
      <c r="Y14" s="33">
        <v>7371.2931499999995</v>
      </c>
      <c r="Z14" s="33">
        <v>11436.30875</v>
      </c>
      <c r="AA14" s="33">
        <v>12291.72055</v>
      </c>
      <c r="AB14" s="33">
        <v>16805.326550000002</v>
      </c>
      <c r="AC14" s="33">
        <v>20402.46155</v>
      </c>
      <c r="AD14" s="33">
        <v>22593.983120000001</v>
      </c>
      <c r="AE14" s="33">
        <v>22593.983080000002</v>
      </c>
      <c r="AF14" s="28"/>
      <c r="AG14" s="28"/>
      <c r="AH14" s="28"/>
      <c r="AI14" s="28"/>
    </row>
    <row r="15" spans="1:35">
      <c r="A15" s="29" t="s">
        <v>40</v>
      </c>
      <c r="B15" s="29" t="s">
        <v>73</v>
      </c>
      <c r="C15" s="33">
        <v>810</v>
      </c>
      <c r="D15" s="33">
        <v>810</v>
      </c>
      <c r="E15" s="33">
        <v>810</v>
      </c>
      <c r="F15" s="33">
        <v>810</v>
      </c>
      <c r="G15" s="33">
        <v>2850</v>
      </c>
      <c r="H15" s="33">
        <v>2850.0001797126301</v>
      </c>
      <c r="I15" s="33">
        <v>2850.00018005622</v>
      </c>
      <c r="J15" s="33">
        <v>2859.92999709682</v>
      </c>
      <c r="K15" s="33">
        <v>2859.92999734452</v>
      </c>
      <c r="L15" s="33">
        <v>2859.9302687508002</v>
      </c>
      <c r="M15" s="33">
        <v>2890.0720822635299</v>
      </c>
      <c r="N15" s="33">
        <v>6718.2682691478403</v>
      </c>
      <c r="O15" s="33">
        <v>7329.9975291818</v>
      </c>
      <c r="P15" s="33">
        <v>7329.9975291997007</v>
      </c>
      <c r="Q15" s="33">
        <v>7701.2782292675311</v>
      </c>
      <c r="R15" s="33">
        <v>7701.2782293296405</v>
      </c>
      <c r="S15" s="33">
        <v>9841.1445295509693</v>
      </c>
      <c r="T15" s="33">
        <v>9841.1445296012898</v>
      </c>
      <c r="U15" s="33">
        <v>10118.207230262251</v>
      </c>
      <c r="V15" s="33">
        <v>10118.207230411539</v>
      </c>
      <c r="W15" s="33">
        <v>10730.363433126389</v>
      </c>
      <c r="X15" s="33">
        <v>10950.000133220601</v>
      </c>
      <c r="Y15" s="33">
        <v>10950.00013324435</v>
      </c>
      <c r="Z15" s="33">
        <v>10950.00013333274</v>
      </c>
      <c r="AA15" s="33">
        <v>10950.000236623015</v>
      </c>
      <c r="AB15" s="33">
        <v>10950.000238470011</v>
      </c>
      <c r="AC15" s="33">
        <v>10950.000238513519</v>
      </c>
      <c r="AD15" s="33">
        <v>10950.000238586428</v>
      </c>
      <c r="AE15" s="33">
        <v>10950.000238675661</v>
      </c>
      <c r="AF15" s="28"/>
      <c r="AG15" s="28"/>
      <c r="AH15" s="28"/>
      <c r="AI15" s="28"/>
    </row>
    <row r="16" spans="1:35">
      <c r="A16" s="29" t="s">
        <v>40</v>
      </c>
      <c r="B16" s="29" t="s">
        <v>56</v>
      </c>
      <c r="C16" s="33">
        <v>95.565001159906174</v>
      </c>
      <c r="D16" s="33">
        <v>222.30399817228289</v>
      </c>
      <c r="E16" s="33">
        <v>472.72400641441254</v>
      </c>
      <c r="F16" s="33">
        <v>827.38901638984419</v>
      </c>
      <c r="G16" s="33">
        <v>1275.4639947414385</v>
      </c>
      <c r="H16" s="33">
        <v>1796.002980709073</v>
      </c>
      <c r="I16" s="33">
        <v>2438.3960294723474</v>
      </c>
      <c r="J16" s="33">
        <v>3184.4369697570778</v>
      </c>
      <c r="K16" s="33">
        <v>4042.5660362243557</v>
      </c>
      <c r="L16" s="33">
        <v>4718.5470113754145</v>
      </c>
      <c r="M16" s="33">
        <v>5463.8920488357453</v>
      </c>
      <c r="N16" s="33">
        <v>6261.2278814315578</v>
      </c>
      <c r="O16" s="33">
        <v>7107.5971488952464</v>
      </c>
      <c r="P16" s="33">
        <v>7905.5148887634123</v>
      </c>
      <c r="Q16" s="33">
        <v>8730.1271591186469</v>
      </c>
      <c r="R16" s="33">
        <v>9162.6489810943513</v>
      </c>
      <c r="S16" s="33">
        <v>9618.3372249603162</v>
      </c>
      <c r="T16" s="33">
        <v>10079.154048919669</v>
      </c>
      <c r="U16" s="33">
        <v>10567.066068649285</v>
      </c>
      <c r="V16" s="33">
        <v>11065.494928359969</v>
      </c>
      <c r="W16" s="33">
        <v>11575.234004974354</v>
      </c>
      <c r="X16" s="33">
        <v>12098.768871307355</v>
      </c>
      <c r="Y16" s="33">
        <v>12640.389154434191</v>
      </c>
      <c r="Z16" s="33">
        <v>13204.069122314442</v>
      </c>
      <c r="AA16" s="33">
        <v>13783.858104705803</v>
      </c>
      <c r="AB16" s="33">
        <v>14380.364139556885</v>
      </c>
      <c r="AC16" s="33">
        <v>14988.57563400268</v>
      </c>
      <c r="AD16" s="33">
        <v>15603.09802246093</v>
      </c>
      <c r="AE16" s="33">
        <v>16225.747894287102</v>
      </c>
      <c r="AF16" s="28"/>
      <c r="AG16" s="28"/>
      <c r="AH16" s="28"/>
      <c r="AI16" s="28"/>
    </row>
    <row r="17" spans="1:35">
      <c r="A17" s="34" t="s">
        <v>138</v>
      </c>
      <c r="B17" s="34"/>
      <c r="C17" s="35">
        <v>62763.691417437054</v>
      </c>
      <c r="D17" s="35">
        <v>65332.036421037352</v>
      </c>
      <c r="E17" s="35">
        <v>65825.294265148899</v>
      </c>
      <c r="F17" s="35">
        <v>64059.433714437451</v>
      </c>
      <c r="G17" s="35">
        <v>62666.242555612138</v>
      </c>
      <c r="H17" s="35">
        <v>62779.951786487545</v>
      </c>
      <c r="I17" s="35">
        <v>63983.279998664308</v>
      </c>
      <c r="J17" s="35">
        <v>67056.309963743901</v>
      </c>
      <c r="K17" s="35">
        <v>67010.846852609844</v>
      </c>
      <c r="L17" s="35">
        <v>68837.051499492853</v>
      </c>
      <c r="M17" s="35">
        <v>70965.67157776565</v>
      </c>
      <c r="N17" s="35">
        <v>78468.6271458954</v>
      </c>
      <c r="O17" s="35">
        <v>81879.405061090816</v>
      </c>
      <c r="P17" s="35">
        <v>82455.142499854526</v>
      </c>
      <c r="Q17" s="35">
        <v>82017.304933516163</v>
      </c>
      <c r="R17" s="35">
        <v>82858.227597982885</v>
      </c>
      <c r="S17" s="35">
        <v>94024.645618072318</v>
      </c>
      <c r="T17" s="35">
        <v>95341.376146254115</v>
      </c>
      <c r="U17" s="35">
        <v>96829.35215354884</v>
      </c>
      <c r="V17" s="35">
        <v>100270.0997800451</v>
      </c>
      <c r="W17" s="35">
        <v>107676.00990988972</v>
      </c>
      <c r="X17" s="35">
        <v>115376.94638696493</v>
      </c>
      <c r="Y17" s="35">
        <v>117833.69076469066</v>
      </c>
      <c r="Z17" s="35">
        <v>116254.34293623955</v>
      </c>
      <c r="AA17" s="35">
        <v>117631.72533361007</v>
      </c>
      <c r="AB17" s="35">
        <v>130786.979379486</v>
      </c>
      <c r="AC17" s="35">
        <v>130206.95266755953</v>
      </c>
      <c r="AD17" s="35">
        <v>136281.16928376362</v>
      </c>
      <c r="AE17" s="35">
        <v>142166.55838805292</v>
      </c>
      <c r="AF17" s="28"/>
      <c r="AG17" s="28"/>
      <c r="AH17" s="28"/>
      <c r="AI17" s="28"/>
    </row>
    <row r="18" spans="1:35">
      <c r="AF18" s="28"/>
      <c r="AG18" s="28"/>
      <c r="AH18" s="28"/>
      <c r="AI18" s="28"/>
    </row>
    <row r="19" spans="1:35">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c r="AF19" s="28"/>
      <c r="AG19" s="28"/>
      <c r="AH19" s="28"/>
      <c r="AI19" s="28"/>
    </row>
    <row r="20" spans="1:35">
      <c r="A20" s="29" t="s">
        <v>130</v>
      </c>
      <c r="B20" s="29" t="s">
        <v>64</v>
      </c>
      <c r="C20" s="33">
        <v>10240</v>
      </c>
      <c r="D20" s="33">
        <v>9765</v>
      </c>
      <c r="E20" s="33">
        <v>8290</v>
      </c>
      <c r="F20" s="33">
        <v>7177.1263999999992</v>
      </c>
      <c r="G20" s="33">
        <v>4808.9444914874503</v>
      </c>
      <c r="H20" s="33">
        <v>4808.9444751477995</v>
      </c>
      <c r="I20" s="33">
        <v>4808.9444751434594</v>
      </c>
      <c r="J20" s="33">
        <v>4808.9444752232102</v>
      </c>
      <c r="K20" s="33">
        <v>4808.94436275924</v>
      </c>
      <c r="L20" s="33">
        <v>4808.9443627746605</v>
      </c>
      <c r="M20" s="33">
        <v>4808.9443628128802</v>
      </c>
      <c r="N20" s="33">
        <v>1928.94442273197</v>
      </c>
      <c r="O20" s="33">
        <v>1928.9444227336999</v>
      </c>
      <c r="P20" s="33">
        <v>1928.9444228243101</v>
      </c>
      <c r="Q20" s="33">
        <v>1350</v>
      </c>
      <c r="R20" s="33">
        <v>1350</v>
      </c>
      <c r="S20" s="33">
        <v>1350</v>
      </c>
      <c r="T20" s="33">
        <v>1350</v>
      </c>
      <c r="U20" s="33">
        <v>1350</v>
      </c>
      <c r="V20" s="33">
        <v>1350</v>
      </c>
      <c r="W20" s="33">
        <v>690</v>
      </c>
      <c r="X20" s="33">
        <v>0</v>
      </c>
      <c r="Y20" s="33">
        <v>0</v>
      </c>
      <c r="Z20" s="33">
        <v>0</v>
      </c>
      <c r="AA20" s="33">
        <v>0</v>
      </c>
      <c r="AB20" s="33">
        <v>0</v>
      </c>
      <c r="AC20" s="33">
        <v>0</v>
      </c>
      <c r="AD20" s="33">
        <v>0</v>
      </c>
      <c r="AE20" s="33">
        <v>0</v>
      </c>
      <c r="AF20" s="28"/>
      <c r="AG20" s="28"/>
      <c r="AH20" s="28"/>
      <c r="AI20" s="28"/>
    </row>
    <row r="21" spans="1:35" s="28" customFormat="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5" s="28" customFormat="1">
      <c r="A22" s="29" t="s">
        <v>130</v>
      </c>
      <c r="B22" s="29" t="s">
        <v>20</v>
      </c>
      <c r="C22" s="33">
        <v>625</v>
      </c>
      <c r="D22" s="33">
        <v>625</v>
      </c>
      <c r="E22" s="33">
        <v>625</v>
      </c>
      <c r="F22" s="33">
        <v>625</v>
      </c>
      <c r="G22" s="33">
        <v>625</v>
      </c>
      <c r="H22" s="33">
        <v>625</v>
      </c>
      <c r="I22" s="33">
        <v>625</v>
      </c>
      <c r="J22" s="33">
        <v>625</v>
      </c>
      <c r="K22" s="33">
        <v>625</v>
      </c>
      <c r="L22" s="33">
        <v>625</v>
      </c>
      <c r="M22" s="33">
        <v>625</v>
      </c>
      <c r="N22" s="33">
        <v>625</v>
      </c>
      <c r="O22" s="33">
        <v>625</v>
      </c>
      <c r="P22" s="33">
        <v>625</v>
      </c>
      <c r="Q22" s="33">
        <v>625</v>
      </c>
      <c r="R22" s="33">
        <v>625</v>
      </c>
      <c r="S22" s="33">
        <v>625</v>
      </c>
      <c r="T22" s="33">
        <v>625</v>
      </c>
      <c r="U22" s="33">
        <v>625</v>
      </c>
      <c r="V22" s="33">
        <v>625</v>
      </c>
      <c r="W22" s="33">
        <v>625</v>
      </c>
      <c r="X22" s="33">
        <v>625</v>
      </c>
      <c r="Y22" s="33">
        <v>185</v>
      </c>
      <c r="Z22" s="33">
        <v>0</v>
      </c>
      <c r="AA22" s="33">
        <v>0</v>
      </c>
      <c r="AB22" s="33">
        <v>0</v>
      </c>
      <c r="AC22" s="33">
        <v>0</v>
      </c>
      <c r="AD22" s="33">
        <v>0</v>
      </c>
      <c r="AE22" s="33">
        <v>0</v>
      </c>
    </row>
    <row r="23" spans="1:35" s="28" customFormat="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5" s="28" customFormat="1">
      <c r="A24" s="29" t="s">
        <v>130</v>
      </c>
      <c r="B24" s="29" t="s">
        <v>66</v>
      </c>
      <c r="C24" s="33">
        <v>1438</v>
      </c>
      <c r="D24" s="33">
        <v>1438</v>
      </c>
      <c r="E24" s="33">
        <v>1438</v>
      </c>
      <c r="F24" s="33">
        <v>1438</v>
      </c>
      <c r="G24" s="33">
        <v>1438</v>
      </c>
      <c r="H24" s="33">
        <v>1438</v>
      </c>
      <c r="I24" s="33">
        <v>1438</v>
      </c>
      <c r="J24" s="33">
        <v>1438</v>
      </c>
      <c r="K24" s="33">
        <v>1438</v>
      </c>
      <c r="L24" s="33">
        <v>1438</v>
      </c>
      <c r="M24" s="33">
        <v>1438</v>
      </c>
      <c r="N24" s="33">
        <v>1438</v>
      </c>
      <c r="O24" s="33">
        <v>1438</v>
      </c>
      <c r="P24" s="33">
        <v>1438</v>
      </c>
      <c r="Q24" s="33">
        <v>1424.2030259999999</v>
      </c>
      <c r="R24" s="33">
        <v>1424.2030259999999</v>
      </c>
      <c r="S24" s="33">
        <v>2566.4839000000002</v>
      </c>
      <c r="T24" s="33">
        <v>2566.4839000000002</v>
      </c>
      <c r="U24" s="33">
        <v>2566.4839000000002</v>
      </c>
      <c r="V24" s="33">
        <v>2566.4839000000002</v>
      </c>
      <c r="W24" s="33">
        <v>2566.4839000000002</v>
      </c>
      <c r="X24" s="33">
        <v>2566.4839000000002</v>
      </c>
      <c r="Y24" s="33">
        <v>4068.7815000000001</v>
      </c>
      <c r="Z24" s="33">
        <v>3404.7815000000001</v>
      </c>
      <c r="AA24" s="33">
        <v>3404.7815000000001</v>
      </c>
      <c r="AB24" s="33">
        <v>3674.2656000000002</v>
      </c>
      <c r="AC24" s="33">
        <v>3674.2656000000002</v>
      </c>
      <c r="AD24" s="33">
        <v>3674.2656000000002</v>
      </c>
      <c r="AE24" s="33">
        <v>3868.9814000000001</v>
      </c>
    </row>
    <row r="25" spans="1:35" s="28" customFormat="1">
      <c r="A25" s="29" t="s">
        <v>130</v>
      </c>
      <c r="B25" s="29" t="s">
        <v>65</v>
      </c>
      <c r="C25" s="33">
        <v>2585</v>
      </c>
      <c r="D25" s="33">
        <v>2585</v>
      </c>
      <c r="E25" s="33">
        <v>2585</v>
      </c>
      <c r="F25" s="33">
        <v>2585</v>
      </c>
      <c r="G25" s="33">
        <v>2585</v>
      </c>
      <c r="H25" s="33">
        <v>2585</v>
      </c>
      <c r="I25" s="33">
        <v>2585</v>
      </c>
      <c r="J25" s="33">
        <v>2585</v>
      </c>
      <c r="K25" s="33">
        <v>2585</v>
      </c>
      <c r="L25" s="33">
        <v>2585</v>
      </c>
      <c r="M25" s="33">
        <v>2585</v>
      </c>
      <c r="N25" s="33">
        <v>2585</v>
      </c>
      <c r="O25" s="33">
        <v>2585</v>
      </c>
      <c r="P25" s="33">
        <v>2585</v>
      </c>
      <c r="Q25" s="33">
        <v>2585</v>
      </c>
      <c r="R25" s="33">
        <v>2585</v>
      </c>
      <c r="S25" s="33">
        <v>2585</v>
      </c>
      <c r="T25" s="33">
        <v>2585</v>
      </c>
      <c r="U25" s="33">
        <v>2585</v>
      </c>
      <c r="V25" s="33">
        <v>2585</v>
      </c>
      <c r="W25" s="33">
        <v>2585</v>
      </c>
      <c r="X25" s="33">
        <v>2585</v>
      </c>
      <c r="Y25" s="33">
        <v>2585</v>
      </c>
      <c r="Z25" s="33">
        <v>2585</v>
      </c>
      <c r="AA25" s="33">
        <v>2585</v>
      </c>
      <c r="AB25" s="33">
        <v>2585</v>
      </c>
      <c r="AC25" s="33">
        <v>2585</v>
      </c>
      <c r="AD25" s="33">
        <v>2585</v>
      </c>
      <c r="AE25" s="33">
        <v>2585</v>
      </c>
    </row>
    <row r="26" spans="1:35" s="28" customFormat="1">
      <c r="A26" s="29" t="s">
        <v>130</v>
      </c>
      <c r="B26" s="29" t="s">
        <v>69</v>
      </c>
      <c r="C26" s="33">
        <v>3721.2778604216915</v>
      </c>
      <c r="D26" s="33">
        <v>3721.2778704306816</v>
      </c>
      <c r="E26" s="33">
        <v>5694.789864542232</v>
      </c>
      <c r="F26" s="33">
        <v>7971.7495295422323</v>
      </c>
      <c r="G26" s="33">
        <v>8221.7495295422323</v>
      </c>
      <c r="H26" s="33">
        <v>8221.7495295422323</v>
      </c>
      <c r="I26" s="33">
        <v>8221.7495295422323</v>
      </c>
      <c r="J26" s="33">
        <v>8321.7495295422323</v>
      </c>
      <c r="K26" s="33">
        <v>8321.7495295422323</v>
      </c>
      <c r="L26" s="33">
        <v>10289.877999542223</v>
      </c>
      <c r="M26" s="33">
        <v>10453.117999542232</v>
      </c>
      <c r="N26" s="33">
        <v>14126.053727558883</v>
      </c>
      <c r="O26" s="33">
        <v>14126.053727625673</v>
      </c>
      <c r="P26" s="33">
        <v>14126.053727633302</v>
      </c>
      <c r="Q26" s="33">
        <v>14290.927079542233</v>
      </c>
      <c r="R26" s="33">
        <v>14883.572356660812</v>
      </c>
      <c r="S26" s="33">
        <v>14613.572356809882</v>
      </c>
      <c r="T26" s="33">
        <v>15301.749903814694</v>
      </c>
      <c r="U26" s="33">
        <v>15301.749903814694</v>
      </c>
      <c r="V26" s="33">
        <v>14941.249903814694</v>
      </c>
      <c r="W26" s="33">
        <v>14892.950511511333</v>
      </c>
      <c r="X26" s="33">
        <v>16661.461004577632</v>
      </c>
      <c r="Y26" s="33">
        <v>16366.481001220702</v>
      </c>
      <c r="Z26" s="33">
        <v>16366.481001220702</v>
      </c>
      <c r="AA26" s="33">
        <v>18397.969901220702</v>
      </c>
      <c r="AB26" s="33">
        <v>21171.169998168945</v>
      </c>
      <c r="AC26" s="33">
        <v>21171.169998168945</v>
      </c>
      <c r="AD26" s="33">
        <v>21171.169998168945</v>
      </c>
      <c r="AE26" s="33">
        <v>21057.979995727539</v>
      </c>
    </row>
    <row r="27" spans="1:35" s="28" customFormat="1">
      <c r="A27" s="29" t="s">
        <v>130</v>
      </c>
      <c r="B27" s="29" t="s">
        <v>68</v>
      </c>
      <c r="C27" s="33">
        <v>2130.362995147701</v>
      </c>
      <c r="D27" s="33">
        <v>2600.362995147701</v>
      </c>
      <c r="E27" s="33">
        <v>2600.362995147701</v>
      </c>
      <c r="F27" s="33">
        <v>2600.362995147701</v>
      </c>
      <c r="G27" s="33">
        <v>2700.3634837642612</v>
      </c>
      <c r="H27" s="33">
        <v>2991.361766517301</v>
      </c>
      <c r="I27" s="33">
        <v>2991.3617665883012</v>
      </c>
      <c r="J27" s="33">
        <v>3635.3647251477014</v>
      </c>
      <c r="K27" s="33">
        <v>3807.9404251477013</v>
      </c>
      <c r="L27" s="33">
        <v>3807.9404251477013</v>
      </c>
      <c r="M27" s="33">
        <v>3807.9406213386414</v>
      </c>
      <c r="N27" s="33">
        <v>7434.076983147701</v>
      </c>
      <c r="O27" s="33">
        <v>8739.318483147701</v>
      </c>
      <c r="P27" s="33">
        <v>8833.1670831477004</v>
      </c>
      <c r="Q27" s="33">
        <v>9067.8304831477017</v>
      </c>
      <c r="R27" s="33">
        <v>9067.8304831477017</v>
      </c>
      <c r="S27" s="33">
        <v>13247.080895147701</v>
      </c>
      <c r="T27" s="33">
        <v>13918.483902095935</v>
      </c>
      <c r="U27" s="33">
        <v>14104.785692095944</v>
      </c>
      <c r="V27" s="33">
        <v>16525.432892095941</v>
      </c>
      <c r="W27" s="33">
        <v>18628.448192095941</v>
      </c>
      <c r="X27" s="33">
        <v>20248.037890570067</v>
      </c>
      <c r="Y27" s="33">
        <v>20175.037890570067</v>
      </c>
      <c r="Z27" s="33">
        <v>20175.037890570067</v>
      </c>
      <c r="AA27" s="33">
        <v>20175.037890570067</v>
      </c>
      <c r="AB27" s="33">
        <v>22799.198990570054</v>
      </c>
      <c r="AC27" s="33">
        <v>22799.198990570054</v>
      </c>
      <c r="AD27" s="33">
        <v>22749.198990570054</v>
      </c>
      <c r="AE27" s="33">
        <v>22486.892785382079</v>
      </c>
    </row>
    <row r="28" spans="1:35" s="28" customFormat="1">
      <c r="A28" s="29" t="s">
        <v>130</v>
      </c>
      <c r="B28" s="29" t="s">
        <v>36</v>
      </c>
      <c r="C28" s="33">
        <v>0</v>
      </c>
      <c r="D28" s="33">
        <v>0</v>
      </c>
      <c r="E28" s="33">
        <v>0</v>
      </c>
      <c r="F28" s="33">
        <v>0</v>
      </c>
      <c r="G28" s="33">
        <v>0</v>
      </c>
      <c r="H28" s="33">
        <v>0</v>
      </c>
      <c r="I28" s="33">
        <v>0</v>
      </c>
      <c r="J28" s="33">
        <v>0</v>
      </c>
      <c r="K28" s="33">
        <v>0</v>
      </c>
      <c r="L28" s="33">
        <v>0</v>
      </c>
      <c r="M28" s="33">
        <v>0</v>
      </c>
      <c r="N28" s="33">
        <v>286.274</v>
      </c>
      <c r="O28" s="33">
        <v>286.274</v>
      </c>
      <c r="P28" s="33">
        <v>286.274</v>
      </c>
      <c r="Q28" s="33">
        <v>286.27410805633002</v>
      </c>
      <c r="R28" s="33">
        <v>286.27410816806002</v>
      </c>
      <c r="S28" s="33">
        <v>286.27412368207001</v>
      </c>
      <c r="T28" s="33">
        <v>286.27412374829998</v>
      </c>
      <c r="U28" s="33">
        <v>286.27438127185002</v>
      </c>
      <c r="V28" s="33">
        <v>286.27438142711998</v>
      </c>
      <c r="W28" s="33">
        <v>1952.09485</v>
      </c>
      <c r="X28" s="33">
        <v>1952.09485</v>
      </c>
      <c r="Y28" s="33">
        <v>1952.09485</v>
      </c>
      <c r="Z28" s="33">
        <v>1952.09485</v>
      </c>
      <c r="AA28" s="33">
        <v>1952.09485</v>
      </c>
      <c r="AB28" s="33">
        <v>1952.0949499999999</v>
      </c>
      <c r="AC28" s="33">
        <v>1952.0949499999999</v>
      </c>
      <c r="AD28" s="33">
        <v>1952.09492</v>
      </c>
      <c r="AE28" s="33">
        <v>1952.09492</v>
      </c>
    </row>
    <row r="29" spans="1:35" s="28" customFormat="1">
      <c r="A29" s="29" t="s">
        <v>130</v>
      </c>
      <c r="B29" s="29" t="s">
        <v>73</v>
      </c>
      <c r="C29" s="33">
        <v>240</v>
      </c>
      <c r="D29" s="33">
        <v>240</v>
      </c>
      <c r="E29" s="33">
        <v>240</v>
      </c>
      <c r="F29" s="33">
        <v>240</v>
      </c>
      <c r="G29" s="33">
        <v>2280</v>
      </c>
      <c r="H29" s="33">
        <v>2280</v>
      </c>
      <c r="I29" s="33">
        <v>2280</v>
      </c>
      <c r="J29" s="33">
        <v>2280</v>
      </c>
      <c r="K29" s="33">
        <v>2280</v>
      </c>
      <c r="L29" s="33">
        <v>2280</v>
      </c>
      <c r="M29" s="33">
        <v>2280</v>
      </c>
      <c r="N29" s="33">
        <v>4007.1478291478402</v>
      </c>
      <c r="O29" s="33">
        <v>4007.1478291817998</v>
      </c>
      <c r="P29" s="33">
        <v>4007.1478291997</v>
      </c>
      <c r="Q29" s="33">
        <v>4007.1478292675301</v>
      </c>
      <c r="R29" s="33">
        <v>4007.14782932964</v>
      </c>
      <c r="S29" s="33">
        <v>4622.4188295509703</v>
      </c>
      <c r="T29" s="33">
        <v>4622.4188296012899</v>
      </c>
      <c r="U29" s="33">
        <v>4880.0001302622504</v>
      </c>
      <c r="V29" s="33">
        <v>4880.0001304115403</v>
      </c>
      <c r="W29" s="33">
        <v>4880.0001331263902</v>
      </c>
      <c r="X29" s="33">
        <v>4880.0001332206002</v>
      </c>
      <c r="Y29" s="33">
        <v>4880.0001332443499</v>
      </c>
      <c r="Z29" s="33">
        <v>4880.00013333274</v>
      </c>
      <c r="AA29" s="33">
        <v>4880.0001334438102</v>
      </c>
      <c r="AB29" s="33">
        <v>4880.0001352751997</v>
      </c>
      <c r="AC29" s="33">
        <v>4880.0001353098996</v>
      </c>
      <c r="AD29" s="33">
        <v>4880.0001353752496</v>
      </c>
      <c r="AE29" s="33">
        <v>4880.0001354187698</v>
      </c>
    </row>
    <row r="30" spans="1:35" s="28" customFormat="1">
      <c r="A30" s="29" t="s">
        <v>130</v>
      </c>
      <c r="B30" s="29" t="s">
        <v>56</v>
      </c>
      <c r="C30" s="33">
        <v>33.809000492095876</v>
      </c>
      <c r="D30" s="33">
        <v>82.708997726440401</v>
      </c>
      <c r="E30" s="33">
        <v>156.7610015869133</v>
      </c>
      <c r="F30" s="33">
        <v>263.89000701904251</v>
      </c>
      <c r="G30" s="33">
        <v>405.04799652099609</v>
      </c>
      <c r="H30" s="33">
        <v>567.05899810790902</v>
      </c>
      <c r="I30" s="33">
        <v>769.63403320312409</v>
      </c>
      <c r="J30" s="33">
        <v>1010.102981567382</v>
      </c>
      <c r="K30" s="33">
        <v>1287.846038818356</v>
      </c>
      <c r="L30" s="33">
        <v>1513.001998901364</v>
      </c>
      <c r="M30" s="33">
        <v>1757.9950256347629</v>
      </c>
      <c r="N30" s="33">
        <v>2022.752929687492</v>
      </c>
      <c r="O30" s="33">
        <v>2303.8510437011641</v>
      </c>
      <c r="P30" s="33">
        <v>2570.3709106445258</v>
      </c>
      <c r="Q30" s="33">
        <v>2845.8051147460928</v>
      </c>
      <c r="R30" s="33">
        <v>2993.400024414062</v>
      </c>
      <c r="S30" s="33">
        <v>3149.60205078125</v>
      </c>
      <c r="T30" s="33">
        <v>3306.082000732416</v>
      </c>
      <c r="U30" s="33">
        <v>3472.6760864257813</v>
      </c>
      <c r="V30" s="33">
        <v>3642.4990844726508</v>
      </c>
      <c r="W30" s="33">
        <v>3815.6539916992128</v>
      </c>
      <c r="X30" s="33">
        <v>3993.2119750976508</v>
      </c>
      <c r="Y30" s="33">
        <v>4175.7440795898383</v>
      </c>
      <c r="Z30" s="33">
        <v>4364.7819213867133</v>
      </c>
      <c r="AA30" s="33">
        <v>4557.4061279296875</v>
      </c>
      <c r="AB30" s="33">
        <v>4750.507080078125</v>
      </c>
      <c r="AC30" s="33">
        <v>4944.2018432617178</v>
      </c>
      <c r="AD30" s="33">
        <v>5141.238037109375</v>
      </c>
      <c r="AE30" s="33">
        <v>5338.71484375</v>
      </c>
    </row>
    <row r="31" spans="1:35" s="28" customFormat="1">
      <c r="A31" s="34" t="s">
        <v>138</v>
      </c>
      <c r="B31" s="34"/>
      <c r="C31" s="35">
        <v>20739.640855569392</v>
      </c>
      <c r="D31" s="35">
        <v>20734.640865578382</v>
      </c>
      <c r="E31" s="35">
        <v>21233.152859689933</v>
      </c>
      <c r="F31" s="35">
        <v>22397.238924689933</v>
      </c>
      <c r="G31" s="35">
        <v>20379.057504793942</v>
      </c>
      <c r="H31" s="35">
        <v>20670.055771207335</v>
      </c>
      <c r="I31" s="35">
        <v>20670.05577127399</v>
      </c>
      <c r="J31" s="35">
        <v>21414.058729913144</v>
      </c>
      <c r="K31" s="35">
        <v>21586.634317449178</v>
      </c>
      <c r="L31" s="35">
        <v>23554.762787464584</v>
      </c>
      <c r="M31" s="35">
        <v>23718.002983693754</v>
      </c>
      <c r="N31" s="35">
        <v>28137.075133438553</v>
      </c>
      <c r="O31" s="35">
        <v>29442.316633507075</v>
      </c>
      <c r="P31" s="35">
        <v>29536.165233605316</v>
      </c>
      <c r="Q31" s="35">
        <v>29342.960588689937</v>
      </c>
      <c r="R31" s="35">
        <v>29935.605865808517</v>
      </c>
      <c r="S31" s="35">
        <v>34987.137151957584</v>
      </c>
      <c r="T31" s="35">
        <v>36346.717705910633</v>
      </c>
      <c r="U31" s="35">
        <v>36533.019495910637</v>
      </c>
      <c r="V31" s="35">
        <v>38593.166695910637</v>
      </c>
      <c r="W31" s="35">
        <v>39987.882603607271</v>
      </c>
      <c r="X31" s="35">
        <v>42685.982795147698</v>
      </c>
      <c r="Y31" s="35">
        <v>43380.30039179077</v>
      </c>
      <c r="Z31" s="35">
        <v>42531.30039179077</v>
      </c>
      <c r="AA31" s="35">
        <v>44562.789291790774</v>
      </c>
      <c r="AB31" s="35">
        <v>50229.634588738998</v>
      </c>
      <c r="AC31" s="35">
        <v>50229.634588738998</v>
      </c>
      <c r="AD31" s="35">
        <v>50179.634588738998</v>
      </c>
      <c r="AE31" s="35">
        <v>49998.854181109622</v>
      </c>
    </row>
    <row r="32" spans="1:35" s="28" customFormat="1"/>
    <row r="33" spans="1:31" s="28" customFormat="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s="28" customFormat="1">
      <c r="A34" s="29" t="s">
        <v>131</v>
      </c>
      <c r="B34" s="29" t="s">
        <v>64</v>
      </c>
      <c r="C34" s="33">
        <v>8126</v>
      </c>
      <c r="D34" s="33">
        <v>8126</v>
      </c>
      <c r="E34" s="33">
        <v>8126</v>
      </c>
      <c r="F34" s="33">
        <v>4511.0698299999985</v>
      </c>
      <c r="G34" s="33">
        <v>4367.3693679999988</v>
      </c>
      <c r="H34" s="33">
        <v>4162.7447676915917</v>
      </c>
      <c r="I34" s="33">
        <v>4024.9538199999984</v>
      </c>
      <c r="J34" s="33">
        <v>4024.9538199999984</v>
      </c>
      <c r="K34" s="33">
        <v>3824.3622599999985</v>
      </c>
      <c r="L34" s="33">
        <v>3824.3622599999985</v>
      </c>
      <c r="M34" s="33">
        <v>3824.3622599999985</v>
      </c>
      <c r="N34" s="33">
        <v>3824.3622599999985</v>
      </c>
      <c r="O34" s="33">
        <v>2961.9934050000002</v>
      </c>
      <c r="P34" s="33">
        <v>2961.9934050000002</v>
      </c>
      <c r="Q34" s="33">
        <v>2961.9934050000002</v>
      </c>
      <c r="R34" s="33">
        <v>2650.9582450000003</v>
      </c>
      <c r="S34" s="33">
        <v>2650.9582450000003</v>
      </c>
      <c r="T34" s="33">
        <v>2650.9582450000003</v>
      </c>
      <c r="U34" s="33">
        <v>2650.9582450000003</v>
      </c>
      <c r="V34" s="33">
        <v>2650.9582450000003</v>
      </c>
      <c r="W34" s="33">
        <v>2620.4627050000004</v>
      </c>
      <c r="X34" s="33">
        <v>1906.958245</v>
      </c>
      <c r="Y34" s="33">
        <v>1747.8477250000001</v>
      </c>
      <c r="Z34" s="33">
        <v>1692</v>
      </c>
      <c r="AA34" s="33">
        <v>1692</v>
      </c>
      <c r="AB34" s="33">
        <v>1692</v>
      </c>
      <c r="AC34" s="33">
        <v>1692</v>
      </c>
      <c r="AD34" s="33">
        <v>1692</v>
      </c>
      <c r="AE34" s="33">
        <v>1692</v>
      </c>
    </row>
    <row r="35" spans="1:31" s="28" customFormat="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s="28" customFormat="1">
      <c r="A36" s="29" t="s">
        <v>131</v>
      </c>
      <c r="B36" s="29" t="s">
        <v>20</v>
      </c>
      <c r="C36" s="33">
        <v>1512.8999938964839</v>
      </c>
      <c r="D36" s="33">
        <v>1512.8999938964839</v>
      </c>
      <c r="E36" s="33">
        <v>1512.8999938964839</v>
      </c>
      <c r="F36" s="33">
        <v>1512.8999938964839</v>
      </c>
      <c r="G36" s="33">
        <v>1512.8999938964839</v>
      </c>
      <c r="H36" s="33">
        <v>1512.8999938964839</v>
      </c>
      <c r="I36" s="33">
        <v>1512.8999938964839</v>
      </c>
      <c r="J36" s="33">
        <v>1512.8999938964839</v>
      </c>
      <c r="K36" s="33">
        <v>1512.8999938964839</v>
      </c>
      <c r="L36" s="33">
        <v>1512.8999938964839</v>
      </c>
      <c r="M36" s="33">
        <v>1512.8999938964839</v>
      </c>
      <c r="N36" s="33">
        <v>1512.8999938964839</v>
      </c>
      <c r="O36" s="33">
        <v>1512.8999938964839</v>
      </c>
      <c r="P36" s="33">
        <v>1512.8999938964839</v>
      </c>
      <c r="Q36" s="33">
        <v>1512.8999938964839</v>
      </c>
      <c r="R36" s="33">
        <v>1127.8999938964839</v>
      </c>
      <c r="S36" s="33">
        <v>1127.8999938964839</v>
      </c>
      <c r="T36" s="33">
        <v>1127.8999938964839</v>
      </c>
      <c r="U36" s="33">
        <v>984.5</v>
      </c>
      <c r="V36" s="33">
        <v>984.5</v>
      </c>
      <c r="W36" s="33">
        <v>984.5</v>
      </c>
      <c r="X36" s="33">
        <v>984.5</v>
      </c>
      <c r="Y36" s="33">
        <v>984.5</v>
      </c>
      <c r="Z36" s="33">
        <v>984.5</v>
      </c>
      <c r="AA36" s="33">
        <v>340</v>
      </c>
      <c r="AB36" s="33">
        <v>180</v>
      </c>
      <c r="AC36" s="33">
        <v>180</v>
      </c>
      <c r="AD36" s="33">
        <v>180</v>
      </c>
      <c r="AE36" s="33">
        <v>180</v>
      </c>
    </row>
    <row r="37" spans="1:31" s="28" customFormat="1">
      <c r="A37" s="29" t="s">
        <v>131</v>
      </c>
      <c r="B37" s="29" t="s">
        <v>32</v>
      </c>
      <c r="C37" s="33">
        <v>84</v>
      </c>
      <c r="D37" s="33">
        <v>84</v>
      </c>
      <c r="E37" s="33">
        <v>84</v>
      </c>
      <c r="F37" s="33">
        <v>84</v>
      </c>
      <c r="G37" s="33">
        <v>84</v>
      </c>
      <c r="H37" s="33">
        <v>84</v>
      </c>
      <c r="I37" s="33">
        <v>84</v>
      </c>
      <c r="J37" s="33">
        <v>84</v>
      </c>
      <c r="K37" s="33">
        <v>84</v>
      </c>
      <c r="L37" s="33">
        <v>84</v>
      </c>
      <c r="M37" s="33">
        <v>84</v>
      </c>
      <c r="N37" s="33">
        <v>84</v>
      </c>
      <c r="O37" s="33">
        <v>84</v>
      </c>
      <c r="P37" s="33">
        <v>84</v>
      </c>
      <c r="Q37" s="33">
        <v>84</v>
      </c>
      <c r="R37" s="33">
        <v>84</v>
      </c>
      <c r="S37" s="33">
        <v>84</v>
      </c>
      <c r="T37" s="33">
        <v>84</v>
      </c>
      <c r="U37" s="33">
        <v>84</v>
      </c>
      <c r="V37" s="33">
        <v>84</v>
      </c>
      <c r="W37" s="33">
        <v>84</v>
      </c>
      <c r="X37" s="33">
        <v>84</v>
      </c>
      <c r="Y37" s="33">
        <v>84</v>
      </c>
      <c r="Z37" s="33">
        <v>84</v>
      </c>
      <c r="AA37" s="33">
        <v>84</v>
      </c>
      <c r="AB37" s="33">
        <v>0</v>
      </c>
      <c r="AC37" s="33">
        <v>0</v>
      </c>
      <c r="AD37" s="33">
        <v>0</v>
      </c>
      <c r="AE37" s="33">
        <v>0</v>
      </c>
    </row>
    <row r="38" spans="1:31" s="28" customFormat="1">
      <c r="A38" s="29" t="s">
        <v>131</v>
      </c>
      <c r="B38" s="29" t="s">
        <v>66</v>
      </c>
      <c r="C38" s="33">
        <v>1910</v>
      </c>
      <c r="D38" s="33">
        <v>1910</v>
      </c>
      <c r="E38" s="33">
        <v>1910</v>
      </c>
      <c r="F38" s="33">
        <v>1910</v>
      </c>
      <c r="G38" s="33">
        <v>1910</v>
      </c>
      <c r="H38" s="33">
        <v>1910</v>
      </c>
      <c r="I38" s="33">
        <v>1910</v>
      </c>
      <c r="J38" s="33">
        <v>1910</v>
      </c>
      <c r="K38" s="33">
        <v>1910</v>
      </c>
      <c r="L38" s="33">
        <v>1910</v>
      </c>
      <c r="M38" s="33">
        <v>1910</v>
      </c>
      <c r="N38" s="33">
        <v>1910</v>
      </c>
      <c r="O38" s="33">
        <v>1618</v>
      </c>
      <c r="P38" s="33">
        <v>1501</v>
      </c>
      <c r="Q38" s="33">
        <v>1501</v>
      </c>
      <c r="R38" s="33">
        <v>1501</v>
      </c>
      <c r="S38" s="33">
        <v>1518.80871</v>
      </c>
      <c r="T38" s="33">
        <v>1518.80871</v>
      </c>
      <c r="U38" s="33">
        <v>2611.2743</v>
      </c>
      <c r="V38" s="33">
        <v>2611.2743</v>
      </c>
      <c r="W38" s="33">
        <v>2611.2743</v>
      </c>
      <c r="X38" s="33">
        <v>3244.3371999999999</v>
      </c>
      <c r="Y38" s="33">
        <v>3244.3371999999999</v>
      </c>
      <c r="Z38" s="33">
        <v>3112.3371999999999</v>
      </c>
      <c r="AA38" s="33">
        <v>3112.3371999999999</v>
      </c>
      <c r="AB38" s="33">
        <v>3568.6774999999998</v>
      </c>
      <c r="AC38" s="33">
        <v>3568.6774999999998</v>
      </c>
      <c r="AD38" s="33">
        <v>3568.6774999999998</v>
      </c>
      <c r="AE38" s="33">
        <v>4882.6742999999997</v>
      </c>
    </row>
    <row r="39" spans="1:31" s="28" customFormat="1">
      <c r="A39" s="29" t="s">
        <v>131</v>
      </c>
      <c r="B39" s="29" t="s">
        <v>65</v>
      </c>
      <c r="C39" s="33">
        <v>152.40000152587891</v>
      </c>
      <c r="D39" s="33">
        <v>152.40000152587891</v>
      </c>
      <c r="E39" s="33">
        <v>152.40000152587891</v>
      </c>
      <c r="F39" s="33">
        <v>152.40000152587891</v>
      </c>
      <c r="G39" s="33">
        <v>152.40000152587891</v>
      </c>
      <c r="H39" s="33">
        <v>152.40000152587891</v>
      </c>
      <c r="I39" s="33">
        <v>152.40000152587891</v>
      </c>
      <c r="J39" s="33">
        <v>152.40000152587891</v>
      </c>
      <c r="K39" s="33">
        <v>152.40000152587891</v>
      </c>
      <c r="L39" s="33">
        <v>152.40000152587891</v>
      </c>
      <c r="M39" s="33">
        <v>152.40000152587891</v>
      </c>
      <c r="N39" s="33">
        <v>152.40000152587891</v>
      </c>
      <c r="O39" s="33">
        <v>152.40000152587891</v>
      </c>
      <c r="P39" s="33">
        <v>152.40000152587891</v>
      </c>
      <c r="Q39" s="33">
        <v>152.40000152587891</v>
      </c>
      <c r="R39" s="33">
        <v>152.40000152587891</v>
      </c>
      <c r="S39" s="33">
        <v>66</v>
      </c>
      <c r="T39" s="33">
        <v>66</v>
      </c>
      <c r="U39" s="33">
        <v>66</v>
      </c>
      <c r="V39" s="33">
        <v>66</v>
      </c>
      <c r="W39" s="33">
        <v>66</v>
      </c>
      <c r="X39" s="33">
        <v>0</v>
      </c>
      <c r="Y39" s="33">
        <v>0</v>
      </c>
      <c r="Z39" s="33">
        <v>0</v>
      </c>
      <c r="AA39" s="33">
        <v>0</v>
      </c>
      <c r="AB39" s="33">
        <v>0</v>
      </c>
      <c r="AC39" s="33">
        <v>0</v>
      </c>
      <c r="AD39" s="33">
        <v>0</v>
      </c>
      <c r="AE39" s="33">
        <v>0</v>
      </c>
    </row>
    <row r="40" spans="1:31" s="28" customFormat="1">
      <c r="A40" s="29" t="s">
        <v>131</v>
      </c>
      <c r="B40" s="29" t="s">
        <v>69</v>
      </c>
      <c r="C40" s="33">
        <v>4576.607980782469</v>
      </c>
      <c r="D40" s="33">
        <v>5076.607980782469</v>
      </c>
      <c r="E40" s="33">
        <v>5076.607980782469</v>
      </c>
      <c r="F40" s="33">
        <v>6276.6080977164993</v>
      </c>
      <c r="G40" s="33">
        <v>6851.5827807824689</v>
      </c>
      <c r="H40" s="33">
        <v>6851.5827807824689</v>
      </c>
      <c r="I40" s="33">
        <v>6944.5831807824688</v>
      </c>
      <c r="J40" s="33">
        <v>7810.1662607824692</v>
      </c>
      <c r="K40" s="33">
        <v>7810.1662607824692</v>
      </c>
      <c r="L40" s="33">
        <v>7810.1662607824692</v>
      </c>
      <c r="M40" s="33">
        <v>7976.0095607824687</v>
      </c>
      <c r="N40" s="33">
        <v>8867.4726607824687</v>
      </c>
      <c r="O40" s="33">
        <v>10482.205518093038</v>
      </c>
      <c r="P40" s="33">
        <v>10509.226918124568</v>
      </c>
      <c r="Q40" s="33">
        <v>10815.760818159979</v>
      </c>
      <c r="R40" s="33">
        <v>11270.818218354249</v>
      </c>
      <c r="S40" s="33">
        <v>12049.485419387989</v>
      </c>
      <c r="T40" s="33">
        <v>12049.485419458129</v>
      </c>
      <c r="U40" s="33">
        <v>12049.485419466058</v>
      </c>
      <c r="V40" s="33">
        <v>12049.485419477449</v>
      </c>
      <c r="W40" s="33">
        <v>12543.289619503028</v>
      </c>
      <c r="X40" s="33">
        <v>14392.745883221829</v>
      </c>
      <c r="Y40" s="33">
        <v>14212.227877869858</v>
      </c>
      <c r="Z40" s="33">
        <v>13939.923763237899</v>
      </c>
      <c r="AA40" s="33">
        <v>15253.061263345639</v>
      </c>
      <c r="AB40" s="33">
        <v>15665.233371539029</v>
      </c>
      <c r="AC40" s="33">
        <v>15665.233371563769</v>
      </c>
      <c r="AD40" s="33">
        <v>19993.99520076294</v>
      </c>
      <c r="AE40" s="33">
        <v>20059.928800762937</v>
      </c>
    </row>
    <row r="41" spans="1:31" s="28" customFormat="1">
      <c r="A41" s="29" t="s">
        <v>131</v>
      </c>
      <c r="B41" s="29" t="s">
        <v>68</v>
      </c>
      <c r="C41" s="33">
        <v>2017.6349983215291</v>
      </c>
      <c r="D41" s="33">
        <v>2827.6199989318811</v>
      </c>
      <c r="E41" s="33">
        <v>2827.6199989318811</v>
      </c>
      <c r="F41" s="33">
        <v>2827.6199989318811</v>
      </c>
      <c r="G41" s="33">
        <v>2827.6199989318811</v>
      </c>
      <c r="H41" s="33">
        <v>2827.6199989318811</v>
      </c>
      <c r="I41" s="33">
        <v>2827.6199989318811</v>
      </c>
      <c r="J41" s="33">
        <v>2827.6199989318811</v>
      </c>
      <c r="K41" s="33">
        <v>2827.6199989318811</v>
      </c>
      <c r="L41" s="33">
        <v>2827.6199989318811</v>
      </c>
      <c r="M41" s="33">
        <v>3224.526038931881</v>
      </c>
      <c r="N41" s="33">
        <v>4103.811678931881</v>
      </c>
      <c r="O41" s="33">
        <v>5125.3490389318713</v>
      </c>
      <c r="P41" s="33">
        <v>5125.3490389318713</v>
      </c>
      <c r="Q41" s="33">
        <v>5125.3490389318713</v>
      </c>
      <c r="R41" s="33">
        <v>5004.3490389318704</v>
      </c>
      <c r="S41" s="33">
        <v>7587.6544389318806</v>
      </c>
      <c r="T41" s="33">
        <v>7587.6544389318806</v>
      </c>
      <c r="U41" s="33">
        <v>8386.5734389318804</v>
      </c>
      <c r="V41" s="33">
        <v>9227.0618257754904</v>
      </c>
      <c r="W41" s="33">
        <v>10522.962238931881</v>
      </c>
      <c r="X41" s="33">
        <v>13089.935000762935</v>
      </c>
      <c r="Y41" s="33">
        <v>12922.935000762935</v>
      </c>
      <c r="Z41" s="33">
        <v>12721.835002288813</v>
      </c>
      <c r="AA41" s="33">
        <v>12657.627002105708</v>
      </c>
      <c r="AB41" s="33">
        <v>18175.538222284325</v>
      </c>
      <c r="AC41" s="33">
        <v>18065.13822075968</v>
      </c>
      <c r="AD41" s="33">
        <v>17534.238249236671</v>
      </c>
      <c r="AE41" s="33">
        <v>19908.656048051314</v>
      </c>
    </row>
    <row r="42" spans="1:31" s="28" customFormat="1">
      <c r="A42" s="29" t="s">
        <v>131</v>
      </c>
      <c r="B42" s="29" t="s">
        <v>36</v>
      </c>
      <c r="C42" s="33">
        <v>0</v>
      </c>
      <c r="D42" s="33">
        <v>20</v>
      </c>
      <c r="E42" s="33">
        <v>20</v>
      </c>
      <c r="F42" s="33">
        <v>20</v>
      </c>
      <c r="G42" s="33">
        <v>20</v>
      </c>
      <c r="H42" s="33">
        <v>20</v>
      </c>
      <c r="I42" s="33">
        <v>20</v>
      </c>
      <c r="J42" s="33">
        <v>99.479904000000005</v>
      </c>
      <c r="K42" s="33">
        <v>99.479904000000005</v>
      </c>
      <c r="L42" s="33">
        <v>99.479904000000005</v>
      </c>
      <c r="M42" s="33">
        <v>164.56005999999999</v>
      </c>
      <c r="N42" s="33">
        <v>353.43639999999999</v>
      </c>
      <c r="O42" s="33">
        <v>676.71234000000004</v>
      </c>
      <c r="P42" s="33">
        <v>676.71234000000004</v>
      </c>
      <c r="Q42" s="33">
        <v>676.71234000000004</v>
      </c>
      <c r="R42" s="33">
        <v>676.71234000000004</v>
      </c>
      <c r="S42" s="33">
        <v>676.71234000000004</v>
      </c>
      <c r="T42" s="33">
        <v>676.71234000000004</v>
      </c>
      <c r="U42" s="33">
        <v>676.71234000000004</v>
      </c>
      <c r="V42" s="33">
        <v>656.71234000000004</v>
      </c>
      <c r="W42" s="33">
        <v>656.71234000000004</v>
      </c>
      <c r="X42" s="33">
        <v>2588.1077</v>
      </c>
      <c r="Y42" s="33">
        <v>2588.1077</v>
      </c>
      <c r="Z42" s="33">
        <v>2886.3904000000002</v>
      </c>
      <c r="AA42" s="33">
        <v>3602.6055000000001</v>
      </c>
      <c r="AB42" s="33">
        <v>8116.2114000000001</v>
      </c>
      <c r="AC42" s="33">
        <v>8116.2114000000001</v>
      </c>
      <c r="AD42" s="33">
        <v>10000</v>
      </c>
      <c r="AE42" s="33">
        <v>10000</v>
      </c>
    </row>
    <row r="43" spans="1:31" s="28" customFormat="1">
      <c r="A43" s="29" t="s">
        <v>131</v>
      </c>
      <c r="B43" s="29" t="s">
        <v>73</v>
      </c>
      <c r="C43" s="33">
        <v>570</v>
      </c>
      <c r="D43" s="33">
        <v>570</v>
      </c>
      <c r="E43" s="33">
        <v>570</v>
      </c>
      <c r="F43" s="33">
        <v>570</v>
      </c>
      <c r="G43" s="33">
        <v>570</v>
      </c>
      <c r="H43" s="33">
        <v>570</v>
      </c>
      <c r="I43" s="33">
        <v>570</v>
      </c>
      <c r="J43" s="33">
        <v>579.92981699999996</v>
      </c>
      <c r="K43" s="33">
        <v>579.92981699999996</v>
      </c>
      <c r="L43" s="33">
        <v>579.92981699999996</v>
      </c>
      <c r="M43" s="33">
        <v>610.07161299999996</v>
      </c>
      <c r="N43" s="33">
        <v>1202.66174</v>
      </c>
      <c r="O43" s="33">
        <v>1814.3910000000001</v>
      </c>
      <c r="P43" s="33">
        <v>1814.3910000000001</v>
      </c>
      <c r="Q43" s="33">
        <v>1814.3910000000001</v>
      </c>
      <c r="R43" s="33">
        <v>1814.3910000000001</v>
      </c>
      <c r="S43" s="33">
        <v>3224.7073</v>
      </c>
      <c r="T43" s="33">
        <v>3224.7073</v>
      </c>
      <c r="U43" s="33">
        <v>3244.1887000000002</v>
      </c>
      <c r="V43" s="33">
        <v>3244.1887000000002</v>
      </c>
      <c r="W43" s="33">
        <v>3450.3633</v>
      </c>
      <c r="X43" s="33">
        <v>3670</v>
      </c>
      <c r="Y43" s="33">
        <v>3670</v>
      </c>
      <c r="Z43" s="33">
        <v>3670</v>
      </c>
      <c r="AA43" s="33">
        <v>3670</v>
      </c>
      <c r="AB43" s="33">
        <v>3670</v>
      </c>
      <c r="AC43" s="33">
        <v>3670</v>
      </c>
      <c r="AD43" s="33">
        <v>3670</v>
      </c>
      <c r="AE43" s="33">
        <v>3670</v>
      </c>
    </row>
    <row r="44" spans="1:31" s="28" customFormat="1">
      <c r="A44" s="29" t="s">
        <v>131</v>
      </c>
      <c r="B44" s="29" t="s">
        <v>56</v>
      </c>
      <c r="C44" s="33">
        <v>18.792000293731611</v>
      </c>
      <c r="D44" s="33">
        <v>56.930000305175746</v>
      </c>
      <c r="E44" s="33">
        <v>116.31200408935541</v>
      </c>
      <c r="F44" s="33">
        <v>203.74100685119538</v>
      </c>
      <c r="G44" s="33">
        <v>316.67499160766528</v>
      </c>
      <c r="H44" s="33">
        <v>441.51198577880842</v>
      </c>
      <c r="I44" s="33">
        <v>598.09701538085881</v>
      </c>
      <c r="J44" s="33">
        <v>788.33800506591706</v>
      </c>
      <c r="K44" s="33">
        <v>1007.1959838867181</v>
      </c>
      <c r="L44" s="33">
        <v>1181.6699371337841</v>
      </c>
      <c r="M44" s="33">
        <v>1375.488037109372</v>
      </c>
      <c r="N44" s="33">
        <v>1581.046997070305</v>
      </c>
      <c r="O44" s="33">
        <v>1799.5640411376919</v>
      </c>
      <c r="P44" s="33">
        <v>2003.201034545895</v>
      </c>
      <c r="Q44" s="33">
        <v>2215.9790039062468</v>
      </c>
      <c r="R44" s="33">
        <v>2320.6339721679628</v>
      </c>
      <c r="S44" s="33">
        <v>2431.5501098632758</v>
      </c>
      <c r="T44" s="33">
        <v>2543.8589782714839</v>
      </c>
      <c r="U44" s="33">
        <v>2662.8169250488231</v>
      </c>
      <c r="V44" s="33">
        <v>2785.4378967285102</v>
      </c>
      <c r="W44" s="33">
        <v>2910.140014648432</v>
      </c>
      <c r="X44" s="33">
        <v>3039.4479064941352</v>
      </c>
      <c r="Y44" s="33">
        <v>3174.2980346679628</v>
      </c>
      <c r="Z44" s="33">
        <v>3316.8311157226563</v>
      </c>
      <c r="AA44" s="33">
        <v>3463.237915039057</v>
      </c>
      <c r="AB44" s="33">
        <v>3617.5489807128902</v>
      </c>
      <c r="AC44" s="33">
        <v>3775.544921874995</v>
      </c>
      <c r="AD44" s="33">
        <v>3934.3799438476508</v>
      </c>
      <c r="AE44" s="33">
        <v>4096.4850463867178</v>
      </c>
    </row>
    <row r="45" spans="1:31" s="28" customFormat="1">
      <c r="A45" s="34" t="s">
        <v>138</v>
      </c>
      <c r="B45" s="34"/>
      <c r="C45" s="35">
        <v>18379.542974526361</v>
      </c>
      <c r="D45" s="35">
        <v>19689.527975136712</v>
      </c>
      <c r="E45" s="35">
        <v>19689.527975136712</v>
      </c>
      <c r="F45" s="35">
        <v>17274.597922070741</v>
      </c>
      <c r="G45" s="35">
        <v>17705.872143136712</v>
      </c>
      <c r="H45" s="35">
        <v>17501.247542828303</v>
      </c>
      <c r="I45" s="35">
        <v>17456.456995136712</v>
      </c>
      <c r="J45" s="35">
        <v>18322.040075136712</v>
      </c>
      <c r="K45" s="35">
        <v>18121.448515136712</v>
      </c>
      <c r="L45" s="35">
        <v>18121.448515136712</v>
      </c>
      <c r="M45" s="35">
        <v>18684.197855136714</v>
      </c>
      <c r="N45" s="35">
        <v>20454.946595136709</v>
      </c>
      <c r="O45" s="35">
        <v>21936.847957447273</v>
      </c>
      <c r="P45" s="35">
        <v>21846.869357478801</v>
      </c>
      <c r="Q45" s="35">
        <v>22153.403257514216</v>
      </c>
      <c r="R45" s="35">
        <v>21791.425497708478</v>
      </c>
      <c r="S45" s="35">
        <v>25084.806807216355</v>
      </c>
      <c r="T45" s="35">
        <v>25084.806807286495</v>
      </c>
      <c r="U45" s="35">
        <v>26832.79140339794</v>
      </c>
      <c r="V45" s="35">
        <v>27673.279790252942</v>
      </c>
      <c r="W45" s="35">
        <v>29432.488863434912</v>
      </c>
      <c r="X45" s="35">
        <v>33702.476328984761</v>
      </c>
      <c r="Y45" s="35">
        <v>33195.847803632794</v>
      </c>
      <c r="Z45" s="35">
        <v>32534.595965526714</v>
      </c>
      <c r="AA45" s="35">
        <v>33139.025465451348</v>
      </c>
      <c r="AB45" s="35">
        <v>39281.44909382335</v>
      </c>
      <c r="AC45" s="35">
        <v>39171.049092323447</v>
      </c>
      <c r="AD45" s="35">
        <v>42968.910949999612</v>
      </c>
      <c r="AE45" s="35">
        <v>46723.25914881425</v>
      </c>
    </row>
    <row r="46" spans="1:31" s="28" customFormat="1"/>
    <row r="47" spans="1:31" s="28" customFormat="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s="28" customFormat="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s="28" customFormat="1">
      <c r="A49" s="29" t="s">
        <v>132</v>
      </c>
      <c r="B49" s="29" t="s">
        <v>71</v>
      </c>
      <c r="C49" s="33">
        <v>4790</v>
      </c>
      <c r="D49" s="33">
        <v>4790</v>
      </c>
      <c r="E49" s="33">
        <v>4790</v>
      </c>
      <c r="F49" s="33">
        <v>1919.1222300000002</v>
      </c>
      <c r="G49" s="33">
        <v>1815.9299400000002</v>
      </c>
      <c r="H49" s="33">
        <v>1458.12913</v>
      </c>
      <c r="I49" s="33">
        <v>319.68594540172001</v>
      </c>
      <c r="J49" s="33">
        <v>319.68557182588</v>
      </c>
      <c r="K49" s="33">
        <v>319.68557181566001</v>
      </c>
      <c r="L49" s="33">
        <v>319.68557181488001</v>
      </c>
      <c r="M49" s="33">
        <v>319.6855717231</v>
      </c>
      <c r="N49" s="33">
        <v>319.68557186045001</v>
      </c>
      <c r="O49" s="33">
        <v>319.68557182584999</v>
      </c>
      <c r="P49" s="33">
        <v>319.68557185264996</v>
      </c>
      <c r="Q49" s="33">
        <v>319.68557181504997</v>
      </c>
      <c r="R49" s="33">
        <v>319.68557186231999</v>
      </c>
      <c r="S49" s="33">
        <v>319.68557179665999</v>
      </c>
      <c r="T49" s="33">
        <v>319.68557186940001</v>
      </c>
      <c r="U49" s="33">
        <v>319.68557183897997</v>
      </c>
      <c r="V49" s="33">
        <v>319.68557185629999</v>
      </c>
      <c r="W49" s="33">
        <v>319.68557190384996</v>
      </c>
      <c r="X49" s="33">
        <v>319.68557177677997</v>
      </c>
      <c r="Y49" s="33">
        <v>319.68557180151998</v>
      </c>
      <c r="Z49" s="33">
        <v>319.68557186593</v>
      </c>
      <c r="AA49" s="33">
        <v>319.68557176112</v>
      </c>
      <c r="AB49" s="33">
        <v>128.97895176627</v>
      </c>
      <c r="AC49" s="33">
        <v>0</v>
      </c>
      <c r="AD49" s="33">
        <v>0</v>
      </c>
      <c r="AE49" s="33">
        <v>0</v>
      </c>
    </row>
    <row r="50" spans="1:31" s="28" customFormat="1">
      <c r="A50" s="29" t="s">
        <v>132</v>
      </c>
      <c r="B50" s="29" t="s">
        <v>20</v>
      </c>
      <c r="C50" s="33">
        <v>0</v>
      </c>
      <c r="D50" s="33">
        <v>0</v>
      </c>
      <c r="E50" s="33">
        <v>0</v>
      </c>
      <c r="F50" s="33">
        <v>0</v>
      </c>
      <c r="G50" s="33">
        <v>0</v>
      </c>
      <c r="H50" s="33">
        <v>0</v>
      </c>
      <c r="I50" s="33">
        <v>0</v>
      </c>
      <c r="J50" s="33">
        <v>0</v>
      </c>
      <c r="K50" s="33">
        <v>0</v>
      </c>
      <c r="L50" s="33">
        <v>0</v>
      </c>
      <c r="M50" s="33">
        <v>0</v>
      </c>
      <c r="N50" s="33">
        <v>0</v>
      </c>
      <c r="O50" s="33">
        <v>0</v>
      </c>
      <c r="P50" s="33">
        <v>0</v>
      </c>
      <c r="Q50" s="33">
        <v>0</v>
      </c>
      <c r="R50" s="33">
        <v>0</v>
      </c>
      <c r="S50" s="33">
        <v>0</v>
      </c>
      <c r="T50" s="33">
        <v>0</v>
      </c>
      <c r="U50" s="33">
        <v>0</v>
      </c>
      <c r="V50" s="33">
        <v>0</v>
      </c>
      <c r="W50" s="33">
        <v>0</v>
      </c>
      <c r="X50" s="33">
        <v>0</v>
      </c>
      <c r="Y50" s="33">
        <v>0</v>
      </c>
      <c r="Z50" s="33">
        <v>0</v>
      </c>
      <c r="AA50" s="33">
        <v>0</v>
      </c>
      <c r="AB50" s="33">
        <v>0</v>
      </c>
      <c r="AC50" s="33">
        <v>1.0105681599999999E-4</v>
      </c>
      <c r="AD50" s="33">
        <v>1.01465769999999E-4</v>
      </c>
      <c r="AE50" s="33">
        <v>1.01535705E-4</v>
      </c>
    </row>
    <row r="51" spans="1:31" s="28" customFormat="1">
      <c r="A51" s="29" t="s">
        <v>132</v>
      </c>
      <c r="B51" s="29" t="s">
        <v>32</v>
      </c>
      <c r="C51" s="33">
        <v>500</v>
      </c>
      <c r="D51" s="33">
        <v>500</v>
      </c>
      <c r="E51" s="33">
        <v>500</v>
      </c>
      <c r="F51" s="33">
        <v>500</v>
      </c>
      <c r="G51" s="33">
        <v>500</v>
      </c>
      <c r="H51" s="33">
        <v>500</v>
      </c>
      <c r="I51" s="33">
        <v>500</v>
      </c>
      <c r="J51" s="33">
        <v>500</v>
      </c>
      <c r="K51" s="33">
        <v>500</v>
      </c>
      <c r="L51" s="33">
        <v>500</v>
      </c>
      <c r="M51" s="33">
        <v>500</v>
      </c>
      <c r="N51" s="33">
        <v>500</v>
      </c>
      <c r="O51" s="33">
        <v>500</v>
      </c>
      <c r="P51" s="33">
        <v>500</v>
      </c>
      <c r="Q51" s="33">
        <v>500</v>
      </c>
      <c r="R51" s="33">
        <v>500</v>
      </c>
      <c r="S51" s="33">
        <v>500</v>
      </c>
      <c r="T51" s="33">
        <v>500</v>
      </c>
      <c r="U51" s="33">
        <v>0</v>
      </c>
      <c r="V51" s="33">
        <v>0</v>
      </c>
      <c r="W51" s="33">
        <v>0</v>
      </c>
      <c r="X51" s="33">
        <v>0</v>
      </c>
      <c r="Y51" s="33">
        <v>0</v>
      </c>
      <c r="Z51" s="33">
        <v>0</v>
      </c>
      <c r="AA51" s="33">
        <v>0</v>
      </c>
      <c r="AB51" s="33">
        <v>0</v>
      </c>
      <c r="AC51" s="33">
        <v>0</v>
      </c>
      <c r="AD51" s="33">
        <v>0</v>
      </c>
      <c r="AE51" s="33">
        <v>0</v>
      </c>
    </row>
    <row r="52" spans="1:31" s="28" customFormat="1">
      <c r="A52" s="29" t="s">
        <v>132</v>
      </c>
      <c r="B52" s="29" t="s">
        <v>66</v>
      </c>
      <c r="C52" s="33">
        <v>1900</v>
      </c>
      <c r="D52" s="33">
        <v>1900</v>
      </c>
      <c r="E52" s="33">
        <v>1900</v>
      </c>
      <c r="F52" s="33">
        <v>1900</v>
      </c>
      <c r="G52" s="33">
        <v>1900</v>
      </c>
      <c r="H52" s="33">
        <v>1900</v>
      </c>
      <c r="I52" s="33">
        <v>1900</v>
      </c>
      <c r="J52" s="33">
        <v>1900</v>
      </c>
      <c r="K52" s="33">
        <v>1900</v>
      </c>
      <c r="L52" s="33">
        <v>1900</v>
      </c>
      <c r="M52" s="33">
        <v>1900</v>
      </c>
      <c r="N52" s="33">
        <v>1900</v>
      </c>
      <c r="O52" s="33">
        <v>1730</v>
      </c>
      <c r="P52" s="33">
        <v>1730</v>
      </c>
      <c r="Q52" s="33">
        <v>2022.68542</v>
      </c>
      <c r="R52" s="33">
        <v>2022.68542</v>
      </c>
      <c r="S52" s="33">
        <v>2589.6764499999999</v>
      </c>
      <c r="T52" s="33">
        <v>2589.6764499999999</v>
      </c>
      <c r="U52" s="33">
        <v>2149.6764499999999</v>
      </c>
      <c r="V52" s="33">
        <v>2149.6764499999999</v>
      </c>
      <c r="W52" s="33">
        <v>3352.7905000000001</v>
      </c>
      <c r="X52" s="33">
        <v>3258.7905000000001</v>
      </c>
      <c r="Y52" s="33">
        <v>4478.7136</v>
      </c>
      <c r="Z52" s="33">
        <v>5425.5375999999997</v>
      </c>
      <c r="AA52" s="33">
        <v>5425.5375999999997</v>
      </c>
      <c r="AB52" s="33">
        <v>5425.5375999999997</v>
      </c>
      <c r="AC52" s="33">
        <v>4841.5375999999997</v>
      </c>
      <c r="AD52" s="33">
        <v>7348.4923599999993</v>
      </c>
      <c r="AE52" s="33">
        <v>8576.3076599999986</v>
      </c>
    </row>
    <row r="53" spans="1:31" s="28" customFormat="1">
      <c r="A53" s="29" t="s">
        <v>132</v>
      </c>
      <c r="B53" s="29" t="s">
        <v>65</v>
      </c>
      <c r="C53" s="33">
        <v>2219</v>
      </c>
      <c r="D53" s="33">
        <v>2219</v>
      </c>
      <c r="E53" s="33">
        <v>2219</v>
      </c>
      <c r="F53" s="33">
        <v>2219</v>
      </c>
      <c r="G53" s="33">
        <v>2219</v>
      </c>
      <c r="H53" s="33">
        <v>2219</v>
      </c>
      <c r="I53" s="33">
        <v>2219</v>
      </c>
      <c r="J53" s="33">
        <v>2219</v>
      </c>
      <c r="K53" s="33">
        <v>2219</v>
      </c>
      <c r="L53" s="33">
        <v>2219</v>
      </c>
      <c r="M53" s="33">
        <v>2219</v>
      </c>
      <c r="N53" s="33">
        <v>2219</v>
      </c>
      <c r="O53" s="33">
        <v>2219</v>
      </c>
      <c r="P53" s="33">
        <v>2219</v>
      </c>
      <c r="Q53" s="33">
        <v>2219</v>
      </c>
      <c r="R53" s="33">
        <v>2219</v>
      </c>
      <c r="S53" s="33">
        <v>2219</v>
      </c>
      <c r="T53" s="33">
        <v>2219</v>
      </c>
      <c r="U53" s="33">
        <v>2219</v>
      </c>
      <c r="V53" s="33">
        <v>2219</v>
      </c>
      <c r="W53" s="33">
        <v>2219</v>
      </c>
      <c r="X53" s="33">
        <v>2219</v>
      </c>
      <c r="Y53" s="33">
        <v>2219</v>
      </c>
      <c r="Z53" s="33">
        <v>2219</v>
      </c>
      <c r="AA53" s="33">
        <v>2219</v>
      </c>
      <c r="AB53" s="33">
        <v>2219</v>
      </c>
      <c r="AC53" s="33">
        <v>2219</v>
      </c>
      <c r="AD53" s="33">
        <v>2219</v>
      </c>
      <c r="AE53" s="33">
        <v>2219</v>
      </c>
    </row>
    <row r="54" spans="1:31" s="28" customFormat="1">
      <c r="A54" s="29" t="s">
        <v>132</v>
      </c>
      <c r="B54" s="29" t="s">
        <v>69</v>
      </c>
      <c r="C54" s="33">
        <v>3434.4399795532199</v>
      </c>
      <c r="D54" s="33">
        <v>4322.199974060055</v>
      </c>
      <c r="E54" s="33">
        <v>4322.199974060055</v>
      </c>
      <c r="F54" s="33">
        <v>6135.8660540600522</v>
      </c>
      <c r="G54" s="33">
        <v>6135.8660540600522</v>
      </c>
      <c r="H54" s="33">
        <v>6521.0024040600547</v>
      </c>
      <c r="I54" s="33">
        <v>8371.1873140600546</v>
      </c>
      <c r="J54" s="33">
        <v>9195.3805540600551</v>
      </c>
      <c r="K54" s="33">
        <v>9195.3805540600551</v>
      </c>
      <c r="L54" s="33">
        <v>9195.3805540600551</v>
      </c>
      <c r="M54" s="33">
        <v>9983.2586940600559</v>
      </c>
      <c r="N54" s="33">
        <v>9983.2586940600559</v>
      </c>
      <c r="O54" s="33">
        <v>10875.593694060055</v>
      </c>
      <c r="P54" s="33">
        <v>11056.438194060054</v>
      </c>
      <c r="Q54" s="33">
        <v>11056.438194060054</v>
      </c>
      <c r="R54" s="33">
        <v>11797.906854060055</v>
      </c>
      <c r="S54" s="33">
        <v>13090.378117111813</v>
      </c>
      <c r="T54" s="33">
        <v>12670.378117111813</v>
      </c>
      <c r="U54" s="33">
        <v>12478.378117111813</v>
      </c>
      <c r="V54" s="33">
        <v>13102.199981689449</v>
      </c>
      <c r="W54" s="33">
        <v>13102.199981689449</v>
      </c>
      <c r="X54" s="33">
        <v>13051.649982452389</v>
      </c>
      <c r="Y54" s="33">
        <v>12727.849979400631</v>
      </c>
      <c r="Z54" s="33">
        <v>12415.849979400631</v>
      </c>
      <c r="AA54" s="33">
        <v>11220.489978790281</v>
      </c>
      <c r="AB54" s="33">
        <v>11220.489978790281</v>
      </c>
      <c r="AC54" s="33">
        <v>11445.293808790282</v>
      </c>
      <c r="AD54" s="33">
        <v>11416.593808027343</v>
      </c>
      <c r="AE54" s="33">
        <v>12772.595798474122</v>
      </c>
    </row>
    <row r="55" spans="1:31" s="28" customFormat="1">
      <c r="A55" s="29" t="s">
        <v>132</v>
      </c>
      <c r="B55" s="29" t="s">
        <v>68</v>
      </c>
      <c r="C55" s="33">
        <v>1098.972995758056</v>
      </c>
      <c r="D55" s="33">
        <v>1098.972995758056</v>
      </c>
      <c r="E55" s="33">
        <v>1098.972995758056</v>
      </c>
      <c r="F55" s="33">
        <v>1098.972995758056</v>
      </c>
      <c r="G55" s="33">
        <v>1395.8813257580559</v>
      </c>
      <c r="H55" s="33">
        <v>1395.8813257580559</v>
      </c>
      <c r="I55" s="33">
        <v>1756.8977357580561</v>
      </c>
      <c r="J55" s="33">
        <v>1756.8977357580561</v>
      </c>
      <c r="K55" s="33">
        <v>1756.8977357580561</v>
      </c>
      <c r="L55" s="33">
        <v>2042.044395758056</v>
      </c>
      <c r="M55" s="33">
        <v>2611.4852957580561</v>
      </c>
      <c r="N55" s="33">
        <v>3491.0948557580559</v>
      </c>
      <c r="O55" s="33">
        <v>3491.0948557580559</v>
      </c>
      <c r="P55" s="33">
        <v>3491.0948557580559</v>
      </c>
      <c r="Q55" s="33">
        <v>3491.0948557580559</v>
      </c>
      <c r="R55" s="33">
        <v>3491.0948557580559</v>
      </c>
      <c r="S55" s="33">
        <v>3891.0948562580561</v>
      </c>
      <c r="T55" s="33">
        <v>3891.0948562580561</v>
      </c>
      <c r="U55" s="33">
        <v>4312.9852357580558</v>
      </c>
      <c r="V55" s="33">
        <v>4317.5291757580562</v>
      </c>
      <c r="W55" s="33">
        <v>7247.2059957580459</v>
      </c>
      <c r="X55" s="33">
        <v>7837.5876957580558</v>
      </c>
      <c r="Y55" s="33">
        <v>7898.9729957580557</v>
      </c>
      <c r="Z55" s="33">
        <v>7791.4529991149902</v>
      </c>
      <c r="AA55" s="33">
        <v>7760.3499984741211</v>
      </c>
      <c r="AB55" s="33">
        <v>7760.3499984741211</v>
      </c>
      <c r="AC55" s="33">
        <v>7760.3499984741211</v>
      </c>
      <c r="AD55" s="33">
        <v>7608.4499969482422</v>
      </c>
      <c r="AE55" s="33">
        <v>7211</v>
      </c>
    </row>
    <row r="56" spans="1:31" s="28" customFormat="1">
      <c r="A56" s="29" t="s">
        <v>132</v>
      </c>
      <c r="B56" s="29" t="s">
        <v>36</v>
      </c>
      <c r="C56" s="33">
        <v>55.329999923705998</v>
      </c>
      <c r="D56" s="33">
        <v>375.329999923706</v>
      </c>
      <c r="E56" s="33">
        <v>375.329999923706</v>
      </c>
      <c r="F56" s="33">
        <v>375.329999923706</v>
      </c>
      <c r="G56" s="33">
        <v>375.329999923706</v>
      </c>
      <c r="H56" s="33">
        <v>375.329999923706</v>
      </c>
      <c r="I56" s="33">
        <v>375.329999923706</v>
      </c>
      <c r="J56" s="33">
        <v>375.329999923706</v>
      </c>
      <c r="K56" s="33">
        <v>375.329999923706</v>
      </c>
      <c r="L56" s="33">
        <v>375.329999923706</v>
      </c>
      <c r="M56" s="33">
        <v>375.329999923706</v>
      </c>
      <c r="N56" s="33">
        <v>375.330425101336</v>
      </c>
      <c r="O56" s="33">
        <v>320.00042529260003</v>
      </c>
      <c r="P56" s="33">
        <v>320.00042530835998</v>
      </c>
      <c r="Q56" s="33">
        <v>320.00042552692997</v>
      </c>
      <c r="R56" s="33">
        <v>320.00042558368</v>
      </c>
      <c r="S56" s="33">
        <v>320.00042617797999</v>
      </c>
      <c r="T56" s="33">
        <v>320.00042627611998</v>
      </c>
      <c r="U56" s="33">
        <v>320.00044744761999</v>
      </c>
      <c r="V56" s="33">
        <v>320.00044783931997</v>
      </c>
      <c r="W56" s="33">
        <v>2004.8453</v>
      </c>
      <c r="X56" s="33">
        <v>1704.8453</v>
      </c>
      <c r="Y56" s="33">
        <v>1863.9761000000001</v>
      </c>
      <c r="Z56" s="33">
        <v>5630.7089999999998</v>
      </c>
      <c r="AA56" s="33">
        <v>5630.7089999999998</v>
      </c>
      <c r="AB56" s="33">
        <v>5630.7089999999998</v>
      </c>
      <c r="AC56" s="33">
        <v>9227.8439999999991</v>
      </c>
      <c r="AD56" s="33">
        <v>9535.5769999999993</v>
      </c>
      <c r="AE56" s="33">
        <v>9535.5769999999993</v>
      </c>
    </row>
    <row r="57" spans="1:31" s="28" customFormat="1">
      <c r="A57" s="29" t="s">
        <v>132</v>
      </c>
      <c r="B57" s="29" t="s">
        <v>73</v>
      </c>
      <c r="C57" s="33">
        <v>0</v>
      </c>
      <c r="D57" s="33">
        <v>0</v>
      </c>
      <c r="E57" s="33">
        <v>0</v>
      </c>
      <c r="F57" s="33">
        <v>0</v>
      </c>
      <c r="G57" s="33">
        <v>0</v>
      </c>
      <c r="H57" s="33">
        <v>1.79712629999999E-4</v>
      </c>
      <c r="I57" s="33">
        <v>1.8005621999999999E-4</v>
      </c>
      <c r="J57" s="33">
        <v>1.8009682000000001E-4</v>
      </c>
      <c r="K57" s="33">
        <v>1.8034451999999999E-4</v>
      </c>
      <c r="L57" s="33">
        <v>4.517508E-4</v>
      </c>
      <c r="M57" s="33">
        <v>4.6926352999999998E-4</v>
      </c>
      <c r="N57" s="33">
        <v>1508.4586999999999</v>
      </c>
      <c r="O57" s="33">
        <v>1508.4586999999999</v>
      </c>
      <c r="P57" s="33">
        <v>1508.4586999999999</v>
      </c>
      <c r="Q57" s="33">
        <v>1879.7393999999999</v>
      </c>
      <c r="R57" s="33">
        <v>1879.7393999999999</v>
      </c>
      <c r="S57" s="33">
        <v>1994.0183999999999</v>
      </c>
      <c r="T57" s="33">
        <v>1994.0183999999999</v>
      </c>
      <c r="U57" s="33">
        <v>1994.0183999999999</v>
      </c>
      <c r="V57" s="33">
        <v>1994.0183999999999</v>
      </c>
      <c r="W57" s="33">
        <v>2400</v>
      </c>
      <c r="X57" s="33">
        <v>2400</v>
      </c>
      <c r="Y57" s="33">
        <v>2400</v>
      </c>
      <c r="Z57" s="33">
        <v>2400</v>
      </c>
      <c r="AA57" s="33">
        <v>2400</v>
      </c>
      <c r="AB57" s="33">
        <v>2400</v>
      </c>
      <c r="AC57" s="33">
        <v>2400</v>
      </c>
      <c r="AD57" s="33">
        <v>2400</v>
      </c>
      <c r="AE57" s="33">
        <v>2400</v>
      </c>
    </row>
    <row r="58" spans="1:31" s="28" customFormat="1">
      <c r="A58" s="29" t="s">
        <v>132</v>
      </c>
      <c r="B58" s="29" t="s">
        <v>56</v>
      </c>
      <c r="C58" s="33">
        <v>21.324999809265112</v>
      </c>
      <c r="D58" s="33">
        <v>39.332999229431003</v>
      </c>
      <c r="E58" s="33">
        <v>124.65300178527829</v>
      </c>
      <c r="F58" s="33">
        <v>240.5120048522939</v>
      </c>
      <c r="G58" s="33">
        <v>387.46300506591774</v>
      </c>
      <c r="H58" s="33">
        <v>568.47399139404206</v>
      </c>
      <c r="I58" s="33">
        <v>786.96098327636605</v>
      </c>
      <c r="J58" s="33">
        <v>1024.835983276367</v>
      </c>
      <c r="K58" s="33">
        <v>1297.2010192871039</v>
      </c>
      <c r="L58" s="33">
        <v>1508.376068115231</v>
      </c>
      <c r="M58" s="33">
        <v>1741.757995605466</v>
      </c>
      <c r="N58" s="33">
        <v>1990.8499450683539</v>
      </c>
      <c r="O58" s="33">
        <v>2255.0250549316352</v>
      </c>
      <c r="P58" s="33">
        <v>2511.4719543456981</v>
      </c>
      <c r="Q58" s="33">
        <v>2773.6560668945313</v>
      </c>
      <c r="R58" s="33">
        <v>2913.0490112304678</v>
      </c>
      <c r="S58" s="33">
        <v>3058.5720520019481</v>
      </c>
      <c r="T58" s="33">
        <v>3207.325073242187</v>
      </c>
      <c r="U58" s="33">
        <v>3364.1940307617178</v>
      </c>
      <c r="V58" s="33">
        <v>3523.5459594726508</v>
      </c>
      <c r="W58" s="33">
        <v>3687.8629760742178</v>
      </c>
      <c r="X58" s="33">
        <v>3855.463012695307</v>
      </c>
      <c r="Y58" s="33">
        <v>4029.3500366210928</v>
      </c>
      <c r="Z58" s="33">
        <v>4209.115112304682</v>
      </c>
      <c r="AA58" s="33">
        <v>4396.3960571289063</v>
      </c>
      <c r="AB58" s="33">
        <v>4589.93505859375</v>
      </c>
      <c r="AC58" s="33">
        <v>4789.6218872070313</v>
      </c>
      <c r="AD58" s="33">
        <v>4990.3800048828125</v>
      </c>
      <c r="AE58" s="33">
        <v>5195.4019775390625</v>
      </c>
    </row>
    <row r="59" spans="1:31" s="28" customFormat="1">
      <c r="A59" s="34" t="s">
        <v>138</v>
      </c>
      <c r="B59" s="34"/>
      <c r="C59" s="35">
        <v>13942.412975311276</v>
      </c>
      <c r="D59" s="35">
        <v>14830.172969818112</v>
      </c>
      <c r="E59" s="35">
        <v>14830.172969818112</v>
      </c>
      <c r="F59" s="35">
        <v>13772.961279818108</v>
      </c>
      <c r="G59" s="35">
        <v>13966.677319818107</v>
      </c>
      <c r="H59" s="35">
        <v>13994.012859818111</v>
      </c>
      <c r="I59" s="35">
        <v>15066.770995219831</v>
      </c>
      <c r="J59" s="35">
        <v>15890.963861643992</v>
      </c>
      <c r="K59" s="35">
        <v>15890.963861633772</v>
      </c>
      <c r="L59" s="35">
        <v>16176.110521632991</v>
      </c>
      <c r="M59" s="35">
        <v>17533.429561541212</v>
      </c>
      <c r="N59" s="35">
        <v>18413.039121678561</v>
      </c>
      <c r="O59" s="35">
        <v>19135.374121643959</v>
      </c>
      <c r="P59" s="35">
        <v>19316.21862167076</v>
      </c>
      <c r="Q59" s="35">
        <v>19608.904041633159</v>
      </c>
      <c r="R59" s="35">
        <v>20350.37270168043</v>
      </c>
      <c r="S59" s="35">
        <v>22609.83499516653</v>
      </c>
      <c r="T59" s="35">
        <v>22189.834995239271</v>
      </c>
      <c r="U59" s="35">
        <v>21479.725374708851</v>
      </c>
      <c r="V59" s="35">
        <v>22108.091179303807</v>
      </c>
      <c r="W59" s="35">
        <v>26240.882049351345</v>
      </c>
      <c r="X59" s="35">
        <v>26686.713749987226</v>
      </c>
      <c r="Y59" s="35">
        <v>27644.222146960208</v>
      </c>
      <c r="Z59" s="35">
        <v>28171.526150381549</v>
      </c>
      <c r="AA59" s="35">
        <v>26945.063149025522</v>
      </c>
      <c r="AB59" s="35">
        <v>26754.356529030672</v>
      </c>
      <c r="AC59" s="35">
        <v>26266.18150832122</v>
      </c>
      <c r="AD59" s="35">
        <v>28592.536266441355</v>
      </c>
      <c r="AE59" s="35">
        <v>30778.903560009825</v>
      </c>
    </row>
    <row r="60" spans="1:31" s="28" customFormat="1"/>
    <row r="61" spans="1:31" s="28" customFormat="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s="28" customFormat="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s="28" customFormat="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s="28" customFormat="1">
      <c r="A64" s="29" t="s">
        <v>133</v>
      </c>
      <c r="B64" s="29" t="s">
        <v>20</v>
      </c>
      <c r="C64" s="33">
        <v>709</v>
      </c>
      <c r="D64" s="33">
        <v>709</v>
      </c>
      <c r="E64" s="33">
        <v>529</v>
      </c>
      <c r="F64" s="33">
        <v>529</v>
      </c>
      <c r="G64" s="33">
        <v>529</v>
      </c>
      <c r="H64" s="33">
        <v>529</v>
      </c>
      <c r="I64" s="33">
        <v>529</v>
      </c>
      <c r="J64" s="33">
        <v>529</v>
      </c>
      <c r="K64" s="33">
        <v>529</v>
      </c>
      <c r="L64" s="33">
        <v>529</v>
      </c>
      <c r="M64" s="33">
        <v>529</v>
      </c>
      <c r="N64" s="33">
        <v>529</v>
      </c>
      <c r="O64" s="33">
        <v>529</v>
      </c>
      <c r="P64" s="33">
        <v>529</v>
      </c>
      <c r="Q64" s="33">
        <v>529</v>
      </c>
      <c r="R64" s="33">
        <v>529</v>
      </c>
      <c r="S64" s="33">
        <v>0</v>
      </c>
      <c r="T64" s="33">
        <v>0</v>
      </c>
      <c r="U64" s="33">
        <v>0</v>
      </c>
      <c r="V64" s="33">
        <v>0</v>
      </c>
      <c r="W64" s="33">
        <v>0</v>
      </c>
      <c r="X64" s="33">
        <v>0</v>
      </c>
      <c r="Y64" s="33">
        <v>0</v>
      </c>
      <c r="Z64" s="33">
        <v>0</v>
      </c>
      <c r="AA64" s="33">
        <v>0</v>
      </c>
      <c r="AB64" s="33">
        <v>0</v>
      </c>
      <c r="AC64" s="33">
        <v>0</v>
      </c>
      <c r="AD64" s="33">
        <v>0</v>
      </c>
      <c r="AE64" s="33">
        <v>0</v>
      </c>
    </row>
    <row r="65" spans="1:31" s="28" customFormat="1">
      <c r="A65" s="29" t="s">
        <v>133</v>
      </c>
      <c r="B65" s="29" t="s">
        <v>32</v>
      </c>
      <c r="C65" s="33">
        <v>800</v>
      </c>
      <c r="D65" s="33">
        <v>800</v>
      </c>
      <c r="E65" s="33">
        <v>800</v>
      </c>
      <c r="F65" s="33">
        <v>800</v>
      </c>
      <c r="G65" s="33">
        <v>800</v>
      </c>
      <c r="H65" s="33">
        <v>800</v>
      </c>
      <c r="I65" s="33">
        <v>800</v>
      </c>
      <c r="J65" s="33">
        <v>800</v>
      </c>
      <c r="K65" s="33">
        <v>800</v>
      </c>
      <c r="L65" s="33">
        <v>800</v>
      </c>
      <c r="M65" s="33">
        <v>800</v>
      </c>
      <c r="N65" s="33">
        <v>800</v>
      </c>
      <c r="O65" s="33">
        <v>800</v>
      </c>
      <c r="P65" s="33">
        <v>800</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s="28" customFormat="1">
      <c r="A66" s="29" t="s">
        <v>133</v>
      </c>
      <c r="B66" s="29" t="s">
        <v>66</v>
      </c>
      <c r="C66" s="33">
        <v>1437.1399917602528</v>
      </c>
      <c r="D66" s="33">
        <v>1437.1399917602528</v>
      </c>
      <c r="E66" s="33">
        <v>1437.1399917602528</v>
      </c>
      <c r="F66" s="33">
        <v>1437.1399917602528</v>
      </c>
      <c r="G66" s="33">
        <v>1437.1399917602528</v>
      </c>
      <c r="H66" s="33">
        <v>1437.1399917602528</v>
      </c>
      <c r="I66" s="33">
        <v>1437.1399917602528</v>
      </c>
      <c r="J66" s="33">
        <v>1437.1399917602528</v>
      </c>
      <c r="K66" s="33">
        <v>1437.1399917602528</v>
      </c>
      <c r="L66" s="33">
        <v>1054.639991760253</v>
      </c>
      <c r="M66" s="33">
        <v>1054.639991760253</v>
      </c>
      <c r="N66" s="33">
        <v>785.29999542236283</v>
      </c>
      <c r="O66" s="33">
        <v>785.29999542236283</v>
      </c>
      <c r="P66" s="33">
        <v>785.29999542236283</v>
      </c>
      <c r="Q66" s="33">
        <v>924.83290542236284</v>
      </c>
      <c r="R66" s="33">
        <v>924.83290542236284</v>
      </c>
      <c r="S66" s="33">
        <v>1193.2074954223629</v>
      </c>
      <c r="T66" s="33">
        <v>1193.2074954223629</v>
      </c>
      <c r="U66" s="33">
        <v>1193.2074954223629</v>
      </c>
      <c r="V66" s="33">
        <v>1193.2074954223629</v>
      </c>
      <c r="W66" s="33">
        <v>1193.2074954223629</v>
      </c>
      <c r="X66" s="33">
        <v>1193.2074954223629</v>
      </c>
      <c r="Y66" s="33">
        <v>1307.612795422363</v>
      </c>
      <c r="Z66" s="33">
        <v>969.61279542236298</v>
      </c>
      <c r="AA66" s="33">
        <v>969.61279542236298</v>
      </c>
      <c r="AB66" s="33">
        <v>969.61279542236298</v>
      </c>
      <c r="AC66" s="33">
        <v>969.61279542236298</v>
      </c>
      <c r="AD66" s="33">
        <v>969.61279542236298</v>
      </c>
      <c r="AE66" s="33">
        <v>969.61279542236298</v>
      </c>
    </row>
    <row r="67" spans="1:31" s="28" customFormat="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s="28" customFormat="1">
      <c r="A68" s="29" t="s">
        <v>133</v>
      </c>
      <c r="B68" s="29" t="s">
        <v>69</v>
      </c>
      <c r="C68" s="33">
        <v>2508.8093240026815</v>
      </c>
      <c r="D68" s="33">
        <v>2805.2093255285604</v>
      </c>
      <c r="E68" s="33">
        <v>2870.9943955285603</v>
      </c>
      <c r="F68" s="33">
        <v>3413.1895228830845</v>
      </c>
      <c r="G68" s="33">
        <v>3413.1895228877806</v>
      </c>
      <c r="H68" s="33">
        <v>3413.1895476582104</v>
      </c>
      <c r="I68" s="33">
        <v>3567.6354360581795</v>
      </c>
      <c r="J68" s="33">
        <v>4206.8864960744604</v>
      </c>
      <c r="K68" s="33">
        <v>4189.4393574145997</v>
      </c>
      <c r="L68" s="33">
        <v>4077.4396202829807</v>
      </c>
      <c r="M68" s="33">
        <v>4118.9730874183952</v>
      </c>
      <c r="N68" s="33">
        <v>4821.8377903095115</v>
      </c>
      <c r="O68" s="33">
        <v>4723.1377934253887</v>
      </c>
      <c r="P68" s="33">
        <v>4723.1377934619486</v>
      </c>
      <c r="Q68" s="33">
        <v>4539.7526420411496</v>
      </c>
      <c r="R68" s="33">
        <v>4354.9526391477557</v>
      </c>
      <c r="S68" s="33">
        <v>4594.6347000941623</v>
      </c>
      <c r="T68" s="33">
        <v>4804.9939441800416</v>
      </c>
      <c r="U68" s="33">
        <v>5068.7931858937191</v>
      </c>
      <c r="V68" s="33">
        <v>5029.7931859400123</v>
      </c>
      <c r="W68" s="33">
        <v>5109.9898860239828</v>
      </c>
      <c r="X68" s="33">
        <v>5306.6184752429317</v>
      </c>
      <c r="Y68" s="33">
        <v>5816.9979146765108</v>
      </c>
      <c r="Z68" s="33">
        <v>5816.997914781582</v>
      </c>
      <c r="AA68" s="33">
        <v>5675.4324821355103</v>
      </c>
      <c r="AB68" s="33">
        <v>7146.8263724324752</v>
      </c>
      <c r="AC68" s="33">
        <v>7146.8263725124352</v>
      </c>
      <c r="AD68" s="33">
        <v>7146.8263725520655</v>
      </c>
      <c r="AE68" s="33">
        <v>7146.8263725879451</v>
      </c>
    </row>
    <row r="69" spans="1:31" s="28" customFormat="1">
      <c r="A69" s="29" t="s">
        <v>133</v>
      </c>
      <c r="B69" s="29" t="s">
        <v>68</v>
      </c>
      <c r="C69" s="33">
        <v>353</v>
      </c>
      <c r="D69" s="33">
        <v>432.19999694824207</v>
      </c>
      <c r="E69" s="33">
        <v>432.19999694824207</v>
      </c>
      <c r="F69" s="33">
        <v>432.19999694824207</v>
      </c>
      <c r="G69" s="33">
        <v>432.19999694824207</v>
      </c>
      <c r="H69" s="33">
        <v>432.19999694824207</v>
      </c>
      <c r="I69" s="33">
        <v>453.11473294824197</v>
      </c>
      <c r="J69" s="33">
        <v>453.11473294824197</v>
      </c>
      <c r="K69" s="33">
        <v>453.11473294824197</v>
      </c>
      <c r="L69" s="33">
        <v>520.54398694824204</v>
      </c>
      <c r="M69" s="33">
        <v>524.32202194824208</v>
      </c>
      <c r="N69" s="33">
        <v>524.32243364261205</v>
      </c>
      <c r="O69" s="33">
        <v>524.32248337766202</v>
      </c>
      <c r="P69" s="33">
        <v>915.34542194824201</v>
      </c>
      <c r="Q69" s="33">
        <v>915.34542194824201</v>
      </c>
      <c r="R69" s="33">
        <v>941.33554194824217</v>
      </c>
      <c r="S69" s="33">
        <v>1524.321961948242</v>
      </c>
      <c r="T69" s="33">
        <v>1524.321961948242</v>
      </c>
      <c r="U69" s="33">
        <v>1524.321961948242</v>
      </c>
      <c r="V69" s="33">
        <v>1595.0681969482421</v>
      </c>
      <c r="W69" s="33">
        <v>1595.0681969482421</v>
      </c>
      <c r="X69" s="33">
        <v>1685.456726948242</v>
      </c>
      <c r="Y69" s="33">
        <v>2372.2188969482422</v>
      </c>
      <c r="Z69" s="33">
        <v>2262.2188969482422</v>
      </c>
      <c r="AA69" s="33">
        <v>2262.219008285052</v>
      </c>
      <c r="AB69" s="33">
        <v>2262.2190084823123</v>
      </c>
      <c r="AC69" s="33">
        <v>2262.2190085023822</v>
      </c>
      <c r="AD69" s="33">
        <v>2262.2190086589821</v>
      </c>
      <c r="AE69" s="33">
        <v>2387.673028134212</v>
      </c>
    </row>
    <row r="70" spans="1:31" s="28" customFormat="1">
      <c r="A70" s="29" t="s">
        <v>133</v>
      </c>
      <c r="B70" s="29" t="s">
        <v>36</v>
      </c>
      <c r="C70" s="33">
        <v>205</v>
      </c>
      <c r="D70" s="33">
        <v>205</v>
      </c>
      <c r="E70" s="33">
        <v>205</v>
      </c>
      <c r="F70" s="33">
        <v>205</v>
      </c>
      <c r="G70" s="33">
        <v>205</v>
      </c>
      <c r="H70" s="33">
        <v>205</v>
      </c>
      <c r="I70" s="33">
        <v>205</v>
      </c>
      <c r="J70" s="33">
        <v>205</v>
      </c>
      <c r="K70" s="33">
        <v>205</v>
      </c>
      <c r="L70" s="33">
        <v>175</v>
      </c>
      <c r="M70" s="33">
        <v>175</v>
      </c>
      <c r="N70" s="33">
        <v>272.43912999999998</v>
      </c>
      <c r="O70" s="33">
        <v>272.43912999999998</v>
      </c>
      <c r="P70" s="33">
        <v>247.43913000000001</v>
      </c>
      <c r="Q70" s="33">
        <v>668.48119999999994</v>
      </c>
      <c r="R70" s="33">
        <v>668.48119999999994</v>
      </c>
      <c r="S70" s="33">
        <v>677.89026000000001</v>
      </c>
      <c r="T70" s="33">
        <v>677.89026000000001</v>
      </c>
      <c r="U70" s="33">
        <v>677.89026000000001</v>
      </c>
      <c r="V70" s="33">
        <v>677.89026000000001</v>
      </c>
      <c r="W70" s="33">
        <v>967.11450000000002</v>
      </c>
      <c r="X70" s="33">
        <v>967.11450000000002</v>
      </c>
      <c r="Y70" s="33">
        <v>967.11450000000002</v>
      </c>
      <c r="Z70" s="33">
        <v>967.11450000000002</v>
      </c>
      <c r="AA70" s="33">
        <v>1106.3112000000001</v>
      </c>
      <c r="AB70" s="33">
        <v>1106.3112000000001</v>
      </c>
      <c r="AC70" s="33">
        <v>1106.3112000000001</v>
      </c>
      <c r="AD70" s="33">
        <v>1106.3112000000001</v>
      </c>
      <c r="AE70" s="33">
        <v>1106.31116</v>
      </c>
    </row>
    <row r="71" spans="1:31" s="28" customFormat="1">
      <c r="A71" s="29" t="s">
        <v>133</v>
      </c>
      <c r="B71" s="29" t="s">
        <v>73</v>
      </c>
      <c r="C71" s="33">
        <v>0</v>
      </c>
      <c r="D71" s="33">
        <v>0</v>
      </c>
      <c r="E71" s="33">
        <v>0</v>
      </c>
      <c r="F71" s="33">
        <v>0</v>
      </c>
      <c r="G71" s="33">
        <v>0</v>
      </c>
      <c r="H71" s="33">
        <v>0</v>
      </c>
      <c r="I71" s="33">
        <v>0</v>
      </c>
      <c r="J71" s="33">
        <v>0</v>
      </c>
      <c r="K71" s="33">
        <v>0</v>
      </c>
      <c r="L71" s="33">
        <v>0</v>
      </c>
      <c r="M71" s="33">
        <v>0</v>
      </c>
      <c r="N71" s="33">
        <v>0</v>
      </c>
      <c r="O71" s="33">
        <v>0</v>
      </c>
      <c r="P71" s="33">
        <v>0</v>
      </c>
      <c r="Q71" s="33">
        <v>0</v>
      </c>
      <c r="R71" s="33">
        <v>0</v>
      </c>
      <c r="S71" s="33">
        <v>0</v>
      </c>
      <c r="T71" s="33">
        <v>0</v>
      </c>
      <c r="U71" s="33">
        <v>0</v>
      </c>
      <c r="V71" s="33">
        <v>0</v>
      </c>
      <c r="W71" s="33">
        <v>0</v>
      </c>
      <c r="X71" s="33">
        <v>0</v>
      </c>
      <c r="Y71" s="33">
        <v>0</v>
      </c>
      <c r="Z71" s="33">
        <v>0</v>
      </c>
      <c r="AA71" s="33">
        <v>1.03179205E-4</v>
      </c>
      <c r="AB71" s="33">
        <v>1.0319481E-4</v>
      </c>
      <c r="AC71" s="33">
        <v>1.0320362E-4</v>
      </c>
      <c r="AD71" s="33">
        <v>1.0321118E-4</v>
      </c>
      <c r="AE71" s="33">
        <v>1.0325689E-4</v>
      </c>
    </row>
    <row r="72" spans="1:31" s="28" customFormat="1">
      <c r="A72" s="29" t="s">
        <v>133</v>
      </c>
      <c r="B72" s="29" t="s">
        <v>56</v>
      </c>
      <c r="C72" s="33">
        <v>19.108000516891451</v>
      </c>
      <c r="D72" s="33">
        <v>37.433001041412268</v>
      </c>
      <c r="E72" s="33">
        <v>64.041998863220101</v>
      </c>
      <c r="F72" s="33">
        <v>100.9389972686767</v>
      </c>
      <c r="G72" s="33">
        <v>139.00600242614701</v>
      </c>
      <c r="H72" s="33">
        <v>181.2900047302239</v>
      </c>
      <c r="I72" s="33">
        <v>233.20699691772381</v>
      </c>
      <c r="J72" s="33">
        <v>295.74800109863247</v>
      </c>
      <c r="K72" s="33">
        <v>367.72499084472639</v>
      </c>
      <c r="L72" s="33">
        <v>418.77000427246037</v>
      </c>
      <c r="M72" s="33">
        <v>476.5399932861323</v>
      </c>
      <c r="N72" s="33">
        <v>537.83000946044876</v>
      </c>
      <c r="O72" s="33">
        <v>602.48300170898392</v>
      </c>
      <c r="P72" s="33">
        <v>656.358985900878</v>
      </c>
      <c r="Q72" s="33">
        <v>712.61397552490098</v>
      </c>
      <c r="R72" s="33">
        <v>743.76597595214798</v>
      </c>
      <c r="S72" s="33">
        <v>776.57901000976506</v>
      </c>
      <c r="T72" s="33">
        <v>809.53199768066293</v>
      </c>
      <c r="U72" s="33">
        <v>844.20101928710903</v>
      </c>
      <c r="V72" s="33">
        <v>879.81898498535099</v>
      </c>
      <c r="W72" s="33">
        <v>916.08302307128906</v>
      </c>
      <c r="X72" s="33">
        <v>953.68797302246003</v>
      </c>
      <c r="Y72" s="33">
        <v>992.26100158691304</v>
      </c>
      <c r="Z72" s="33">
        <v>1032.718978881835</v>
      </c>
      <c r="AA72" s="33">
        <v>1074.201995849608</v>
      </c>
      <c r="AB72" s="33">
        <v>1117.7970275878902</v>
      </c>
      <c r="AC72" s="33">
        <v>1162.580978393554</v>
      </c>
      <c r="AD72" s="33">
        <v>1208.344024658202</v>
      </c>
      <c r="AE72" s="33">
        <v>1254.282028198234</v>
      </c>
    </row>
    <row r="73" spans="1:31" s="28" customFormat="1">
      <c r="A73" s="34" t="s">
        <v>138</v>
      </c>
      <c r="B73" s="34"/>
      <c r="C73" s="35">
        <v>5807.9493157629349</v>
      </c>
      <c r="D73" s="35">
        <v>6183.549314237056</v>
      </c>
      <c r="E73" s="35">
        <v>6069.3343842370559</v>
      </c>
      <c r="F73" s="35">
        <v>6611.5295115915796</v>
      </c>
      <c r="G73" s="35">
        <v>6611.5295115962763</v>
      </c>
      <c r="H73" s="35">
        <v>6611.5295363667055</v>
      </c>
      <c r="I73" s="35">
        <v>6786.8901607666749</v>
      </c>
      <c r="J73" s="35">
        <v>7426.1412207829553</v>
      </c>
      <c r="K73" s="35">
        <v>7408.6940821230946</v>
      </c>
      <c r="L73" s="35">
        <v>6981.6235989914749</v>
      </c>
      <c r="M73" s="35">
        <v>7026.93510112689</v>
      </c>
      <c r="N73" s="35">
        <v>7460.4602193744868</v>
      </c>
      <c r="O73" s="35">
        <v>7361.7602722254142</v>
      </c>
      <c r="P73" s="35">
        <v>7752.7832108325538</v>
      </c>
      <c r="Q73" s="35">
        <v>6908.9309694117537</v>
      </c>
      <c r="R73" s="35">
        <v>6750.1210865183612</v>
      </c>
      <c r="S73" s="35">
        <v>7312.1641574647674</v>
      </c>
      <c r="T73" s="35">
        <v>7522.5234015506467</v>
      </c>
      <c r="U73" s="35">
        <v>7786.3226432643241</v>
      </c>
      <c r="V73" s="35">
        <v>7818.068878310617</v>
      </c>
      <c r="W73" s="35">
        <v>7898.2655783945875</v>
      </c>
      <c r="X73" s="35">
        <v>8185.2826976135366</v>
      </c>
      <c r="Y73" s="35">
        <v>9496.8296070471151</v>
      </c>
      <c r="Z73" s="35">
        <v>9048.8296071521872</v>
      </c>
      <c r="AA73" s="35">
        <v>8907.2642858429244</v>
      </c>
      <c r="AB73" s="35">
        <v>10378.658176337151</v>
      </c>
      <c r="AC73" s="35">
        <v>10378.65817643718</v>
      </c>
      <c r="AD73" s="35">
        <v>10378.658176633411</v>
      </c>
      <c r="AE73" s="35">
        <v>10504.112196144521</v>
      </c>
    </row>
    <row r="74" spans="1:31" s="28" customFormat="1"/>
    <row r="75" spans="1:31" s="28" customFormat="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s="28" customFormat="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s="28" customFormat="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s="28" customFormat="1">
      <c r="A78" s="29" t="s">
        <v>134</v>
      </c>
      <c r="B78" s="29" t="s">
        <v>20</v>
      </c>
      <c r="C78" s="33">
        <v>208</v>
      </c>
      <c r="D78" s="33">
        <v>208</v>
      </c>
      <c r="E78" s="33">
        <v>208</v>
      </c>
      <c r="F78" s="33">
        <v>208</v>
      </c>
      <c r="G78" s="33">
        <v>208</v>
      </c>
      <c r="H78" s="33">
        <v>208</v>
      </c>
      <c r="I78" s="33">
        <v>208</v>
      </c>
      <c r="J78" s="33">
        <v>208</v>
      </c>
      <c r="K78" s="33">
        <v>208</v>
      </c>
      <c r="L78" s="33">
        <v>208</v>
      </c>
      <c r="M78" s="33">
        <v>208</v>
      </c>
      <c r="N78" s="33">
        <v>208</v>
      </c>
      <c r="O78" s="33">
        <v>208</v>
      </c>
      <c r="P78" s="33">
        <v>208</v>
      </c>
      <c r="Q78" s="33">
        <v>208</v>
      </c>
      <c r="R78" s="33">
        <v>208</v>
      </c>
      <c r="S78" s="33">
        <v>208</v>
      </c>
      <c r="T78" s="33">
        <v>208</v>
      </c>
      <c r="U78" s="33">
        <v>208</v>
      </c>
      <c r="V78" s="33">
        <v>208</v>
      </c>
      <c r="W78" s="33">
        <v>208</v>
      </c>
      <c r="X78" s="33">
        <v>208</v>
      </c>
      <c r="Y78" s="33">
        <v>208</v>
      </c>
      <c r="Z78" s="33">
        <v>208</v>
      </c>
      <c r="AA78" s="33">
        <v>208</v>
      </c>
      <c r="AB78" s="33">
        <v>208</v>
      </c>
      <c r="AC78" s="33">
        <v>208</v>
      </c>
      <c r="AD78" s="33">
        <v>208</v>
      </c>
      <c r="AE78" s="33">
        <v>208</v>
      </c>
    </row>
    <row r="79" spans="1:31" s="28" customFormat="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s="28" customFormat="1">
      <c r="A80" s="29" t="s">
        <v>134</v>
      </c>
      <c r="B80" s="29" t="s">
        <v>66</v>
      </c>
      <c r="C80" s="33">
        <v>178</v>
      </c>
      <c r="D80" s="33">
        <v>178</v>
      </c>
      <c r="E80" s="33">
        <v>178</v>
      </c>
      <c r="F80" s="33">
        <v>178</v>
      </c>
      <c r="G80" s="33">
        <v>178</v>
      </c>
      <c r="H80" s="33">
        <v>178</v>
      </c>
      <c r="I80" s="33">
        <v>178</v>
      </c>
      <c r="J80" s="33">
        <v>178</v>
      </c>
      <c r="K80" s="33">
        <v>178</v>
      </c>
      <c r="L80" s="33">
        <v>178</v>
      </c>
      <c r="M80" s="33">
        <v>178</v>
      </c>
      <c r="N80" s="33">
        <v>178</v>
      </c>
      <c r="O80" s="33">
        <v>178</v>
      </c>
      <c r="P80" s="33">
        <v>178</v>
      </c>
      <c r="Q80" s="33">
        <v>178</v>
      </c>
      <c r="R80" s="33">
        <v>178</v>
      </c>
      <c r="S80" s="33">
        <v>178</v>
      </c>
      <c r="T80" s="33">
        <v>178</v>
      </c>
      <c r="U80" s="33">
        <v>178</v>
      </c>
      <c r="V80" s="33">
        <v>58</v>
      </c>
      <c r="W80" s="33">
        <v>58</v>
      </c>
      <c r="X80" s="33">
        <v>58</v>
      </c>
      <c r="Y80" s="33">
        <v>58</v>
      </c>
      <c r="Z80" s="33">
        <v>58</v>
      </c>
      <c r="AA80" s="33">
        <v>58</v>
      </c>
      <c r="AB80" s="33">
        <v>58</v>
      </c>
      <c r="AC80" s="33">
        <v>58</v>
      </c>
      <c r="AD80" s="33">
        <v>58</v>
      </c>
      <c r="AE80" s="33">
        <v>58</v>
      </c>
    </row>
    <row r="81" spans="1:35" s="28" customFormat="1">
      <c r="A81" s="29" t="s">
        <v>134</v>
      </c>
      <c r="B81" s="29" t="s">
        <v>65</v>
      </c>
      <c r="C81" s="33">
        <v>2408.8999938964839</v>
      </c>
      <c r="D81" s="33">
        <v>2408.8999938964839</v>
      </c>
      <c r="E81" s="33">
        <v>2408.8999938964839</v>
      </c>
      <c r="F81" s="33">
        <v>2408.8999938964839</v>
      </c>
      <c r="G81" s="33">
        <v>2408.8999938964839</v>
      </c>
      <c r="H81" s="33">
        <v>2408.8999938964839</v>
      </c>
      <c r="I81" s="33">
        <v>2408.8999938964839</v>
      </c>
      <c r="J81" s="33">
        <v>2408.8999938964839</v>
      </c>
      <c r="K81" s="33">
        <v>2408.8999938964839</v>
      </c>
      <c r="L81" s="33">
        <v>2408.8999938964839</v>
      </c>
      <c r="M81" s="33">
        <v>2408.8999938964839</v>
      </c>
      <c r="N81" s="33">
        <v>2408.8999938964839</v>
      </c>
      <c r="O81" s="33">
        <v>2408.8999938964839</v>
      </c>
      <c r="P81" s="33">
        <v>2408.8999938964839</v>
      </c>
      <c r="Q81" s="33">
        <v>2408.8999938964839</v>
      </c>
      <c r="R81" s="33">
        <v>2408.8999938964839</v>
      </c>
      <c r="S81" s="33">
        <v>2408.8999938964839</v>
      </c>
      <c r="T81" s="33">
        <v>2408.8999938964839</v>
      </c>
      <c r="U81" s="33">
        <v>2408.8999938964839</v>
      </c>
      <c r="V81" s="33">
        <v>2408.8999938964839</v>
      </c>
      <c r="W81" s="33">
        <v>2408.8999938964839</v>
      </c>
      <c r="X81" s="33">
        <v>2408.8999938964839</v>
      </c>
      <c r="Y81" s="33">
        <v>2408.8999938964839</v>
      </c>
      <c r="Z81" s="33">
        <v>2408.8999938964839</v>
      </c>
      <c r="AA81" s="33">
        <v>2408.8999938964839</v>
      </c>
      <c r="AB81" s="33">
        <v>2408.8999938964839</v>
      </c>
      <c r="AC81" s="33">
        <v>2408.8999938964839</v>
      </c>
      <c r="AD81" s="33">
        <v>2408.8999938964839</v>
      </c>
      <c r="AE81" s="33">
        <v>2408.8999938964839</v>
      </c>
    </row>
    <row r="82" spans="1:35" s="28" customFormat="1">
      <c r="A82" s="29" t="s">
        <v>134</v>
      </c>
      <c r="B82" s="29" t="s">
        <v>69</v>
      </c>
      <c r="C82" s="33">
        <v>1099.2453023706039</v>
      </c>
      <c r="D82" s="33">
        <v>1099.2453023706039</v>
      </c>
      <c r="E82" s="33">
        <v>1208.2060823706049</v>
      </c>
      <c r="F82" s="33">
        <v>1208.2060823706049</v>
      </c>
      <c r="G82" s="33">
        <v>1208.2060823706049</v>
      </c>
      <c r="H82" s="33">
        <v>1208.2060823706049</v>
      </c>
      <c r="I82" s="33">
        <v>1208.2060823706049</v>
      </c>
      <c r="J82" s="33">
        <v>1208.2060823706049</v>
      </c>
      <c r="K82" s="33">
        <v>1208.2060823706049</v>
      </c>
      <c r="L82" s="33">
        <v>1208.2060823706049</v>
      </c>
      <c r="M82" s="33">
        <v>1208.2060823706049</v>
      </c>
      <c r="N82" s="33">
        <v>1208.2060823706049</v>
      </c>
      <c r="O82" s="33">
        <v>1208.2060823706049</v>
      </c>
      <c r="P82" s="33">
        <v>1208.2060823706049</v>
      </c>
      <c r="Q82" s="33">
        <v>1208.2060823706049</v>
      </c>
      <c r="R82" s="33">
        <v>1235.8024523706049</v>
      </c>
      <c r="S82" s="33">
        <v>1235.802512370605</v>
      </c>
      <c r="T82" s="33">
        <v>1402.593242370604</v>
      </c>
      <c r="U82" s="33">
        <v>1402.593242370604</v>
      </c>
      <c r="V82" s="33">
        <v>1402.593242370604</v>
      </c>
      <c r="W82" s="33">
        <v>1441.5907047564642</v>
      </c>
      <c r="X82" s="33">
        <v>1441.5907048500942</v>
      </c>
      <c r="Y82" s="33">
        <v>1441.5907048760141</v>
      </c>
      <c r="Z82" s="33">
        <v>1293.19071100163</v>
      </c>
      <c r="AA82" s="33">
        <v>1402.6830311067399</v>
      </c>
      <c r="AB82" s="33">
        <v>1467.9808811535697</v>
      </c>
      <c r="AC82" s="33">
        <v>1486.5291912348609</v>
      </c>
      <c r="AD82" s="33">
        <v>1486.5291913622912</v>
      </c>
      <c r="AE82" s="33">
        <v>1486.529191384421</v>
      </c>
    </row>
    <row r="83" spans="1:35" s="28" customFormat="1">
      <c r="A83" s="29" t="s">
        <v>134</v>
      </c>
      <c r="B83" s="29" t="s">
        <v>68</v>
      </c>
      <c r="C83" s="33">
        <v>0</v>
      </c>
      <c r="D83" s="33">
        <v>0</v>
      </c>
      <c r="E83" s="33">
        <v>0</v>
      </c>
      <c r="F83" s="33">
        <v>0</v>
      </c>
      <c r="G83" s="33">
        <v>0</v>
      </c>
      <c r="H83" s="33">
        <v>0</v>
      </c>
      <c r="I83" s="33">
        <v>0</v>
      </c>
      <c r="J83" s="33">
        <v>0</v>
      </c>
      <c r="K83" s="33">
        <v>0</v>
      </c>
      <c r="L83" s="33">
        <v>0</v>
      </c>
      <c r="M83" s="33">
        <v>0</v>
      </c>
      <c r="N83" s="33">
        <v>0</v>
      </c>
      <c r="O83" s="33">
        <v>0</v>
      </c>
      <c r="P83" s="33">
        <v>0</v>
      </c>
      <c r="Q83" s="33">
        <v>0</v>
      </c>
      <c r="R83" s="33">
        <v>0</v>
      </c>
      <c r="S83" s="33">
        <v>0</v>
      </c>
      <c r="T83" s="33">
        <v>0</v>
      </c>
      <c r="U83" s="33">
        <v>0</v>
      </c>
      <c r="V83" s="33">
        <v>0</v>
      </c>
      <c r="W83" s="33">
        <v>1.1644866E-4</v>
      </c>
      <c r="X83" s="33">
        <v>1.1648513E-4</v>
      </c>
      <c r="Y83" s="33">
        <v>1.1648728E-4</v>
      </c>
      <c r="Z83" s="33">
        <v>1.1649020599999999E-4</v>
      </c>
      <c r="AA83" s="33">
        <v>1.1649628E-4</v>
      </c>
      <c r="AB83" s="33">
        <v>1.1650576E-4</v>
      </c>
      <c r="AC83" s="33">
        <v>1.16607334E-4</v>
      </c>
      <c r="AD83" s="33">
        <v>1.1669148E-4</v>
      </c>
      <c r="AE83" s="33">
        <v>1.16693795E-4</v>
      </c>
    </row>
    <row r="84" spans="1:35" s="28" customFormat="1">
      <c r="A84" s="29" t="s">
        <v>134</v>
      </c>
      <c r="B84" s="29" t="s">
        <v>36</v>
      </c>
      <c r="C84" s="33">
        <v>0</v>
      </c>
      <c r="D84" s="33">
        <v>0</v>
      </c>
      <c r="E84" s="33">
        <v>0</v>
      </c>
      <c r="F84" s="33">
        <v>0</v>
      </c>
      <c r="G84" s="33">
        <v>0</v>
      </c>
      <c r="H84" s="33">
        <v>0</v>
      </c>
      <c r="I84" s="33">
        <v>0</v>
      </c>
      <c r="J84" s="33">
        <v>0</v>
      </c>
      <c r="K84" s="33">
        <v>0</v>
      </c>
      <c r="L84" s="33">
        <v>0</v>
      </c>
      <c r="M84" s="33">
        <v>0</v>
      </c>
      <c r="N84" s="33">
        <v>0</v>
      </c>
      <c r="O84" s="33">
        <v>0</v>
      </c>
      <c r="P84" s="33">
        <v>0</v>
      </c>
      <c r="Q84" s="33">
        <v>0</v>
      </c>
      <c r="R84" s="33">
        <v>0</v>
      </c>
      <c r="S84" s="33">
        <v>0</v>
      </c>
      <c r="T84" s="33">
        <v>0</v>
      </c>
      <c r="U84" s="33">
        <v>0</v>
      </c>
      <c r="V84" s="33">
        <v>0</v>
      </c>
      <c r="W84" s="33">
        <v>0</v>
      </c>
      <c r="X84" s="33">
        <v>0</v>
      </c>
      <c r="Y84" s="33">
        <v>0</v>
      </c>
      <c r="Z84" s="33">
        <v>0</v>
      </c>
      <c r="AA84" s="33">
        <v>0</v>
      </c>
      <c r="AB84" s="33">
        <v>0</v>
      </c>
      <c r="AC84" s="33">
        <v>0</v>
      </c>
      <c r="AD84" s="33">
        <v>0</v>
      </c>
      <c r="AE84" s="33">
        <v>0</v>
      </c>
    </row>
    <row r="85" spans="1:35" s="28" customFormat="1">
      <c r="A85" s="29" t="s">
        <v>134</v>
      </c>
      <c r="B85" s="29" t="s">
        <v>73</v>
      </c>
      <c r="C85" s="33">
        <v>0</v>
      </c>
      <c r="D85" s="33">
        <v>0</v>
      </c>
      <c r="E85" s="33">
        <v>0</v>
      </c>
      <c r="F85" s="33">
        <v>0</v>
      </c>
      <c r="G85" s="33">
        <v>0</v>
      </c>
      <c r="H85" s="33">
        <v>0</v>
      </c>
      <c r="I85" s="33">
        <v>0</v>
      </c>
      <c r="J85" s="33">
        <v>0</v>
      </c>
      <c r="K85" s="33">
        <v>0</v>
      </c>
      <c r="L85" s="33">
        <v>0</v>
      </c>
      <c r="M85" s="33">
        <v>0</v>
      </c>
      <c r="N85" s="33">
        <v>0</v>
      </c>
      <c r="O85" s="33">
        <v>0</v>
      </c>
      <c r="P85" s="33">
        <v>0</v>
      </c>
      <c r="Q85" s="33">
        <v>0</v>
      </c>
      <c r="R85" s="33">
        <v>0</v>
      </c>
      <c r="S85" s="33">
        <v>0</v>
      </c>
      <c r="T85" s="33">
        <v>0</v>
      </c>
      <c r="U85" s="33">
        <v>0</v>
      </c>
      <c r="V85" s="33">
        <v>0</v>
      </c>
      <c r="W85" s="33">
        <v>0</v>
      </c>
      <c r="X85" s="33">
        <v>0</v>
      </c>
      <c r="Y85" s="33">
        <v>0</v>
      </c>
      <c r="Z85" s="33">
        <v>0</v>
      </c>
      <c r="AA85" s="33">
        <v>0</v>
      </c>
      <c r="AB85" s="33">
        <v>0</v>
      </c>
      <c r="AC85" s="33">
        <v>0</v>
      </c>
      <c r="AD85" s="33">
        <v>0</v>
      </c>
      <c r="AE85" s="33">
        <v>0</v>
      </c>
      <c r="AF85" s="13"/>
      <c r="AG85" s="13"/>
      <c r="AH85" s="13"/>
      <c r="AI85" s="13"/>
    </row>
    <row r="86" spans="1:35" s="28" customFormat="1">
      <c r="A86" s="29" t="s">
        <v>134</v>
      </c>
      <c r="B86" s="29" t="s">
        <v>56</v>
      </c>
      <c r="C86" s="33">
        <v>2.531000047922126</v>
      </c>
      <c r="D86" s="33">
        <v>5.8989998698234514</v>
      </c>
      <c r="E86" s="33">
        <v>10.95600008964537</v>
      </c>
      <c r="F86" s="33">
        <v>18.307000398635768</v>
      </c>
      <c r="G86" s="33">
        <v>27.271999120712248</v>
      </c>
      <c r="H86" s="33">
        <v>37.668000698089529</v>
      </c>
      <c r="I86" s="33">
        <v>50.497000694274853</v>
      </c>
      <c r="J86" s="33">
        <v>65.411998748779297</v>
      </c>
      <c r="K86" s="33">
        <v>82.598003387451101</v>
      </c>
      <c r="L86" s="33">
        <v>96.729002952575598</v>
      </c>
      <c r="M86" s="33">
        <v>112.11099720001209</v>
      </c>
      <c r="N86" s="33">
        <v>128.7480001449583</v>
      </c>
      <c r="O86" s="33">
        <v>146.674007415771</v>
      </c>
      <c r="P86" s="33">
        <v>164.1120033264157</v>
      </c>
      <c r="Q86" s="33">
        <v>182.07299804687452</v>
      </c>
      <c r="R86" s="33">
        <v>191.79999732971089</v>
      </c>
      <c r="S86" s="33">
        <v>202.03400230407689</v>
      </c>
      <c r="T86" s="33">
        <v>212.35599899291938</v>
      </c>
      <c r="U86" s="33">
        <v>223.17800712585358</v>
      </c>
      <c r="V86" s="33">
        <v>234.19300270080521</v>
      </c>
      <c r="W86" s="33">
        <v>245.49399948120112</v>
      </c>
      <c r="X86" s="33">
        <v>256.95800399780211</v>
      </c>
      <c r="Y86" s="33">
        <v>268.73600196838322</v>
      </c>
      <c r="Z86" s="33">
        <v>280.62199401855423</v>
      </c>
      <c r="AA86" s="33">
        <v>292.61600875854447</v>
      </c>
      <c r="AB86" s="33">
        <v>304.57599258422778</v>
      </c>
      <c r="AC86" s="33">
        <v>316.62600326538069</v>
      </c>
      <c r="AD86" s="33">
        <v>328.75601196289063</v>
      </c>
      <c r="AE86" s="33">
        <v>340.86399841308514</v>
      </c>
      <c r="AF86" s="13"/>
      <c r="AG86" s="13"/>
      <c r="AH86" s="13"/>
      <c r="AI86" s="13"/>
    </row>
    <row r="87" spans="1:35" s="28" customFormat="1">
      <c r="A87" s="34" t="s">
        <v>138</v>
      </c>
      <c r="B87" s="34"/>
      <c r="C87" s="35">
        <v>3894.1452962670878</v>
      </c>
      <c r="D87" s="35">
        <v>3894.1452962670878</v>
      </c>
      <c r="E87" s="35">
        <v>4003.1060762670886</v>
      </c>
      <c r="F87" s="35">
        <v>4003.1060762670886</v>
      </c>
      <c r="G87" s="35">
        <v>4003.1060762670886</v>
      </c>
      <c r="H87" s="35">
        <v>4003.1060762670886</v>
      </c>
      <c r="I87" s="35">
        <v>4003.1060762670886</v>
      </c>
      <c r="J87" s="35">
        <v>4003.1060762670886</v>
      </c>
      <c r="K87" s="35">
        <v>4003.1060762670886</v>
      </c>
      <c r="L87" s="35">
        <v>4003.1060762670886</v>
      </c>
      <c r="M87" s="35">
        <v>4003.1060762670886</v>
      </c>
      <c r="N87" s="35">
        <v>4003.1060762670886</v>
      </c>
      <c r="O87" s="35">
        <v>4003.1060762670886</v>
      </c>
      <c r="P87" s="35">
        <v>4003.1060762670886</v>
      </c>
      <c r="Q87" s="35">
        <v>4003.1060762670886</v>
      </c>
      <c r="R87" s="35">
        <v>4030.7024462670888</v>
      </c>
      <c r="S87" s="35">
        <v>4030.7025062670891</v>
      </c>
      <c r="T87" s="35">
        <v>4197.4932362670879</v>
      </c>
      <c r="U87" s="35">
        <v>4197.4932362670879</v>
      </c>
      <c r="V87" s="35">
        <v>4077.4932362670879</v>
      </c>
      <c r="W87" s="35">
        <v>4116.490815101608</v>
      </c>
      <c r="X87" s="35">
        <v>4116.4908152317084</v>
      </c>
      <c r="Y87" s="35">
        <v>4116.4908152597782</v>
      </c>
      <c r="Z87" s="35">
        <v>3968.0908213883199</v>
      </c>
      <c r="AA87" s="35">
        <v>4077.5831414995041</v>
      </c>
      <c r="AB87" s="35">
        <v>4142.880991555814</v>
      </c>
      <c r="AC87" s="35">
        <v>4161.429301738679</v>
      </c>
      <c r="AD87" s="35">
        <v>4161.4293019502547</v>
      </c>
      <c r="AE87" s="35">
        <v>4161.4293019746992</v>
      </c>
      <c r="AF87" s="13"/>
      <c r="AG87" s="13"/>
      <c r="AH87" s="13"/>
      <c r="AI87" s="13"/>
    </row>
    <row r="88" spans="1:35" s="28" customFormat="1" collapsed="1">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row>
    <row r="89" spans="1:35" s="28" customFormat="1">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row>
    <row r="90" spans="1:35" s="28" customFormat="1">
      <c r="A90" s="18" t="s">
        <v>135</v>
      </c>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row>
    <row r="91" spans="1:35" s="28" customFormat="1">
      <c r="A91" s="19" t="s">
        <v>128</v>
      </c>
      <c r="B91" s="19" t="s">
        <v>129</v>
      </c>
      <c r="C91" s="19" t="s">
        <v>80</v>
      </c>
      <c r="D91" s="19" t="s">
        <v>89</v>
      </c>
      <c r="E91" s="19" t="s">
        <v>90</v>
      </c>
      <c r="F91" s="19" t="s">
        <v>91</v>
      </c>
      <c r="G91" s="19" t="s">
        <v>92</v>
      </c>
      <c r="H91" s="19" t="s">
        <v>93</v>
      </c>
      <c r="I91" s="19" t="s">
        <v>94</v>
      </c>
      <c r="J91" s="19" t="s">
        <v>95</v>
      </c>
      <c r="K91" s="19" t="s">
        <v>96</v>
      </c>
      <c r="L91" s="19" t="s">
        <v>97</v>
      </c>
      <c r="M91" s="19" t="s">
        <v>98</v>
      </c>
      <c r="N91" s="19" t="s">
        <v>99</v>
      </c>
      <c r="O91" s="19" t="s">
        <v>100</v>
      </c>
      <c r="P91" s="19" t="s">
        <v>101</v>
      </c>
      <c r="Q91" s="19" t="s">
        <v>102</v>
      </c>
      <c r="R91" s="19" t="s">
        <v>103</v>
      </c>
      <c r="S91" s="19" t="s">
        <v>104</v>
      </c>
      <c r="T91" s="19" t="s">
        <v>105</v>
      </c>
      <c r="U91" s="19" t="s">
        <v>106</v>
      </c>
      <c r="V91" s="19" t="s">
        <v>107</v>
      </c>
      <c r="W91" s="19" t="s">
        <v>108</v>
      </c>
      <c r="X91" s="19" t="s">
        <v>109</v>
      </c>
      <c r="Y91" s="19" t="s">
        <v>110</v>
      </c>
      <c r="Z91" s="19" t="s">
        <v>111</v>
      </c>
      <c r="AA91" s="19" t="s">
        <v>112</v>
      </c>
      <c r="AB91" s="19" t="s">
        <v>113</v>
      </c>
      <c r="AC91" s="19" t="s">
        <v>114</v>
      </c>
      <c r="AD91" s="19" t="s">
        <v>115</v>
      </c>
      <c r="AE91" s="19" t="s">
        <v>116</v>
      </c>
      <c r="AF91" s="13"/>
      <c r="AG91" s="13"/>
      <c r="AH91" s="13"/>
      <c r="AI91" s="13"/>
    </row>
    <row r="92" spans="1:35" s="28" customFormat="1">
      <c r="A92" s="29" t="s">
        <v>40</v>
      </c>
      <c r="B92" s="29" t="s">
        <v>70</v>
      </c>
      <c r="C92" s="33">
        <v>260.329999923706</v>
      </c>
      <c r="D92" s="33">
        <v>600.32999992370605</v>
      </c>
      <c r="E92" s="33">
        <v>600.32999992370605</v>
      </c>
      <c r="F92" s="33">
        <v>600.32999992370605</v>
      </c>
      <c r="G92" s="33">
        <v>600.32999992370605</v>
      </c>
      <c r="H92" s="33">
        <v>600.32999992370605</v>
      </c>
      <c r="I92" s="33">
        <v>600.32999992370605</v>
      </c>
      <c r="J92" s="33">
        <v>679.80990392370597</v>
      </c>
      <c r="K92" s="33">
        <v>679.80990392370597</v>
      </c>
      <c r="L92" s="33">
        <v>649.80990392370597</v>
      </c>
      <c r="M92" s="33">
        <v>714.89005992370596</v>
      </c>
      <c r="N92" s="33">
        <v>1287.4799551013359</v>
      </c>
      <c r="O92" s="33">
        <v>1555.4258952926</v>
      </c>
      <c r="P92" s="33">
        <v>1530.4258953083599</v>
      </c>
      <c r="Q92" s="33">
        <v>1951.4680735832601</v>
      </c>
      <c r="R92" s="33">
        <v>1951.4680737517399</v>
      </c>
      <c r="S92" s="33">
        <v>1960.8771498600499</v>
      </c>
      <c r="T92" s="33">
        <v>1960.8771500244202</v>
      </c>
      <c r="U92" s="33">
        <v>1960.8774287194701</v>
      </c>
      <c r="V92" s="33">
        <v>1940.8774292664402</v>
      </c>
      <c r="W92" s="33">
        <v>5580.7669900000001</v>
      </c>
      <c r="X92" s="33">
        <v>7212.1623499999996</v>
      </c>
      <c r="Y92" s="33">
        <v>7371.2931499999995</v>
      </c>
      <c r="Z92" s="33">
        <v>11436.30875</v>
      </c>
      <c r="AA92" s="33">
        <v>12291.72055</v>
      </c>
      <c r="AB92" s="33">
        <v>16805.326550000002</v>
      </c>
      <c r="AC92" s="33">
        <v>20402.46155</v>
      </c>
      <c r="AD92" s="33">
        <v>22593.983120000001</v>
      </c>
      <c r="AE92" s="33">
        <v>22593.983080000002</v>
      </c>
      <c r="AF92" s="13"/>
      <c r="AG92" s="13"/>
      <c r="AH92" s="13"/>
      <c r="AI92" s="13"/>
    </row>
    <row r="93" spans="1:35" collapsed="1">
      <c r="A93" s="29" t="s">
        <v>40</v>
      </c>
      <c r="B93" s="29" t="s">
        <v>72</v>
      </c>
      <c r="C93" s="33">
        <v>1330</v>
      </c>
      <c r="D93" s="33">
        <v>1330</v>
      </c>
      <c r="E93" s="33">
        <v>1330</v>
      </c>
      <c r="F93" s="33">
        <v>1330</v>
      </c>
      <c r="G93" s="33">
        <v>3370</v>
      </c>
      <c r="H93" s="33">
        <v>3370.0001797126301</v>
      </c>
      <c r="I93" s="33">
        <v>3370.00018005622</v>
      </c>
      <c r="J93" s="33">
        <v>3379.92999709682</v>
      </c>
      <c r="K93" s="33">
        <v>3379.92999734452</v>
      </c>
      <c r="L93" s="33">
        <v>3379.9302687508002</v>
      </c>
      <c r="M93" s="33">
        <v>3410.0720822635299</v>
      </c>
      <c r="N93" s="33">
        <v>7238.2682691478394</v>
      </c>
      <c r="O93" s="33">
        <v>7849.9975291818</v>
      </c>
      <c r="P93" s="33">
        <v>7849.9975291997007</v>
      </c>
      <c r="Q93" s="33">
        <v>8221.2782292675311</v>
      </c>
      <c r="R93" s="33">
        <v>8221.2782293296405</v>
      </c>
      <c r="S93" s="33">
        <v>10361.144529550969</v>
      </c>
      <c r="T93" s="33">
        <v>10361.14452960129</v>
      </c>
      <c r="U93" s="33">
        <v>10638.207230262251</v>
      </c>
      <c r="V93" s="33">
        <v>10638.207230411539</v>
      </c>
      <c r="W93" s="33">
        <v>11250.363433126389</v>
      </c>
      <c r="X93" s="33">
        <v>11470.000133220601</v>
      </c>
      <c r="Y93" s="33">
        <v>11470.00013324435</v>
      </c>
      <c r="Z93" s="33">
        <v>11470.00013333274</v>
      </c>
      <c r="AA93" s="33">
        <v>11470.000236623015</v>
      </c>
      <c r="AB93" s="33">
        <v>11470.000238470011</v>
      </c>
      <c r="AC93" s="33">
        <v>11470.000238513519</v>
      </c>
      <c r="AD93" s="33">
        <v>11470.00023858643</v>
      </c>
      <c r="AE93" s="33">
        <v>11470.000238675661</v>
      </c>
    </row>
    <row r="94" spans="1:35">
      <c r="A94" s="29" t="s">
        <v>40</v>
      </c>
      <c r="B94" s="29" t="s">
        <v>76</v>
      </c>
      <c r="C94" s="33">
        <v>95.565001159906174</v>
      </c>
      <c r="D94" s="33">
        <v>222.30399817228289</v>
      </c>
      <c r="E94" s="33">
        <v>472.72400641441254</v>
      </c>
      <c r="F94" s="33">
        <v>827.38901638984419</v>
      </c>
      <c r="G94" s="33">
        <v>1275.4639947414385</v>
      </c>
      <c r="H94" s="33">
        <v>1796.002980709073</v>
      </c>
      <c r="I94" s="33">
        <v>2438.3960294723474</v>
      </c>
      <c r="J94" s="33">
        <v>3184.4369697570778</v>
      </c>
      <c r="K94" s="33">
        <v>4042.5660362243557</v>
      </c>
      <c r="L94" s="33">
        <v>4718.5470113754145</v>
      </c>
      <c r="M94" s="33">
        <v>5463.8920488357453</v>
      </c>
      <c r="N94" s="33">
        <v>6261.2278814315578</v>
      </c>
      <c r="O94" s="33">
        <v>7107.5971488952464</v>
      </c>
      <c r="P94" s="33">
        <v>7905.5148887634123</v>
      </c>
      <c r="Q94" s="33">
        <v>8730.1271591186469</v>
      </c>
      <c r="R94" s="33">
        <v>9162.6489810943513</v>
      </c>
      <c r="S94" s="33">
        <v>9618.3372249603162</v>
      </c>
      <c r="T94" s="33">
        <v>10079.154048919669</v>
      </c>
      <c r="U94" s="33">
        <v>10567.066068649285</v>
      </c>
      <c r="V94" s="33">
        <v>11065.494928359969</v>
      </c>
      <c r="W94" s="33">
        <v>11575.234004974354</v>
      </c>
      <c r="X94" s="33">
        <v>12098.768871307355</v>
      </c>
      <c r="Y94" s="33">
        <v>12640.389154434191</v>
      </c>
      <c r="Z94" s="33">
        <v>13204.069122314442</v>
      </c>
      <c r="AA94" s="33">
        <v>13783.858104705803</v>
      </c>
      <c r="AB94" s="33">
        <v>14380.364139556885</v>
      </c>
      <c r="AC94" s="33">
        <v>14988.57563400268</v>
      </c>
      <c r="AD94" s="33">
        <v>15603.09802246093</v>
      </c>
      <c r="AE94" s="33">
        <v>16225.747894287102</v>
      </c>
    </row>
    <row r="95" spans="1:35" collapsed="1"/>
    <row r="96" spans="1:35">
      <c r="A96" s="19" t="s">
        <v>128</v>
      </c>
      <c r="B96" s="19" t="s">
        <v>129</v>
      </c>
      <c r="C96" s="19" t="s">
        <v>80</v>
      </c>
      <c r="D96" s="19" t="s">
        <v>89</v>
      </c>
      <c r="E96" s="19" t="s">
        <v>90</v>
      </c>
      <c r="F96" s="19" t="s">
        <v>91</v>
      </c>
      <c r="G96" s="19" t="s">
        <v>92</v>
      </c>
      <c r="H96" s="19" t="s">
        <v>93</v>
      </c>
      <c r="I96" s="19" t="s">
        <v>94</v>
      </c>
      <c r="J96" s="19" t="s">
        <v>95</v>
      </c>
      <c r="K96" s="19" t="s">
        <v>96</v>
      </c>
      <c r="L96" s="19" t="s">
        <v>97</v>
      </c>
      <c r="M96" s="19" t="s">
        <v>98</v>
      </c>
      <c r="N96" s="19" t="s">
        <v>99</v>
      </c>
      <c r="O96" s="19" t="s">
        <v>100</v>
      </c>
      <c r="P96" s="19" t="s">
        <v>101</v>
      </c>
      <c r="Q96" s="19" t="s">
        <v>102</v>
      </c>
      <c r="R96" s="19" t="s">
        <v>103</v>
      </c>
      <c r="S96" s="19" t="s">
        <v>104</v>
      </c>
      <c r="T96" s="19" t="s">
        <v>105</v>
      </c>
      <c r="U96" s="19" t="s">
        <v>106</v>
      </c>
      <c r="V96" s="19" t="s">
        <v>107</v>
      </c>
      <c r="W96" s="19" t="s">
        <v>108</v>
      </c>
      <c r="X96" s="19" t="s">
        <v>109</v>
      </c>
      <c r="Y96" s="19" t="s">
        <v>110</v>
      </c>
      <c r="Z96" s="19" t="s">
        <v>111</v>
      </c>
      <c r="AA96" s="19" t="s">
        <v>112</v>
      </c>
      <c r="AB96" s="19" t="s">
        <v>113</v>
      </c>
      <c r="AC96" s="19" t="s">
        <v>114</v>
      </c>
      <c r="AD96" s="19" t="s">
        <v>115</v>
      </c>
      <c r="AE96" s="19" t="s">
        <v>116</v>
      </c>
    </row>
    <row r="97" spans="1:31">
      <c r="A97" s="29" t="s">
        <v>130</v>
      </c>
      <c r="B97" s="29" t="s">
        <v>70</v>
      </c>
      <c r="C97" s="33">
        <v>0</v>
      </c>
      <c r="D97" s="33">
        <v>0</v>
      </c>
      <c r="E97" s="33">
        <v>0</v>
      </c>
      <c r="F97" s="33">
        <v>0</v>
      </c>
      <c r="G97" s="33">
        <v>0</v>
      </c>
      <c r="H97" s="33">
        <v>0</v>
      </c>
      <c r="I97" s="33">
        <v>0</v>
      </c>
      <c r="J97" s="33">
        <v>0</v>
      </c>
      <c r="K97" s="33">
        <v>0</v>
      </c>
      <c r="L97" s="33">
        <v>0</v>
      </c>
      <c r="M97" s="33">
        <v>0</v>
      </c>
      <c r="N97" s="33">
        <v>286.274</v>
      </c>
      <c r="O97" s="33">
        <v>286.274</v>
      </c>
      <c r="P97" s="33">
        <v>286.274</v>
      </c>
      <c r="Q97" s="33">
        <v>286.27410805633002</v>
      </c>
      <c r="R97" s="33">
        <v>286.27410816806002</v>
      </c>
      <c r="S97" s="33">
        <v>286.27412368207001</v>
      </c>
      <c r="T97" s="33">
        <v>286.27412374829998</v>
      </c>
      <c r="U97" s="33">
        <v>286.27438127185002</v>
      </c>
      <c r="V97" s="33">
        <v>286.27438142711998</v>
      </c>
      <c r="W97" s="33">
        <v>1952.09485</v>
      </c>
      <c r="X97" s="33">
        <v>1952.09485</v>
      </c>
      <c r="Y97" s="33">
        <v>1952.09485</v>
      </c>
      <c r="Z97" s="33">
        <v>1952.09485</v>
      </c>
      <c r="AA97" s="33">
        <v>1952.09485</v>
      </c>
      <c r="AB97" s="33">
        <v>1952.0949499999999</v>
      </c>
      <c r="AC97" s="33">
        <v>1952.0949499999999</v>
      </c>
      <c r="AD97" s="33">
        <v>1952.09492</v>
      </c>
      <c r="AE97" s="33">
        <v>1952.09492</v>
      </c>
    </row>
    <row r="98" spans="1:31">
      <c r="A98" s="29" t="s">
        <v>130</v>
      </c>
      <c r="B98" s="29" t="s">
        <v>72</v>
      </c>
      <c r="C98" s="33">
        <v>840</v>
      </c>
      <c r="D98" s="33">
        <v>840</v>
      </c>
      <c r="E98" s="33">
        <v>840</v>
      </c>
      <c r="F98" s="33">
        <v>840</v>
      </c>
      <c r="G98" s="33">
        <v>2880</v>
      </c>
      <c r="H98" s="33">
        <v>2880</v>
      </c>
      <c r="I98" s="33">
        <v>2880</v>
      </c>
      <c r="J98" s="33">
        <v>2880</v>
      </c>
      <c r="K98" s="33">
        <v>2880</v>
      </c>
      <c r="L98" s="33">
        <v>2880</v>
      </c>
      <c r="M98" s="33">
        <v>2880</v>
      </c>
      <c r="N98" s="33">
        <v>4607.1478291478397</v>
      </c>
      <c r="O98" s="33">
        <v>4607.1478291818003</v>
      </c>
      <c r="P98" s="33">
        <v>4607.1478291997</v>
      </c>
      <c r="Q98" s="33">
        <v>4607.1478292675301</v>
      </c>
      <c r="R98" s="33">
        <v>4607.1478293296404</v>
      </c>
      <c r="S98" s="33">
        <v>5222.4188295509703</v>
      </c>
      <c r="T98" s="33">
        <v>5222.4188296012908</v>
      </c>
      <c r="U98" s="33">
        <v>5480.0001302622495</v>
      </c>
      <c r="V98" s="33">
        <v>5480.0001304115394</v>
      </c>
      <c r="W98" s="33">
        <v>5480.0001331263902</v>
      </c>
      <c r="X98" s="33">
        <v>5480.0001332206002</v>
      </c>
      <c r="Y98" s="33">
        <v>5480.0001332443499</v>
      </c>
      <c r="Z98" s="33">
        <v>5480.00013333274</v>
      </c>
      <c r="AA98" s="33">
        <v>5480.0001334438093</v>
      </c>
      <c r="AB98" s="33">
        <v>5480.0001352752006</v>
      </c>
      <c r="AC98" s="33">
        <v>5480.0001353098996</v>
      </c>
      <c r="AD98" s="33">
        <v>5480.0001353752505</v>
      </c>
      <c r="AE98" s="33">
        <v>5480.0001354187698</v>
      </c>
    </row>
    <row r="99" spans="1:31">
      <c r="A99" s="29" t="s">
        <v>130</v>
      </c>
      <c r="B99" s="29" t="s">
        <v>76</v>
      </c>
      <c r="C99" s="33">
        <v>33.809000492095876</v>
      </c>
      <c r="D99" s="33">
        <v>82.708997726440401</v>
      </c>
      <c r="E99" s="33">
        <v>156.7610015869133</v>
      </c>
      <c r="F99" s="33">
        <v>263.89000701904251</v>
      </c>
      <c r="G99" s="33">
        <v>405.04799652099609</v>
      </c>
      <c r="H99" s="33">
        <v>567.05899810790902</v>
      </c>
      <c r="I99" s="33">
        <v>769.63403320312409</v>
      </c>
      <c r="J99" s="33">
        <v>1010.102981567382</v>
      </c>
      <c r="K99" s="33">
        <v>1287.846038818356</v>
      </c>
      <c r="L99" s="33">
        <v>1513.001998901364</v>
      </c>
      <c r="M99" s="33">
        <v>1757.9950256347629</v>
      </c>
      <c r="N99" s="33">
        <v>2022.752929687492</v>
      </c>
      <c r="O99" s="33">
        <v>2303.8510437011641</v>
      </c>
      <c r="P99" s="33">
        <v>2570.3709106445258</v>
      </c>
      <c r="Q99" s="33">
        <v>2845.8051147460928</v>
      </c>
      <c r="R99" s="33">
        <v>2993.400024414062</v>
      </c>
      <c r="S99" s="33">
        <v>3149.60205078125</v>
      </c>
      <c r="T99" s="33">
        <v>3306.082000732416</v>
      </c>
      <c r="U99" s="33">
        <v>3472.6760864257813</v>
      </c>
      <c r="V99" s="33">
        <v>3642.4990844726508</v>
      </c>
      <c r="W99" s="33">
        <v>3815.6539916992128</v>
      </c>
      <c r="X99" s="33">
        <v>3993.2119750976508</v>
      </c>
      <c r="Y99" s="33">
        <v>4175.7440795898383</v>
      </c>
      <c r="Z99" s="33">
        <v>4364.7819213867133</v>
      </c>
      <c r="AA99" s="33">
        <v>4557.4061279296875</v>
      </c>
      <c r="AB99" s="33">
        <v>4750.507080078125</v>
      </c>
      <c r="AC99" s="33">
        <v>4944.2018432617178</v>
      </c>
      <c r="AD99" s="33">
        <v>5141.238037109375</v>
      </c>
      <c r="AE99" s="33">
        <v>5338.71484375</v>
      </c>
    </row>
    <row r="101" spans="1:31">
      <c r="A101" s="19" t="s">
        <v>128</v>
      </c>
      <c r="B101" s="19" t="s">
        <v>129</v>
      </c>
      <c r="C101" s="19" t="s">
        <v>80</v>
      </c>
      <c r="D101" s="19" t="s">
        <v>89</v>
      </c>
      <c r="E101" s="19" t="s">
        <v>90</v>
      </c>
      <c r="F101" s="19" t="s">
        <v>91</v>
      </c>
      <c r="G101" s="19" t="s">
        <v>92</v>
      </c>
      <c r="H101" s="19" t="s">
        <v>93</v>
      </c>
      <c r="I101" s="19" t="s">
        <v>94</v>
      </c>
      <c r="J101" s="19" t="s">
        <v>95</v>
      </c>
      <c r="K101" s="19" t="s">
        <v>96</v>
      </c>
      <c r="L101" s="19" t="s">
        <v>97</v>
      </c>
      <c r="M101" s="19" t="s">
        <v>98</v>
      </c>
      <c r="N101" s="19" t="s">
        <v>99</v>
      </c>
      <c r="O101" s="19" t="s">
        <v>100</v>
      </c>
      <c r="P101" s="19" t="s">
        <v>101</v>
      </c>
      <c r="Q101" s="19" t="s">
        <v>102</v>
      </c>
      <c r="R101" s="19" t="s">
        <v>103</v>
      </c>
      <c r="S101" s="19" t="s">
        <v>104</v>
      </c>
      <c r="T101" s="19" t="s">
        <v>105</v>
      </c>
      <c r="U101" s="19" t="s">
        <v>106</v>
      </c>
      <c r="V101" s="19" t="s">
        <v>107</v>
      </c>
      <c r="W101" s="19" t="s">
        <v>108</v>
      </c>
      <c r="X101" s="19" t="s">
        <v>109</v>
      </c>
      <c r="Y101" s="19" t="s">
        <v>110</v>
      </c>
      <c r="Z101" s="19" t="s">
        <v>111</v>
      </c>
      <c r="AA101" s="19" t="s">
        <v>112</v>
      </c>
      <c r="AB101" s="19" t="s">
        <v>113</v>
      </c>
      <c r="AC101" s="19" t="s">
        <v>114</v>
      </c>
      <c r="AD101" s="19" t="s">
        <v>115</v>
      </c>
      <c r="AE101" s="19" t="s">
        <v>116</v>
      </c>
    </row>
    <row r="102" spans="1:31">
      <c r="A102" s="29" t="s">
        <v>131</v>
      </c>
      <c r="B102" s="29" t="s">
        <v>70</v>
      </c>
      <c r="C102" s="33">
        <v>0</v>
      </c>
      <c r="D102" s="33">
        <v>20</v>
      </c>
      <c r="E102" s="33">
        <v>20</v>
      </c>
      <c r="F102" s="33">
        <v>20</v>
      </c>
      <c r="G102" s="33">
        <v>20</v>
      </c>
      <c r="H102" s="33">
        <v>20</v>
      </c>
      <c r="I102" s="33">
        <v>20</v>
      </c>
      <c r="J102" s="33">
        <v>99.479904000000005</v>
      </c>
      <c r="K102" s="33">
        <v>99.479904000000005</v>
      </c>
      <c r="L102" s="33">
        <v>99.479904000000005</v>
      </c>
      <c r="M102" s="33">
        <v>164.56005999999999</v>
      </c>
      <c r="N102" s="33">
        <v>353.43639999999999</v>
      </c>
      <c r="O102" s="33">
        <v>676.71234000000004</v>
      </c>
      <c r="P102" s="33">
        <v>676.71234000000004</v>
      </c>
      <c r="Q102" s="33">
        <v>676.71234000000004</v>
      </c>
      <c r="R102" s="33">
        <v>676.71234000000004</v>
      </c>
      <c r="S102" s="33">
        <v>676.71234000000004</v>
      </c>
      <c r="T102" s="33">
        <v>676.71234000000004</v>
      </c>
      <c r="U102" s="33">
        <v>676.71234000000004</v>
      </c>
      <c r="V102" s="33">
        <v>656.71234000000004</v>
      </c>
      <c r="W102" s="33">
        <v>656.71234000000004</v>
      </c>
      <c r="X102" s="33">
        <v>2588.1077</v>
      </c>
      <c r="Y102" s="33">
        <v>2588.1077</v>
      </c>
      <c r="Z102" s="33">
        <v>2886.3904000000002</v>
      </c>
      <c r="AA102" s="33">
        <v>3602.6055000000001</v>
      </c>
      <c r="AB102" s="33">
        <v>8116.2114000000001</v>
      </c>
      <c r="AC102" s="33">
        <v>8116.2114000000001</v>
      </c>
      <c r="AD102" s="33">
        <v>10000</v>
      </c>
      <c r="AE102" s="33">
        <v>10000</v>
      </c>
    </row>
    <row r="103" spans="1:31">
      <c r="A103" s="29" t="s">
        <v>131</v>
      </c>
      <c r="B103" s="29" t="s">
        <v>72</v>
      </c>
      <c r="C103" s="33">
        <v>490</v>
      </c>
      <c r="D103" s="33">
        <v>490</v>
      </c>
      <c r="E103" s="33">
        <v>490</v>
      </c>
      <c r="F103" s="33">
        <v>490</v>
      </c>
      <c r="G103" s="33">
        <v>490</v>
      </c>
      <c r="H103" s="33">
        <v>490</v>
      </c>
      <c r="I103" s="33">
        <v>490</v>
      </c>
      <c r="J103" s="33">
        <v>499.92981700000001</v>
      </c>
      <c r="K103" s="33">
        <v>499.92981700000001</v>
      </c>
      <c r="L103" s="33">
        <v>499.92981700000001</v>
      </c>
      <c r="M103" s="33">
        <v>530.07161299999996</v>
      </c>
      <c r="N103" s="33">
        <v>1122.66174</v>
      </c>
      <c r="O103" s="33">
        <v>1734.3910000000001</v>
      </c>
      <c r="P103" s="33">
        <v>1734.3910000000001</v>
      </c>
      <c r="Q103" s="33">
        <v>1734.3910000000001</v>
      </c>
      <c r="R103" s="33">
        <v>1734.3910000000001</v>
      </c>
      <c r="S103" s="33">
        <v>3144.7073</v>
      </c>
      <c r="T103" s="33">
        <v>3144.7073</v>
      </c>
      <c r="U103" s="33">
        <v>3164.1887000000002</v>
      </c>
      <c r="V103" s="33">
        <v>3164.1887000000002</v>
      </c>
      <c r="W103" s="33">
        <v>3370.3633</v>
      </c>
      <c r="X103" s="33">
        <v>3590</v>
      </c>
      <c r="Y103" s="33">
        <v>3590</v>
      </c>
      <c r="Z103" s="33">
        <v>3590</v>
      </c>
      <c r="AA103" s="33">
        <v>3590</v>
      </c>
      <c r="AB103" s="33">
        <v>3590</v>
      </c>
      <c r="AC103" s="33">
        <v>3590</v>
      </c>
      <c r="AD103" s="33">
        <v>3590</v>
      </c>
      <c r="AE103" s="33">
        <v>3590</v>
      </c>
    </row>
    <row r="104" spans="1:31">
      <c r="A104" s="29" t="s">
        <v>131</v>
      </c>
      <c r="B104" s="29" t="s">
        <v>76</v>
      </c>
      <c r="C104" s="33">
        <v>18.792000293731611</v>
      </c>
      <c r="D104" s="33">
        <v>56.930000305175746</v>
      </c>
      <c r="E104" s="33">
        <v>116.31200408935541</v>
      </c>
      <c r="F104" s="33">
        <v>203.74100685119538</v>
      </c>
      <c r="G104" s="33">
        <v>316.67499160766528</v>
      </c>
      <c r="H104" s="33">
        <v>441.51198577880842</v>
      </c>
      <c r="I104" s="33">
        <v>598.09701538085881</v>
      </c>
      <c r="J104" s="33">
        <v>788.33800506591706</v>
      </c>
      <c r="K104" s="33">
        <v>1007.1959838867181</v>
      </c>
      <c r="L104" s="33">
        <v>1181.6699371337841</v>
      </c>
      <c r="M104" s="33">
        <v>1375.488037109372</v>
      </c>
      <c r="N104" s="33">
        <v>1581.046997070305</v>
      </c>
      <c r="O104" s="33">
        <v>1799.5640411376919</v>
      </c>
      <c r="P104" s="33">
        <v>2003.201034545895</v>
      </c>
      <c r="Q104" s="33">
        <v>2215.9790039062468</v>
      </c>
      <c r="R104" s="33">
        <v>2320.6339721679628</v>
      </c>
      <c r="S104" s="33">
        <v>2431.5501098632758</v>
      </c>
      <c r="T104" s="33">
        <v>2543.8589782714839</v>
      </c>
      <c r="U104" s="33">
        <v>2662.8169250488231</v>
      </c>
      <c r="V104" s="33">
        <v>2785.4378967285102</v>
      </c>
      <c r="W104" s="33">
        <v>2910.140014648432</v>
      </c>
      <c r="X104" s="33">
        <v>3039.4479064941352</v>
      </c>
      <c r="Y104" s="33">
        <v>3174.2980346679628</v>
      </c>
      <c r="Z104" s="33">
        <v>3316.8311157226563</v>
      </c>
      <c r="AA104" s="33">
        <v>3463.237915039057</v>
      </c>
      <c r="AB104" s="33">
        <v>3617.5489807128902</v>
      </c>
      <c r="AC104" s="33">
        <v>3775.544921874995</v>
      </c>
      <c r="AD104" s="33">
        <v>3934.3799438476508</v>
      </c>
      <c r="AE104" s="33">
        <v>4096.4850463867178</v>
      </c>
    </row>
    <row r="106" spans="1:31">
      <c r="A106" s="19" t="s">
        <v>128</v>
      </c>
      <c r="B106" s="19" t="s">
        <v>129</v>
      </c>
      <c r="C106" s="19" t="s">
        <v>80</v>
      </c>
      <c r="D106" s="19" t="s">
        <v>89</v>
      </c>
      <c r="E106" s="19" t="s">
        <v>90</v>
      </c>
      <c r="F106" s="19" t="s">
        <v>91</v>
      </c>
      <c r="G106" s="19" t="s">
        <v>92</v>
      </c>
      <c r="H106" s="19" t="s">
        <v>93</v>
      </c>
      <c r="I106" s="19" t="s">
        <v>94</v>
      </c>
      <c r="J106" s="19" t="s">
        <v>95</v>
      </c>
      <c r="K106" s="19" t="s">
        <v>96</v>
      </c>
      <c r="L106" s="19" t="s">
        <v>97</v>
      </c>
      <c r="M106" s="19" t="s">
        <v>98</v>
      </c>
      <c r="N106" s="19" t="s">
        <v>99</v>
      </c>
      <c r="O106" s="19" t="s">
        <v>100</v>
      </c>
      <c r="P106" s="19" t="s">
        <v>101</v>
      </c>
      <c r="Q106" s="19" t="s">
        <v>102</v>
      </c>
      <c r="R106" s="19" t="s">
        <v>103</v>
      </c>
      <c r="S106" s="19" t="s">
        <v>104</v>
      </c>
      <c r="T106" s="19" t="s">
        <v>105</v>
      </c>
      <c r="U106" s="19" t="s">
        <v>106</v>
      </c>
      <c r="V106" s="19" t="s">
        <v>107</v>
      </c>
      <c r="W106" s="19" t="s">
        <v>108</v>
      </c>
      <c r="X106" s="19" t="s">
        <v>109</v>
      </c>
      <c r="Y106" s="19" t="s">
        <v>110</v>
      </c>
      <c r="Z106" s="19" t="s">
        <v>111</v>
      </c>
      <c r="AA106" s="19" t="s">
        <v>112</v>
      </c>
      <c r="AB106" s="19" t="s">
        <v>113</v>
      </c>
      <c r="AC106" s="19" t="s">
        <v>114</v>
      </c>
      <c r="AD106" s="19" t="s">
        <v>115</v>
      </c>
      <c r="AE106" s="19" t="s">
        <v>116</v>
      </c>
    </row>
    <row r="107" spans="1:31">
      <c r="A107" s="29" t="s">
        <v>132</v>
      </c>
      <c r="B107" s="29" t="s">
        <v>70</v>
      </c>
      <c r="C107" s="33">
        <v>55.329999923705998</v>
      </c>
      <c r="D107" s="33">
        <v>375.329999923706</v>
      </c>
      <c r="E107" s="33">
        <v>375.329999923706</v>
      </c>
      <c r="F107" s="33">
        <v>375.329999923706</v>
      </c>
      <c r="G107" s="33">
        <v>375.329999923706</v>
      </c>
      <c r="H107" s="33">
        <v>375.329999923706</v>
      </c>
      <c r="I107" s="33">
        <v>375.329999923706</v>
      </c>
      <c r="J107" s="33">
        <v>375.329999923706</v>
      </c>
      <c r="K107" s="33">
        <v>375.329999923706</v>
      </c>
      <c r="L107" s="33">
        <v>375.329999923706</v>
      </c>
      <c r="M107" s="33">
        <v>375.329999923706</v>
      </c>
      <c r="N107" s="33">
        <v>375.330425101336</v>
      </c>
      <c r="O107" s="33">
        <v>320.00042529260003</v>
      </c>
      <c r="P107" s="33">
        <v>320.00042530835998</v>
      </c>
      <c r="Q107" s="33">
        <v>320.00042552692997</v>
      </c>
      <c r="R107" s="33">
        <v>320.00042558368</v>
      </c>
      <c r="S107" s="33">
        <v>320.00042617797999</v>
      </c>
      <c r="T107" s="33">
        <v>320.00042627611998</v>
      </c>
      <c r="U107" s="33">
        <v>320.00044744761999</v>
      </c>
      <c r="V107" s="33">
        <v>320.00044783931997</v>
      </c>
      <c r="W107" s="33">
        <v>2004.8453</v>
      </c>
      <c r="X107" s="33">
        <v>1704.8453</v>
      </c>
      <c r="Y107" s="33">
        <v>1863.9761000000001</v>
      </c>
      <c r="Z107" s="33">
        <v>5630.7089999999998</v>
      </c>
      <c r="AA107" s="33">
        <v>5630.7089999999998</v>
      </c>
      <c r="AB107" s="33">
        <v>5630.7089999999998</v>
      </c>
      <c r="AC107" s="33">
        <v>9227.8439999999991</v>
      </c>
      <c r="AD107" s="33">
        <v>9535.5769999999993</v>
      </c>
      <c r="AE107" s="33">
        <v>9535.5769999999993</v>
      </c>
    </row>
    <row r="108" spans="1:31">
      <c r="A108" s="29" t="s">
        <v>132</v>
      </c>
      <c r="B108" s="29" t="s">
        <v>72</v>
      </c>
      <c r="C108" s="33">
        <v>0</v>
      </c>
      <c r="D108" s="33">
        <v>0</v>
      </c>
      <c r="E108" s="33">
        <v>0</v>
      </c>
      <c r="F108" s="33">
        <v>0</v>
      </c>
      <c r="G108" s="33">
        <v>0</v>
      </c>
      <c r="H108" s="33">
        <v>1.79712629999999E-4</v>
      </c>
      <c r="I108" s="33">
        <v>1.8005621999999999E-4</v>
      </c>
      <c r="J108" s="33">
        <v>1.8009682000000001E-4</v>
      </c>
      <c r="K108" s="33">
        <v>1.8034451999999999E-4</v>
      </c>
      <c r="L108" s="33">
        <v>4.517508E-4</v>
      </c>
      <c r="M108" s="33">
        <v>4.6926352999999998E-4</v>
      </c>
      <c r="N108" s="33">
        <v>1508.4586999999999</v>
      </c>
      <c r="O108" s="33">
        <v>1508.4586999999999</v>
      </c>
      <c r="P108" s="33">
        <v>1508.4586999999999</v>
      </c>
      <c r="Q108" s="33">
        <v>1879.7393999999999</v>
      </c>
      <c r="R108" s="33">
        <v>1879.7393999999999</v>
      </c>
      <c r="S108" s="33">
        <v>1994.0183999999999</v>
      </c>
      <c r="T108" s="33">
        <v>1994.0183999999999</v>
      </c>
      <c r="U108" s="33">
        <v>1994.0183999999999</v>
      </c>
      <c r="V108" s="33">
        <v>1994.0183999999999</v>
      </c>
      <c r="W108" s="33">
        <v>2400</v>
      </c>
      <c r="X108" s="33">
        <v>2400</v>
      </c>
      <c r="Y108" s="33">
        <v>2400</v>
      </c>
      <c r="Z108" s="33">
        <v>2400</v>
      </c>
      <c r="AA108" s="33">
        <v>2400</v>
      </c>
      <c r="AB108" s="33">
        <v>2400</v>
      </c>
      <c r="AC108" s="33">
        <v>2400</v>
      </c>
      <c r="AD108" s="33">
        <v>2400</v>
      </c>
      <c r="AE108" s="33">
        <v>2400</v>
      </c>
    </row>
    <row r="109" spans="1:31">
      <c r="A109" s="29" t="s">
        <v>132</v>
      </c>
      <c r="B109" s="29" t="s">
        <v>76</v>
      </c>
      <c r="C109" s="33">
        <v>21.324999809265112</v>
      </c>
      <c r="D109" s="33">
        <v>39.332999229431003</v>
      </c>
      <c r="E109" s="33">
        <v>124.65300178527829</v>
      </c>
      <c r="F109" s="33">
        <v>240.5120048522939</v>
      </c>
      <c r="G109" s="33">
        <v>387.46300506591774</v>
      </c>
      <c r="H109" s="33">
        <v>568.47399139404206</v>
      </c>
      <c r="I109" s="33">
        <v>786.96098327636605</v>
      </c>
      <c r="J109" s="33">
        <v>1024.835983276367</v>
      </c>
      <c r="K109" s="33">
        <v>1297.2010192871039</v>
      </c>
      <c r="L109" s="33">
        <v>1508.376068115231</v>
      </c>
      <c r="M109" s="33">
        <v>1741.757995605466</v>
      </c>
      <c r="N109" s="33">
        <v>1990.8499450683539</v>
      </c>
      <c r="O109" s="33">
        <v>2255.0250549316352</v>
      </c>
      <c r="P109" s="33">
        <v>2511.4719543456981</v>
      </c>
      <c r="Q109" s="33">
        <v>2773.6560668945313</v>
      </c>
      <c r="R109" s="33">
        <v>2913.0490112304678</v>
      </c>
      <c r="S109" s="33">
        <v>3058.5720520019481</v>
      </c>
      <c r="T109" s="33">
        <v>3207.325073242187</v>
      </c>
      <c r="U109" s="33">
        <v>3364.1940307617178</v>
      </c>
      <c r="V109" s="33">
        <v>3523.5459594726508</v>
      </c>
      <c r="W109" s="33">
        <v>3687.8629760742178</v>
      </c>
      <c r="X109" s="33">
        <v>3855.463012695307</v>
      </c>
      <c r="Y109" s="33">
        <v>4029.3500366210928</v>
      </c>
      <c r="Z109" s="33">
        <v>4209.115112304682</v>
      </c>
      <c r="AA109" s="33">
        <v>4396.3960571289063</v>
      </c>
      <c r="AB109" s="33">
        <v>4589.93505859375</v>
      </c>
      <c r="AC109" s="33">
        <v>4789.6218872070313</v>
      </c>
      <c r="AD109" s="33">
        <v>4990.3800048828125</v>
      </c>
      <c r="AE109" s="33">
        <v>5195.4019775390625</v>
      </c>
    </row>
    <row r="111" spans="1:31">
      <c r="A111" s="19" t="s">
        <v>128</v>
      </c>
      <c r="B111" s="19" t="s">
        <v>129</v>
      </c>
      <c r="C111" s="19" t="s">
        <v>80</v>
      </c>
      <c r="D111" s="19" t="s">
        <v>89</v>
      </c>
      <c r="E111" s="19" t="s">
        <v>90</v>
      </c>
      <c r="F111" s="19" t="s">
        <v>91</v>
      </c>
      <c r="G111" s="19" t="s">
        <v>92</v>
      </c>
      <c r="H111" s="19" t="s">
        <v>93</v>
      </c>
      <c r="I111" s="19" t="s">
        <v>94</v>
      </c>
      <c r="J111" s="19" t="s">
        <v>95</v>
      </c>
      <c r="K111" s="19" t="s">
        <v>96</v>
      </c>
      <c r="L111" s="19" t="s">
        <v>97</v>
      </c>
      <c r="M111" s="19" t="s">
        <v>98</v>
      </c>
      <c r="N111" s="19" t="s">
        <v>99</v>
      </c>
      <c r="O111" s="19" t="s">
        <v>100</v>
      </c>
      <c r="P111" s="19" t="s">
        <v>101</v>
      </c>
      <c r="Q111" s="19" t="s">
        <v>102</v>
      </c>
      <c r="R111" s="19" t="s">
        <v>103</v>
      </c>
      <c r="S111" s="19" t="s">
        <v>104</v>
      </c>
      <c r="T111" s="19" t="s">
        <v>105</v>
      </c>
      <c r="U111" s="19" t="s">
        <v>106</v>
      </c>
      <c r="V111" s="19" t="s">
        <v>107</v>
      </c>
      <c r="W111" s="19" t="s">
        <v>108</v>
      </c>
      <c r="X111" s="19" t="s">
        <v>109</v>
      </c>
      <c r="Y111" s="19" t="s">
        <v>110</v>
      </c>
      <c r="Z111" s="19" t="s">
        <v>111</v>
      </c>
      <c r="AA111" s="19" t="s">
        <v>112</v>
      </c>
      <c r="AB111" s="19" t="s">
        <v>113</v>
      </c>
      <c r="AC111" s="19" t="s">
        <v>114</v>
      </c>
      <c r="AD111" s="19" t="s">
        <v>115</v>
      </c>
      <c r="AE111" s="19" t="s">
        <v>116</v>
      </c>
    </row>
    <row r="112" spans="1:31">
      <c r="A112" s="29" t="s">
        <v>133</v>
      </c>
      <c r="B112" s="29" t="s">
        <v>70</v>
      </c>
      <c r="C112" s="33">
        <v>205</v>
      </c>
      <c r="D112" s="33">
        <v>205</v>
      </c>
      <c r="E112" s="33">
        <v>205</v>
      </c>
      <c r="F112" s="33">
        <v>205</v>
      </c>
      <c r="G112" s="33">
        <v>205</v>
      </c>
      <c r="H112" s="33">
        <v>205</v>
      </c>
      <c r="I112" s="33">
        <v>205</v>
      </c>
      <c r="J112" s="33">
        <v>205</v>
      </c>
      <c r="K112" s="33">
        <v>205</v>
      </c>
      <c r="L112" s="33">
        <v>175</v>
      </c>
      <c r="M112" s="33">
        <v>175</v>
      </c>
      <c r="N112" s="33">
        <v>272.43912999999998</v>
      </c>
      <c r="O112" s="33">
        <v>272.43912999999998</v>
      </c>
      <c r="P112" s="33">
        <v>247.43913000000001</v>
      </c>
      <c r="Q112" s="33">
        <v>668.48119999999994</v>
      </c>
      <c r="R112" s="33">
        <v>668.48119999999994</v>
      </c>
      <c r="S112" s="33">
        <v>677.89026000000001</v>
      </c>
      <c r="T112" s="33">
        <v>677.89026000000001</v>
      </c>
      <c r="U112" s="33">
        <v>677.89026000000001</v>
      </c>
      <c r="V112" s="33">
        <v>677.89026000000001</v>
      </c>
      <c r="W112" s="33">
        <v>967.11450000000002</v>
      </c>
      <c r="X112" s="33">
        <v>967.11450000000002</v>
      </c>
      <c r="Y112" s="33">
        <v>967.11450000000002</v>
      </c>
      <c r="Z112" s="33">
        <v>967.11450000000002</v>
      </c>
      <c r="AA112" s="33">
        <v>1106.3112000000001</v>
      </c>
      <c r="AB112" s="33">
        <v>1106.3112000000001</v>
      </c>
      <c r="AC112" s="33">
        <v>1106.3112000000001</v>
      </c>
      <c r="AD112" s="33">
        <v>1106.3112000000001</v>
      </c>
      <c r="AE112" s="33">
        <v>1106.31116</v>
      </c>
    </row>
    <row r="113" spans="1:31">
      <c r="A113" s="29" t="s">
        <v>133</v>
      </c>
      <c r="B113" s="29" t="s">
        <v>72</v>
      </c>
      <c r="C113" s="33">
        <v>0</v>
      </c>
      <c r="D113" s="33">
        <v>0</v>
      </c>
      <c r="E113" s="33">
        <v>0</v>
      </c>
      <c r="F113" s="33">
        <v>0</v>
      </c>
      <c r="G113" s="33">
        <v>0</v>
      </c>
      <c r="H113" s="33">
        <v>0</v>
      </c>
      <c r="I113" s="33">
        <v>0</v>
      </c>
      <c r="J113" s="33">
        <v>0</v>
      </c>
      <c r="K113" s="33">
        <v>0</v>
      </c>
      <c r="L113" s="33">
        <v>0</v>
      </c>
      <c r="M113" s="33">
        <v>0</v>
      </c>
      <c r="N113" s="33">
        <v>0</v>
      </c>
      <c r="O113" s="33">
        <v>0</v>
      </c>
      <c r="P113" s="33">
        <v>0</v>
      </c>
      <c r="Q113" s="33">
        <v>0</v>
      </c>
      <c r="R113" s="33">
        <v>0</v>
      </c>
      <c r="S113" s="33">
        <v>0</v>
      </c>
      <c r="T113" s="33">
        <v>0</v>
      </c>
      <c r="U113" s="33">
        <v>0</v>
      </c>
      <c r="V113" s="33">
        <v>0</v>
      </c>
      <c r="W113" s="33">
        <v>0</v>
      </c>
      <c r="X113" s="33">
        <v>0</v>
      </c>
      <c r="Y113" s="33">
        <v>0</v>
      </c>
      <c r="Z113" s="33">
        <v>0</v>
      </c>
      <c r="AA113" s="33">
        <v>1.03179205E-4</v>
      </c>
      <c r="AB113" s="33">
        <v>1.0319481E-4</v>
      </c>
      <c r="AC113" s="33">
        <v>1.0320362E-4</v>
      </c>
      <c r="AD113" s="33">
        <v>1.0321118E-4</v>
      </c>
      <c r="AE113" s="33">
        <v>1.0325689E-4</v>
      </c>
    </row>
    <row r="114" spans="1:31">
      <c r="A114" s="29" t="s">
        <v>133</v>
      </c>
      <c r="B114" s="29" t="s">
        <v>76</v>
      </c>
      <c r="C114" s="33">
        <v>19.108000516891451</v>
      </c>
      <c r="D114" s="33">
        <v>37.433001041412268</v>
      </c>
      <c r="E114" s="33">
        <v>64.041998863220101</v>
      </c>
      <c r="F114" s="33">
        <v>100.9389972686767</v>
      </c>
      <c r="G114" s="33">
        <v>139.00600242614701</v>
      </c>
      <c r="H114" s="33">
        <v>181.2900047302239</v>
      </c>
      <c r="I114" s="33">
        <v>233.20699691772381</v>
      </c>
      <c r="J114" s="33">
        <v>295.74800109863247</v>
      </c>
      <c r="K114" s="33">
        <v>367.72499084472639</v>
      </c>
      <c r="L114" s="33">
        <v>418.77000427246037</v>
      </c>
      <c r="M114" s="33">
        <v>476.5399932861323</v>
      </c>
      <c r="N114" s="33">
        <v>537.83000946044876</v>
      </c>
      <c r="O114" s="33">
        <v>602.48300170898392</v>
      </c>
      <c r="P114" s="33">
        <v>656.358985900878</v>
      </c>
      <c r="Q114" s="33">
        <v>712.61397552490098</v>
      </c>
      <c r="R114" s="33">
        <v>743.76597595214798</v>
      </c>
      <c r="S114" s="33">
        <v>776.57901000976506</v>
      </c>
      <c r="T114" s="33">
        <v>809.53199768066293</v>
      </c>
      <c r="U114" s="33">
        <v>844.20101928710903</v>
      </c>
      <c r="V114" s="33">
        <v>879.81898498535099</v>
      </c>
      <c r="W114" s="33">
        <v>916.08302307128906</v>
      </c>
      <c r="X114" s="33">
        <v>953.68797302246003</v>
      </c>
      <c r="Y114" s="33">
        <v>992.26100158691304</v>
      </c>
      <c r="Z114" s="33">
        <v>1032.718978881835</v>
      </c>
      <c r="AA114" s="33">
        <v>1074.201995849608</v>
      </c>
      <c r="AB114" s="33">
        <v>1117.7970275878902</v>
      </c>
      <c r="AC114" s="33">
        <v>1162.580978393554</v>
      </c>
      <c r="AD114" s="33">
        <v>1208.344024658202</v>
      </c>
      <c r="AE114" s="33">
        <v>1254.282028198234</v>
      </c>
    </row>
    <row r="116" spans="1:31">
      <c r="A116" s="19" t="s">
        <v>128</v>
      </c>
      <c r="B116" s="19" t="s">
        <v>129</v>
      </c>
      <c r="C116" s="19" t="s">
        <v>80</v>
      </c>
      <c r="D116" s="19" t="s">
        <v>89</v>
      </c>
      <c r="E116" s="19" t="s">
        <v>90</v>
      </c>
      <c r="F116" s="19" t="s">
        <v>91</v>
      </c>
      <c r="G116" s="19" t="s">
        <v>92</v>
      </c>
      <c r="H116" s="19" t="s">
        <v>93</v>
      </c>
      <c r="I116" s="19" t="s">
        <v>94</v>
      </c>
      <c r="J116" s="19" t="s">
        <v>95</v>
      </c>
      <c r="K116" s="19" t="s">
        <v>96</v>
      </c>
      <c r="L116" s="19" t="s">
        <v>97</v>
      </c>
      <c r="M116" s="19" t="s">
        <v>98</v>
      </c>
      <c r="N116" s="19" t="s">
        <v>99</v>
      </c>
      <c r="O116" s="19" t="s">
        <v>100</v>
      </c>
      <c r="P116" s="19" t="s">
        <v>101</v>
      </c>
      <c r="Q116" s="19" t="s">
        <v>102</v>
      </c>
      <c r="R116" s="19" t="s">
        <v>103</v>
      </c>
      <c r="S116" s="19" t="s">
        <v>104</v>
      </c>
      <c r="T116" s="19" t="s">
        <v>105</v>
      </c>
      <c r="U116" s="19" t="s">
        <v>106</v>
      </c>
      <c r="V116" s="19" t="s">
        <v>107</v>
      </c>
      <c r="W116" s="19" t="s">
        <v>108</v>
      </c>
      <c r="X116" s="19" t="s">
        <v>109</v>
      </c>
      <c r="Y116" s="19" t="s">
        <v>110</v>
      </c>
      <c r="Z116" s="19" t="s">
        <v>111</v>
      </c>
      <c r="AA116" s="19" t="s">
        <v>112</v>
      </c>
      <c r="AB116" s="19" t="s">
        <v>113</v>
      </c>
      <c r="AC116" s="19" t="s">
        <v>114</v>
      </c>
      <c r="AD116" s="19" t="s">
        <v>115</v>
      </c>
      <c r="AE116" s="19" t="s">
        <v>116</v>
      </c>
    </row>
    <row r="117" spans="1:31">
      <c r="A117" s="29" t="s">
        <v>134</v>
      </c>
      <c r="B117" s="29" t="s">
        <v>70</v>
      </c>
      <c r="C117" s="33">
        <v>0</v>
      </c>
      <c r="D117" s="33">
        <v>0</v>
      </c>
      <c r="E117" s="33">
        <v>0</v>
      </c>
      <c r="F117" s="33">
        <v>0</v>
      </c>
      <c r="G117" s="33">
        <v>0</v>
      </c>
      <c r="H117" s="33">
        <v>0</v>
      </c>
      <c r="I117" s="33">
        <v>0</v>
      </c>
      <c r="J117" s="33">
        <v>0</v>
      </c>
      <c r="K117" s="33">
        <v>0</v>
      </c>
      <c r="L117" s="33">
        <v>0</v>
      </c>
      <c r="M117" s="33">
        <v>0</v>
      </c>
      <c r="N117" s="33">
        <v>0</v>
      </c>
      <c r="O117" s="33">
        <v>0</v>
      </c>
      <c r="P117" s="33">
        <v>0</v>
      </c>
      <c r="Q117" s="33">
        <v>0</v>
      </c>
      <c r="R117" s="33">
        <v>0</v>
      </c>
      <c r="S117" s="33">
        <v>0</v>
      </c>
      <c r="T117" s="33">
        <v>0</v>
      </c>
      <c r="U117" s="33">
        <v>0</v>
      </c>
      <c r="V117" s="33">
        <v>0</v>
      </c>
      <c r="W117" s="33">
        <v>0</v>
      </c>
      <c r="X117" s="33">
        <v>0</v>
      </c>
      <c r="Y117" s="33">
        <v>0</v>
      </c>
      <c r="Z117" s="33">
        <v>0</v>
      </c>
      <c r="AA117" s="33">
        <v>0</v>
      </c>
      <c r="AB117" s="33">
        <v>0</v>
      </c>
      <c r="AC117" s="33">
        <v>0</v>
      </c>
      <c r="AD117" s="33">
        <v>0</v>
      </c>
      <c r="AE117" s="33">
        <v>0</v>
      </c>
    </row>
    <row r="118" spans="1:31">
      <c r="A118" s="29" t="s">
        <v>134</v>
      </c>
      <c r="B118" s="29" t="s">
        <v>72</v>
      </c>
      <c r="C118" s="33">
        <v>0</v>
      </c>
      <c r="D118" s="33">
        <v>0</v>
      </c>
      <c r="E118" s="33">
        <v>0</v>
      </c>
      <c r="F118" s="33">
        <v>0</v>
      </c>
      <c r="G118" s="33">
        <v>0</v>
      </c>
      <c r="H118" s="33">
        <v>0</v>
      </c>
      <c r="I118" s="33">
        <v>0</v>
      </c>
      <c r="J118" s="33">
        <v>0</v>
      </c>
      <c r="K118" s="33">
        <v>0</v>
      </c>
      <c r="L118" s="33">
        <v>0</v>
      </c>
      <c r="M118" s="33">
        <v>0</v>
      </c>
      <c r="N118" s="33">
        <v>0</v>
      </c>
      <c r="O118" s="33">
        <v>0</v>
      </c>
      <c r="P118" s="33">
        <v>0</v>
      </c>
      <c r="Q118" s="33">
        <v>0</v>
      </c>
      <c r="R118" s="33">
        <v>0</v>
      </c>
      <c r="S118" s="33">
        <v>0</v>
      </c>
      <c r="T118" s="33">
        <v>0</v>
      </c>
      <c r="U118" s="33">
        <v>0</v>
      </c>
      <c r="V118" s="33">
        <v>0</v>
      </c>
      <c r="W118" s="33">
        <v>0</v>
      </c>
      <c r="X118" s="33">
        <v>0</v>
      </c>
      <c r="Y118" s="33">
        <v>0</v>
      </c>
      <c r="Z118" s="33">
        <v>0</v>
      </c>
      <c r="AA118" s="33">
        <v>0</v>
      </c>
      <c r="AB118" s="33">
        <v>0</v>
      </c>
      <c r="AC118" s="33">
        <v>0</v>
      </c>
      <c r="AD118" s="33">
        <v>0</v>
      </c>
      <c r="AE118" s="33">
        <v>0</v>
      </c>
    </row>
    <row r="119" spans="1:31">
      <c r="A119" s="29" t="s">
        <v>134</v>
      </c>
      <c r="B119" s="29" t="s">
        <v>76</v>
      </c>
      <c r="C119" s="33">
        <v>2.531000047922126</v>
      </c>
      <c r="D119" s="33">
        <v>5.8989998698234514</v>
      </c>
      <c r="E119" s="33">
        <v>10.95600008964537</v>
      </c>
      <c r="F119" s="33">
        <v>18.307000398635768</v>
      </c>
      <c r="G119" s="33">
        <v>27.271999120712248</v>
      </c>
      <c r="H119" s="33">
        <v>37.668000698089529</v>
      </c>
      <c r="I119" s="33">
        <v>50.497000694274853</v>
      </c>
      <c r="J119" s="33">
        <v>65.411998748779297</v>
      </c>
      <c r="K119" s="33">
        <v>82.598003387451101</v>
      </c>
      <c r="L119" s="33">
        <v>96.729002952575598</v>
      </c>
      <c r="M119" s="33">
        <v>112.11099720001209</v>
      </c>
      <c r="N119" s="33">
        <v>128.7480001449583</v>
      </c>
      <c r="O119" s="33">
        <v>146.674007415771</v>
      </c>
      <c r="P119" s="33">
        <v>164.1120033264157</v>
      </c>
      <c r="Q119" s="33">
        <v>182.07299804687452</v>
      </c>
      <c r="R119" s="33">
        <v>191.79999732971089</v>
      </c>
      <c r="S119" s="33">
        <v>202.03400230407689</v>
      </c>
      <c r="T119" s="33">
        <v>212.35599899291938</v>
      </c>
      <c r="U119" s="33">
        <v>223.17800712585358</v>
      </c>
      <c r="V119" s="33">
        <v>234.19300270080521</v>
      </c>
      <c r="W119" s="33">
        <v>245.49399948120112</v>
      </c>
      <c r="X119" s="33">
        <v>256.95800399780211</v>
      </c>
      <c r="Y119" s="33">
        <v>268.73600196838322</v>
      </c>
      <c r="Z119" s="33">
        <v>280.62199401855423</v>
      </c>
      <c r="AA119" s="33">
        <v>292.61600875854447</v>
      </c>
      <c r="AB119" s="33">
        <v>304.57599258422778</v>
      </c>
      <c r="AC119" s="33">
        <v>316.62600326538069</v>
      </c>
      <c r="AD119" s="33">
        <v>328.75601196289063</v>
      </c>
      <c r="AE119" s="33">
        <v>340.86399841308514</v>
      </c>
    </row>
    <row r="122" spans="1:31">
      <c r="A122" s="26" t="s">
        <v>136</v>
      </c>
    </row>
    <row r="123" spans="1:31">
      <c r="A123" s="19" t="s">
        <v>128</v>
      </c>
      <c r="B123" s="19" t="s">
        <v>129</v>
      </c>
      <c r="C123" s="19" t="s">
        <v>80</v>
      </c>
      <c r="D123" s="19" t="s">
        <v>89</v>
      </c>
      <c r="E123" s="19" t="s">
        <v>90</v>
      </c>
      <c r="F123" s="19" t="s">
        <v>91</v>
      </c>
      <c r="G123" s="19" t="s">
        <v>92</v>
      </c>
      <c r="H123" s="19" t="s">
        <v>93</v>
      </c>
      <c r="I123" s="19" t="s">
        <v>94</v>
      </c>
      <c r="J123" s="19" t="s">
        <v>95</v>
      </c>
      <c r="K123" s="19" t="s">
        <v>96</v>
      </c>
      <c r="L123" s="19" t="s">
        <v>97</v>
      </c>
      <c r="M123" s="19" t="s">
        <v>98</v>
      </c>
      <c r="N123" s="19" t="s">
        <v>99</v>
      </c>
      <c r="O123" s="19" t="s">
        <v>100</v>
      </c>
      <c r="P123" s="19" t="s">
        <v>101</v>
      </c>
      <c r="Q123" s="19" t="s">
        <v>102</v>
      </c>
      <c r="R123" s="19" t="s">
        <v>103</v>
      </c>
      <c r="S123" s="19" t="s">
        <v>104</v>
      </c>
      <c r="T123" s="19" t="s">
        <v>105</v>
      </c>
      <c r="U123" s="19" t="s">
        <v>106</v>
      </c>
      <c r="V123" s="19" t="s">
        <v>107</v>
      </c>
      <c r="W123" s="19" t="s">
        <v>108</v>
      </c>
      <c r="X123" s="19" t="s">
        <v>109</v>
      </c>
      <c r="Y123" s="19" t="s">
        <v>110</v>
      </c>
      <c r="Z123" s="19" t="s">
        <v>111</v>
      </c>
      <c r="AA123" s="19" t="s">
        <v>112</v>
      </c>
      <c r="AB123" s="19" t="s">
        <v>113</v>
      </c>
      <c r="AC123" s="19" t="s">
        <v>114</v>
      </c>
      <c r="AD123" s="19" t="s">
        <v>115</v>
      </c>
      <c r="AE123" s="19" t="s">
        <v>116</v>
      </c>
    </row>
    <row r="124" spans="1:31">
      <c r="A124" s="29" t="s">
        <v>40</v>
      </c>
      <c r="B124" s="29" t="s">
        <v>24</v>
      </c>
      <c r="C124" s="33">
        <v>14317.73557949064</v>
      </c>
      <c r="D124" s="33">
        <v>16038.031738281245</v>
      </c>
      <c r="E124" s="33">
        <v>18141.66250038147</v>
      </c>
      <c r="F124" s="33">
        <v>20467.162845611565</v>
      </c>
      <c r="G124" s="33">
        <v>22742.462699890129</v>
      </c>
      <c r="H124" s="33">
        <v>24794.136241912842</v>
      </c>
      <c r="I124" s="33">
        <v>27203.264793395989</v>
      </c>
      <c r="J124" s="33">
        <v>29404.585037231431</v>
      </c>
      <c r="K124" s="33">
        <v>31633.684417724588</v>
      </c>
      <c r="L124" s="33">
        <v>33722.422073364258</v>
      </c>
      <c r="M124" s="33">
        <v>35881.735794067376</v>
      </c>
      <c r="N124" s="33">
        <v>38229.617347717271</v>
      </c>
      <c r="O124" s="33">
        <v>40526.807868957505</v>
      </c>
      <c r="P124" s="33">
        <v>42201.454330444321</v>
      </c>
      <c r="Q124" s="33">
        <v>43959.248107910142</v>
      </c>
      <c r="R124" s="33">
        <v>45343.557586669915</v>
      </c>
      <c r="S124" s="33">
        <v>47243.382507324204</v>
      </c>
      <c r="T124" s="33">
        <v>48591.002059936516</v>
      </c>
      <c r="U124" s="33">
        <v>50017.107940673828</v>
      </c>
      <c r="V124" s="33">
        <v>51711.974105834954</v>
      </c>
      <c r="W124" s="33">
        <v>53139.024307250962</v>
      </c>
      <c r="X124" s="33">
        <v>54708.855667114243</v>
      </c>
      <c r="Y124" s="33">
        <v>56320.096862792961</v>
      </c>
      <c r="Z124" s="33">
        <v>57968.833374023438</v>
      </c>
      <c r="AA124" s="33">
        <v>59644.967987060547</v>
      </c>
      <c r="AB124" s="33">
        <v>61342.158584594727</v>
      </c>
      <c r="AC124" s="33">
        <v>63040.189727783189</v>
      </c>
      <c r="AD124" s="33">
        <v>64716.189086914055</v>
      </c>
      <c r="AE124" s="33">
        <v>66373.636596679688</v>
      </c>
    </row>
    <row r="125" spans="1:31" collapsed="1">
      <c r="A125" s="29" t="s">
        <v>40</v>
      </c>
      <c r="B125" s="29" t="s">
        <v>77</v>
      </c>
      <c r="C125" s="33">
        <v>579.5</v>
      </c>
      <c r="D125" s="33">
        <v>1031.2</v>
      </c>
      <c r="E125" s="33">
        <v>1768.4</v>
      </c>
      <c r="F125" s="33">
        <v>2546.2999999999997</v>
      </c>
      <c r="G125" s="33">
        <v>3286.9</v>
      </c>
      <c r="H125" s="33">
        <v>3921.6</v>
      </c>
      <c r="I125" s="33">
        <v>4557.8000000000011</v>
      </c>
      <c r="J125" s="33">
        <v>5129.8</v>
      </c>
      <c r="K125" s="33">
        <v>5641.2</v>
      </c>
      <c r="L125" s="33">
        <v>6325.9</v>
      </c>
      <c r="M125" s="33">
        <v>7040.2999999999993</v>
      </c>
      <c r="N125" s="33">
        <v>7755.7999999999993</v>
      </c>
      <c r="O125" s="33">
        <v>8465.7000000000007</v>
      </c>
      <c r="P125" s="33">
        <v>9049.4000000000015</v>
      </c>
      <c r="Q125" s="33">
        <v>9600.4</v>
      </c>
      <c r="R125" s="33">
        <v>9649.8000000000011</v>
      </c>
      <c r="S125" s="33">
        <v>9702.8000000000011</v>
      </c>
      <c r="T125" s="33">
        <v>9740.4</v>
      </c>
      <c r="U125" s="33">
        <v>9784.1</v>
      </c>
      <c r="V125" s="33">
        <v>9817.1</v>
      </c>
      <c r="W125" s="33">
        <v>9839.6</v>
      </c>
      <c r="X125" s="33">
        <v>9854</v>
      </c>
      <c r="Y125" s="33">
        <v>9863.4000000000015</v>
      </c>
      <c r="Z125" s="33">
        <v>9870</v>
      </c>
      <c r="AA125" s="33">
        <v>9868.2999999999993</v>
      </c>
      <c r="AB125" s="33">
        <v>9858.5</v>
      </c>
      <c r="AC125" s="33">
        <v>9836.4</v>
      </c>
      <c r="AD125" s="33">
        <v>9798.5999999999985</v>
      </c>
      <c r="AE125" s="33">
        <v>9747.0000000000036</v>
      </c>
    </row>
    <row r="126" spans="1:31" collapsed="1">
      <c r="A126" s="29" t="s">
        <v>40</v>
      </c>
      <c r="B126" s="29" t="s">
        <v>78</v>
      </c>
      <c r="C126" s="33">
        <v>579.5</v>
      </c>
      <c r="D126" s="33">
        <v>1031.2</v>
      </c>
      <c r="E126" s="33">
        <v>1768.4</v>
      </c>
      <c r="F126" s="33">
        <v>2546.2999999999997</v>
      </c>
      <c r="G126" s="33">
        <v>3286.9</v>
      </c>
      <c r="H126" s="33">
        <v>3921.6</v>
      </c>
      <c r="I126" s="33">
        <v>4557.8000000000011</v>
      </c>
      <c r="J126" s="33">
        <v>5129.8</v>
      </c>
      <c r="K126" s="33">
        <v>5641.2</v>
      </c>
      <c r="L126" s="33">
        <v>6325.9</v>
      </c>
      <c r="M126" s="33">
        <v>7040.2999999999993</v>
      </c>
      <c r="N126" s="33">
        <v>7755.7999999999993</v>
      </c>
      <c r="O126" s="33">
        <v>8465.7000000000007</v>
      </c>
      <c r="P126" s="33">
        <v>9049.4000000000015</v>
      </c>
      <c r="Q126" s="33">
        <v>9600.4</v>
      </c>
      <c r="R126" s="33">
        <v>9649.8000000000011</v>
      </c>
      <c r="S126" s="33">
        <v>9702.8000000000011</v>
      </c>
      <c r="T126" s="33">
        <v>9740.4</v>
      </c>
      <c r="U126" s="33">
        <v>9784.1</v>
      </c>
      <c r="V126" s="33">
        <v>9817.1</v>
      </c>
      <c r="W126" s="33">
        <v>9839.6</v>
      </c>
      <c r="X126" s="33">
        <v>9854</v>
      </c>
      <c r="Y126" s="33">
        <v>9863.4000000000015</v>
      </c>
      <c r="Z126" s="33">
        <v>9870</v>
      </c>
      <c r="AA126" s="33">
        <v>9868.2999999999993</v>
      </c>
      <c r="AB126" s="33">
        <v>9858.5</v>
      </c>
      <c r="AC126" s="33">
        <v>9836.4</v>
      </c>
      <c r="AD126" s="33">
        <v>9798.5999999999985</v>
      </c>
      <c r="AE126" s="33">
        <v>9747.0000000000036</v>
      </c>
    </row>
    <row r="128" spans="1:31">
      <c r="A128" s="19" t="s">
        <v>128</v>
      </c>
      <c r="B128" s="19" t="s">
        <v>129</v>
      </c>
      <c r="C128" s="19" t="s">
        <v>80</v>
      </c>
      <c r="D128" s="19" t="s">
        <v>89</v>
      </c>
      <c r="E128" s="19" t="s">
        <v>90</v>
      </c>
      <c r="F128" s="19" t="s">
        <v>91</v>
      </c>
      <c r="G128" s="19" t="s">
        <v>92</v>
      </c>
      <c r="H128" s="19" t="s">
        <v>93</v>
      </c>
      <c r="I128" s="19" t="s">
        <v>94</v>
      </c>
      <c r="J128" s="19" t="s">
        <v>95</v>
      </c>
      <c r="K128" s="19" t="s">
        <v>96</v>
      </c>
      <c r="L128" s="19" t="s">
        <v>97</v>
      </c>
      <c r="M128" s="19" t="s">
        <v>98</v>
      </c>
      <c r="N128" s="19" t="s">
        <v>99</v>
      </c>
      <c r="O128" s="19" t="s">
        <v>100</v>
      </c>
      <c r="P128" s="19" t="s">
        <v>101</v>
      </c>
      <c r="Q128" s="19" t="s">
        <v>102</v>
      </c>
      <c r="R128" s="19" t="s">
        <v>103</v>
      </c>
      <c r="S128" s="19" t="s">
        <v>104</v>
      </c>
      <c r="T128" s="19" t="s">
        <v>105</v>
      </c>
      <c r="U128" s="19" t="s">
        <v>106</v>
      </c>
      <c r="V128" s="19" t="s">
        <v>107</v>
      </c>
      <c r="W128" s="19" t="s">
        <v>108</v>
      </c>
      <c r="X128" s="19" t="s">
        <v>109</v>
      </c>
      <c r="Y128" s="19" t="s">
        <v>110</v>
      </c>
      <c r="Z128" s="19" t="s">
        <v>111</v>
      </c>
      <c r="AA128" s="19" t="s">
        <v>112</v>
      </c>
      <c r="AB128" s="19" t="s">
        <v>113</v>
      </c>
      <c r="AC128" s="19" t="s">
        <v>114</v>
      </c>
      <c r="AD128" s="19" t="s">
        <v>115</v>
      </c>
      <c r="AE128" s="19" t="s">
        <v>116</v>
      </c>
    </row>
    <row r="129" spans="1:31">
      <c r="A129" s="29" t="s">
        <v>130</v>
      </c>
      <c r="B129" s="29" t="s">
        <v>24</v>
      </c>
      <c r="C129" s="25">
        <v>4241.3829040527289</v>
      </c>
      <c r="D129" s="25">
        <v>4711.3319396972647</v>
      </c>
      <c r="E129" s="25">
        <v>5343.9404907226563</v>
      </c>
      <c r="F129" s="25">
        <v>6062.9208984375</v>
      </c>
      <c r="G129" s="25">
        <v>6807.4859619140625</v>
      </c>
      <c r="H129" s="25">
        <v>7463.93701171875</v>
      </c>
      <c r="I129" s="25">
        <v>8257.1661376953107</v>
      </c>
      <c r="J129" s="25">
        <v>9003.6689453125</v>
      </c>
      <c r="K129" s="25">
        <v>9768.92822265625</v>
      </c>
      <c r="L129" s="25">
        <v>10504.7978515625</v>
      </c>
      <c r="M129" s="25">
        <v>11253.5546875</v>
      </c>
      <c r="N129" s="25">
        <v>12077.626098632811</v>
      </c>
      <c r="O129" s="25">
        <v>12885.68591308593</v>
      </c>
      <c r="P129" s="25">
        <v>13472.84814453125</v>
      </c>
      <c r="Q129" s="25">
        <v>14095.52270507812</v>
      </c>
      <c r="R129" s="25">
        <v>14591.8154296875</v>
      </c>
      <c r="S129" s="25">
        <v>15270.205078125</v>
      </c>
      <c r="T129" s="25">
        <v>15752.2724609375</v>
      </c>
      <c r="U129" s="25">
        <v>16264.2509765625</v>
      </c>
      <c r="V129" s="25">
        <v>16864</v>
      </c>
      <c r="W129" s="25">
        <v>17367.352294921871</v>
      </c>
      <c r="X129" s="25">
        <v>17918.0751953125</v>
      </c>
      <c r="Y129" s="25">
        <v>18480.28564453125</v>
      </c>
      <c r="Z129" s="25">
        <v>19049.06884765625</v>
      </c>
      <c r="AA129" s="25">
        <v>19615.707275390621</v>
      </c>
      <c r="AB129" s="25">
        <v>20164.0634765625</v>
      </c>
      <c r="AC129" s="25">
        <v>20698.415283203121</v>
      </c>
      <c r="AD129" s="25">
        <v>21227.725830078121</v>
      </c>
      <c r="AE129" s="25">
        <v>21742.505615234371</v>
      </c>
    </row>
    <row r="130" spans="1:31">
      <c r="A130" s="29" t="s">
        <v>130</v>
      </c>
      <c r="B130" s="29" t="s">
        <v>77</v>
      </c>
      <c r="C130" s="33">
        <v>203.5</v>
      </c>
      <c r="D130" s="33">
        <v>385.90000000000003</v>
      </c>
      <c r="E130" s="33">
        <v>585</v>
      </c>
      <c r="F130" s="33">
        <v>808.6</v>
      </c>
      <c r="G130" s="33">
        <v>1038.8</v>
      </c>
      <c r="H130" s="33">
        <v>1231.3000000000002</v>
      </c>
      <c r="I130" s="33">
        <v>1430.2000000000003</v>
      </c>
      <c r="J130" s="33">
        <v>1617.7000000000003</v>
      </c>
      <c r="K130" s="33">
        <v>1786.0000000000002</v>
      </c>
      <c r="L130" s="33">
        <v>2016.8000000000002</v>
      </c>
      <c r="M130" s="33">
        <v>2252.5</v>
      </c>
      <c r="N130" s="33">
        <v>2492.1999999999998</v>
      </c>
      <c r="O130" s="33">
        <v>2729.7000000000003</v>
      </c>
      <c r="P130" s="33">
        <v>2928.2000000000003</v>
      </c>
      <c r="Q130" s="33">
        <v>3115.2</v>
      </c>
      <c r="R130" s="33">
        <v>3140.2000000000003</v>
      </c>
      <c r="S130" s="33">
        <v>3166.7000000000003</v>
      </c>
      <c r="T130" s="33">
        <v>3186.2999999999997</v>
      </c>
      <c r="U130" s="33">
        <v>3208.5</v>
      </c>
      <c r="V130" s="33">
        <v>3226.3</v>
      </c>
      <c r="W130" s="33">
        <v>3239.8</v>
      </c>
      <c r="X130" s="33">
        <v>3250</v>
      </c>
      <c r="Y130" s="33">
        <v>3257.1000000000004</v>
      </c>
      <c r="Z130" s="33">
        <v>3262.3999999999996</v>
      </c>
      <c r="AA130" s="33">
        <v>3263.8</v>
      </c>
      <c r="AB130" s="33">
        <v>3259</v>
      </c>
      <c r="AC130" s="33">
        <v>3248.0999999999995</v>
      </c>
      <c r="AD130" s="33">
        <v>3233.5999999999995</v>
      </c>
      <c r="AE130" s="33">
        <v>3213.2</v>
      </c>
    </row>
    <row r="131" spans="1:31">
      <c r="A131" s="29" t="s">
        <v>130</v>
      </c>
      <c r="B131" s="29" t="s">
        <v>78</v>
      </c>
      <c r="C131" s="33">
        <v>203.5</v>
      </c>
      <c r="D131" s="33">
        <v>385.90000000000003</v>
      </c>
      <c r="E131" s="33">
        <v>585</v>
      </c>
      <c r="F131" s="33">
        <v>808.6</v>
      </c>
      <c r="G131" s="33">
        <v>1038.8</v>
      </c>
      <c r="H131" s="33">
        <v>1231.3000000000002</v>
      </c>
      <c r="I131" s="33">
        <v>1430.2000000000003</v>
      </c>
      <c r="J131" s="33">
        <v>1617.7000000000003</v>
      </c>
      <c r="K131" s="33">
        <v>1786.0000000000002</v>
      </c>
      <c r="L131" s="33">
        <v>2016.8000000000002</v>
      </c>
      <c r="M131" s="33">
        <v>2252.5</v>
      </c>
      <c r="N131" s="33">
        <v>2492.1999999999998</v>
      </c>
      <c r="O131" s="33">
        <v>2729.7000000000003</v>
      </c>
      <c r="P131" s="33">
        <v>2928.2000000000003</v>
      </c>
      <c r="Q131" s="33">
        <v>3115.2</v>
      </c>
      <c r="R131" s="33">
        <v>3140.2000000000003</v>
      </c>
      <c r="S131" s="33">
        <v>3166.7000000000003</v>
      </c>
      <c r="T131" s="33">
        <v>3186.2999999999997</v>
      </c>
      <c r="U131" s="33">
        <v>3208.5</v>
      </c>
      <c r="V131" s="33">
        <v>3226.3</v>
      </c>
      <c r="W131" s="33">
        <v>3239.8</v>
      </c>
      <c r="X131" s="33">
        <v>3250</v>
      </c>
      <c r="Y131" s="33">
        <v>3257.1000000000004</v>
      </c>
      <c r="Z131" s="33">
        <v>3262.3999999999996</v>
      </c>
      <c r="AA131" s="33">
        <v>3263.8</v>
      </c>
      <c r="AB131" s="33">
        <v>3259</v>
      </c>
      <c r="AC131" s="33">
        <v>3248.0999999999995</v>
      </c>
      <c r="AD131" s="33">
        <v>3233.5999999999995</v>
      </c>
      <c r="AE131" s="33">
        <v>3213.2</v>
      </c>
    </row>
    <row r="133" spans="1:31">
      <c r="A133" s="19" t="s">
        <v>128</v>
      </c>
      <c r="B133" s="19" t="s">
        <v>129</v>
      </c>
      <c r="C133" s="19" t="s">
        <v>80</v>
      </c>
      <c r="D133" s="19" t="s">
        <v>89</v>
      </c>
      <c r="E133" s="19" t="s">
        <v>90</v>
      </c>
      <c r="F133" s="19" t="s">
        <v>91</v>
      </c>
      <c r="G133" s="19" t="s">
        <v>92</v>
      </c>
      <c r="H133" s="19" t="s">
        <v>93</v>
      </c>
      <c r="I133" s="19" t="s">
        <v>94</v>
      </c>
      <c r="J133" s="19" t="s">
        <v>95</v>
      </c>
      <c r="K133" s="19" t="s">
        <v>96</v>
      </c>
      <c r="L133" s="19" t="s">
        <v>97</v>
      </c>
      <c r="M133" s="19" t="s">
        <v>98</v>
      </c>
      <c r="N133" s="19" t="s">
        <v>99</v>
      </c>
      <c r="O133" s="19" t="s">
        <v>100</v>
      </c>
      <c r="P133" s="19" t="s">
        <v>101</v>
      </c>
      <c r="Q133" s="19" t="s">
        <v>102</v>
      </c>
      <c r="R133" s="19" t="s">
        <v>103</v>
      </c>
      <c r="S133" s="19" t="s">
        <v>104</v>
      </c>
      <c r="T133" s="19" t="s">
        <v>105</v>
      </c>
      <c r="U133" s="19" t="s">
        <v>106</v>
      </c>
      <c r="V133" s="19" t="s">
        <v>107</v>
      </c>
      <c r="W133" s="19" t="s">
        <v>108</v>
      </c>
      <c r="X133" s="19" t="s">
        <v>109</v>
      </c>
      <c r="Y133" s="19" t="s">
        <v>110</v>
      </c>
      <c r="Z133" s="19" t="s">
        <v>111</v>
      </c>
      <c r="AA133" s="19" t="s">
        <v>112</v>
      </c>
      <c r="AB133" s="19" t="s">
        <v>113</v>
      </c>
      <c r="AC133" s="19" t="s">
        <v>114</v>
      </c>
      <c r="AD133" s="19" t="s">
        <v>115</v>
      </c>
      <c r="AE133" s="19" t="s">
        <v>116</v>
      </c>
    </row>
    <row r="134" spans="1:31">
      <c r="A134" s="29" t="s">
        <v>131</v>
      </c>
      <c r="B134" s="29" t="s">
        <v>24</v>
      </c>
      <c r="C134" s="25">
        <v>4265.7440490722647</v>
      </c>
      <c r="D134" s="25">
        <v>4680.951629638671</v>
      </c>
      <c r="E134" s="25">
        <v>5183.1304321289063</v>
      </c>
      <c r="F134" s="25">
        <v>5787.557373046875</v>
      </c>
      <c r="G134" s="25">
        <v>6389.47265625</v>
      </c>
      <c r="H134" s="25">
        <v>6895.2298583984375</v>
      </c>
      <c r="I134" s="25">
        <v>7516.7694091796875</v>
      </c>
      <c r="J134" s="25">
        <v>8113.26904296875</v>
      </c>
      <c r="K134" s="25">
        <v>8718.3391113281195</v>
      </c>
      <c r="L134" s="25">
        <v>9285.158203125</v>
      </c>
      <c r="M134" s="25">
        <v>9878.2021484375</v>
      </c>
      <c r="N134" s="25">
        <v>10523.746215820311</v>
      </c>
      <c r="O134" s="25">
        <v>11158.63232421875</v>
      </c>
      <c r="P134" s="25">
        <v>11620.78198242187</v>
      </c>
      <c r="Q134" s="25">
        <v>12106.79614257812</v>
      </c>
      <c r="R134" s="25">
        <v>12479.32067871093</v>
      </c>
      <c r="S134" s="25">
        <v>13012.87097167968</v>
      </c>
      <c r="T134" s="25">
        <v>13376.08813476562</v>
      </c>
      <c r="U134" s="25">
        <v>13757.3876953125</v>
      </c>
      <c r="V134" s="25">
        <v>14223.6259765625</v>
      </c>
      <c r="W134" s="25">
        <v>14602.67431640625</v>
      </c>
      <c r="X134" s="25">
        <v>15026.61889648437</v>
      </c>
      <c r="Y134" s="25">
        <v>15462.798828125</v>
      </c>
      <c r="Z134" s="25">
        <v>15914.64794921875</v>
      </c>
      <c r="AA134" s="25">
        <v>16374.3203125</v>
      </c>
      <c r="AB134" s="25">
        <v>16853.6875</v>
      </c>
      <c r="AC134" s="25">
        <v>17335.372314453121</v>
      </c>
      <c r="AD134" s="25">
        <v>17808.1953125</v>
      </c>
      <c r="AE134" s="25">
        <v>18279.0087890625</v>
      </c>
    </row>
    <row r="135" spans="1:31">
      <c r="A135" s="29" t="s">
        <v>131</v>
      </c>
      <c r="B135" s="29" t="s">
        <v>77</v>
      </c>
      <c r="C135" s="33">
        <v>113.00000000000001</v>
      </c>
      <c r="D135" s="33">
        <v>269.20000000000005</v>
      </c>
      <c r="E135" s="33">
        <v>441.49999999999994</v>
      </c>
      <c r="F135" s="33">
        <v>636.29999999999995</v>
      </c>
      <c r="G135" s="33">
        <v>828.89999999999986</v>
      </c>
      <c r="H135" s="33">
        <v>979.8</v>
      </c>
      <c r="I135" s="33">
        <v>1137.4000000000001</v>
      </c>
      <c r="J135" s="33">
        <v>1294.8</v>
      </c>
      <c r="K135" s="33">
        <v>1435.3999999999999</v>
      </c>
      <c r="L135" s="33">
        <v>1617.8999999999999</v>
      </c>
      <c r="M135" s="33">
        <v>1809.9</v>
      </c>
      <c r="N135" s="33">
        <v>1999.5</v>
      </c>
      <c r="O135" s="33">
        <v>2187.6</v>
      </c>
      <c r="P135" s="33">
        <v>2339.4000000000005</v>
      </c>
      <c r="Q135" s="33">
        <v>2485.6999999999998</v>
      </c>
      <c r="R135" s="33">
        <v>2493.2999999999997</v>
      </c>
      <c r="S135" s="33">
        <v>2502.5000000000005</v>
      </c>
      <c r="T135" s="33">
        <v>2508.4999999999995</v>
      </c>
      <c r="U135" s="33">
        <v>2516.1999999999998</v>
      </c>
      <c r="V135" s="33">
        <v>2522.2999999999997</v>
      </c>
      <c r="W135" s="33">
        <v>2525.2999999999997</v>
      </c>
      <c r="X135" s="33">
        <v>2527.4999999999995</v>
      </c>
      <c r="Y135" s="33">
        <v>2529.3000000000002</v>
      </c>
      <c r="Z135" s="33">
        <v>2532.0999999999995</v>
      </c>
      <c r="AA135" s="33">
        <v>2532.5</v>
      </c>
      <c r="AB135" s="33">
        <v>2533.3999999999996</v>
      </c>
      <c r="AC135" s="33">
        <v>2531.3000000000002</v>
      </c>
      <c r="AD135" s="33">
        <v>2524.1</v>
      </c>
      <c r="AE135" s="33">
        <v>2514.1000000000004</v>
      </c>
    </row>
    <row r="136" spans="1:31">
      <c r="A136" s="29" t="s">
        <v>131</v>
      </c>
      <c r="B136" s="29" t="s">
        <v>78</v>
      </c>
      <c r="C136" s="33">
        <v>113.00000000000001</v>
      </c>
      <c r="D136" s="33">
        <v>269.20000000000005</v>
      </c>
      <c r="E136" s="33">
        <v>441.49999999999994</v>
      </c>
      <c r="F136" s="33">
        <v>636.29999999999995</v>
      </c>
      <c r="G136" s="33">
        <v>828.89999999999986</v>
      </c>
      <c r="H136" s="33">
        <v>979.8</v>
      </c>
      <c r="I136" s="33">
        <v>1137.4000000000001</v>
      </c>
      <c r="J136" s="33">
        <v>1294.8</v>
      </c>
      <c r="K136" s="33">
        <v>1435.3999999999999</v>
      </c>
      <c r="L136" s="33">
        <v>1617.8999999999999</v>
      </c>
      <c r="M136" s="33">
        <v>1809.9</v>
      </c>
      <c r="N136" s="33">
        <v>1999.5</v>
      </c>
      <c r="O136" s="33">
        <v>2187.6</v>
      </c>
      <c r="P136" s="33">
        <v>2339.4000000000005</v>
      </c>
      <c r="Q136" s="33">
        <v>2485.6999999999998</v>
      </c>
      <c r="R136" s="33">
        <v>2493.2999999999997</v>
      </c>
      <c r="S136" s="33">
        <v>2502.5000000000005</v>
      </c>
      <c r="T136" s="33">
        <v>2508.4999999999995</v>
      </c>
      <c r="U136" s="33">
        <v>2516.1999999999998</v>
      </c>
      <c r="V136" s="33">
        <v>2522.2999999999997</v>
      </c>
      <c r="W136" s="33">
        <v>2525.2999999999997</v>
      </c>
      <c r="X136" s="33">
        <v>2527.4999999999995</v>
      </c>
      <c r="Y136" s="33">
        <v>2529.3000000000002</v>
      </c>
      <c r="Z136" s="33">
        <v>2532.0999999999995</v>
      </c>
      <c r="AA136" s="33">
        <v>2532.5</v>
      </c>
      <c r="AB136" s="33">
        <v>2533.3999999999996</v>
      </c>
      <c r="AC136" s="33">
        <v>2531.3000000000002</v>
      </c>
      <c r="AD136" s="33">
        <v>2524.1</v>
      </c>
      <c r="AE136" s="33">
        <v>2514.1000000000004</v>
      </c>
    </row>
    <row r="138" spans="1:31">
      <c r="A138" s="19" t="s">
        <v>128</v>
      </c>
      <c r="B138" s="19" t="s">
        <v>129</v>
      </c>
      <c r="C138" s="19" t="s">
        <v>80</v>
      </c>
      <c r="D138" s="19" t="s">
        <v>89</v>
      </c>
      <c r="E138" s="19" t="s">
        <v>90</v>
      </c>
      <c r="F138" s="19" t="s">
        <v>91</v>
      </c>
      <c r="G138" s="19" t="s">
        <v>92</v>
      </c>
      <c r="H138" s="19" t="s">
        <v>93</v>
      </c>
      <c r="I138" s="19" t="s">
        <v>94</v>
      </c>
      <c r="J138" s="19" t="s">
        <v>95</v>
      </c>
      <c r="K138" s="19" t="s">
        <v>96</v>
      </c>
      <c r="L138" s="19" t="s">
        <v>97</v>
      </c>
      <c r="M138" s="19" t="s">
        <v>98</v>
      </c>
      <c r="N138" s="19" t="s">
        <v>99</v>
      </c>
      <c r="O138" s="19" t="s">
        <v>100</v>
      </c>
      <c r="P138" s="19" t="s">
        <v>101</v>
      </c>
      <c r="Q138" s="19" t="s">
        <v>102</v>
      </c>
      <c r="R138" s="19" t="s">
        <v>103</v>
      </c>
      <c r="S138" s="19" t="s">
        <v>104</v>
      </c>
      <c r="T138" s="19" t="s">
        <v>105</v>
      </c>
      <c r="U138" s="19" t="s">
        <v>106</v>
      </c>
      <c r="V138" s="19" t="s">
        <v>107</v>
      </c>
      <c r="W138" s="19" t="s">
        <v>108</v>
      </c>
      <c r="X138" s="19" t="s">
        <v>109</v>
      </c>
      <c r="Y138" s="19" t="s">
        <v>110</v>
      </c>
      <c r="Z138" s="19" t="s">
        <v>111</v>
      </c>
      <c r="AA138" s="19" t="s">
        <v>112</v>
      </c>
      <c r="AB138" s="19" t="s">
        <v>113</v>
      </c>
      <c r="AC138" s="19" t="s">
        <v>114</v>
      </c>
      <c r="AD138" s="19" t="s">
        <v>115</v>
      </c>
      <c r="AE138" s="19" t="s">
        <v>116</v>
      </c>
    </row>
    <row r="139" spans="1:31">
      <c r="A139" s="29" t="s">
        <v>132</v>
      </c>
      <c r="B139" s="29" t="s">
        <v>24</v>
      </c>
      <c r="C139" s="25">
        <v>3672.012664794916</v>
      </c>
      <c r="D139" s="25">
        <v>4323.9168395996094</v>
      </c>
      <c r="E139" s="25">
        <v>5053.76904296875</v>
      </c>
      <c r="F139" s="25">
        <v>5790.9588012695313</v>
      </c>
      <c r="G139" s="25">
        <v>6520.7273559570313</v>
      </c>
      <c r="H139" s="25">
        <v>7238.115234375</v>
      </c>
      <c r="I139" s="25">
        <v>8018.1380615234302</v>
      </c>
      <c r="J139" s="25">
        <v>8676.4749755859302</v>
      </c>
      <c r="K139" s="25">
        <v>9331.2351074218695</v>
      </c>
      <c r="L139" s="25">
        <v>9932.0548095703107</v>
      </c>
      <c r="M139" s="25">
        <v>10554.23461914062</v>
      </c>
      <c r="N139" s="25">
        <v>11213.85388183593</v>
      </c>
      <c r="O139" s="25">
        <v>11851.77001953125</v>
      </c>
      <c r="P139" s="25">
        <v>12333.98999023437</v>
      </c>
      <c r="Q139" s="25">
        <v>12826.341796875</v>
      </c>
      <c r="R139" s="25">
        <v>13223.294921875</v>
      </c>
      <c r="S139" s="25">
        <v>13731.87353515625</v>
      </c>
      <c r="T139" s="25">
        <v>14116.36279296875</v>
      </c>
      <c r="U139" s="25">
        <v>14523.55419921875</v>
      </c>
      <c r="V139" s="25">
        <v>14994.72485351562</v>
      </c>
      <c r="W139" s="25">
        <v>15411.98168945312</v>
      </c>
      <c r="X139" s="25">
        <v>15862.20581054687</v>
      </c>
      <c r="Y139" s="25">
        <v>16328.1181640625</v>
      </c>
      <c r="Z139" s="25">
        <v>16804.285888671871</v>
      </c>
      <c r="AA139" s="25">
        <v>17301.05908203125</v>
      </c>
      <c r="AB139" s="25">
        <v>17811.241455078121</v>
      </c>
      <c r="AC139" s="25">
        <v>18331.921142578121</v>
      </c>
      <c r="AD139" s="25">
        <v>18845.3173828125</v>
      </c>
      <c r="AE139" s="25">
        <v>19361.50830078125</v>
      </c>
    </row>
    <row r="140" spans="1:31">
      <c r="A140" s="29" t="s">
        <v>132</v>
      </c>
      <c r="B140" s="29" t="s">
        <v>77</v>
      </c>
      <c r="C140" s="33">
        <v>127.89999999999999</v>
      </c>
      <c r="D140" s="33">
        <v>169.89999999999998</v>
      </c>
      <c r="E140" s="33">
        <v>458.59999999999997</v>
      </c>
      <c r="F140" s="33">
        <v>733.5</v>
      </c>
      <c r="G140" s="33">
        <v>991.5</v>
      </c>
      <c r="H140" s="33">
        <v>1234.7</v>
      </c>
      <c r="I140" s="33">
        <v>1463.3000000000002</v>
      </c>
      <c r="J140" s="33">
        <v>1639.3</v>
      </c>
      <c r="K140" s="33">
        <v>1795.4999999999998</v>
      </c>
      <c r="L140" s="33">
        <v>2004.5</v>
      </c>
      <c r="M140" s="33">
        <v>2224</v>
      </c>
      <c r="N140" s="33">
        <v>2443.1</v>
      </c>
      <c r="O140" s="33">
        <v>2661.2</v>
      </c>
      <c r="P140" s="33">
        <v>2848.7</v>
      </c>
      <c r="Q140" s="33">
        <v>3022.4000000000005</v>
      </c>
      <c r="R140" s="33">
        <v>3038.1000000000004</v>
      </c>
      <c r="S140" s="33">
        <v>3053.6</v>
      </c>
      <c r="T140" s="33">
        <v>3065.3999999999996</v>
      </c>
      <c r="U140" s="33">
        <v>3078.7</v>
      </c>
      <c r="V140" s="33">
        <v>3087.8999999999996</v>
      </c>
      <c r="W140" s="33">
        <v>3094.9999999999995</v>
      </c>
      <c r="X140" s="33">
        <v>3098.7</v>
      </c>
      <c r="Y140" s="33">
        <v>3101.4</v>
      </c>
      <c r="Z140" s="33">
        <v>3102.2999999999993</v>
      </c>
      <c r="AA140" s="33">
        <v>3102.2000000000007</v>
      </c>
      <c r="AB140" s="33">
        <v>3100.1000000000004</v>
      </c>
      <c r="AC140" s="33">
        <v>3095.5999999999995</v>
      </c>
      <c r="AD140" s="33">
        <v>3085.2000000000007</v>
      </c>
      <c r="AE140" s="33">
        <v>3071.3000000000011</v>
      </c>
    </row>
    <row r="141" spans="1:31">
      <c r="A141" s="29" t="s">
        <v>132</v>
      </c>
      <c r="B141" s="29" t="s">
        <v>78</v>
      </c>
      <c r="C141" s="33">
        <v>127.89999999999999</v>
      </c>
      <c r="D141" s="33">
        <v>169.89999999999998</v>
      </c>
      <c r="E141" s="33">
        <v>458.59999999999997</v>
      </c>
      <c r="F141" s="33">
        <v>733.5</v>
      </c>
      <c r="G141" s="33">
        <v>991.5</v>
      </c>
      <c r="H141" s="33">
        <v>1234.7</v>
      </c>
      <c r="I141" s="33">
        <v>1463.3000000000002</v>
      </c>
      <c r="J141" s="33">
        <v>1639.3</v>
      </c>
      <c r="K141" s="33">
        <v>1795.4999999999998</v>
      </c>
      <c r="L141" s="33">
        <v>2004.5</v>
      </c>
      <c r="M141" s="33">
        <v>2224</v>
      </c>
      <c r="N141" s="33">
        <v>2443.1</v>
      </c>
      <c r="O141" s="33">
        <v>2661.2</v>
      </c>
      <c r="P141" s="33">
        <v>2848.7</v>
      </c>
      <c r="Q141" s="33">
        <v>3022.4000000000005</v>
      </c>
      <c r="R141" s="33">
        <v>3038.1000000000004</v>
      </c>
      <c r="S141" s="33">
        <v>3053.6</v>
      </c>
      <c r="T141" s="33">
        <v>3065.3999999999996</v>
      </c>
      <c r="U141" s="33">
        <v>3078.7</v>
      </c>
      <c r="V141" s="33">
        <v>3087.8999999999996</v>
      </c>
      <c r="W141" s="33">
        <v>3094.9999999999995</v>
      </c>
      <c r="X141" s="33">
        <v>3098.7</v>
      </c>
      <c r="Y141" s="33">
        <v>3101.4</v>
      </c>
      <c r="Z141" s="33">
        <v>3102.2999999999993</v>
      </c>
      <c r="AA141" s="33">
        <v>3102.2000000000007</v>
      </c>
      <c r="AB141" s="33">
        <v>3100.1000000000004</v>
      </c>
      <c r="AC141" s="33">
        <v>3095.5999999999995</v>
      </c>
      <c r="AD141" s="33">
        <v>3085.2000000000007</v>
      </c>
      <c r="AE141" s="33">
        <v>3071.3000000000011</v>
      </c>
    </row>
    <row r="143" spans="1:31">
      <c r="A143" s="19" t="s">
        <v>128</v>
      </c>
      <c r="B143" s="19" t="s">
        <v>129</v>
      </c>
      <c r="C143" s="19" t="s">
        <v>80</v>
      </c>
      <c r="D143" s="19" t="s">
        <v>89</v>
      </c>
      <c r="E143" s="19" t="s">
        <v>90</v>
      </c>
      <c r="F143" s="19" t="s">
        <v>91</v>
      </c>
      <c r="G143" s="19" t="s">
        <v>92</v>
      </c>
      <c r="H143" s="19" t="s">
        <v>93</v>
      </c>
      <c r="I143" s="19" t="s">
        <v>94</v>
      </c>
      <c r="J143" s="19" t="s">
        <v>95</v>
      </c>
      <c r="K143" s="19" t="s">
        <v>96</v>
      </c>
      <c r="L143" s="19" t="s">
        <v>97</v>
      </c>
      <c r="M143" s="19" t="s">
        <v>98</v>
      </c>
      <c r="N143" s="19" t="s">
        <v>99</v>
      </c>
      <c r="O143" s="19" t="s">
        <v>100</v>
      </c>
      <c r="P143" s="19" t="s">
        <v>101</v>
      </c>
      <c r="Q143" s="19" t="s">
        <v>102</v>
      </c>
      <c r="R143" s="19" t="s">
        <v>103</v>
      </c>
      <c r="S143" s="19" t="s">
        <v>104</v>
      </c>
      <c r="T143" s="19" t="s">
        <v>105</v>
      </c>
      <c r="U143" s="19" t="s">
        <v>106</v>
      </c>
      <c r="V143" s="19" t="s">
        <v>107</v>
      </c>
      <c r="W143" s="19" t="s">
        <v>108</v>
      </c>
      <c r="X143" s="19" t="s">
        <v>109</v>
      </c>
      <c r="Y143" s="19" t="s">
        <v>110</v>
      </c>
      <c r="Z143" s="19" t="s">
        <v>111</v>
      </c>
      <c r="AA143" s="19" t="s">
        <v>112</v>
      </c>
      <c r="AB143" s="19" t="s">
        <v>113</v>
      </c>
      <c r="AC143" s="19" t="s">
        <v>114</v>
      </c>
      <c r="AD143" s="19" t="s">
        <v>115</v>
      </c>
      <c r="AE143" s="19" t="s">
        <v>116</v>
      </c>
    </row>
    <row r="144" spans="1:31">
      <c r="A144" s="29" t="s">
        <v>133</v>
      </c>
      <c r="B144" s="29" t="s">
        <v>24</v>
      </c>
      <c r="C144" s="25">
        <v>1913.520553588859</v>
      </c>
      <c r="D144" s="25">
        <v>2069.2839965820281</v>
      </c>
      <c r="E144" s="25">
        <v>2265.9701538085928</v>
      </c>
      <c r="F144" s="25">
        <v>2481.5299682617128</v>
      </c>
      <c r="G144" s="25">
        <v>2637.3888244628852</v>
      </c>
      <c r="H144" s="25">
        <v>2773.986053466796</v>
      </c>
      <c r="I144" s="25">
        <v>2939.550750732421</v>
      </c>
      <c r="J144" s="25">
        <v>3101.8463745117128</v>
      </c>
      <c r="K144" s="25">
        <v>3268.0303649902289</v>
      </c>
      <c r="L144" s="25">
        <v>3414.8693237304678</v>
      </c>
      <c r="M144" s="25">
        <v>3571.648559570312</v>
      </c>
      <c r="N144" s="25">
        <v>3741.8128051757813</v>
      </c>
      <c r="O144" s="25">
        <v>3908.65209960937</v>
      </c>
      <c r="P144" s="25">
        <v>4020.199584960937</v>
      </c>
      <c r="Q144" s="25">
        <v>4138.7557983398428</v>
      </c>
      <c r="R144" s="25">
        <v>4231.3834228515625</v>
      </c>
      <c r="S144" s="25">
        <v>4360.8052368164008</v>
      </c>
      <c r="T144" s="25">
        <v>4451.8955688476563</v>
      </c>
      <c r="U144" s="25">
        <v>4549.1459350585928</v>
      </c>
      <c r="V144" s="25">
        <v>4665.1983642578125</v>
      </c>
      <c r="W144" s="25">
        <v>4763.3251953124945</v>
      </c>
      <c r="X144" s="25">
        <v>4872.7831420898428</v>
      </c>
      <c r="Y144" s="25">
        <v>4984.3777465820258</v>
      </c>
      <c r="Z144" s="25">
        <v>5100.9013671875</v>
      </c>
      <c r="AA144" s="25">
        <v>5220.0137939453125</v>
      </c>
      <c r="AB144" s="25">
        <v>5346.0237426757813</v>
      </c>
      <c r="AC144" s="25">
        <v>5474.4638671875</v>
      </c>
      <c r="AD144" s="25">
        <v>5603.2781982421802</v>
      </c>
      <c r="AE144" s="25">
        <v>5728.2808837890598</v>
      </c>
    </row>
    <row r="145" spans="1:31">
      <c r="A145" s="29" t="s">
        <v>133</v>
      </c>
      <c r="B145" s="29" t="s">
        <v>77</v>
      </c>
      <c r="C145" s="33">
        <v>119.5</v>
      </c>
      <c r="D145" s="33">
        <v>178</v>
      </c>
      <c r="E145" s="33">
        <v>241.39999999999998</v>
      </c>
      <c r="F145" s="33">
        <v>310.29999999999995</v>
      </c>
      <c r="G145" s="33">
        <v>355.9</v>
      </c>
      <c r="H145" s="33">
        <v>391.7</v>
      </c>
      <c r="I145" s="33">
        <v>430.3</v>
      </c>
      <c r="J145" s="33">
        <v>470.00000000000006</v>
      </c>
      <c r="K145" s="33">
        <v>506.09999999999997</v>
      </c>
      <c r="L145" s="33">
        <v>553.70000000000005</v>
      </c>
      <c r="M145" s="33">
        <v>605.90000000000009</v>
      </c>
      <c r="N145" s="33">
        <v>657.7</v>
      </c>
      <c r="O145" s="33">
        <v>708.5</v>
      </c>
      <c r="P145" s="33">
        <v>741.00000000000011</v>
      </c>
      <c r="Q145" s="33">
        <v>772.4</v>
      </c>
      <c r="R145" s="33">
        <v>771.60000000000014</v>
      </c>
      <c r="S145" s="33">
        <v>771.4</v>
      </c>
      <c r="T145" s="33">
        <v>770.09999999999991</v>
      </c>
      <c r="U145" s="33">
        <v>769.09999999999991</v>
      </c>
      <c r="V145" s="33">
        <v>767.7</v>
      </c>
      <c r="W145" s="33">
        <v>765.6</v>
      </c>
      <c r="X145" s="33">
        <v>763.3</v>
      </c>
      <c r="Y145" s="33">
        <v>760.5</v>
      </c>
      <c r="Z145" s="33">
        <v>758</v>
      </c>
      <c r="AA145" s="33">
        <v>754.8</v>
      </c>
      <c r="AB145" s="33">
        <v>751.7</v>
      </c>
      <c r="AC145" s="33">
        <v>748.10000000000014</v>
      </c>
      <c r="AD145" s="33">
        <v>743.8</v>
      </c>
      <c r="AE145" s="33">
        <v>738.2</v>
      </c>
    </row>
    <row r="146" spans="1:31">
      <c r="A146" s="29" t="s">
        <v>133</v>
      </c>
      <c r="B146" s="29" t="s">
        <v>78</v>
      </c>
      <c r="C146" s="33">
        <v>119.5</v>
      </c>
      <c r="D146" s="33">
        <v>178</v>
      </c>
      <c r="E146" s="33">
        <v>241.39999999999998</v>
      </c>
      <c r="F146" s="33">
        <v>310.29999999999995</v>
      </c>
      <c r="G146" s="33">
        <v>355.9</v>
      </c>
      <c r="H146" s="33">
        <v>391.7</v>
      </c>
      <c r="I146" s="33">
        <v>430.3</v>
      </c>
      <c r="J146" s="33">
        <v>470.00000000000006</v>
      </c>
      <c r="K146" s="33">
        <v>506.09999999999997</v>
      </c>
      <c r="L146" s="33">
        <v>553.70000000000005</v>
      </c>
      <c r="M146" s="33">
        <v>605.90000000000009</v>
      </c>
      <c r="N146" s="33">
        <v>657.7</v>
      </c>
      <c r="O146" s="33">
        <v>708.5</v>
      </c>
      <c r="P146" s="33">
        <v>741.00000000000011</v>
      </c>
      <c r="Q146" s="33">
        <v>772.4</v>
      </c>
      <c r="R146" s="33">
        <v>771.60000000000014</v>
      </c>
      <c r="S146" s="33">
        <v>771.4</v>
      </c>
      <c r="T146" s="33">
        <v>770.09999999999991</v>
      </c>
      <c r="U146" s="33">
        <v>769.09999999999991</v>
      </c>
      <c r="V146" s="33">
        <v>767.7</v>
      </c>
      <c r="W146" s="33">
        <v>765.6</v>
      </c>
      <c r="X146" s="33">
        <v>763.3</v>
      </c>
      <c r="Y146" s="33">
        <v>760.5</v>
      </c>
      <c r="Z146" s="33">
        <v>758</v>
      </c>
      <c r="AA146" s="33">
        <v>754.8</v>
      </c>
      <c r="AB146" s="33">
        <v>751.7</v>
      </c>
      <c r="AC146" s="33">
        <v>748.10000000000014</v>
      </c>
      <c r="AD146" s="33">
        <v>743.8</v>
      </c>
      <c r="AE146" s="33">
        <v>738.2</v>
      </c>
    </row>
    <row r="148" spans="1:31">
      <c r="A148" s="19" t="s">
        <v>128</v>
      </c>
      <c r="B148" s="19" t="s">
        <v>129</v>
      </c>
      <c r="C148" s="19" t="s">
        <v>80</v>
      </c>
      <c r="D148" s="19" t="s">
        <v>89</v>
      </c>
      <c r="E148" s="19" t="s">
        <v>90</v>
      </c>
      <c r="F148" s="19" t="s">
        <v>91</v>
      </c>
      <c r="G148" s="19" t="s">
        <v>92</v>
      </c>
      <c r="H148" s="19" t="s">
        <v>93</v>
      </c>
      <c r="I148" s="19" t="s">
        <v>94</v>
      </c>
      <c r="J148" s="19" t="s">
        <v>95</v>
      </c>
      <c r="K148" s="19" t="s">
        <v>96</v>
      </c>
      <c r="L148" s="19" t="s">
        <v>97</v>
      </c>
      <c r="M148" s="19" t="s">
        <v>98</v>
      </c>
      <c r="N148" s="19" t="s">
        <v>99</v>
      </c>
      <c r="O148" s="19" t="s">
        <v>100</v>
      </c>
      <c r="P148" s="19" t="s">
        <v>101</v>
      </c>
      <c r="Q148" s="19" t="s">
        <v>102</v>
      </c>
      <c r="R148" s="19" t="s">
        <v>103</v>
      </c>
      <c r="S148" s="19" t="s">
        <v>104</v>
      </c>
      <c r="T148" s="19" t="s">
        <v>105</v>
      </c>
      <c r="U148" s="19" t="s">
        <v>106</v>
      </c>
      <c r="V148" s="19" t="s">
        <v>107</v>
      </c>
      <c r="W148" s="19" t="s">
        <v>108</v>
      </c>
      <c r="X148" s="19" t="s">
        <v>109</v>
      </c>
      <c r="Y148" s="19" t="s">
        <v>110</v>
      </c>
      <c r="Z148" s="19" t="s">
        <v>111</v>
      </c>
      <c r="AA148" s="19" t="s">
        <v>112</v>
      </c>
      <c r="AB148" s="19" t="s">
        <v>113</v>
      </c>
      <c r="AC148" s="19" t="s">
        <v>114</v>
      </c>
      <c r="AD148" s="19" t="s">
        <v>115</v>
      </c>
      <c r="AE148" s="19" t="s">
        <v>116</v>
      </c>
    </row>
    <row r="149" spans="1:31">
      <c r="A149" s="29" t="s">
        <v>134</v>
      </c>
      <c r="B149" s="29" t="s">
        <v>24</v>
      </c>
      <c r="C149" s="25">
        <v>225.07540798187213</v>
      </c>
      <c r="D149" s="25">
        <v>252.54733276367128</v>
      </c>
      <c r="E149" s="25">
        <v>294.85238075256325</v>
      </c>
      <c r="F149" s="25">
        <v>344.1958045959463</v>
      </c>
      <c r="G149" s="25">
        <v>387.38790130615143</v>
      </c>
      <c r="H149" s="25">
        <v>422.86808395385714</v>
      </c>
      <c r="I149" s="25">
        <v>471.64043426513581</v>
      </c>
      <c r="J149" s="25">
        <v>509.32569885253889</v>
      </c>
      <c r="K149" s="25">
        <v>547.15161132812432</v>
      </c>
      <c r="L149" s="25">
        <v>585.54188537597565</v>
      </c>
      <c r="M149" s="25">
        <v>624.0957794189444</v>
      </c>
      <c r="N149" s="25">
        <v>672.57834625244095</v>
      </c>
      <c r="O149" s="25">
        <v>722.06751251220601</v>
      </c>
      <c r="P149" s="25">
        <v>753.63462829589707</v>
      </c>
      <c r="Q149" s="25">
        <v>791.83166503906091</v>
      </c>
      <c r="R149" s="25">
        <v>817.74313354492108</v>
      </c>
      <c r="S149" s="25">
        <v>867.62768554687409</v>
      </c>
      <c r="T149" s="25">
        <v>894.38310241699196</v>
      </c>
      <c r="U149" s="25">
        <v>922.76913452148403</v>
      </c>
      <c r="V149" s="25">
        <v>964.42491149902298</v>
      </c>
      <c r="W149" s="25">
        <v>993.69081115722599</v>
      </c>
      <c r="X149" s="25">
        <v>1029.1726226806629</v>
      </c>
      <c r="Y149" s="25">
        <v>1064.5164794921859</v>
      </c>
      <c r="Z149" s="25">
        <v>1099.929321289062</v>
      </c>
      <c r="AA149" s="25">
        <v>1133.8675231933589</v>
      </c>
      <c r="AB149" s="25">
        <v>1167.1424102783201</v>
      </c>
      <c r="AC149" s="25">
        <v>1200.017120361327</v>
      </c>
      <c r="AD149" s="25">
        <v>1231.6723632812491</v>
      </c>
      <c r="AE149" s="25">
        <v>1262.3330078124991</v>
      </c>
    </row>
    <row r="150" spans="1:31">
      <c r="A150" s="29" t="s">
        <v>134</v>
      </c>
      <c r="B150" s="29" t="s">
        <v>77</v>
      </c>
      <c r="C150" s="33">
        <v>15.600000000000001</v>
      </c>
      <c r="D150" s="33">
        <v>28.200000000000003</v>
      </c>
      <c r="E150" s="33">
        <v>41.9</v>
      </c>
      <c r="F150" s="33">
        <v>57.600000000000009</v>
      </c>
      <c r="G150" s="33">
        <v>71.8</v>
      </c>
      <c r="H150" s="33">
        <v>84.1</v>
      </c>
      <c r="I150" s="33">
        <v>96.6</v>
      </c>
      <c r="J150" s="33">
        <v>108</v>
      </c>
      <c r="K150" s="33">
        <v>118.20000000000002</v>
      </c>
      <c r="L150" s="33">
        <v>133</v>
      </c>
      <c r="M150" s="33">
        <v>148.00000000000003</v>
      </c>
      <c r="N150" s="33">
        <v>163.30000000000001</v>
      </c>
      <c r="O150" s="33">
        <v>178.7</v>
      </c>
      <c r="P150" s="33">
        <v>192.1</v>
      </c>
      <c r="Q150" s="33">
        <v>204.70000000000002</v>
      </c>
      <c r="R150" s="33">
        <v>206.59999999999997</v>
      </c>
      <c r="S150" s="33">
        <v>208.60000000000002</v>
      </c>
      <c r="T150" s="33">
        <v>210.1</v>
      </c>
      <c r="U150" s="33">
        <v>211.60000000000002</v>
      </c>
      <c r="V150" s="33">
        <v>212.90000000000003</v>
      </c>
      <c r="W150" s="33">
        <v>213.89999999999998</v>
      </c>
      <c r="X150" s="33">
        <v>214.5</v>
      </c>
      <c r="Y150" s="33">
        <v>215.10000000000002</v>
      </c>
      <c r="Z150" s="33">
        <v>215.2</v>
      </c>
      <c r="AA150" s="33">
        <v>215</v>
      </c>
      <c r="AB150" s="33">
        <v>214.29999999999995</v>
      </c>
      <c r="AC150" s="33">
        <v>213.29999999999995</v>
      </c>
      <c r="AD150" s="33">
        <v>211.90000000000003</v>
      </c>
      <c r="AE150" s="33">
        <v>210.20000000000005</v>
      </c>
    </row>
    <row r="151" spans="1:31">
      <c r="A151" s="29" t="s">
        <v>134</v>
      </c>
      <c r="B151" s="29" t="s">
        <v>78</v>
      </c>
      <c r="C151" s="33">
        <v>15.600000000000001</v>
      </c>
      <c r="D151" s="33">
        <v>28.200000000000003</v>
      </c>
      <c r="E151" s="33">
        <v>41.9</v>
      </c>
      <c r="F151" s="33">
        <v>57.600000000000009</v>
      </c>
      <c r="G151" s="33">
        <v>71.8</v>
      </c>
      <c r="H151" s="33">
        <v>84.1</v>
      </c>
      <c r="I151" s="33">
        <v>96.6</v>
      </c>
      <c r="J151" s="33">
        <v>108</v>
      </c>
      <c r="K151" s="33">
        <v>118.20000000000002</v>
      </c>
      <c r="L151" s="33">
        <v>133</v>
      </c>
      <c r="M151" s="33">
        <v>148.00000000000003</v>
      </c>
      <c r="N151" s="33">
        <v>163.30000000000001</v>
      </c>
      <c r="O151" s="33">
        <v>178.7</v>
      </c>
      <c r="P151" s="33">
        <v>192.1</v>
      </c>
      <c r="Q151" s="33">
        <v>204.70000000000002</v>
      </c>
      <c r="R151" s="33">
        <v>206.59999999999997</v>
      </c>
      <c r="S151" s="33">
        <v>208.60000000000002</v>
      </c>
      <c r="T151" s="33">
        <v>210.1</v>
      </c>
      <c r="U151" s="33">
        <v>211.60000000000002</v>
      </c>
      <c r="V151" s="33">
        <v>212.90000000000003</v>
      </c>
      <c r="W151" s="33">
        <v>213.89999999999998</v>
      </c>
      <c r="X151" s="33">
        <v>214.5</v>
      </c>
      <c r="Y151" s="33">
        <v>215.10000000000002</v>
      </c>
      <c r="Z151" s="33">
        <v>215.2</v>
      </c>
      <c r="AA151" s="33">
        <v>215</v>
      </c>
      <c r="AB151" s="33">
        <v>214.29999999999995</v>
      </c>
      <c r="AC151" s="33">
        <v>213.29999999999995</v>
      </c>
      <c r="AD151" s="33">
        <v>211.90000000000003</v>
      </c>
      <c r="AE151" s="33">
        <v>210.20000000000005</v>
      </c>
    </row>
  </sheetData>
  <sheetProtection algorithmName="SHA-512" hashValue="PmLyyn6ee6qYshcYBOz+W0d3VhXQ0VE7FGdBMFufHY+q5QDun3nXTNN9v3rLY7OXR4SWkSmYa+iFukOXUh7NUw==" saltValue="/juZSAjoZDB+idmMk4QiWQ=="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57E188"/>
  </sheetPr>
  <dimension ref="A1:AE121"/>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141</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54</v>
      </c>
      <c r="B2" s="18" t="s">
        <v>142</v>
      </c>
    </row>
    <row r="3" spans="1:31">
      <c r="B3" s="1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305700.58559999999</v>
      </c>
      <c r="D6" s="33">
        <v>263097.66529999999</v>
      </c>
      <c r="E6" s="33">
        <v>239943.09220000001</v>
      </c>
      <c r="F6" s="33">
        <v>207403.32923909411</v>
      </c>
      <c r="G6" s="33">
        <v>163795.06362853633</v>
      </c>
      <c r="H6" s="33">
        <v>146407.80888011411</v>
      </c>
      <c r="I6" s="33">
        <v>131009.98618283882</v>
      </c>
      <c r="J6" s="33">
        <v>132045.14069322048</v>
      </c>
      <c r="K6" s="33">
        <v>125523.32125830522</v>
      </c>
      <c r="L6" s="33">
        <v>115334.48170861835</v>
      </c>
      <c r="M6" s="33">
        <v>105547.71518111444</v>
      </c>
      <c r="N6" s="33">
        <v>64240.612119746205</v>
      </c>
      <c r="O6" s="33">
        <v>60036.852655831957</v>
      </c>
      <c r="P6" s="33">
        <v>51116.528659573261</v>
      </c>
      <c r="Q6" s="33">
        <v>39669.174851322212</v>
      </c>
      <c r="R6" s="33">
        <v>37096.126198992119</v>
      </c>
      <c r="S6" s="33">
        <v>36825.24633846253</v>
      </c>
      <c r="T6" s="33">
        <v>35133.612504812001</v>
      </c>
      <c r="U6" s="33">
        <v>30836.970930564283</v>
      </c>
      <c r="V6" s="33">
        <v>29489.555547000353</v>
      </c>
      <c r="W6" s="33">
        <v>22881.083447655288</v>
      </c>
      <c r="X6" s="33">
        <v>13576.241482682983</v>
      </c>
      <c r="Y6" s="33">
        <v>10860.012884360371</v>
      </c>
      <c r="Z6" s="33">
        <v>9890.1159711894306</v>
      </c>
      <c r="AA6" s="33">
        <v>8586.0695288440093</v>
      </c>
      <c r="AB6" s="33">
        <v>8134.7299000000003</v>
      </c>
      <c r="AC6" s="33">
        <v>7444.7496999999994</v>
      </c>
      <c r="AD6" s="33">
        <v>6338.1941999999999</v>
      </c>
      <c r="AE6" s="33">
        <v>6057.9549999999999</v>
      </c>
    </row>
    <row r="7" spans="1:31">
      <c r="A7" s="29" t="s">
        <v>40</v>
      </c>
      <c r="B7" s="29" t="s">
        <v>71</v>
      </c>
      <c r="C7" s="33">
        <v>100774.443</v>
      </c>
      <c r="D7" s="33">
        <v>84442.207500000004</v>
      </c>
      <c r="E7" s="33">
        <v>83435.430999999997</v>
      </c>
      <c r="F7" s="33">
        <v>36853.040657583675</v>
      </c>
      <c r="G7" s="33">
        <v>33972.162076196088</v>
      </c>
      <c r="H7" s="33">
        <v>24362.640026015757</v>
      </c>
      <c r="I7" s="33">
        <v>4171.4142610605304</v>
      </c>
      <c r="J7" s="33">
        <v>5041.4226262981301</v>
      </c>
      <c r="K7" s="33">
        <v>4956.8548261237265</v>
      </c>
      <c r="L7" s="33">
        <v>4578.1177445290496</v>
      </c>
      <c r="M7" s="33">
        <v>4081.2890930700601</v>
      </c>
      <c r="N7" s="33">
        <v>3824.95765681798</v>
      </c>
      <c r="O7" s="33">
        <v>3898.8220847182906</v>
      </c>
      <c r="P7" s="33">
        <v>3635.1152415001607</v>
      </c>
      <c r="Q7" s="33">
        <v>3249.0364813864103</v>
      </c>
      <c r="R7" s="33">
        <v>2944.3717075330005</v>
      </c>
      <c r="S7" s="33">
        <v>2129.8484483181601</v>
      </c>
      <c r="T7" s="33">
        <v>2911.7010340768998</v>
      </c>
      <c r="U7" s="33">
        <v>2756.0430087152199</v>
      </c>
      <c r="V7" s="33">
        <v>1069.1152159216197</v>
      </c>
      <c r="W7" s="33">
        <v>1941.932756451024</v>
      </c>
      <c r="X7" s="33">
        <v>2384.4326342549448</v>
      </c>
      <c r="Y7" s="33">
        <v>2404.0355039762262</v>
      </c>
      <c r="Z7" s="33">
        <v>2025.2983141858901</v>
      </c>
      <c r="AA7" s="33">
        <v>1871.73485860809</v>
      </c>
      <c r="AB7" s="33">
        <v>846.88705699706009</v>
      </c>
      <c r="AC7" s="33">
        <v>3.6077387299999998E-4</v>
      </c>
      <c r="AD7" s="33">
        <v>0</v>
      </c>
      <c r="AE7" s="33">
        <v>0</v>
      </c>
    </row>
    <row r="8" spans="1:31">
      <c r="A8" s="29" t="s">
        <v>40</v>
      </c>
      <c r="B8" s="29" t="s">
        <v>20</v>
      </c>
      <c r="C8" s="33">
        <v>15640.881360988535</v>
      </c>
      <c r="D8" s="33">
        <v>14898.953965407118</v>
      </c>
      <c r="E8" s="33">
        <v>11360.41843071865</v>
      </c>
      <c r="F8" s="33">
        <v>21482.466331459182</v>
      </c>
      <c r="G8" s="33">
        <v>24685.415766762537</v>
      </c>
      <c r="H8" s="33">
        <v>20484.605786463439</v>
      </c>
      <c r="I8" s="33">
        <v>19709.584106064725</v>
      </c>
      <c r="J8" s="33">
        <v>18519.381051942699</v>
      </c>
      <c r="K8" s="33">
        <v>22093.349779233504</v>
      </c>
      <c r="L8" s="33">
        <v>21255.73842660421</v>
      </c>
      <c r="M8" s="33">
        <v>23221.130061311469</v>
      </c>
      <c r="N8" s="33">
        <v>22618.548637526754</v>
      </c>
      <c r="O8" s="33">
        <v>26124.947352461466</v>
      </c>
      <c r="P8" s="33">
        <v>24088.525372473887</v>
      </c>
      <c r="Q8" s="33">
        <v>20937.500469871051</v>
      </c>
      <c r="R8" s="33">
        <v>16591.200854859013</v>
      </c>
      <c r="S8" s="33">
        <v>14709.897338394996</v>
      </c>
      <c r="T8" s="33">
        <v>14193.081681357096</v>
      </c>
      <c r="U8" s="33">
        <v>11693.386945678361</v>
      </c>
      <c r="V8" s="33">
        <v>11549.808312624164</v>
      </c>
      <c r="W8" s="33">
        <v>11800.788449879865</v>
      </c>
      <c r="X8" s="33">
        <v>12133.136029071204</v>
      </c>
      <c r="Y8" s="33">
        <v>6917.6446139656473</v>
      </c>
      <c r="Z8" s="33">
        <v>6356.7160593683857</v>
      </c>
      <c r="AA8" s="33">
        <v>2930.1703448743197</v>
      </c>
      <c r="AB8" s="33">
        <v>2054.5043272723756</v>
      </c>
      <c r="AC8" s="33">
        <v>1964.483731695211</v>
      </c>
      <c r="AD8" s="33">
        <v>1869.4917614575108</v>
      </c>
      <c r="AE8" s="33">
        <v>1782.714808575347</v>
      </c>
    </row>
    <row r="9" spans="1:31">
      <c r="A9" s="29" t="s">
        <v>40</v>
      </c>
      <c r="B9" s="29" t="s">
        <v>32</v>
      </c>
      <c r="C9" s="33">
        <v>1724.9900429999998</v>
      </c>
      <c r="D9" s="33">
        <v>1674.3450959999998</v>
      </c>
      <c r="E9" s="33">
        <v>1765.3309939999999</v>
      </c>
      <c r="F9" s="33">
        <v>935.26098000000002</v>
      </c>
      <c r="G9" s="33">
        <v>969.39202</v>
      </c>
      <c r="H9" s="33">
        <v>908.32004000000006</v>
      </c>
      <c r="I9" s="33">
        <v>967.92908999999997</v>
      </c>
      <c r="J9" s="33">
        <v>1130.4143200000001</v>
      </c>
      <c r="K9" s="33">
        <v>1083.0034700000001</v>
      </c>
      <c r="L9" s="33">
        <v>982.57716000000005</v>
      </c>
      <c r="M9" s="33">
        <v>1248.55861</v>
      </c>
      <c r="N9" s="33">
        <v>1523.4046499999999</v>
      </c>
      <c r="O9" s="33">
        <v>1868.8259500000001</v>
      </c>
      <c r="P9" s="33">
        <v>2613.4540999999999</v>
      </c>
      <c r="Q9" s="33">
        <v>1059.73432</v>
      </c>
      <c r="R9" s="33">
        <v>977.93080000000009</v>
      </c>
      <c r="S9" s="33">
        <v>1526.07395</v>
      </c>
      <c r="T9" s="33">
        <v>1701.0685000000001</v>
      </c>
      <c r="U9" s="33">
        <v>488.73194000000001</v>
      </c>
      <c r="V9" s="33">
        <v>548.56419999999991</v>
      </c>
      <c r="W9" s="33">
        <v>642.93759999999997</v>
      </c>
      <c r="X9" s="33">
        <v>641.50256000000002</v>
      </c>
      <c r="Y9" s="33">
        <v>506.22447</v>
      </c>
      <c r="Z9" s="33">
        <v>476.55430000000001</v>
      </c>
      <c r="AA9" s="33">
        <v>367.14565999999996</v>
      </c>
      <c r="AB9" s="33">
        <v>0</v>
      </c>
      <c r="AC9" s="33">
        <v>0</v>
      </c>
      <c r="AD9" s="33">
        <v>0</v>
      </c>
      <c r="AE9" s="33">
        <v>0</v>
      </c>
    </row>
    <row r="10" spans="1:31">
      <c r="A10" s="29" t="s">
        <v>40</v>
      </c>
      <c r="B10" s="29" t="s">
        <v>66</v>
      </c>
      <c r="C10" s="33">
        <v>583.35608672624301</v>
      </c>
      <c r="D10" s="33">
        <v>225.85481819559911</v>
      </c>
      <c r="E10" s="33">
        <v>948.11422951068266</v>
      </c>
      <c r="F10" s="33">
        <v>3832.7886372609619</v>
      </c>
      <c r="G10" s="33">
        <v>3087.189772911368</v>
      </c>
      <c r="H10" s="33">
        <v>3249.2985422642273</v>
      </c>
      <c r="I10" s="33">
        <v>2133.1621074088052</v>
      </c>
      <c r="J10" s="33">
        <v>3216.7180419990159</v>
      </c>
      <c r="K10" s="33">
        <v>2287.9269803538655</v>
      </c>
      <c r="L10" s="33">
        <v>3771.4923468195821</v>
      </c>
      <c r="M10" s="33">
        <v>6127.5459482744573</v>
      </c>
      <c r="N10" s="33">
        <v>9481.7953103874443</v>
      </c>
      <c r="O10" s="33">
        <v>8060.7346342998308</v>
      </c>
      <c r="P10" s="33">
        <v>12072.000422567186</v>
      </c>
      <c r="Q10" s="33">
        <v>10295.151582137682</v>
      </c>
      <c r="R10" s="33">
        <v>10948.502793449825</v>
      </c>
      <c r="S10" s="33">
        <v>17961.801777917273</v>
      </c>
      <c r="T10" s="33">
        <v>15883.875777292213</v>
      </c>
      <c r="U10" s="33">
        <v>21927.918311411526</v>
      </c>
      <c r="V10" s="33">
        <v>26048.747244330312</v>
      </c>
      <c r="W10" s="33">
        <v>21749.282971457069</v>
      </c>
      <c r="X10" s="33">
        <v>23280.958174031162</v>
      </c>
      <c r="Y10" s="33">
        <v>26243.043822527565</v>
      </c>
      <c r="Z10" s="33">
        <v>14373.749192169495</v>
      </c>
      <c r="AA10" s="33">
        <v>14362.415604104921</v>
      </c>
      <c r="AB10" s="33">
        <v>18904.481415626225</v>
      </c>
      <c r="AC10" s="33">
        <v>14306.464303654089</v>
      </c>
      <c r="AD10" s="33">
        <v>15357.925940595553</v>
      </c>
      <c r="AE10" s="33">
        <v>14282.77938637435</v>
      </c>
    </row>
    <row r="11" spans="1:31">
      <c r="A11" s="29" t="s">
        <v>40</v>
      </c>
      <c r="B11" s="29" t="s">
        <v>65</v>
      </c>
      <c r="C11" s="33">
        <v>91745.848469999997</v>
      </c>
      <c r="D11" s="33">
        <v>89599.996079999997</v>
      </c>
      <c r="E11" s="33">
        <v>83830.470390000002</v>
      </c>
      <c r="F11" s="33">
        <v>92900.859999999986</v>
      </c>
      <c r="G11" s="33">
        <v>90902.79754</v>
      </c>
      <c r="H11" s="33">
        <v>82140.878789999988</v>
      </c>
      <c r="I11" s="33">
        <v>79955.345440000005</v>
      </c>
      <c r="J11" s="33">
        <v>85925.090679999994</v>
      </c>
      <c r="K11" s="33">
        <v>75465.24841</v>
      </c>
      <c r="L11" s="33">
        <v>69359.256070000003</v>
      </c>
      <c r="M11" s="33">
        <v>63516.827290000001</v>
      </c>
      <c r="N11" s="33">
        <v>59992.976579999995</v>
      </c>
      <c r="O11" s="33">
        <v>62820.61161</v>
      </c>
      <c r="P11" s="33">
        <v>61808.078200000004</v>
      </c>
      <c r="Q11" s="33">
        <v>57328.671450000009</v>
      </c>
      <c r="R11" s="33">
        <v>53666.19814</v>
      </c>
      <c r="S11" s="33">
        <v>57534.448319999996</v>
      </c>
      <c r="T11" s="33">
        <v>48851.374130000004</v>
      </c>
      <c r="U11" s="33">
        <v>44323.122360000001</v>
      </c>
      <c r="V11" s="33">
        <v>40120.738230000003</v>
      </c>
      <c r="W11" s="33">
        <v>38366.421880000002</v>
      </c>
      <c r="X11" s="33">
        <v>40564.826489999999</v>
      </c>
      <c r="Y11" s="33">
        <v>38339.700594000002</v>
      </c>
      <c r="Z11" s="33">
        <v>35346.656894999993</v>
      </c>
      <c r="AA11" s="33">
        <v>34304.16951</v>
      </c>
      <c r="AB11" s="33">
        <v>38429.158880000003</v>
      </c>
      <c r="AC11" s="33">
        <v>32574.565129999999</v>
      </c>
      <c r="AD11" s="33">
        <v>28894.161868999996</v>
      </c>
      <c r="AE11" s="33">
        <v>26701.497680000004</v>
      </c>
    </row>
    <row r="12" spans="1:31">
      <c r="A12" s="29" t="s">
        <v>40</v>
      </c>
      <c r="B12" s="29" t="s">
        <v>69</v>
      </c>
      <c r="C12" s="33">
        <v>66006.509020722093</v>
      </c>
      <c r="D12" s="33">
        <v>77007.107200473009</v>
      </c>
      <c r="E12" s="33">
        <v>64841.698368222671</v>
      </c>
      <c r="F12" s="33">
        <v>62215.117814231744</v>
      </c>
      <c r="G12" s="33">
        <v>61625.055104741383</v>
      </c>
      <c r="H12" s="33">
        <v>60451.48002713114</v>
      </c>
      <c r="I12" s="33">
        <v>57574.321927097983</v>
      </c>
      <c r="J12" s="33">
        <v>47386.309297712898</v>
      </c>
      <c r="K12" s="33">
        <v>45259.084905459364</v>
      </c>
      <c r="L12" s="33">
        <v>41693.119536976512</v>
      </c>
      <c r="M12" s="33">
        <v>43336.921257851027</v>
      </c>
      <c r="N12" s="33">
        <v>36718.253312884044</v>
      </c>
      <c r="O12" s="33">
        <v>34177.482680133311</v>
      </c>
      <c r="P12" s="33">
        <v>30885.633714270203</v>
      </c>
      <c r="Q12" s="33">
        <v>31334.992201205281</v>
      </c>
      <c r="R12" s="33">
        <v>29807.017568074818</v>
      </c>
      <c r="S12" s="33">
        <v>22804.20024175107</v>
      </c>
      <c r="T12" s="33">
        <v>21398.639344751275</v>
      </c>
      <c r="U12" s="33">
        <v>17835.785303795194</v>
      </c>
      <c r="V12" s="33">
        <v>15302.393671253167</v>
      </c>
      <c r="W12" s="33">
        <v>14932.529289624497</v>
      </c>
      <c r="X12" s="33">
        <v>13986.553857376748</v>
      </c>
      <c r="Y12" s="33">
        <v>10582.782796172623</v>
      </c>
      <c r="Z12" s="33">
        <v>8924.9139967084993</v>
      </c>
      <c r="AA12" s="33">
        <v>6655.9744468789577</v>
      </c>
      <c r="AB12" s="33">
        <v>5085.0315730249422</v>
      </c>
      <c r="AC12" s="33">
        <v>4524.4185332393999</v>
      </c>
      <c r="AD12" s="33">
        <v>3861.5087602617309</v>
      </c>
      <c r="AE12" s="33">
        <v>2792.5303217763135</v>
      </c>
    </row>
    <row r="13" spans="1:31">
      <c r="A13" s="29" t="s">
        <v>40</v>
      </c>
      <c r="B13" s="29" t="s">
        <v>68</v>
      </c>
      <c r="C13" s="33">
        <v>13.51207633507336</v>
      </c>
      <c r="D13" s="33">
        <v>15.820549566683185</v>
      </c>
      <c r="E13" s="33">
        <v>15.326239003059575</v>
      </c>
      <c r="F13" s="33">
        <v>14.048118250949409</v>
      </c>
      <c r="G13" s="33">
        <v>20.421096495292495</v>
      </c>
      <c r="H13" s="33">
        <v>26.171973337949691</v>
      </c>
      <c r="I13" s="33">
        <v>31.764484705070426</v>
      </c>
      <c r="J13" s="33">
        <v>36.603213404763238</v>
      </c>
      <c r="K13" s="33">
        <v>38.464559138004397</v>
      </c>
      <c r="L13" s="33">
        <v>41.983446027118525</v>
      </c>
      <c r="M13" s="33">
        <v>52.337153686706273</v>
      </c>
      <c r="N13" s="33">
        <v>124.58953273691607</v>
      </c>
      <c r="O13" s="33">
        <v>143.09869466550748</v>
      </c>
      <c r="P13" s="33">
        <v>139.04388031665127</v>
      </c>
      <c r="Q13" s="33">
        <v>143.28016442171395</v>
      </c>
      <c r="R13" s="33">
        <v>138.03942422776291</v>
      </c>
      <c r="S13" s="33">
        <v>187.7619424024075</v>
      </c>
      <c r="T13" s="33">
        <v>189.33658714382182</v>
      </c>
      <c r="U13" s="33">
        <v>200.67318825991964</v>
      </c>
      <c r="V13" s="33">
        <v>218.56755993145092</v>
      </c>
      <c r="W13" s="33">
        <v>261.09188020242078</v>
      </c>
      <c r="X13" s="33">
        <v>276.50873977300125</v>
      </c>
      <c r="Y13" s="33">
        <v>261.47506425714124</v>
      </c>
      <c r="Z13" s="33">
        <v>263.79967992871445</v>
      </c>
      <c r="AA13" s="33">
        <v>247.28740341375595</v>
      </c>
      <c r="AB13" s="33">
        <v>255.90475413757903</v>
      </c>
      <c r="AC13" s="33">
        <v>250.65576509691931</v>
      </c>
      <c r="AD13" s="33">
        <v>231.112436515339</v>
      </c>
      <c r="AE13" s="33">
        <v>236.06945819801035</v>
      </c>
    </row>
    <row r="14" spans="1:31">
      <c r="A14" s="29" t="s">
        <v>40</v>
      </c>
      <c r="B14" s="29" t="s">
        <v>36</v>
      </c>
      <c r="C14" s="33">
        <v>0.13042235714152478</v>
      </c>
      <c r="D14" s="33">
        <v>0.193454219142255</v>
      </c>
      <c r="E14" s="33">
        <v>0.21497274433888003</v>
      </c>
      <c r="F14" s="33">
        <v>0.23219820786250497</v>
      </c>
      <c r="G14" s="33">
        <v>0.21354169855154292</v>
      </c>
      <c r="H14" s="33">
        <v>0.20882037116168001</v>
      </c>
      <c r="I14" s="33">
        <v>0.2019848719155099</v>
      </c>
      <c r="J14" s="33">
        <v>0.351029792581045</v>
      </c>
      <c r="K14" s="33">
        <v>0.3246886894126888</v>
      </c>
      <c r="L14" s="33">
        <v>0.31417604637266999</v>
      </c>
      <c r="M14" s="33">
        <v>0.41023257098170901</v>
      </c>
      <c r="N14" s="33">
        <v>1.3000573853189499</v>
      </c>
      <c r="O14" s="33">
        <v>1.706349723665926</v>
      </c>
      <c r="P14" s="33">
        <v>1.6310722117071759</v>
      </c>
      <c r="Q14" s="33">
        <v>2.1442912935129197</v>
      </c>
      <c r="R14" s="33">
        <v>2.0420567035856854</v>
      </c>
      <c r="S14" s="33">
        <v>1.8788266894026298</v>
      </c>
      <c r="T14" s="33">
        <v>1.782145496965734</v>
      </c>
      <c r="U14" s="33">
        <v>1.7351176715406498</v>
      </c>
      <c r="V14" s="33">
        <v>1.6358745102373202</v>
      </c>
      <c r="W14" s="33">
        <v>6.7129367031431402</v>
      </c>
      <c r="X14" s="33">
        <v>8.0184840414984944</v>
      </c>
      <c r="Y14" s="33">
        <v>7.369521726193784</v>
      </c>
      <c r="Z14" s="33">
        <v>10.451599713110307</v>
      </c>
      <c r="AA14" s="33">
        <v>10.25360649613773</v>
      </c>
      <c r="AB14" s="33">
        <v>12.005783402575659</v>
      </c>
      <c r="AC14" s="33">
        <v>13.178558891724935</v>
      </c>
      <c r="AD14" s="33">
        <v>12.281726153631979</v>
      </c>
      <c r="AE14" s="33">
        <v>11.995688934163102</v>
      </c>
    </row>
    <row r="15" spans="1:31">
      <c r="A15" s="29" t="s">
        <v>40</v>
      </c>
      <c r="B15" s="29" t="s">
        <v>73</v>
      </c>
      <c r="C15" s="33">
        <v>2237.57629</v>
      </c>
      <c r="D15" s="33">
        <v>2974.6461600000002</v>
      </c>
      <c r="E15" s="33">
        <v>3642.5783604008457</v>
      </c>
      <c r="F15" s="33">
        <v>3408.9266161105966</v>
      </c>
      <c r="G15" s="33">
        <v>2918.979550133688</v>
      </c>
      <c r="H15" s="33">
        <v>3518.3883488958154</v>
      </c>
      <c r="I15" s="33">
        <v>4033.0286403801456</v>
      </c>
      <c r="J15" s="33">
        <v>3545.0080098887292</v>
      </c>
      <c r="K15" s="33">
        <v>3500.9650706652992</v>
      </c>
      <c r="L15" s="33">
        <v>3765.889347481304</v>
      </c>
      <c r="M15" s="33">
        <v>3463.242191365051</v>
      </c>
      <c r="N15" s="33">
        <v>3091.349895879398</v>
      </c>
      <c r="O15" s="33">
        <v>2451.0586725503026</v>
      </c>
      <c r="P15" s="33">
        <v>1919.8046917645868</v>
      </c>
      <c r="Q15" s="33">
        <v>2096.2923083774458</v>
      </c>
      <c r="R15" s="33">
        <v>1976.9824688413808</v>
      </c>
      <c r="S15" s="33">
        <v>1638.3495674773869</v>
      </c>
      <c r="T15" s="33">
        <v>1481.6460438405938</v>
      </c>
      <c r="U15" s="33">
        <v>1752.8085840686733</v>
      </c>
      <c r="V15" s="33">
        <v>1622.231898893268</v>
      </c>
      <c r="W15" s="33">
        <v>1826.9744959784584</v>
      </c>
      <c r="X15" s="33">
        <v>1545.3621693355076</v>
      </c>
      <c r="Y15" s="33">
        <v>1000.9254116436514</v>
      </c>
      <c r="Z15" s="33">
        <v>1068.4033242530452</v>
      </c>
      <c r="AA15" s="33">
        <v>861.43346019170224</v>
      </c>
      <c r="AB15" s="33">
        <v>718.6414836523835</v>
      </c>
      <c r="AC15" s="33">
        <v>636.90388522716</v>
      </c>
      <c r="AD15" s="33">
        <v>454.25825822136841</v>
      </c>
      <c r="AE15" s="33">
        <v>339.52778506857118</v>
      </c>
    </row>
    <row r="16" spans="1:31">
      <c r="A16" s="29" t="s">
        <v>40</v>
      </c>
      <c r="B16" s="29" t="s">
        <v>56</v>
      </c>
      <c r="C16" s="33">
        <v>0.38466035819999994</v>
      </c>
      <c r="D16" s="33">
        <v>1.1398213519999998</v>
      </c>
      <c r="E16" s="33">
        <v>2.4706865984000004</v>
      </c>
      <c r="F16" s="33">
        <v>4.8818165459999996</v>
      </c>
      <c r="G16" s="33">
        <v>7.1148588699999999</v>
      </c>
      <c r="H16" s="33">
        <v>9.6542888419999997</v>
      </c>
      <c r="I16" s="33">
        <v>11.994011608999999</v>
      </c>
      <c r="J16" s="33">
        <v>13.843615335999999</v>
      </c>
      <c r="K16" s="33">
        <v>15.942917474</v>
      </c>
      <c r="L16" s="33">
        <v>17.66855374699999</v>
      </c>
      <c r="M16" s="33">
        <v>18.617392396</v>
      </c>
      <c r="N16" s="33">
        <v>19.795929403000002</v>
      </c>
      <c r="O16" s="33">
        <v>21.015074892999998</v>
      </c>
      <c r="P16" s="33">
        <v>21.791179754000002</v>
      </c>
      <c r="Q16" s="33">
        <v>23.702061153999999</v>
      </c>
      <c r="R16" s="33">
        <v>22.946085011999998</v>
      </c>
      <c r="S16" s="33">
        <v>21.611906933999997</v>
      </c>
      <c r="T16" s="33">
        <v>21.356869604</v>
      </c>
      <c r="U16" s="33">
        <v>21.869728293999991</v>
      </c>
      <c r="V16" s="33">
        <v>21.508975399999997</v>
      </c>
      <c r="W16" s="33">
        <v>21.520054483999999</v>
      </c>
      <c r="X16" s="33">
        <v>19.776539332999999</v>
      </c>
      <c r="Y16" s="33">
        <v>17.006825679999999</v>
      </c>
      <c r="Z16" s="33">
        <v>16.659269629999997</v>
      </c>
      <c r="AA16" s="33">
        <v>14.838425234000001</v>
      </c>
      <c r="AB16" s="33">
        <v>12.368134823999997</v>
      </c>
      <c r="AC16" s="33">
        <v>10.465620487999999</v>
      </c>
      <c r="AD16" s="33">
        <v>8.530962066999999</v>
      </c>
      <c r="AE16" s="33">
        <v>8.1060443039999992</v>
      </c>
    </row>
    <row r="17" spans="1:31">
      <c r="A17" s="34" t="s">
        <v>138</v>
      </c>
      <c r="B17" s="34"/>
      <c r="C17" s="35">
        <v>582190.12565777195</v>
      </c>
      <c r="D17" s="35">
        <v>530961.95050964237</v>
      </c>
      <c r="E17" s="35">
        <v>486139.88185145502</v>
      </c>
      <c r="F17" s="35">
        <v>425636.91177788062</v>
      </c>
      <c r="G17" s="35">
        <v>379057.49700564297</v>
      </c>
      <c r="H17" s="35">
        <v>338031.20406532666</v>
      </c>
      <c r="I17" s="35">
        <v>295553.50759917591</v>
      </c>
      <c r="J17" s="35">
        <v>293301.07992457796</v>
      </c>
      <c r="K17" s="35">
        <v>276707.25418861368</v>
      </c>
      <c r="L17" s="35">
        <v>257016.7664395748</v>
      </c>
      <c r="M17" s="35">
        <v>247132.32459530816</v>
      </c>
      <c r="N17" s="35">
        <v>198525.13780009933</v>
      </c>
      <c r="O17" s="35">
        <v>197131.37566211037</v>
      </c>
      <c r="P17" s="35">
        <v>186358.37959070137</v>
      </c>
      <c r="Q17" s="35">
        <v>164017.54152034436</v>
      </c>
      <c r="R17" s="35">
        <v>152169.38748713653</v>
      </c>
      <c r="S17" s="35">
        <v>153679.27835724643</v>
      </c>
      <c r="T17" s="35">
        <v>140262.68955943332</v>
      </c>
      <c r="U17" s="35">
        <v>130062.63198842449</v>
      </c>
      <c r="V17" s="35">
        <v>124347.48998106108</v>
      </c>
      <c r="W17" s="35">
        <v>112576.06827527017</v>
      </c>
      <c r="X17" s="35">
        <v>106844.15996719002</v>
      </c>
      <c r="Y17" s="35">
        <v>96114.919749259585</v>
      </c>
      <c r="Z17" s="35">
        <v>77657.804408550408</v>
      </c>
      <c r="AA17" s="35">
        <v>69324.967356724039</v>
      </c>
      <c r="AB17" s="35">
        <v>73710.697907058187</v>
      </c>
      <c r="AC17" s="35">
        <v>61065.337524459494</v>
      </c>
      <c r="AD17" s="35">
        <v>56552.394967830129</v>
      </c>
      <c r="AE17" s="35">
        <v>51853.54665492403</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171730.9975</v>
      </c>
      <c r="D20" s="33">
        <v>144431.07149999999</v>
      </c>
      <c r="E20" s="33">
        <v>121860.2525</v>
      </c>
      <c r="F20" s="33">
        <v>120206.43021551491</v>
      </c>
      <c r="G20" s="33">
        <v>88427.578238008995</v>
      </c>
      <c r="H20" s="33">
        <v>75154.437875895688</v>
      </c>
      <c r="I20" s="33">
        <v>69500.641508154396</v>
      </c>
      <c r="J20" s="33">
        <v>70774.329168265496</v>
      </c>
      <c r="K20" s="33">
        <v>67727.663221763403</v>
      </c>
      <c r="L20" s="33">
        <v>62331.546892202699</v>
      </c>
      <c r="M20" s="33">
        <v>56931.40239717815</v>
      </c>
      <c r="N20" s="33">
        <v>19137.256902692399</v>
      </c>
      <c r="O20" s="33">
        <v>22886.604535798298</v>
      </c>
      <c r="P20" s="33">
        <v>19051.211688904201</v>
      </c>
      <c r="Q20" s="33">
        <v>10282.745500000001</v>
      </c>
      <c r="R20" s="33">
        <v>12185.152</v>
      </c>
      <c r="S20" s="33">
        <v>13194.3135</v>
      </c>
      <c r="T20" s="33">
        <v>12263.1055</v>
      </c>
      <c r="U20" s="33">
        <v>11006.938</v>
      </c>
      <c r="V20" s="33">
        <v>9140.6656999999996</v>
      </c>
      <c r="W20" s="33">
        <v>5056.3795621950094</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230.71285103747297</v>
      </c>
      <c r="D22" s="33">
        <v>220.671460721702</v>
      </c>
      <c r="E22" s="33">
        <v>640.69054601238292</v>
      </c>
      <c r="F22" s="33">
        <v>1595.5549982410639</v>
      </c>
      <c r="G22" s="33">
        <v>2120.6149815322101</v>
      </c>
      <c r="H22" s="33">
        <v>1138.534972326928</v>
      </c>
      <c r="I22" s="33">
        <v>2039.944896908532</v>
      </c>
      <c r="J22" s="33">
        <v>2478.54254731827</v>
      </c>
      <c r="K22" s="33">
        <v>4744.6994725964878</v>
      </c>
      <c r="L22" s="33">
        <v>3739.054021197886</v>
      </c>
      <c r="M22" s="33">
        <v>3847.6717394269899</v>
      </c>
      <c r="N22" s="33">
        <v>4402.6604650746604</v>
      </c>
      <c r="O22" s="33">
        <v>4649.2784876431097</v>
      </c>
      <c r="P22" s="33">
        <v>5477.6667233487997</v>
      </c>
      <c r="Q22" s="33">
        <v>4449.0356275999602</v>
      </c>
      <c r="R22" s="33">
        <v>3520.3343233317864</v>
      </c>
      <c r="S22" s="33">
        <v>4728.0544182334397</v>
      </c>
      <c r="T22" s="33">
        <v>4945.1916721797843</v>
      </c>
      <c r="U22" s="33">
        <v>4412.2751443369407</v>
      </c>
      <c r="V22" s="33">
        <v>3736.4018269273051</v>
      </c>
      <c r="W22" s="33">
        <v>3785.8948094791699</v>
      </c>
      <c r="X22" s="33">
        <v>3912.1617968624601</v>
      </c>
      <c r="Y22" s="33">
        <v>134.21708282509999</v>
      </c>
      <c r="Z22" s="33">
        <v>1.0138017000000001E-4</v>
      </c>
      <c r="AA22" s="33">
        <v>9.8061579999999995E-5</v>
      </c>
      <c r="AB22" s="33">
        <v>1.3853143000000002E-4</v>
      </c>
      <c r="AC22" s="33">
        <v>1.3191362000000001E-4</v>
      </c>
      <c r="AD22" s="33">
        <v>1.2167561000000001E-4</v>
      </c>
      <c r="AE22" s="33">
        <v>1.1361701000000001E-4</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7.8232917999999902E-5</v>
      </c>
      <c r="D24" s="33">
        <v>7.8245246499999985E-5</v>
      </c>
      <c r="E24" s="33">
        <v>102.61173707097799</v>
      </c>
      <c r="F24" s="33">
        <v>572.40840917710898</v>
      </c>
      <c r="G24" s="33">
        <v>103.35428128012498</v>
      </c>
      <c r="H24" s="33">
        <v>224.24901183427761</v>
      </c>
      <c r="I24" s="33">
        <v>148.62285912054799</v>
      </c>
      <c r="J24" s="33">
        <v>373.62245900641051</v>
      </c>
      <c r="K24" s="33">
        <v>161.54217562062848</v>
      </c>
      <c r="L24" s="33">
        <v>305.78456910400701</v>
      </c>
      <c r="M24" s="33">
        <v>439.58839079150198</v>
      </c>
      <c r="N24" s="33">
        <v>2108.5929272533431</v>
      </c>
      <c r="O24" s="33">
        <v>905.32266800220998</v>
      </c>
      <c r="P24" s="33">
        <v>3192.9443333451936</v>
      </c>
      <c r="Q24" s="33">
        <v>2276.3726736986855</v>
      </c>
      <c r="R24" s="33">
        <v>2795.9475875277317</v>
      </c>
      <c r="S24" s="33">
        <v>4422.0537703018799</v>
      </c>
      <c r="T24" s="33">
        <v>5609.7626800014505</v>
      </c>
      <c r="U24" s="33">
        <v>6285.6433850914009</v>
      </c>
      <c r="V24" s="33">
        <v>8833.8468830840557</v>
      </c>
      <c r="W24" s="33">
        <v>5093.0336934739034</v>
      </c>
      <c r="X24" s="33">
        <v>7135.649400215696</v>
      </c>
      <c r="Y24" s="33">
        <v>10110.566338631221</v>
      </c>
      <c r="Z24" s="33">
        <v>3463.6296508531495</v>
      </c>
      <c r="AA24" s="33">
        <v>3083.4621923446398</v>
      </c>
      <c r="AB24" s="33">
        <v>4548.5801905840499</v>
      </c>
      <c r="AC24" s="33">
        <v>5850.8678083013401</v>
      </c>
      <c r="AD24" s="33">
        <v>4982.2817891866498</v>
      </c>
      <c r="AE24" s="33">
        <v>5056.5376768023698</v>
      </c>
    </row>
    <row r="25" spans="1:31">
      <c r="A25" s="29" t="s">
        <v>130</v>
      </c>
      <c r="B25" s="29" t="s">
        <v>65</v>
      </c>
      <c r="C25" s="33">
        <v>15036.22934</v>
      </c>
      <c r="D25" s="33">
        <v>15155.633280000002</v>
      </c>
      <c r="E25" s="33">
        <v>13690.780439999999</v>
      </c>
      <c r="F25" s="33">
        <v>17631.561959999999</v>
      </c>
      <c r="G25" s="33">
        <v>16166.28894</v>
      </c>
      <c r="H25" s="33">
        <v>15002.200719999999</v>
      </c>
      <c r="I25" s="33">
        <v>15505.34396</v>
      </c>
      <c r="J25" s="33">
        <v>19136.06005</v>
      </c>
      <c r="K25" s="33">
        <v>15306.45909</v>
      </c>
      <c r="L25" s="33">
        <v>14156.53147</v>
      </c>
      <c r="M25" s="33">
        <v>13520.417019999999</v>
      </c>
      <c r="N25" s="33">
        <v>12285.95066</v>
      </c>
      <c r="O25" s="33">
        <v>13705.313199999999</v>
      </c>
      <c r="P25" s="33">
        <v>13976.337260000002</v>
      </c>
      <c r="Q25" s="33">
        <v>13498.848239999999</v>
      </c>
      <c r="R25" s="33">
        <v>12438.534720000001</v>
      </c>
      <c r="S25" s="33">
        <v>14871.71308</v>
      </c>
      <c r="T25" s="33">
        <v>11837.932419999999</v>
      </c>
      <c r="U25" s="33">
        <v>10736.89055</v>
      </c>
      <c r="V25" s="33">
        <v>9355.9604899999995</v>
      </c>
      <c r="W25" s="33">
        <v>8945.7530300000017</v>
      </c>
      <c r="X25" s="33">
        <v>9741.8183499999996</v>
      </c>
      <c r="Y25" s="33">
        <v>8999.2615000000005</v>
      </c>
      <c r="Z25" s="33">
        <v>8978.7157899999984</v>
      </c>
      <c r="AA25" s="33">
        <v>8357.09231</v>
      </c>
      <c r="AB25" s="33">
        <v>9735.3590399999994</v>
      </c>
      <c r="AC25" s="33">
        <v>7492.6539600000006</v>
      </c>
      <c r="AD25" s="33">
        <v>6119.9211239999995</v>
      </c>
      <c r="AE25" s="33">
        <v>5302.9928099999997</v>
      </c>
    </row>
    <row r="26" spans="1:31">
      <c r="A26" s="29" t="s">
        <v>130</v>
      </c>
      <c r="B26" s="29" t="s">
        <v>69</v>
      </c>
      <c r="C26" s="33">
        <v>15594.180904579367</v>
      </c>
      <c r="D26" s="33">
        <v>17305.888753591145</v>
      </c>
      <c r="E26" s="33">
        <v>15102.280727731712</v>
      </c>
      <c r="F26" s="33">
        <v>14090.000741887354</v>
      </c>
      <c r="G26" s="33">
        <v>14341.880773092016</v>
      </c>
      <c r="H26" s="33">
        <v>14139.641378577629</v>
      </c>
      <c r="I26" s="33">
        <v>13097.18706273671</v>
      </c>
      <c r="J26" s="33">
        <v>10252.258204595866</v>
      </c>
      <c r="K26" s="33">
        <v>8793.8406239859742</v>
      </c>
      <c r="L26" s="33">
        <v>8827.5200768835766</v>
      </c>
      <c r="M26" s="33">
        <v>9927.5557551550082</v>
      </c>
      <c r="N26" s="33">
        <v>8606.1448248487213</v>
      </c>
      <c r="O26" s="33">
        <v>8015.3104539534934</v>
      </c>
      <c r="P26" s="33">
        <v>7309.4752724186483</v>
      </c>
      <c r="Q26" s="33">
        <v>7573.0767261852279</v>
      </c>
      <c r="R26" s="33">
        <v>7015.6072530953952</v>
      </c>
      <c r="S26" s="33">
        <v>4566.9017757787378</v>
      </c>
      <c r="T26" s="33">
        <v>3589.5479349541461</v>
      </c>
      <c r="U26" s="33">
        <v>3453.4367490956788</v>
      </c>
      <c r="V26" s="33">
        <v>2780.8353379197301</v>
      </c>
      <c r="W26" s="33">
        <v>2879.6344829436985</v>
      </c>
      <c r="X26" s="33">
        <v>2728.5997901914611</v>
      </c>
      <c r="Y26" s="33">
        <v>1801.8981704387763</v>
      </c>
      <c r="Z26" s="33">
        <v>1725.2241931253297</v>
      </c>
      <c r="AA26" s="33">
        <v>1699.0982776313153</v>
      </c>
      <c r="AB26" s="33">
        <v>971.74697851305018</v>
      </c>
      <c r="AC26" s="33">
        <v>846.26991253226038</v>
      </c>
      <c r="AD26" s="33">
        <v>780.94332368062908</v>
      </c>
      <c r="AE26" s="33">
        <v>726.44266645971106</v>
      </c>
    </row>
    <row r="27" spans="1:31">
      <c r="A27" s="29" t="s">
        <v>130</v>
      </c>
      <c r="B27" s="29" t="s">
        <v>68</v>
      </c>
      <c r="C27" s="33">
        <v>4.979111438690814</v>
      </c>
      <c r="D27" s="33">
        <v>5.7841321919395172</v>
      </c>
      <c r="E27" s="33">
        <v>5.5558543785153045</v>
      </c>
      <c r="F27" s="33">
        <v>5.1041663907867614</v>
      </c>
      <c r="G27" s="33">
        <v>6.5664474883846573</v>
      </c>
      <c r="H27" s="33">
        <v>12.488944258007344</v>
      </c>
      <c r="I27" s="33">
        <v>11.982774348531358</v>
      </c>
      <c r="J27" s="33">
        <v>19.809890611615653</v>
      </c>
      <c r="K27" s="33">
        <v>22.029964677799022</v>
      </c>
      <c r="L27" s="33">
        <v>21.663391776775679</v>
      </c>
      <c r="M27" s="33">
        <v>20.716685919816541</v>
      </c>
      <c r="N27" s="33">
        <v>70.839844963625154</v>
      </c>
      <c r="O27" s="33">
        <v>81.793061707406139</v>
      </c>
      <c r="P27" s="33">
        <v>76.900642790803275</v>
      </c>
      <c r="Q27" s="33">
        <v>81.427902837300394</v>
      </c>
      <c r="R27" s="33">
        <v>78.093261936348298</v>
      </c>
      <c r="S27" s="33">
        <v>105.5052319155687</v>
      </c>
      <c r="T27" s="33">
        <v>107.7383226010984</v>
      </c>
      <c r="U27" s="33">
        <v>111.86884579816781</v>
      </c>
      <c r="V27" s="33">
        <v>123.79545575824973</v>
      </c>
      <c r="W27" s="33">
        <v>137.76409706779523</v>
      </c>
      <c r="X27" s="33">
        <v>140.14687823859123</v>
      </c>
      <c r="Y27" s="33">
        <v>130.06196803940793</v>
      </c>
      <c r="Z27" s="33">
        <v>132.93992954418519</v>
      </c>
      <c r="AA27" s="33">
        <v>125.36112217146035</v>
      </c>
      <c r="AB27" s="33">
        <v>122.82810545295528</v>
      </c>
      <c r="AC27" s="33">
        <v>117.30744522113631</v>
      </c>
      <c r="AD27" s="33">
        <v>114.97021963196865</v>
      </c>
      <c r="AE27" s="33">
        <v>111.08841829784457</v>
      </c>
    </row>
    <row r="28" spans="1:31">
      <c r="A28" s="29" t="s">
        <v>130</v>
      </c>
      <c r="B28" s="29" t="s">
        <v>36</v>
      </c>
      <c r="C28" s="33">
        <v>4.6408540999999899E-8</v>
      </c>
      <c r="D28" s="33">
        <v>6.3546055999999997E-8</v>
      </c>
      <c r="E28" s="33">
        <v>6.1233429999999988E-8</v>
      </c>
      <c r="F28" s="33">
        <v>9.0504053000000008E-8</v>
      </c>
      <c r="G28" s="33">
        <v>8.8438402999999994E-8</v>
      </c>
      <c r="H28" s="33">
        <v>8.8173349999999991E-8</v>
      </c>
      <c r="I28" s="33">
        <v>1.2442909999999979E-7</v>
      </c>
      <c r="J28" s="33">
        <v>1.4454819499999992E-7</v>
      </c>
      <c r="K28" s="33">
        <v>1.8152994999999999E-7</v>
      </c>
      <c r="L28" s="33">
        <v>2.0882478000000001E-7</v>
      </c>
      <c r="M28" s="33">
        <v>2.2363263999999999E-7</v>
      </c>
      <c r="N28" s="33">
        <v>0.45740435676719998</v>
      </c>
      <c r="O28" s="33">
        <v>0.43326954924183997</v>
      </c>
      <c r="P28" s="33">
        <v>0.41518314568404002</v>
      </c>
      <c r="Q28" s="33">
        <v>0.40367878865329998</v>
      </c>
      <c r="R28" s="33">
        <v>0.38292789496475999</v>
      </c>
      <c r="S28" s="33">
        <v>0.35070894674934</v>
      </c>
      <c r="T28" s="33">
        <v>0.33264044836226997</v>
      </c>
      <c r="U28" s="33">
        <v>0.32512316732899998</v>
      </c>
      <c r="V28" s="33">
        <v>0.30774160747520002</v>
      </c>
      <c r="W28" s="33">
        <v>3.5492842000000002</v>
      </c>
      <c r="X28" s="33">
        <v>3.2874847999999903</v>
      </c>
      <c r="Y28" s="33">
        <v>2.9222992399999996</v>
      </c>
      <c r="Z28" s="33">
        <v>3.0771729100000003</v>
      </c>
      <c r="AA28" s="33">
        <v>2.8653511100000002</v>
      </c>
      <c r="AB28" s="33">
        <v>2.6336913200000001</v>
      </c>
      <c r="AC28" s="33">
        <v>2.4390370200000002</v>
      </c>
      <c r="AD28" s="33">
        <v>2.3714598000000002</v>
      </c>
      <c r="AE28" s="33">
        <v>2.2030760599999999</v>
      </c>
    </row>
    <row r="29" spans="1:31">
      <c r="A29" s="29" t="s">
        <v>130</v>
      </c>
      <c r="B29" s="29" t="s">
        <v>73</v>
      </c>
      <c r="C29" s="33">
        <v>567.99589000000003</v>
      </c>
      <c r="D29" s="33">
        <v>878.08136000000002</v>
      </c>
      <c r="E29" s="33">
        <v>1110.0165601029794</v>
      </c>
      <c r="F29" s="33">
        <v>1197.509815686341</v>
      </c>
      <c r="G29" s="33">
        <v>645.04034971456736</v>
      </c>
      <c r="H29" s="33">
        <v>921.28884781599595</v>
      </c>
      <c r="I29" s="33">
        <v>1176.9206393436416</v>
      </c>
      <c r="J29" s="33">
        <v>1040.030996941216</v>
      </c>
      <c r="K29" s="33">
        <v>1059.5914962563095</v>
      </c>
      <c r="L29" s="33">
        <v>1283.2960798037402</v>
      </c>
      <c r="M29" s="33">
        <v>1182.4808207022165</v>
      </c>
      <c r="N29" s="33">
        <v>1079.2115988523269</v>
      </c>
      <c r="O29" s="33">
        <v>1040.4841495320293</v>
      </c>
      <c r="P29" s="33">
        <v>695.58804203022919</v>
      </c>
      <c r="Q29" s="33">
        <v>782.72383443864715</v>
      </c>
      <c r="R29" s="33">
        <v>809.17732531044885</v>
      </c>
      <c r="S29" s="33">
        <v>730.57600550595998</v>
      </c>
      <c r="T29" s="33">
        <v>683.67803948881215</v>
      </c>
      <c r="U29" s="33">
        <v>763.86401029378078</v>
      </c>
      <c r="V29" s="33">
        <v>657.01900559763089</v>
      </c>
      <c r="W29" s="33">
        <v>700.05926397357871</v>
      </c>
      <c r="X29" s="33">
        <v>656.53103425108816</v>
      </c>
      <c r="Y29" s="33">
        <v>420.4604471430136</v>
      </c>
      <c r="Z29" s="33">
        <v>447.5433575604003</v>
      </c>
      <c r="AA29" s="33">
        <v>456.23409864087813</v>
      </c>
      <c r="AB29" s="33">
        <v>434.10975171624222</v>
      </c>
      <c r="AC29" s="33">
        <v>353.99503300965551</v>
      </c>
      <c r="AD29" s="33">
        <v>313.64344691384815</v>
      </c>
      <c r="AE29" s="33">
        <v>215.95835641075016</v>
      </c>
    </row>
    <row r="30" spans="1:31">
      <c r="A30" s="29" t="s">
        <v>130</v>
      </c>
      <c r="B30" s="29" t="s">
        <v>56</v>
      </c>
      <c r="C30" s="33">
        <v>7.4176051999999895E-2</v>
      </c>
      <c r="D30" s="33">
        <v>0.34761204499999998</v>
      </c>
      <c r="E30" s="33">
        <v>0.65957136000000005</v>
      </c>
      <c r="F30" s="33">
        <v>1.4023596999999999</v>
      </c>
      <c r="G30" s="33">
        <v>2.1048375500000001</v>
      </c>
      <c r="H30" s="33">
        <v>2.9446018299999999</v>
      </c>
      <c r="I30" s="33">
        <v>3.6423331600000002</v>
      </c>
      <c r="J30" s="33">
        <v>4.3369887</v>
      </c>
      <c r="K30" s="33">
        <v>4.9126469999999998</v>
      </c>
      <c r="L30" s="33">
        <v>5.6867380600000006</v>
      </c>
      <c r="M30" s="33">
        <v>5.94045705</v>
      </c>
      <c r="N30" s="33">
        <v>6.5502569999999993</v>
      </c>
      <c r="O30" s="33">
        <v>7.0921640999999997</v>
      </c>
      <c r="P30" s="33">
        <v>7.4167975000000004</v>
      </c>
      <c r="Q30" s="33">
        <v>8.1287696999999994</v>
      </c>
      <c r="R30" s="33">
        <v>7.9469404000000008</v>
      </c>
      <c r="S30" s="33">
        <v>7.6558137999999998</v>
      </c>
      <c r="T30" s="33">
        <v>7.4877039000000005</v>
      </c>
      <c r="U30" s="33">
        <v>7.6244028999999998</v>
      </c>
      <c r="V30" s="33">
        <v>7.4301015999999995</v>
      </c>
      <c r="W30" s="33">
        <v>7.6049773000000007</v>
      </c>
      <c r="X30" s="33">
        <v>7.4418433999999998</v>
      </c>
      <c r="Y30" s="33">
        <v>6.4546263000000001</v>
      </c>
      <c r="Z30" s="33">
        <v>6.7495657999999992</v>
      </c>
      <c r="AA30" s="33">
        <v>6.2234688</v>
      </c>
      <c r="AB30" s="33">
        <v>5.8780004999999997</v>
      </c>
      <c r="AC30" s="33">
        <v>5.2209982999999998</v>
      </c>
      <c r="AD30" s="33">
        <v>4.7021183000000004</v>
      </c>
      <c r="AE30" s="33">
        <v>4.2485992999999995</v>
      </c>
    </row>
    <row r="31" spans="1:31">
      <c r="A31" s="34" t="s">
        <v>138</v>
      </c>
      <c r="B31" s="34"/>
      <c r="C31" s="35">
        <v>202597.09978528848</v>
      </c>
      <c r="D31" s="35">
        <v>177119.04920475002</v>
      </c>
      <c r="E31" s="35">
        <v>151402.17180519356</v>
      </c>
      <c r="F31" s="35">
        <v>154101.06049121119</v>
      </c>
      <c r="G31" s="35">
        <v>121166.28366140174</v>
      </c>
      <c r="H31" s="35">
        <v>105671.55290289252</v>
      </c>
      <c r="I31" s="35">
        <v>100303.72306126873</v>
      </c>
      <c r="J31" s="35">
        <v>103034.62231979767</v>
      </c>
      <c r="K31" s="35">
        <v>96756.234548644308</v>
      </c>
      <c r="L31" s="35">
        <v>89382.100421164956</v>
      </c>
      <c r="M31" s="35">
        <v>84687.351988471462</v>
      </c>
      <c r="N31" s="35">
        <v>46611.445624832748</v>
      </c>
      <c r="O31" s="35">
        <v>50243.622407104514</v>
      </c>
      <c r="P31" s="35">
        <v>49084.535920807648</v>
      </c>
      <c r="Q31" s="35">
        <v>38161.506670321171</v>
      </c>
      <c r="R31" s="35">
        <v>38033.669145891261</v>
      </c>
      <c r="S31" s="35">
        <v>41888.54177622962</v>
      </c>
      <c r="T31" s="35">
        <v>38353.278529736483</v>
      </c>
      <c r="U31" s="35">
        <v>36007.052674322185</v>
      </c>
      <c r="V31" s="35">
        <v>33971.505693689338</v>
      </c>
      <c r="W31" s="35">
        <v>25898.459675159582</v>
      </c>
      <c r="X31" s="35">
        <v>23658.376215508208</v>
      </c>
      <c r="Y31" s="35">
        <v>21176.005059934505</v>
      </c>
      <c r="Z31" s="35">
        <v>14300.509664902833</v>
      </c>
      <c r="AA31" s="35">
        <v>13265.014000208996</v>
      </c>
      <c r="AB31" s="35">
        <v>15378.514453081487</v>
      </c>
      <c r="AC31" s="35">
        <v>14307.099257968357</v>
      </c>
      <c r="AD31" s="35">
        <v>11998.116578174857</v>
      </c>
      <c r="AE31" s="35">
        <v>11197.061685176935</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133969.58809999999</v>
      </c>
      <c r="D34" s="33">
        <v>118666.5938</v>
      </c>
      <c r="E34" s="33">
        <v>118082.8397</v>
      </c>
      <c r="F34" s="33">
        <v>87196.899023579201</v>
      </c>
      <c r="G34" s="33">
        <v>75367.485390527334</v>
      </c>
      <c r="H34" s="33">
        <v>71253.37100421841</v>
      </c>
      <c r="I34" s="33">
        <v>61509.344674684435</v>
      </c>
      <c r="J34" s="33">
        <v>61270.811524954974</v>
      </c>
      <c r="K34" s="33">
        <v>57795.658036541819</v>
      </c>
      <c r="L34" s="33">
        <v>53002.934816415647</v>
      </c>
      <c r="M34" s="33">
        <v>48616.312783936286</v>
      </c>
      <c r="N34" s="33">
        <v>45103.355217053802</v>
      </c>
      <c r="O34" s="33">
        <v>37150.248120033655</v>
      </c>
      <c r="P34" s="33">
        <v>32065.316970669057</v>
      </c>
      <c r="Q34" s="33">
        <v>29386.429351322207</v>
      </c>
      <c r="R34" s="33">
        <v>24910.97419899212</v>
      </c>
      <c r="S34" s="33">
        <v>23630.93283846253</v>
      </c>
      <c r="T34" s="33">
        <v>22870.507004812</v>
      </c>
      <c r="U34" s="33">
        <v>19830.032930564281</v>
      </c>
      <c r="V34" s="33">
        <v>20348.889847000351</v>
      </c>
      <c r="W34" s="33">
        <v>17824.70388546028</v>
      </c>
      <c r="X34" s="33">
        <v>13576.241482682983</v>
      </c>
      <c r="Y34" s="33">
        <v>10860.012884360371</v>
      </c>
      <c r="Z34" s="33">
        <v>9890.1159711894306</v>
      </c>
      <c r="AA34" s="33">
        <v>8586.0695288440093</v>
      </c>
      <c r="AB34" s="33">
        <v>8134.7299000000003</v>
      </c>
      <c r="AC34" s="33">
        <v>7444.7496999999994</v>
      </c>
      <c r="AD34" s="33">
        <v>6338.1941999999999</v>
      </c>
      <c r="AE34" s="33">
        <v>6057.9549999999999</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7669.4091867732304</v>
      </c>
      <c r="D36" s="33">
        <v>7309.8315894849229</v>
      </c>
      <c r="E36" s="33">
        <v>7773.1362603732996</v>
      </c>
      <c r="F36" s="33">
        <v>14097.79466936403</v>
      </c>
      <c r="G36" s="33">
        <v>15938.217626832051</v>
      </c>
      <c r="H36" s="33">
        <v>13743.135163557279</v>
      </c>
      <c r="I36" s="33">
        <v>14270.2228613877</v>
      </c>
      <c r="J36" s="33">
        <v>13664.20756269324</v>
      </c>
      <c r="K36" s="33">
        <v>14253.15316579749</v>
      </c>
      <c r="L36" s="33">
        <v>14050.658067806415</v>
      </c>
      <c r="M36" s="33">
        <v>15521.681985478601</v>
      </c>
      <c r="N36" s="33">
        <v>14138.430989957888</v>
      </c>
      <c r="O36" s="33">
        <v>16755.525688326368</v>
      </c>
      <c r="P36" s="33">
        <v>13791.077481507131</v>
      </c>
      <c r="Q36" s="33">
        <v>12667.886177162916</v>
      </c>
      <c r="R36" s="33">
        <v>9446.6078733694012</v>
      </c>
      <c r="S36" s="33">
        <v>9981.8426853218607</v>
      </c>
      <c r="T36" s="33">
        <v>9247.8897814367792</v>
      </c>
      <c r="U36" s="33">
        <v>7281.1115763938105</v>
      </c>
      <c r="V36" s="33">
        <v>7813.4062742242104</v>
      </c>
      <c r="W36" s="33">
        <v>8014.8933713560909</v>
      </c>
      <c r="X36" s="33">
        <v>8220.9739685289605</v>
      </c>
      <c r="Y36" s="33">
        <v>6783.4272038490099</v>
      </c>
      <c r="Z36" s="33">
        <v>6356.7156602539098</v>
      </c>
      <c r="AA36" s="33">
        <v>2930.1699563658899</v>
      </c>
      <c r="AB36" s="33">
        <v>2054.5034534042297</v>
      </c>
      <c r="AC36" s="33">
        <v>1964.4828507125501</v>
      </c>
      <c r="AD36" s="33">
        <v>1869.4909463553029</v>
      </c>
      <c r="AE36" s="33">
        <v>1782.7140442643999</v>
      </c>
    </row>
    <row r="37" spans="1:31">
      <c r="A37" s="29" t="s">
        <v>131</v>
      </c>
      <c r="B37" s="29" t="s">
        <v>32</v>
      </c>
      <c r="C37" s="33">
        <v>254.79684</v>
      </c>
      <c r="D37" s="33">
        <v>245.05345</v>
      </c>
      <c r="E37" s="33">
        <v>462.464</v>
      </c>
      <c r="F37" s="33">
        <v>440.94678000000005</v>
      </c>
      <c r="G37" s="33">
        <v>417.44049999999999</v>
      </c>
      <c r="H37" s="33">
        <v>400.31270000000001</v>
      </c>
      <c r="I37" s="33">
        <v>618.24919999999997</v>
      </c>
      <c r="J37" s="33">
        <v>717.2953</v>
      </c>
      <c r="K37" s="33">
        <v>830.7201</v>
      </c>
      <c r="L37" s="33">
        <v>591.59556000000009</v>
      </c>
      <c r="M37" s="33">
        <v>506.74437999999998</v>
      </c>
      <c r="N37" s="33">
        <v>491.07878000000005</v>
      </c>
      <c r="O37" s="33">
        <v>736.11390000000006</v>
      </c>
      <c r="P37" s="33">
        <v>625.15930000000003</v>
      </c>
      <c r="Q37" s="33">
        <v>557.69293999999991</v>
      </c>
      <c r="R37" s="33">
        <v>602.42550000000006</v>
      </c>
      <c r="S37" s="33">
        <v>664.04975000000002</v>
      </c>
      <c r="T37" s="33">
        <v>595.20990000000006</v>
      </c>
      <c r="U37" s="33">
        <v>488.73194000000001</v>
      </c>
      <c r="V37" s="33">
        <v>548.56419999999991</v>
      </c>
      <c r="W37" s="33">
        <v>642.93759999999997</v>
      </c>
      <c r="X37" s="33">
        <v>641.50256000000002</v>
      </c>
      <c r="Y37" s="33">
        <v>506.22447</v>
      </c>
      <c r="Z37" s="33">
        <v>476.55430000000001</v>
      </c>
      <c r="AA37" s="33">
        <v>367.14565999999996</v>
      </c>
      <c r="AB37" s="33">
        <v>0</v>
      </c>
      <c r="AC37" s="33">
        <v>0</v>
      </c>
      <c r="AD37" s="33">
        <v>0</v>
      </c>
      <c r="AE37" s="33">
        <v>0</v>
      </c>
    </row>
    <row r="38" spans="1:31">
      <c r="A38" s="29" t="s">
        <v>131</v>
      </c>
      <c r="B38" s="29" t="s">
        <v>66</v>
      </c>
      <c r="C38" s="33">
        <v>1.4657578309999969E-4</v>
      </c>
      <c r="D38" s="33">
        <v>1.4525201890000001E-4</v>
      </c>
      <c r="E38" s="33">
        <v>1.4804915319999986E-4</v>
      </c>
      <c r="F38" s="33">
        <v>1025.6406180723777</v>
      </c>
      <c r="G38" s="33">
        <v>614.89984460042092</v>
      </c>
      <c r="H38" s="33">
        <v>617.92629547523393</v>
      </c>
      <c r="I38" s="33">
        <v>966.70683393412992</v>
      </c>
      <c r="J38" s="33">
        <v>1507.7461444454179</v>
      </c>
      <c r="K38" s="33">
        <v>1178.587022159908</v>
      </c>
      <c r="L38" s="33">
        <v>1922.1215961680118</v>
      </c>
      <c r="M38" s="33">
        <v>3409.9659289308293</v>
      </c>
      <c r="N38" s="33">
        <v>3586.4694363664958</v>
      </c>
      <c r="O38" s="33">
        <v>4136.8543363717272</v>
      </c>
      <c r="P38" s="33">
        <v>3096.2050752325713</v>
      </c>
      <c r="Q38" s="33">
        <v>3595.1606947678529</v>
      </c>
      <c r="R38" s="33">
        <v>4174.8930922634436</v>
      </c>
      <c r="S38" s="33">
        <v>6090.7798669284966</v>
      </c>
      <c r="T38" s="33">
        <v>3370.7218655014367</v>
      </c>
      <c r="U38" s="33">
        <v>3806.9461693847702</v>
      </c>
      <c r="V38" s="33">
        <v>4626.807008006941</v>
      </c>
      <c r="W38" s="33">
        <v>4544.1969480879898</v>
      </c>
      <c r="X38" s="33">
        <v>4027.7106971204998</v>
      </c>
      <c r="Y38" s="33">
        <v>2721.666656665624</v>
      </c>
      <c r="Z38" s="33">
        <v>3008.4355547782166</v>
      </c>
      <c r="AA38" s="33">
        <v>2961.44192496917</v>
      </c>
      <c r="AB38" s="33">
        <v>2974.427709341438</v>
      </c>
      <c r="AC38" s="33">
        <v>1545.689558078295</v>
      </c>
      <c r="AD38" s="33">
        <v>1508.2659430861058</v>
      </c>
      <c r="AE38" s="33">
        <v>1108.3463533385841</v>
      </c>
    </row>
    <row r="39" spans="1:31">
      <c r="A39" s="29" t="s">
        <v>131</v>
      </c>
      <c r="B39" s="29" t="s">
        <v>65</v>
      </c>
      <c r="C39" s="33">
        <v>4745.6520999999993</v>
      </c>
      <c r="D39" s="33">
        <v>4519.3524000000007</v>
      </c>
      <c r="E39" s="33">
        <v>4323.9606999999996</v>
      </c>
      <c r="F39" s="33">
        <v>4108.6220000000003</v>
      </c>
      <c r="G39" s="33">
        <v>3911.1637000000001</v>
      </c>
      <c r="H39" s="33">
        <v>3723.7559000000001</v>
      </c>
      <c r="I39" s="33">
        <v>3560.2709</v>
      </c>
      <c r="J39" s="33">
        <v>3372.2053000000001</v>
      </c>
      <c r="K39" s="33">
        <v>3221.8735000000001</v>
      </c>
      <c r="L39" s="33">
        <v>2975.9818</v>
      </c>
      <c r="M39" s="33">
        <v>2943.2244999999998</v>
      </c>
      <c r="N39" s="33">
        <v>2763.076</v>
      </c>
      <c r="O39" s="33">
        <v>2634.3057000000003</v>
      </c>
      <c r="P39" s="33">
        <v>2447.5278600000001</v>
      </c>
      <c r="Q39" s="33">
        <v>2270.9139399999999</v>
      </c>
      <c r="R39" s="33">
        <v>2155.2417999999998</v>
      </c>
      <c r="S39" s="33">
        <v>679.73400000000004</v>
      </c>
      <c r="T39" s="33">
        <v>606.61450000000002</v>
      </c>
      <c r="U39" s="33">
        <v>570.72259999999994</v>
      </c>
      <c r="V39" s="33">
        <v>549.9855</v>
      </c>
      <c r="W39" s="33">
        <v>567.13099999999997</v>
      </c>
      <c r="X39" s="33">
        <v>0</v>
      </c>
      <c r="Y39" s="33">
        <v>0</v>
      </c>
      <c r="Z39" s="33">
        <v>0</v>
      </c>
      <c r="AA39" s="33">
        <v>0</v>
      </c>
      <c r="AB39" s="33">
        <v>0</v>
      </c>
      <c r="AC39" s="33">
        <v>0</v>
      </c>
      <c r="AD39" s="33">
        <v>0</v>
      </c>
      <c r="AE39" s="33">
        <v>0</v>
      </c>
    </row>
    <row r="40" spans="1:31">
      <c r="A40" s="29" t="s">
        <v>131</v>
      </c>
      <c r="B40" s="29" t="s">
        <v>69</v>
      </c>
      <c r="C40" s="33">
        <v>5023.3551879677489</v>
      </c>
      <c r="D40" s="33">
        <v>7521.8746860824576</v>
      </c>
      <c r="E40" s="33">
        <v>7064.0783068963856</v>
      </c>
      <c r="F40" s="33">
        <v>6502.7560332700104</v>
      </c>
      <c r="G40" s="33">
        <v>7213.2497288622144</v>
      </c>
      <c r="H40" s="33">
        <v>6543.0044480455417</v>
      </c>
      <c r="I40" s="33">
        <v>6633.977682391097</v>
      </c>
      <c r="J40" s="33">
        <v>5932.0989274073036</v>
      </c>
      <c r="K40" s="33">
        <v>5693.1323105673409</v>
      </c>
      <c r="L40" s="33">
        <v>5490.4423449500646</v>
      </c>
      <c r="M40" s="33">
        <v>4669.5762380106889</v>
      </c>
      <c r="N40" s="33">
        <v>4459.5029807868013</v>
      </c>
      <c r="O40" s="33">
        <v>3807.1788607933581</v>
      </c>
      <c r="P40" s="33">
        <v>4017.5557064723521</v>
      </c>
      <c r="Q40" s="33">
        <v>3391.6499804456689</v>
      </c>
      <c r="R40" s="33">
        <v>3450.3120937126541</v>
      </c>
      <c r="S40" s="33">
        <v>3069.0846744379683</v>
      </c>
      <c r="T40" s="33">
        <v>3060.6788938774098</v>
      </c>
      <c r="U40" s="33">
        <v>2713.8965562866911</v>
      </c>
      <c r="V40" s="33">
        <v>2164.0501137602587</v>
      </c>
      <c r="W40" s="33">
        <v>2297.7265730353361</v>
      </c>
      <c r="X40" s="33">
        <v>1790.2255059360709</v>
      </c>
      <c r="Y40" s="33">
        <v>1544.2992029589773</v>
      </c>
      <c r="Z40" s="33">
        <v>773.91256161684146</v>
      </c>
      <c r="AA40" s="33">
        <v>752.53813261494065</v>
      </c>
      <c r="AB40" s="33">
        <v>576.88939704693337</v>
      </c>
      <c r="AC40" s="33">
        <v>525.54250574508296</v>
      </c>
      <c r="AD40" s="33">
        <v>398.08805049276566</v>
      </c>
      <c r="AE40" s="33">
        <v>308.76071531597267</v>
      </c>
    </row>
    <row r="41" spans="1:31">
      <c r="A41" s="29" t="s">
        <v>131</v>
      </c>
      <c r="B41" s="29" t="s">
        <v>68</v>
      </c>
      <c r="C41" s="33">
        <v>5.1758221239464861</v>
      </c>
      <c r="D41" s="33">
        <v>6.7105282573524301</v>
      </c>
      <c r="E41" s="33">
        <v>6.5189507725912073</v>
      </c>
      <c r="F41" s="33">
        <v>5.9520921513136411</v>
      </c>
      <c r="G41" s="33">
        <v>5.7564012948675618</v>
      </c>
      <c r="H41" s="33">
        <v>5.7532022640727281</v>
      </c>
      <c r="I41" s="33">
        <v>5.5568058671015619</v>
      </c>
      <c r="J41" s="33">
        <v>4.4257171422878674</v>
      </c>
      <c r="K41" s="33">
        <v>4.5781375624909453</v>
      </c>
      <c r="L41" s="33">
        <v>4.5418907649659506</v>
      </c>
      <c r="M41" s="33">
        <v>9.79693914329237</v>
      </c>
      <c r="N41" s="33">
        <v>20.443523494016922</v>
      </c>
      <c r="O41" s="33">
        <v>32.209106615019031</v>
      </c>
      <c r="P41" s="33">
        <v>30.109322700095767</v>
      </c>
      <c r="Q41" s="33">
        <v>29.524846815562309</v>
      </c>
      <c r="R41" s="33">
        <v>27.863466129917704</v>
      </c>
      <c r="S41" s="33">
        <v>47.844207641374709</v>
      </c>
      <c r="T41" s="33">
        <v>48.439684526538905</v>
      </c>
      <c r="U41" s="33">
        <v>53.998602380924424</v>
      </c>
      <c r="V41" s="33">
        <v>60.35316665439376</v>
      </c>
      <c r="W41" s="33">
        <v>66.189372098962536</v>
      </c>
      <c r="X41" s="33">
        <v>80.233509015074603</v>
      </c>
      <c r="Y41" s="33">
        <v>73.182215390077417</v>
      </c>
      <c r="Z41" s="33">
        <v>70.123164065908696</v>
      </c>
      <c r="AA41" s="33">
        <v>62.74974784640272</v>
      </c>
      <c r="AB41" s="33">
        <v>81.368419823272518</v>
      </c>
      <c r="AC41" s="33">
        <v>82.061631649916478</v>
      </c>
      <c r="AD41" s="33">
        <v>66.871394540375277</v>
      </c>
      <c r="AE41" s="33">
        <v>77.502838401699321</v>
      </c>
    </row>
    <row r="42" spans="1:31">
      <c r="A42" s="29" t="s">
        <v>131</v>
      </c>
      <c r="B42" s="29" t="s">
        <v>36</v>
      </c>
      <c r="C42" s="33">
        <v>3.2707769999999997E-8</v>
      </c>
      <c r="D42" s="33">
        <v>2.022216277151E-2</v>
      </c>
      <c r="E42" s="33">
        <v>2.1827575188690003E-2</v>
      </c>
      <c r="F42" s="33">
        <v>2.3600316605838001E-2</v>
      </c>
      <c r="G42" s="33">
        <v>2.2026977195270001E-2</v>
      </c>
      <c r="H42" s="33">
        <v>2.216920758862E-2</v>
      </c>
      <c r="I42" s="33">
        <v>2.1136960489500003E-2</v>
      </c>
      <c r="J42" s="33">
        <v>0.188490835</v>
      </c>
      <c r="K42" s="33">
        <v>0.17564327999999901</v>
      </c>
      <c r="L42" s="33">
        <v>0.17058422400000001</v>
      </c>
      <c r="M42" s="33">
        <v>0.28002347099999902</v>
      </c>
      <c r="N42" s="33">
        <v>0.56463008099999989</v>
      </c>
      <c r="O42" s="33">
        <v>1.031614246</v>
      </c>
      <c r="P42" s="33">
        <v>0.99435833699999998</v>
      </c>
      <c r="Q42" s="33">
        <v>0.95824552099999982</v>
      </c>
      <c r="R42" s="33">
        <v>0.92187242400000002</v>
      </c>
      <c r="S42" s="33">
        <v>0.83123919899999998</v>
      </c>
      <c r="T42" s="33">
        <v>0.79446723799999996</v>
      </c>
      <c r="U42" s="33">
        <v>0.76629840999999999</v>
      </c>
      <c r="V42" s="33">
        <v>0.72163054999999998</v>
      </c>
      <c r="W42" s="33">
        <v>0.68877049999999995</v>
      </c>
      <c r="X42" s="33">
        <v>2.4785828000000003</v>
      </c>
      <c r="Y42" s="33">
        <v>2.3285366000000001</v>
      </c>
      <c r="Z42" s="33">
        <v>2.441411</v>
      </c>
      <c r="AA42" s="33">
        <v>2.6459155000000001</v>
      </c>
      <c r="AB42" s="33">
        <v>5.2821333000000008</v>
      </c>
      <c r="AC42" s="33">
        <v>5.2667109999999902</v>
      </c>
      <c r="AD42" s="33">
        <v>4.4044910000000002</v>
      </c>
      <c r="AE42" s="33">
        <v>4.805561</v>
      </c>
    </row>
    <row r="43" spans="1:31">
      <c r="A43" s="29" t="s">
        <v>131</v>
      </c>
      <c r="B43" s="29" t="s">
        <v>73</v>
      </c>
      <c r="C43" s="33">
        <v>1669.5803999999998</v>
      </c>
      <c r="D43" s="33">
        <v>2096.5648000000001</v>
      </c>
      <c r="E43" s="33">
        <v>2532.5618000585732</v>
      </c>
      <c r="F43" s="33">
        <v>2211.4168000791483</v>
      </c>
      <c r="G43" s="33">
        <v>2273.93920007933</v>
      </c>
      <c r="H43" s="33">
        <v>2597.0995000975945</v>
      </c>
      <c r="I43" s="33">
        <v>2856.1080001014475</v>
      </c>
      <c r="J43" s="33">
        <v>2504.9770120349999</v>
      </c>
      <c r="K43" s="33">
        <v>2441.3735735559999</v>
      </c>
      <c r="L43" s="33">
        <v>2482.5932658270003</v>
      </c>
      <c r="M43" s="33">
        <v>2280.7613688100005</v>
      </c>
      <c r="N43" s="33">
        <v>2007.7333914999999</v>
      </c>
      <c r="O43" s="33">
        <v>1406.5551621999998</v>
      </c>
      <c r="P43" s="33">
        <v>1220.5439053999999</v>
      </c>
      <c r="Q43" s="33">
        <v>1309.1229083000001</v>
      </c>
      <c r="R43" s="33">
        <v>1163.5863273</v>
      </c>
      <c r="S43" s="33">
        <v>903.57253270000012</v>
      </c>
      <c r="T43" s="33">
        <v>793.94144160000008</v>
      </c>
      <c r="U43" s="33">
        <v>984.82526099999995</v>
      </c>
      <c r="V43" s="33">
        <v>961.3777376999999</v>
      </c>
      <c r="W43" s="33">
        <v>1122.4452177000001</v>
      </c>
      <c r="X43" s="33">
        <v>884.75952100000006</v>
      </c>
      <c r="Y43" s="33">
        <v>576.9460456999999</v>
      </c>
      <c r="Z43" s="33">
        <v>617.74251770000001</v>
      </c>
      <c r="AA43" s="33">
        <v>402.35238099999998</v>
      </c>
      <c r="AB43" s="33">
        <v>282.08721500000001</v>
      </c>
      <c r="AC43" s="33">
        <v>281.09467769999998</v>
      </c>
      <c r="AD43" s="33">
        <v>138.9285112</v>
      </c>
      <c r="AE43" s="33">
        <v>122.09775449999999</v>
      </c>
    </row>
    <row r="44" spans="1:31">
      <c r="A44" s="29" t="s">
        <v>131</v>
      </c>
      <c r="B44" s="29" t="s">
        <v>56</v>
      </c>
      <c r="C44" s="33">
        <v>9.7379538000000002E-2</v>
      </c>
      <c r="D44" s="33">
        <v>0.35345124</v>
      </c>
      <c r="E44" s="33">
        <v>0.69545945999999992</v>
      </c>
      <c r="F44" s="33">
        <v>1.32888937</v>
      </c>
      <c r="G44" s="33">
        <v>1.9176821400000001</v>
      </c>
      <c r="H44" s="33">
        <v>2.5355170499999997</v>
      </c>
      <c r="I44" s="33">
        <v>3.14017093</v>
      </c>
      <c r="J44" s="33">
        <v>3.5000881999999995</v>
      </c>
      <c r="K44" s="33">
        <v>4.1418384000000001</v>
      </c>
      <c r="L44" s="33">
        <v>4.5313210399999999</v>
      </c>
      <c r="M44" s="33">
        <v>4.8411423600000001</v>
      </c>
      <c r="N44" s="33">
        <v>5.1439485999999999</v>
      </c>
      <c r="O44" s="33">
        <v>5.4085794399999996</v>
      </c>
      <c r="P44" s="33">
        <v>5.6547338499999995</v>
      </c>
      <c r="Q44" s="33">
        <v>6.0090847500000004</v>
      </c>
      <c r="R44" s="33">
        <v>5.6296451999999997</v>
      </c>
      <c r="S44" s="33">
        <v>5.2221512699999995</v>
      </c>
      <c r="T44" s="33">
        <v>5.3616768699999993</v>
      </c>
      <c r="U44" s="33">
        <v>5.3725196999999998</v>
      </c>
      <c r="V44" s="33">
        <v>5.4861822599999996</v>
      </c>
      <c r="W44" s="33">
        <v>5.6432720500000002</v>
      </c>
      <c r="X44" s="33">
        <v>4.6521068000000003</v>
      </c>
      <c r="Y44" s="33">
        <v>4.0339730300000003</v>
      </c>
      <c r="Z44" s="33">
        <v>3.9094980300000004</v>
      </c>
      <c r="AA44" s="33">
        <v>2.9564878600000002</v>
      </c>
      <c r="AB44" s="33">
        <v>1.883304179999999</v>
      </c>
      <c r="AC44" s="33">
        <v>1.9513941299999999</v>
      </c>
      <c r="AD44" s="33">
        <v>0.91582653000000003</v>
      </c>
      <c r="AE44" s="33">
        <v>1.1699504099999991</v>
      </c>
    </row>
    <row r="45" spans="1:31">
      <c r="A45" s="34" t="s">
        <v>138</v>
      </c>
      <c r="B45" s="34"/>
      <c r="C45" s="35">
        <v>151667.97738344071</v>
      </c>
      <c r="D45" s="35">
        <v>138269.41659907677</v>
      </c>
      <c r="E45" s="35">
        <v>137712.99806609142</v>
      </c>
      <c r="F45" s="35">
        <v>113378.61121643693</v>
      </c>
      <c r="G45" s="35">
        <v>103468.21319211689</v>
      </c>
      <c r="H45" s="35">
        <v>96287.258713560528</v>
      </c>
      <c r="I45" s="35">
        <v>87564.328958264479</v>
      </c>
      <c r="J45" s="35">
        <v>86468.790476643233</v>
      </c>
      <c r="K45" s="35">
        <v>82977.702272629045</v>
      </c>
      <c r="L45" s="35">
        <v>78038.276076105103</v>
      </c>
      <c r="M45" s="35">
        <v>75677.302755499681</v>
      </c>
      <c r="N45" s="35">
        <v>70562.356927658999</v>
      </c>
      <c r="O45" s="35">
        <v>65252.435712140119</v>
      </c>
      <c r="P45" s="35">
        <v>56072.951716581214</v>
      </c>
      <c r="Q45" s="35">
        <v>51899.257930514206</v>
      </c>
      <c r="R45" s="35">
        <v>44768.318024467531</v>
      </c>
      <c r="S45" s="35">
        <v>44164.268022792225</v>
      </c>
      <c r="T45" s="35">
        <v>39800.061630154167</v>
      </c>
      <c r="U45" s="35">
        <v>34745.440375010483</v>
      </c>
      <c r="V45" s="35">
        <v>36112.056109646153</v>
      </c>
      <c r="W45" s="35">
        <v>33957.778750038662</v>
      </c>
      <c r="X45" s="35">
        <v>28336.887723283591</v>
      </c>
      <c r="Y45" s="35">
        <v>22488.812633224057</v>
      </c>
      <c r="Z45" s="35">
        <v>20575.857211904309</v>
      </c>
      <c r="AA45" s="35">
        <v>15660.114950640411</v>
      </c>
      <c r="AB45" s="35">
        <v>13821.918879615874</v>
      </c>
      <c r="AC45" s="35">
        <v>11562.526246185844</v>
      </c>
      <c r="AD45" s="35">
        <v>10180.910534474551</v>
      </c>
      <c r="AE45" s="35">
        <v>9335.2789513206553</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100774.443</v>
      </c>
      <c r="D49" s="33">
        <v>84442.207500000004</v>
      </c>
      <c r="E49" s="33">
        <v>83435.430999999997</v>
      </c>
      <c r="F49" s="33">
        <v>36853.040657583675</v>
      </c>
      <c r="G49" s="33">
        <v>33972.162076196088</v>
      </c>
      <c r="H49" s="33">
        <v>24362.640026015757</v>
      </c>
      <c r="I49" s="33">
        <v>4171.4142610605304</v>
      </c>
      <c r="J49" s="33">
        <v>5041.4226262981301</v>
      </c>
      <c r="K49" s="33">
        <v>4956.8548261237265</v>
      </c>
      <c r="L49" s="33">
        <v>4578.1177445290496</v>
      </c>
      <c r="M49" s="33">
        <v>4081.2890930700601</v>
      </c>
      <c r="N49" s="33">
        <v>3824.95765681798</v>
      </c>
      <c r="O49" s="33">
        <v>3898.8220847182906</v>
      </c>
      <c r="P49" s="33">
        <v>3635.1152415001607</v>
      </c>
      <c r="Q49" s="33">
        <v>3249.0364813864103</v>
      </c>
      <c r="R49" s="33">
        <v>2944.3717075330005</v>
      </c>
      <c r="S49" s="33">
        <v>2129.8484483181601</v>
      </c>
      <c r="T49" s="33">
        <v>2911.7010340768998</v>
      </c>
      <c r="U49" s="33">
        <v>2756.0430087152199</v>
      </c>
      <c r="V49" s="33">
        <v>1069.1152159216197</v>
      </c>
      <c r="W49" s="33">
        <v>1941.932756451024</v>
      </c>
      <c r="X49" s="33">
        <v>2384.4326342549448</v>
      </c>
      <c r="Y49" s="33">
        <v>2404.0355039762262</v>
      </c>
      <c r="Z49" s="33">
        <v>2025.2983141858901</v>
      </c>
      <c r="AA49" s="33">
        <v>1871.73485860809</v>
      </c>
      <c r="AB49" s="33">
        <v>846.88705699706009</v>
      </c>
      <c r="AC49" s="33">
        <v>3.6077387299999998E-4</v>
      </c>
      <c r="AD49" s="33">
        <v>0</v>
      </c>
      <c r="AE49" s="33">
        <v>0</v>
      </c>
    </row>
    <row r="50" spans="1:31">
      <c r="A50" s="29" t="s">
        <v>132</v>
      </c>
      <c r="B50" s="29" t="s">
        <v>20</v>
      </c>
      <c r="C50" s="33">
        <v>4.4202197E-5</v>
      </c>
      <c r="D50" s="33">
        <v>4.1336562000000003E-5</v>
      </c>
      <c r="E50" s="33">
        <v>4.1724190000000002E-5</v>
      </c>
      <c r="F50" s="33">
        <v>7.4794889999999997E-5</v>
      </c>
      <c r="G50" s="33">
        <v>7.263216999999999E-5</v>
      </c>
      <c r="H50" s="33">
        <v>6.9281205999999993E-5</v>
      </c>
      <c r="I50" s="33">
        <v>6.8289150000000007E-5</v>
      </c>
      <c r="J50" s="33">
        <v>6.5214999999999991E-5</v>
      </c>
      <c r="K50" s="33">
        <v>6.3318744000000001E-5</v>
      </c>
      <c r="L50" s="33">
        <v>6.0775279999999999E-5</v>
      </c>
      <c r="M50" s="33">
        <v>6.1838400000000001E-5</v>
      </c>
      <c r="N50" s="33">
        <v>8.8627269999999996E-5</v>
      </c>
      <c r="O50" s="33">
        <v>8.5893149999999996E-5</v>
      </c>
      <c r="P50" s="33">
        <v>8.1636875999999999E-5</v>
      </c>
      <c r="Q50" s="33">
        <v>7.6139310000000005E-5</v>
      </c>
      <c r="R50" s="33">
        <v>7.222552999999999E-5</v>
      </c>
      <c r="S50" s="33">
        <v>1.2008576E-4</v>
      </c>
      <c r="T50" s="33">
        <v>1.1610747000000001E-4</v>
      </c>
      <c r="U50" s="33">
        <v>1.1747129999999999E-4</v>
      </c>
      <c r="V50" s="33">
        <v>1.10852174E-4</v>
      </c>
      <c r="W50" s="33">
        <v>1.5983476E-4</v>
      </c>
      <c r="X50" s="33">
        <v>1.5787569000000001E-4</v>
      </c>
      <c r="Y50" s="33">
        <v>2.263055E-4</v>
      </c>
      <c r="Z50" s="33">
        <v>2.0516862E-4</v>
      </c>
      <c r="AA50" s="33">
        <v>2.0049938999999999E-4</v>
      </c>
      <c r="AB50" s="33">
        <v>6.4619552999999996E-4</v>
      </c>
      <c r="AC50" s="33">
        <v>6.6313950000000004E-4</v>
      </c>
      <c r="AD50" s="33">
        <v>6.1121610000000007E-4</v>
      </c>
      <c r="AE50" s="33">
        <v>5.7484129999999997E-4</v>
      </c>
    </row>
    <row r="51" spans="1:31">
      <c r="A51" s="29" t="s">
        <v>132</v>
      </c>
      <c r="B51" s="29" t="s">
        <v>32</v>
      </c>
      <c r="C51" s="33">
        <v>23.590302999999999</v>
      </c>
      <c r="D51" s="33">
        <v>11.864445999999999</v>
      </c>
      <c r="E51" s="33">
        <v>18.423593999999898</v>
      </c>
      <c r="F51" s="33">
        <v>191.31285999999997</v>
      </c>
      <c r="G51" s="33">
        <v>155.49039999999999</v>
      </c>
      <c r="H51" s="33">
        <v>141.29594</v>
      </c>
      <c r="I51" s="33">
        <v>154.31661</v>
      </c>
      <c r="J51" s="33">
        <v>203.83838</v>
      </c>
      <c r="K51" s="33">
        <v>127.55289999999999</v>
      </c>
      <c r="L51" s="33">
        <v>187.94682999999998</v>
      </c>
      <c r="M51" s="33">
        <v>387.63553000000002</v>
      </c>
      <c r="N51" s="33">
        <v>512.35490000000004</v>
      </c>
      <c r="O51" s="33">
        <v>532.73980000000006</v>
      </c>
      <c r="P51" s="33">
        <v>904.80560000000003</v>
      </c>
      <c r="Q51" s="33">
        <v>502.04138</v>
      </c>
      <c r="R51" s="33">
        <v>375.50529999999998</v>
      </c>
      <c r="S51" s="33">
        <v>862.02419999999995</v>
      </c>
      <c r="T51" s="33">
        <v>1105.8586</v>
      </c>
      <c r="U51" s="33">
        <v>0</v>
      </c>
      <c r="V51" s="33">
        <v>0</v>
      </c>
      <c r="W51" s="33">
        <v>0</v>
      </c>
      <c r="X51" s="33">
        <v>0</v>
      </c>
      <c r="Y51" s="33">
        <v>0</v>
      </c>
      <c r="Z51" s="33">
        <v>0</v>
      </c>
      <c r="AA51" s="33">
        <v>0</v>
      </c>
      <c r="AB51" s="33">
        <v>0</v>
      </c>
      <c r="AC51" s="33">
        <v>0</v>
      </c>
      <c r="AD51" s="33">
        <v>0</v>
      </c>
      <c r="AE51" s="33">
        <v>0</v>
      </c>
    </row>
    <row r="52" spans="1:31">
      <c r="A52" s="29" t="s">
        <v>132</v>
      </c>
      <c r="B52" s="29" t="s">
        <v>66</v>
      </c>
      <c r="C52" s="33">
        <v>102.50006678192381</v>
      </c>
      <c r="D52" s="33">
        <v>2.9084436662470003</v>
      </c>
      <c r="E52" s="33">
        <v>84.139025788168311</v>
      </c>
      <c r="F52" s="33">
        <v>558.68766255531295</v>
      </c>
      <c r="G52" s="33">
        <v>410.9147908518255</v>
      </c>
      <c r="H52" s="33">
        <v>842.37249581474703</v>
      </c>
      <c r="I52" s="33">
        <v>399.37519986415305</v>
      </c>
      <c r="J52" s="33">
        <v>600.78527790441035</v>
      </c>
      <c r="K52" s="33">
        <v>360.85225238163827</v>
      </c>
      <c r="L52" s="33">
        <v>596.74237216053291</v>
      </c>
      <c r="M52" s="33">
        <v>875.45409478700617</v>
      </c>
      <c r="N52" s="33">
        <v>1885.4548175710424</v>
      </c>
      <c r="O52" s="33">
        <v>1085.8630068056291</v>
      </c>
      <c r="P52" s="33">
        <v>3107.4680632323102</v>
      </c>
      <c r="Q52" s="33">
        <v>2339.7853267357564</v>
      </c>
      <c r="R52" s="33">
        <v>2164.6650911817933</v>
      </c>
      <c r="S52" s="33">
        <v>3930.2592407277198</v>
      </c>
      <c r="T52" s="33">
        <v>3487.3389525907874</v>
      </c>
      <c r="U52" s="33">
        <v>8150.1673605940405</v>
      </c>
      <c r="V52" s="33">
        <v>8979.5103032449297</v>
      </c>
      <c r="W52" s="33">
        <v>8637.3937522679607</v>
      </c>
      <c r="X52" s="33">
        <v>8461.2574375769436</v>
      </c>
      <c r="Y52" s="33">
        <v>9550.1249394817023</v>
      </c>
      <c r="Z52" s="33">
        <v>7018.0003188986002</v>
      </c>
      <c r="AA52" s="33">
        <v>7440.9588948504506</v>
      </c>
      <c r="AB52" s="33">
        <v>10588.739221197899</v>
      </c>
      <c r="AC52" s="33">
        <v>6250.3994906371599</v>
      </c>
      <c r="AD52" s="33">
        <v>8157.2373280000002</v>
      </c>
      <c r="AE52" s="33">
        <v>7447.8165660000004</v>
      </c>
    </row>
    <row r="53" spans="1:31">
      <c r="A53" s="29" t="s">
        <v>132</v>
      </c>
      <c r="B53" s="29" t="s">
        <v>65</v>
      </c>
      <c r="C53" s="33">
        <v>18954.16923</v>
      </c>
      <c r="D53" s="33">
        <v>18168.092799999999</v>
      </c>
      <c r="E53" s="33">
        <v>15815.8665</v>
      </c>
      <c r="F53" s="33">
        <v>18602.670740000001</v>
      </c>
      <c r="G53" s="33">
        <v>18116.261999999999</v>
      </c>
      <c r="H53" s="33">
        <v>16408.503109999998</v>
      </c>
      <c r="I53" s="33">
        <v>15775.64983</v>
      </c>
      <c r="J53" s="33">
        <v>19073.008730000001</v>
      </c>
      <c r="K53" s="33">
        <v>15050.383020000001</v>
      </c>
      <c r="L53" s="33">
        <v>12302.454159999999</v>
      </c>
      <c r="M53" s="33">
        <v>11791.24164</v>
      </c>
      <c r="N53" s="33">
        <v>10142.799680000002</v>
      </c>
      <c r="O53" s="33">
        <v>12048.03096</v>
      </c>
      <c r="P53" s="33">
        <v>11775.64702</v>
      </c>
      <c r="Q53" s="33">
        <v>10683.644420000001</v>
      </c>
      <c r="R53" s="33">
        <v>10216.16295</v>
      </c>
      <c r="S53" s="33">
        <v>12417.054239999999</v>
      </c>
      <c r="T53" s="33">
        <v>9822.377410000001</v>
      </c>
      <c r="U53" s="33">
        <v>8045.8739700000006</v>
      </c>
      <c r="V53" s="33">
        <v>7664.7631699999993</v>
      </c>
      <c r="W53" s="33">
        <v>6661.0964499999991</v>
      </c>
      <c r="X53" s="33">
        <v>7851.23614</v>
      </c>
      <c r="Y53" s="33">
        <v>7731.7035340000002</v>
      </c>
      <c r="Z53" s="33">
        <v>6975.5542450000003</v>
      </c>
      <c r="AA53" s="33">
        <v>6701.3458200000014</v>
      </c>
      <c r="AB53" s="33">
        <v>8098.0033500000009</v>
      </c>
      <c r="AC53" s="33">
        <v>6416.5444299999999</v>
      </c>
      <c r="AD53" s="33">
        <v>5271.2600949999996</v>
      </c>
      <c r="AE53" s="33">
        <v>5046.0019900000007</v>
      </c>
    </row>
    <row r="54" spans="1:31">
      <c r="A54" s="29" t="s">
        <v>132</v>
      </c>
      <c r="B54" s="29" t="s">
        <v>69</v>
      </c>
      <c r="C54" s="33">
        <v>26876.019793231764</v>
      </c>
      <c r="D54" s="33">
        <v>32569.440633016085</v>
      </c>
      <c r="E54" s="33">
        <v>26203.756086907062</v>
      </c>
      <c r="F54" s="33">
        <v>25017.724058944514</v>
      </c>
      <c r="G54" s="33">
        <v>24302.115671467964</v>
      </c>
      <c r="H54" s="33">
        <v>23627.724949750933</v>
      </c>
      <c r="I54" s="33">
        <v>22734.454753677339</v>
      </c>
      <c r="J54" s="33">
        <v>18533.975160654802</v>
      </c>
      <c r="K54" s="33">
        <v>18733.895557936426</v>
      </c>
      <c r="L54" s="33">
        <v>16718.170780659075</v>
      </c>
      <c r="M54" s="33">
        <v>17994.592451243829</v>
      </c>
      <c r="N54" s="33">
        <v>14819.659847767538</v>
      </c>
      <c r="O54" s="33">
        <v>14124.520082929648</v>
      </c>
      <c r="P54" s="33">
        <v>12324.081949227426</v>
      </c>
      <c r="Q54" s="33">
        <v>13025.838641227525</v>
      </c>
      <c r="R54" s="33">
        <v>12741.469766728342</v>
      </c>
      <c r="S54" s="33">
        <v>9694.3129807352998</v>
      </c>
      <c r="T54" s="33">
        <v>9615.7274141402231</v>
      </c>
      <c r="U54" s="33">
        <v>7879.3002382414325</v>
      </c>
      <c r="V54" s="33">
        <v>6880.152596543684</v>
      </c>
      <c r="W54" s="33">
        <v>6422.573876540283</v>
      </c>
      <c r="X54" s="33">
        <v>6274.4191482533924</v>
      </c>
      <c r="Y54" s="33">
        <v>4851.0719257499659</v>
      </c>
      <c r="Z54" s="33">
        <v>4311.3067229478602</v>
      </c>
      <c r="AA54" s="33">
        <v>2551.8464867935591</v>
      </c>
      <c r="AB54" s="33">
        <v>2170.041624195756</v>
      </c>
      <c r="AC54" s="33">
        <v>1867.5559314000002</v>
      </c>
      <c r="AD54" s="33">
        <v>1560.7791980000004</v>
      </c>
      <c r="AE54" s="33">
        <v>598.81393509999998</v>
      </c>
    </row>
    <row r="55" spans="1:31">
      <c r="A55" s="29" t="s">
        <v>132</v>
      </c>
      <c r="B55" s="29" t="s">
        <v>68</v>
      </c>
      <c r="C55" s="33">
        <v>2.4749838687923984</v>
      </c>
      <c r="D55" s="33">
        <v>2.3460149580872254</v>
      </c>
      <c r="E55" s="33">
        <v>2.3184600336731176</v>
      </c>
      <c r="F55" s="33">
        <v>2.1268101190109348</v>
      </c>
      <c r="G55" s="33">
        <v>7.2935544955053979</v>
      </c>
      <c r="H55" s="33">
        <v>7.1436736070357778</v>
      </c>
      <c r="I55" s="33">
        <v>13.074095682533297</v>
      </c>
      <c r="J55" s="33">
        <v>11.332000294856559</v>
      </c>
      <c r="K55" s="33">
        <v>10.858325746998259</v>
      </c>
      <c r="L55" s="33">
        <v>13.965484513063748</v>
      </c>
      <c r="M55" s="33">
        <v>20.016616783314639</v>
      </c>
      <c r="N55" s="33">
        <v>31.623881598001237</v>
      </c>
      <c r="O55" s="33">
        <v>27.617303304852648</v>
      </c>
      <c r="P55" s="33">
        <v>27.088043189820752</v>
      </c>
      <c r="Q55" s="33">
        <v>27.380647740987492</v>
      </c>
      <c r="R55" s="33">
        <v>26.923924074955696</v>
      </c>
      <c r="S55" s="33">
        <v>26.106052374999898</v>
      </c>
      <c r="T55" s="33">
        <v>25.487100985999998</v>
      </c>
      <c r="U55" s="33">
        <v>27.921087165999996</v>
      </c>
      <c r="V55" s="33">
        <v>27.086711046000005</v>
      </c>
      <c r="W55" s="33">
        <v>50.257517250000006</v>
      </c>
      <c r="X55" s="33">
        <v>49.283227734999997</v>
      </c>
      <c r="Y55" s="33">
        <v>47.168912816999999</v>
      </c>
      <c r="Z55" s="33">
        <v>49.781178017999999</v>
      </c>
      <c r="AA55" s="33">
        <v>48.258037478999988</v>
      </c>
      <c r="AB55" s="33">
        <v>42.346344526000003</v>
      </c>
      <c r="AC55" s="33">
        <v>42.438671962000001</v>
      </c>
      <c r="AD55" s="33">
        <v>41.012375895999995</v>
      </c>
      <c r="AE55" s="33">
        <v>38.418794881999993</v>
      </c>
    </row>
    <row r="56" spans="1:31">
      <c r="A56" s="29" t="s">
        <v>132</v>
      </c>
      <c r="B56" s="29" t="s">
        <v>36</v>
      </c>
      <c r="C56" s="33">
        <v>4.8717680052220005E-2</v>
      </c>
      <c r="D56" s="33">
        <v>9.9158682818173999E-2</v>
      </c>
      <c r="E56" s="33">
        <v>0.10682110985264</v>
      </c>
      <c r="F56" s="33">
        <v>0.129192837642298</v>
      </c>
      <c r="G56" s="33">
        <v>0.11980173081938002</v>
      </c>
      <c r="H56" s="33">
        <v>0.11785986476894</v>
      </c>
      <c r="I56" s="33">
        <v>0.11499037409703</v>
      </c>
      <c r="J56" s="33">
        <v>0.10287061004235</v>
      </c>
      <c r="K56" s="33">
        <v>9.4497315154909903E-2</v>
      </c>
      <c r="L56" s="33">
        <v>9.1281512169319998E-2</v>
      </c>
      <c r="M56" s="33">
        <v>8.424622584704998E-2</v>
      </c>
      <c r="N56" s="33">
        <v>8.0586767556799985E-2</v>
      </c>
      <c r="O56" s="33">
        <v>5.8800241287939994E-2</v>
      </c>
      <c r="P56" s="33">
        <v>5.294100574624E-2</v>
      </c>
      <c r="Q56" s="33">
        <v>5.5341020496299999E-2</v>
      </c>
      <c r="R56" s="33">
        <v>5.1860637241660006E-2</v>
      </c>
      <c r="S56" s="33">
        <v>4.5875886842600001E-2</v>
      </c>
      <c r="T56" s="33">
        <v>4.2611555863100004E-2</v>
      </c>
      <c r="U56" s="33">
        <v>4.4797473645200002E-2</v>
      </c>
      <c r="V56" s="33">
        <v>4.1382250352500004E-2</v>
      </c>
      <c r="W56" s="33">
        <v>1.6604032799999999</v>
      </c>
      <c r="X56" s="33">
        <v>1.4942470999999999</v>
      </c>
      <c r="Y56" s="33">
        <v>1.4455290000000001</v>
      </c>
      <c r="Z56" s="33">
        <v>4.2496426000000005</v>
      </c>
      <c r="AA56" s="33">
        <v>4.0110019999999995</v>
      </c>
      <c r="AB56" s="33">
        <v>3.4671753000000001</v>
      </c>
      <c r="AC56" s="33">
        <v>4.9213257000000006</v>
      </c>
      <c r="AD56" s="33">
        <v>4.9596109999999998</v>
      </c>
      <c r="AE56" s="33">
        <v>4.4890090000000002</v>
      </c>
    </row>
    <row r="57" spans="1:31">
      <c r="A57" s="29" t="s">
        <v>132</v>
      </c>
      <c r="B57" s="29" t="s">
        <v>73</v>
      </c>
      <c r="C57" s="33">
        <v>0</v>
      </c>
      <c r="D57" s="33">
        <v>0</v>
      </c>
      <c r="E57" s="33">
        <v>6.5283080000000002E-8</v>
      </c>
      <c r="F57" s="33">
        <v>1.7302862999999999E-7</v>
      </c>
      <c r="G57" s="33">
        <v>1.6452083999999902E-7</v>
      </c>
      <c r="H57" s="33">
        <v>7.8817264999999992E-7</v>
      </c>
      <c r="I57" s="33">
        <v>7.5033969999999995E-7</v>
      </c>
      <c r="J57" s="33">
        <v>7.2330179999999893E-7</v>
      </c>
      <c r="K57" s="33">
        <v>6.68324499999999E-7</v>
      </c>
      <c r="L57" s="33">
        <v>1.6574401999999999E-6</v>
      </c>
      <c r="M57" s="33">
        <v>1.6523419E-6</v>
      </c>
      <c r="N57" s="33">
        <v>4.4049053000000002</v>
      </c>
      <c r="O57" s="33">
        <v>4.0193605999999997</v>
      </c>
      <c r="P57" s="33">
        <v>3.6727441000000001</v>
      </c>
      <c r="Q57" s="33">
        <v>4.4455654000000004</v>
      </c>
      <c r="R57" s="33">
        <v>4.2188159999999995</v>
      </c>
      <c r="S57" s="33">
        <v>4.2010290000000001</v>
      </c>
      <c r="T57" s="33">
        <v>4.0265624999999998</v>
      </c>
      <c r="U57" s="33">
        <v>4.1193125000000004</v>
      </c>
      <c r="V57" s="33">
        <v>3.8351552999999998</v>
      </c>
      <c r="W57" s="33">
        <v>4.4700139999999999</v>
      </c>
      <c r="X57" s="33">
        <v>4.0716137999999997</v>
      </c>
      <c r="Y57" s="33">
        <v>3.5189185000000003</v>
      </c>
      <c r="Z57" s="33">
        <v>3.1174486999999997</v>
      </c>
      <c r="AA57" s="33">
        <v>2.8469802</v>
      </c>
      <c r="AB57" s="33">
        <v>2.4445166</v>
      </c>
      <c r="AC57" s="33">
        <v>1.8141741999999998</v>
      </c>
      <c r="AD57" s="33">
        <v>1.6862998</v>
      </c>
      <c r="AE57" s="33">
        <v>1.4716738</v>
      </c>
    </row>
    <row r="58" spans="1:31">
      <c r="A58" s="29" t="s">
        <v>132</v>
      </c>
      <c r="B58" s="29" t="s">
        <v>56</v>
      </c>
      <c r="C58" s="33">
        <v>7.4073508999999996E-2</v>
      </c>
      <c r="D58" s="33">
        <v>0.18097422499999999</v>
      </c>
      <c r="E58" s="33">
        <v>0.63347326999999998</v>
      </c>
      <c r="F58" s="33">
        <v>1.4731218299999991</v>
      </c>
      <c r="G58" s="33">
        <v>2.2441444599999998</v>
      </c>
      <c r="H58" s="33">
        <v>3.1238490000000003</v>
      </c>
      <c r="I58" s="33">
        <v>3.9542480000000002</v>
      </c>
      <c r="J58" s="33">
        <v>4.5631268999999994</v>
      </c>
      <c r="K58" s="33">
        <v>5.2630863999999997</v>
      </c>
      <c r="L58" s="33">
        <v>5.6602000999999902</v>
      </c>
      <c r="M58" s="33">
        <v>5.9964419999999992</v>
      </c>
      <c r="N58" s="33">
        <v>6.2178158000000003</v>
      </c>
      <c r="O58" s="33">
        <v>6.5634594000000002</v>
      </c>
      <c r="P58" s="33">
        <v>6.6540402999999992</v>
      </c>
      <c r="Q58" s="33">
        <v>7.5142906999999992</v>
      </c>
      <c r="R58" s="33">
        <v>7.4017097999999999</v>
      </c>
      <c r="S58" s="33">
        <v>6.7727662999999989</v>
      </c>
      <c r="T58" s="33">
        <v>6.6426105000000009</v>
      </c>
      <c r="U58" s="33">
        <v>6.9741040000000005</v>
      </c>
      <c r="V58" s="33">
        <v>6.7284205000000004</v>
      </c>
      <c r="W58" s="33">
        <v>6.4659674999999996</v>
      </c>
      <c r="X58" s="33">
        <v>6.0427154999999999</v>
      </c>
      <c r="Y58" s="33">
        <v>5.0266401000000007</v>
      </c>
      <c r="Z58" s="33">
        <v>4.5471442399999997</v>
      </c>
      <c r="AA58" s="33">
        <v>4.3014694599999999</v>
      </c>
      <c r="AB58" s="33">
        <v>3.4638697599999992</v>
      </c>
      <c r="AC58" s="33">
        <v>2.2723208000000001</v>
      </c>
      <c r="AD58" s="33">
        <v>1.9971677299999999</v>
      </c>
      <c r="AE58" s="33">
        <v>1.85531124</v>
      </c>
    </row>
    <row r="59" spans="1:31">
      <c r="A59" s="34" t="s">
        <v>138</v>
      </c>
      <c r="B59" s="34"/>
      <c r="C59" s="35">
        <v>146733.19742108468</v>
      </c>
      <c r="D59" s="35">
        <v>135196.85987897697</v>
      </c>
      <c r="E59" s="35">
        <v>125559.9347084531</v>
      </c>
      <c r="F59" s="35">
        <v>81225.562863997402</v>
      </c>
      <c r="G59" s="35">
        <v>76964.238565643565</v>
      </c>
      <c r="H59" s="35">
        <v>65389.68026446968</v>
      </c>
      <c r="I59" s="35">
        <v>43248.284818573702</v>
      </c>
      <c r="J59" s="35">
        <v>43464.362240367198</v>
      </c>
      <c r="K59" s="35">
        <v>39240.396945507542</v>
      </c>
      <c r="L59" s="35">
        <v>34397.397432637001</v>
      </c>
      <c r="M59" s="35">
        <v>35150.229487722616</v>
      </c>
      <c r="N59" s="35">
        <v>31216.850872381834</v>
      </c>
      <c r="O59" s="35">
        <v>31717.593323651574</v>
      </c>
      <c r="P59" s="35">
        <v>31774.205998786598</v>
      </c>
      <c r="Q59" s="35">
        <v>29827.72697322999</v>
      </c>
      <c r="R59" s="35">
        <v>28469.098811743621</v>
      </c>
      <c r="S59" s="35">
        <v>29059.605282241937</v>
      </c>
      <c r="T59" s="35">
        <v>26968.490627901381</v>
      </c>
      <c r="U59" s="35">
        <v>26859.305782187996</v>
      </c>
      <c r="V59" s="35">
        <v>24620.628107608405</v>
      </c>
      <c r="W59" s="35">
        <v>23713.254512344025</v>
      </c>
      <c r="X59" s="35">
        <v>25020.628745695973</v>
      </c>
      <c r="Y59" s="35">
        <v>24584.105042330393</v>
      </c>
      <c r="Z59" s="35">
        <v>20379.940984218974</v>
      </c>
      <c r="AA59" s="35">
        <v>18614.144298230491</v>
      </c>
      <c r="AB59" s="35">
        <v>21746.018243112245</v>
      </c>
      <c r="AC59" s="35">
        <v>14576.939547912532</v>
      </c>
      <c r="AD59" s="35">
        <v>15030.2896081121</v>
      </c>
      <c r="AE59" s="35">
        <v>13131.0518608233</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7740.7592426895953</v>
      </c>
      <c r="D64" s="33">
        <v>7368.4508401361363</v>
      </c>
      <c r="E64" s="33">
        <v>2946.5915486958957</v>
      </c>
      <c r="F64" s="33">
        <v>5789.1165566193831</v>
      </c>
      <c r="G64" s="33">
        <v>6626.5830550514456</v>
      </c>
      <c r="H64" s="33">
        <v>5602.9355517226268</v>
      </c>
      <c r="I64" s="33">
        <v>3399.4162493119734</v>
      </c>
      <c r="J64" s="33">
        <v>2376.6308469408559</v>
      </c>
      <c r="K64" s="33">
        <v>3095.4970463204982</v>
      </c>
      <c r="L64" s="33">
        <v>3466.0262461900643</v>
      </c>
      <c r="M64" s="33">
        <v>3851.7762453259652</v>
      </c>
      <c r="N64" s="33">
        <v>4077.4570627121502</v>
      </c>
      <c r="O64" s="33">
        <v>4720.1430608555856</v>
      </c>
      <c r="P64" s="33">
        <v>4819.7810584976633</v>
      </c>
      <c r="Q64" s="33">
        <v>3820.5785623128199</v>
      </c>
      <c r="R64" s="33">
        <v>3624.2585595638998</v>
      </c>
      <c r="S64" s="33">
        <v>8.8764459999999998E-5</v>
      </c>
      <c r="T64" s="33">
        <v>8.488174E-5</v>
      </c>
      <c r="U64" s="33">
        <v>8.0636570000000004E-5</v>
      </c>
      <c r="V64" s="33">
        <v>7.5541735000000005E-5</v>
      </c>
      <c r="W64" s="33">
        <v>8.1873049999999997E-5</v>
      </c>
      <c r="X64" s="33">
        <v>7.9538890000000004E-5</v>
      </c>
      <c r="Y64" s="33">
        <v>7.6171644000000001E-5</v>
      </c>
      <c r="Z64" s="33">
        <v>6.8950239999999999E-5</v>
      </c>
      <c r="AA64" s="33">
        <v>6.6872909999999989E-5</v>
      </c>
      <c r="AB64" s="33">
        <v>6.5870955999999993E-5</v>
      </c>
      <c r="AC64" s="33">
        <v>6.2016399999999998E-5</v>
      </c>
      <c r="AD64" s="33">
        <v>5.8388993E-5</v>
      </c>
      <c r="AE64" s="33">
        <v>5.4792229999999996E-5</v>
      </c>
    </row>
    <row r="65" spans="1:31">
      <c r="A65" s="29" t="s">
        <v>133</v>
      </c>
      <c r="B65" s="29" t="s">
        <v>32</v>
      </c>
      <c r="C65" s="33">
        <v>1446.6028999999999</v>
      </c>
      <c r="D65" s="33">
        <v>1417.4271999999999</v>
      </c>
      <c r="E65" s="33">
        <v>1284.4433999999999</v>
      </c>
      <c r="F65" s="33">
        <v>303.00134000000003</v>
      </c>
      <c r="G65" s="33">
        <v>396.46111999999999</v>
      </c>
      <c r="H65" s="33">
        <v>366.71140000000003</v>
      </c>
      <c r="I65" s="33">
        <v>195.36328</v>
      </c>
      <c r="J65" s="33">
        <v>209.28064000000001</v>
      </c>
      <c r="K65" s="33">
        <v>124.73047</v>
      </c>
      <c r="L65" s="33">
        <v>203.03476999999998</v>
      </c>
      <c r="M65" s="33">
        <v>354.17869999999999</v>
      </c>
      <c r="N65" s="33">
        <v>519.97096999999997</v>
      </c>
      <c r="O65" s="33">
        <v>599.97225000000003</v>
      </c>
      <c r="P65" s="33">
        <v>1083.4892</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480.85575266819006</v>
      </c>
      <c r="D66" s="33">
        <v>222.9461135403117</v>
      </c>
      <c r="E66" s="33">
        <v>761.36327932380573</v>
      </c>
      <c r="F66" s="33">
        <v>1676.0519092177567</v>
      </c>
      <c r="G66" s="33">
        <v>1958.0208203312748</v>
      </c>
      <c r="H66" s="33">
        <v>1564.7507030942131</v>
      </c>
      <c r="I66" s="33">
        <v>618.4571783121612</v>
      </c>
      <c r="J66" s="33">
        <v>734.56412457969941</v>
      </c>
      <c r="K66" s="33">
        <v>586.94549278461659</v>
      </c>
      <c r="L66" s="33">
        <v>946.84377265581838</v>
      </c>
      <c r="M66" s="33">
        <v>1402.5374992257696</v>
      </c>
      <c r="N66" s="33">
        <v>1900.2931541113167</v>
      </c>
      <c r="O66" s="33">
        <v>1932.6945874577248</v>
      </c>
      <c r="P66" s="33">
        <v>2675.3829200478749</v>
      </c>
      <c r="Q66" s="33">
        <v>2083.8328557596874</v>
      </c>
      <c r="R66" s="33">
        <v>1812.9969911415087</v>
      </c>
      <c r="S66" s="33">
        <v>3518.70886815019</v>
      </c>
      <c r="T66" s="33">
        <v>3416.0522482263254</v>
      </c>
      <c r="U66" s="33">
        <v>3680.923406281488</v>
      </c>
      <c r="V66" s="33">
        <v>3607.143200650743</v>
      </c>
      <c r="W66" s="33">
        <v>3466.0403443517635</v>
      </c>
      <c r="X66" s="33">
        <v>3656.3406179460922</v>
      </c>
      <c r="Y66" s="33">
        <v>3860.6858681791859</v>
      </c>
      <c r="Z66" s="33">
        <v>883.08287254270988</v>
      </c>
      <c r="AA66" s="33">
        <v>876.55257397774017</v>
      </c>
      <c r="AB66" s="33">
        <v>792.73427570334604</v>
      </c>
      <c r="AC66" s="33">
        <v>659.01016520956694</v>
      </c>
      <c r="AD66" s="33">
        <v>710.14085575797003</v>
      </c>
      <c r="AE66" s="33">
        <v>670.07877520997988</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15152.385807919996</v>
      </c>
      <c r="D68" s="33">
        <v>15739.42790953487</v>
      </c>
      <c r="E68" s="33">
        <v>13178.284788207178</v>
      </c>
      <c r="F68" s="33">
        <v>13439.318995600395</v>
      </c>
      <c r="G68" s="33">
        <v>12558.112489939713</v>
      </c>
      <c r="H68" s="33">
        <v>13020.541655253443</v>
      </c>
      <c r="I68" s="33">
        <v>12099.104465067638</v>
      </c>
      <c r="J68" s="33">
        <v>10232.028273185017</v>
      </c>
      <c r="K68" s="33">
        <v>9676.5424107116905</v>
      </c>
      <c r="L68" s="33">
        <v>8621.099207326055</v>
      </c>
      <c r="M68" s="33">
        <v>8366.1544807516548</v>
      </c>
      <c r="N68" s="33">
        <v>6788.6402963861592</v>
      </c>
      <c r="O68" s="33">
        <v>6230.8952489820058</v>
      </c>
      <c r="P68" s="33">
        <v>5245.6236197887511</v>
      </c>
      <c r="Q68" s="33">
        <v>5378.3676869638002</v>
      </c>
      <c r="R68" s="33">
        <v>4656.6326833384337</v>
      </c>
      <c r="S68" s="33">
        <v>3881.499781990834</v>
      </c>
      <c r="T68" s="33">
        <v>3621.9804036898531</v>
      </c>
      <c r="U68" s="33">
        <v>2498.5539342561688</v>
      </c>
      <c r="V68" s="33">
        <v>1950.3104884829665</v>
      </c>
      <c r="W68" s="33">
        <v>2050.468974566264</v>
      </c>
      <c r="X68" s="33">
        <v>1929.3876414065637</v>
      </c>
      <c r="Y68" s="33">
        <v>1131.8608478566862</v>
      </c>
      <c r="Z68" s="33">
        <v>1139.3911395704008</v>
      </c>
      <c r="AA68" s="33">
        <v>725.78872351347525</v>
      </c>
      <c r="AB68" s="33">
        <v>607.32445822125862</v>
      </c>
      <c r="AC68" s="33">
        <v>556.16829753551372</v>
      </c>
      <c r="AD68" s="33">
        <v>503.62808775952743</v>
      </c>
      <c r="AE68" s="33">
        <v>436.00413365834555</v>
      </c>
    </row>
    <row r="69" spans="1:31">
      <c r="A69" s="29" t="s">
        <v>133</v>
      </c>
      <c r="B69" s="29" t="s">
        <v>68</v>
      </c>
      <c r="C69" s="33">
        <v>0.882158885835582</v>
      </c>
      <c r="D69" s="33">
        <v>0.9798741290332621</v>
      </c>
      <c r="E69" s="33">
        <v>0.9329737801187481</v>
      </c>
      <c r="F69" s="33">
        <v>0.86504952353665299</v>
      </c>
      <c r="G69" s="33">
        <v>0.80469316271152014</v>
      </c>
      <c r="H69" s="33">
        <v>0.78615314619641208</v>
      </c>
      <c r="I69" s="33">
        <v>1.1508087329094892</v>
      </c>
      <c r="J69" s="33">
        <v>1.0356052806829881</v>
      </c>
      <c r="K69" s="33">
        <v>0.99813099639610992</v>
      </c>
      <c r="L69" s="33">
        <v>1.812678790605984</v>
      </c>
      <c r="M69" s="33">
        <v>1.8069116732448143</v>
      </c>
      <c r="N69" s="33">
        <v>1.682282514796144</v>
      </c>
      <c r="O69" s="33">
        <v>1.4792228756547787</v>
      </c>
      <c r="P69" s="33">
        <v>4.945871507508409</v>
      </c>
      <c r="Q69" s="33">
        <v>4.9467668901047892</v>
      </c>
      <c r="R69" s="33">
        <v>5.1587719586481047</v>
      </c>
      <c r="S69" s="33">
        <v>8.3064503501385101</v>
      </c>
      <c r="T69" s="33">
        <v>7.6714787123958246</v>
      </c>
      <c r="U69" s="33">
        <v>6.8846525846307447</v>
      </c>
      <c r="V69" s="33">
        <v>7.3322261872992129</v>
      </c>
      <c r="W69" s="33">
        <v>6.8808930305712446</v>
      </c>
      <c r="X69" s="33">
        <v>6.8451240487987608</v>
      </c>
      <c r="Y69" s="33">
        <v>11.061967406115468</v>
      </c>
      <c r="Z69" s="33">
        <v>10.955407660096125</v>
      </c>
      <c r="AA69" s="33">
        <v>10.918495332842385</v>
      </c>
      <c r="AB69" s="33">
        <v>9.3618837787104656</v>
      </c>
      <c r="AC69" s="33">
        <v>8.8480156778546721</v>
      </c>
      <c r="AD69" s="33">
        <v>8.2584459019017711</v>
      </c>
      <c r="AE69" s="33">
        <v>9.0594061724689592</v>
      </c>
    </row>
    <row r="70" spans="1:31">
      <c r="A70" s="29" t="s">
        <v>133</v>
      </c>
      <c r="B70" s="29" t="s">
        <v>36</v>
      </c>
      <c r="C70" s="33">
        <v>8.17045665439598E-2</v>
      </c>
      <c r="D70" s="33">
        <v>7.4073266110855004E-2</v>
      </c>
      <c r="E70" s="33">
        <v>8.6323957394893014E-2</v>
      </c>
      <c r="F70" s="33">
        <v>7.9404916647629983E-2</v>
      </c>
      <c r="G70" s="33">
        <v>7.1712840546879902E-2</v>
      </c>
      <c r="H70" s="33">
        <v>6.8791150307290008E-2</v>
      </c>
      <c r="I70" s="33">
        <v>6.5857346111639903E-2</v>
      </c>
      <c r="J70" s="33">
        <v>5.9668128266389994E-2</v>
      </c>
      <c r="K70" s="33">
        <v>5.4547837266239893E-2</v>
      </c>
      <c r="L70" s="33">
        <v>5.2310024994859997E-2</v>
      </c>
      <c r="M70" s="33">
        <v>4.596256765073E-2</v>
      </c>
      <c r="N70" s="33">
        <v>0.19743609899999998</v>
      </c>
      <c r="O70" s="33">
        <v>0.18266560700000001</v>
      </c>
      <c r="P70" s="33">
        <v>0.16858963099999999</v>
      </c>
      <c r="Q70" s="33">
        <v>0.72702587699999988</v>
      </c>
      <c r="R70" s="33">
        <v>0.68539566500000004</v>
      </c>
      <c r="S70" s="33">
        <v>0.65100256499999998</v>
      </c>
      <c r="T70" s="33">
        <v>0.61242617100000007</v>
      </c>
      <c r="U70" s="33">
        <v>0.5988985229999999</v>
      </c>
      <c r="V70" s="33">
        <v>0.56511998699999999</v>
      </c>
      <c r="W70" s="33">
        <v>0.81447863200000004</v>
      </c>
      <c r="X70" s="33">
        <v>0.75816925499999999</v>
      </c>
      <c r="Y70" s="33">
        <v>0.67315678599999995</v>
      </c>
      <c r="Z70" s="33">
        <v>0.68337311000000001</v>
      </c>
      <c r="AA70" s="33">
        <v>0.73133779200000004</v>
      </c>
      <c r="AB70" s="33">
        <v>0.62278338600000005</v>
      </c>
      <c r="AC70" s="33">
        <v>0.5514850845</v>
      </c>
      <c r="AD70" s="33">
        <v>0.54616427000000001</v>
      </c>
      <c r="AE70" s="33">
        <v>0.49804273999999998</v>
      </c>
    </row>
    <row r="71" spans="1:31">
      <c r="A71" s="29" t="s">
        <v>133</v>
      </c>
      <c r="B71" s="29" t="s">
        <v>73</v>
      </c>
      <c r="C71" s="33">
        <v>0</v>
      </c>
      <c r="D71" s="33">
        <v>0</v>
      </c>
      <c r="E71" s="33">
        <v>5.3880405000000003E-8</v>
      </c>
      <c r="F71" s="33">
        <v>5.4751525999999994E-8</v>
      </c>
      <c r="G71" s="33">
        <v>5.1144449999999897E-8</v>
      </c>
      <c r="H71" s="33">
        <v>6.1412240000000005E-8</v>
      </c>
      <c r="I71" s="33">
        <v>5.8638649999999902E-8</v>
      </c>
      <c r="J71" s="33">
        <v>5.7048443999999998E-8</v>
      </c>
      <c r="K71" s="33">
        <v>6.4590419999999894E-8</v>
      </c>
      <c r="L71" s="33">
        <v>7.0613336E-8</v>
      </c>
      <c r="M71" s="33">
        <v>6.8375905999999993E-8</v>
      </c>
      <c r="N71" s="33">
        <v>1.00906764E-7</v>
      </c>
      <c r="O71" s="33">
        <v>9.4037619999999903E-8</v>
      </c>
      <c r="P71" s="33">
        <v>9.0241904999999995E-8</v>
      </c>
      <c r="Q71" s="33">
        <v>1.06985666E-7</v>
      </c>
      <c r="R71" s="33">
        <v>1.0167828E-7</v>
      </c>
      <c r="S71" s="33">
        <v>1.3112358000000002E-7</v>
      </c>
      <c r="T71" s="33">
        <v>1.2565773999999998E-7</v>
      </c>
      <c r="U71" s="33">
        <v>1.2284599999999999E-7</v>
      </c>
      <c r="V71" s="33">
        <v>1.19447715E-7</v>
      </c>
      <c r="W71" s="33">
        <v>1.6324170999999998E-7</v>
      </c>
      <c r="X71" s="33">
        <v>1.5132874E-7</v>
      </c>
      <c r="Y71" s="33">
        <v>1.4640241999999998E-7</v>
      </c>
      <c r="Z71" s="33">
        <v>1.5288519999999999E-7</v>
      </c>
      <c r="AA71" s="33">
        <v>2.1401120000000001E-7</v>
      </c>
      <c r="AB71" s="33">
        <v>1.9364524999999999E-7</v>
      </c>
      <c r="AC71" s="33">
        <v>1.8999749999999999E-7</v>
      </c>
      <c r="AD71" s="33">
        <v>1.8147841999999999E-7</v>
      </c>
      <c r="AE71" s="33">
        <v>1.7773776E-7</v>
      </c>
    </row>
    <row r="72" spans="1:31">
      <c r="A72" s="29" t="s">
        <v>133</v>
      </c>
      <c r="B72" s="29" t="s">
        <v>56</v>
      </c>
      <c r="C72" s="33">
        <v>0.13453231099999999</v>
      </c>
      <c r="D72" s="33">
        <v>0.23832431400000001</v>
      </c>
      <c r="E72" s="33">
        <v>0.45109132000000002</v>
      </c>
      <c r="F72" s="33">
        <v>0.63583334999999996</v>
      </c>
      <c r="G72" s="33">
        <v>0.78271451999999997</v>
      </c>
      <c r="H72" s="33">
        <v>0.95935181999999997</v>
      </c>
      <c r="I72" s="33">
        <v>1.1441991</v>
      </c>
      <c r="J72" s="33">
        <v>1.3034566700000001</v>
      </c>
      <c r="K72" s="33">
        <v>1.4824591199999999</v>
      </c>
      <c r="L72" s="33">
        <v>1.6257422500000001</v>
      </c>
      <c r="M72" s="33">
        <v>1.6261755</v>
      </c>
      <c r="N72" s="33">
        <v>1.7032095599999999</v>
      </c>
      <c r="O72" s="33">
        <v>1.7743089600000002</v>
      </c>
      <c r="P72" s="33">
        <v>1.84446223</v>
      </c>
      <c r="Q72" s="33">
        <v>1.8359347799999999</v>
      </c>
      <c r="R72" s="33">
        <v>1.76799332</v>
      </c>
      <c r="S72" s="33">
        <v>1.7403917600000001</v>
      </c>
      <c r="T72" s="33">
        <v>1.6662403400000001</v>
      </c>
      <c r="U72" s="33">
        <v>1.6900809599999902</v>
      </c>
      <c r="V72" s="33">
        <v>1.619711179999999</v>
      </c>
      <c r="W72" s="33">
        <v>1.5877213999999999</v>
      </c>
      <c r="X72" s="33">
        <v>1.4587125999999999</v>
      </c>
      <c r="Y72" s="33">
        <v>1.2707411500000001</v>
      </c>
      <c r="Z72" s="33">
        <v>1.2829743399999991</v>
      </c>
      <c r="AA72" s="33">
        <v>1.1948721099999999</v>
      </c>
      <c r="AB72" s="33">
        <v>0.97421265999999995</v>
      </c>
      <c r="AC72" s="33">
        <v>0.89759303999999995</v>
      </c>
      <c r="AD72" s="33">
        <v>0.77661620999999992</v>
      </c>
      <c r="AE72" s="33">
        <v>0.71302431999999993</v>
      </c>
    </row>
    <row r="73" spans="1:31">
      <c r="A73" s="34" t="s">
        <v>138</v>
      </c>
      <c r="B73" s="34"/>
      <c r="C73" s="35">
        <v>24821.485862163619</v>
      </c>
      <c r="D73" s="35">
        <v>24749.231937340352</v>
      </c>
      <c r="E73" s="35">
        <v>18171.615990007002</v>
      </c>
      <c r="F73" s="35">
        <v>21208.353850961073</v>
      </c>
      <c r="G73" s="35">
        <v>21539.982178485145</v>
      </c>
      <c r="H73" s="35">
        <v>20555.72546321648</v>
      </c>
      <c r="I73" s="35">
        <v>16313.491981424682</v>
      </c>
      <c r="J73" s="35">
        <v>13553.539489986257</v>
      </c>
      <c r="K73" s="35">
        <v>13484.713550813203</v>
      </c>
      <c r="L73" s="35">
        <v>13238.816674962543</v>
      </c>
      <c r="M73" s="35">
        <v>13976.453836976634</v>
      </c>
      <c r="N73" s="35">
        <v>13288.043765724422</v>
      </c>
      <c r="O73" s="35">
        <v>13485.184370170971</v>
      </c>
      <c r="P73" s="35">
        <v>13829.222669841798</v>
      </c>
      <c r="Q73" s="35">
        <v>11287.725871926414</v>
      </c>
      <c r="R73" s="35">
        <v>10099.047006002491</v>
      </c>
      <c r="S73" s="35">
        <v>7408.5151892556223</v>
      </c>
      <c r="T73" s="35">
        <v>7045.7042155103145</v>
      </c>
      <c r="U73" s="35">
        <v>6186.3620737588581</v>
      </c>
      <c r="V73" s="35">
        <v>5564.7859908627433</v>
      </c>
      <c r="W73" s="35">
        <v>5523.3902938216488</v>
      </c>
      <c r="X73" s="35">
        <v>5592.5734629403441</v>
      </c>
      <c r="Y73" s="35">
        <v>5003.6087596136322</v>
      </c>
      <c r="Z73" s="35">
        <v>2033.4294887234469</v>
      </c>
      <c r="AA73" s="35">
        <v>1613.2598596969679</v>
      </c>
      <c r="AB73" s="35">
        <v>1409.4206835742712</v>
      </c>
      <c r="AC73" s="35">
        <v>1224.0265404393353</v>
      </c>
      <c r="AD73" s="35">
        <v>1222.0274478083923</v>
      </c>
      <c r="AE73" s="35">
        <v>1115.1423698330243</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3.6286040000000001E-5</v>
      </c>
      <c r="D78" s="33">
        <v>3.3727794999999999E-5</v>
      </c>
      <c r="E78" s="33">
        <v>3.3912879999999997E-5</v>
      </c>
      <c r="F78" s="33">
        <v>3.2439812999999996E-5</v>
      </c>
      <c r="G78" s="33">
        <v>3.0714659E-5</v>
      </c>
      <c r="H78" s="33">
        <v>2.9575396000000001E-5</v>
      </c>
      <c r="I78" s="33">
        <v>3.01673729999999E-5</v>
      </c>
      <c r="J78" s="33">
        <v>2.9775334999999998E-5</v>
      </c>
      <c r="K78" s="33">
        <v>3.1200281999999997E-5</v>
      </c>
      <c r="L78" s="33">
        <v>3.0634564999999997E-5</v>
      </c>
      <c r="M78" s="33">
        <v>2.9241512999999898E-5</v>
      </c>
      <c r="N78" s="33">
        <v>3.1154790000000001E-5</v>
      </c>
      <c r="O78" s="33">
        <v>2.9743254000000001E-5</v>
      </c>
      <c r="P78" s="33">
        <v>2.7483415E-5</v>
      </c>
      <c r="Q78" s="33">
        <v>2.6656046999999999E-5</v>
      </c>
      <c r="R78" s="33">
        <v>2.6368392999999899E-5</v>
      </c>
      <c r="S78" s="33">
        <v>2.5989475000000001E-5</v>
      </c>
      <c r="T78" s="33">
        <v>2.67513229999999E-5</v>
      </c>
      <c r="U78" s="33">
        <v>2.6839739999999999E-5</v>
      </c>
      <c r="V78" s="33">
        <v>2.5078739999999997E-5</v>
      </c>
      <c r="W78" s="33">
        <v>2.7336792999999901E-5</v>
      </c>
      <c r="X78" s="33">
        <v>2.6265204000000001E-5</v>
      </c>
      <c r="Y78" s="33">
        <v>2.48143929999999E-5</v>
      </c>
      <c r="Z78" s="33">
        <v>2.3615445999999997E-5</v>
      </c>
      <c r="AA78" s="33">
        <v>2.3074550000000001E-5</v>
      </c>
      <c r="AB78" s="33">
        <v>2.3270229999999998E-5</v>
      </c>
      <c r="AC78" s="33">
        <v>2.3913140999999999E-5</v>
      </c>
      <c r="AD78" s="33">
        <v>2.3821504999999999E-5</v>
      </c>
      <c r="AE78" s="33">
        <v>2.1060406999999998E-5</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4.2467428000000003E-5</v>
      </c>
      <c r="D80" s="33">
        <v>3.7491774999999902E-5</v>
      </c>
      <c r="E80" s="33">
        <v>3.9278577500000002E-5</v>
      </c>
      <c r="F80" s="33">
        <v>3.8238405999999993E-5</v>
      </c>
      <c r="G80" s="33">
        <v>3.5847721700000004E-5</v>
      </c>
      <c r="H80" s="33">
        <v>3.60457556E-5</v>
      </c>
      <c r="I80" s="33">
        <v>3.6177812999999892E-5</v>
      </c>
      <c r="J80" s="33">
        <v>3.6063077999999997E-5</v>
      </c>
      <c r="K80" s="33">
        <v>3.7407074200000002E-5</v>
      </c>
      <c r="L80" s="33">
        <v>3.6731212499999996E-5</v>
      </c>
      <c r="M80" s="33">
        <v>3.4539349600000007E-5</v>
      </c>
      <c r="N80" s="33">
        <v>0.98497508524700006</v>
      </c>
      <c r="O80" s="33">
        <v>3.5662539399999904E-5</v>
      </c>
      <c r="P80" s="33">
        <v>3.0709235999999999E-5</v>
      </c>
      <c r="Q80" s="33">
        <v>3.1175698999999998E-5</v>
      </c>
      <c r="R80" s="33">
        <v>3.1335346100000002E-5</v>
      </c>
      <c r="S80" s="33">
        <v>3.1808987099999989E-5</v>
      </c>
      <c r="T80" s="33">
        <v>3.0972210099999994E-5</v>
      </c>
      <c r="U80" s="33">
        <v>4.2379900598280003</v>
      </c>
      <c r="V80" s="33">
        <v>1.4398493436433</v>
      </c>
      <c r="W80" s="33">
        <v>8.6182332754521997</v>
      </c>
      <c r="X80" s="33">
        <v>2.117193589999998E-5</v>
      </c>
      <c r="Y80" s="33">
        <v>1.9569831199999981E-5</v>
      </c>
      <c r="Z80" s="33">
        <v>0.60079509681780008</v>
      </c>
      <c r="AA80" s="33">
        <v>1.7962920599999991E-5</v>
      </c>
      <c r="AB80" s="33">
        <v>1.879949349999998E-5</v>
      </c>
      <c r="AC80" s="33">
        <v>0.49728142772789902</v>
      </c>
      <c r="AD80" s="33">
        <v>2.4564826299999995E-5</v>
      </c>
      <c r="AE80" s="33">
        <v>1.5023415999999991E-5</v>
      </c>
    </row>
    <row r="81" spans="1:31">
      <c r="A81" s="29" t="s">
        <v>134</v>
      </c>
      <c r="B81" s="29" t="s">
        <v>65</v>
      </c>
      <c r="C81" s="33">
        <v>53009.7978</v>
      </c>
      <c r="D81" s="33">
        <v>51756.917600000001</v>
      </c>
      <c r="E81" s="33">
        <v>49999.86275</v>
      </c>
      <c r="F81" s="33">
        <v>52558.005299999997</v>
      </c>
      <c r="G81" s="33">
        <v>52709.082900000001</v>
      </c>
      <c r="H81" s="33">
        <v>47006.419059999993</v>
      </c>
      <c r="I81" s="33">
        <v>45114.080750000001</v>
      </c>
      <c r="J81" s="33">
        <v>44343.816599999991</v>
      </c>
      <c r="K81" s="33">
        <v>41886.532799999994</v>
      </c>
      <c r="L81" s="33">
        <v>39924.288639999999</v>
      </c>
      <c r="M81" s="33">
        <v>35261.944130000003</v>
      </c>
      <c r="N81" s="33">
        <v>34801.150239999995</v>
      </c>
      <c r="O81" s="33">
        <v>34432.961750000002</v>
      </c>
      <c r="P81" s="33">
        <v>33608.566060000005</v>
      </c>
      <c r="Q81" s="33">
        <v>30875.264850000007</v>
      </c>
      <c r="R81" s="33">
        <v>28856.258669999999</v>
      </c>
      <c r="S81" s="33">
        <v>29565.947</v>
      </c>
      <c r="T81" s="33">
        <v>26584.449800000002</v>
      </c>
      <c r="U81" s="33">
        <v>24969.635240000003</v>
      </c>
      <c r="V81" s="33">
        <v>22550.029070000004</v>
      </c>
      <c r="W81" s="33">
        <v>22192.4414</v>
      </c>
      <c r="X81" s="33">
        <v>22971.772000000001</v>
      </c>
      <c r="Y81" s="33">
        <v>21608.735560000001</v>
      </c>
      <c r="Z81" s="33">
        <v>19392.386859999995</v>
      </c>
      <c r="AA81" s="33">
        <v>19245.731379999997</v>
      </c>
      <c r="AB81" s="33">
        <v>20595.796489999997</v>
      </c>
      <c r="AC81" s="33">
        <v>18665.366739999998</v>
      </c>
      <c r="AD81" s="33">
        <v>17502.980649999998</v>
      </c>
      <c r="AE81" s="33">
        <v>16352.502880000004</v>
      </c>
    </row>
    <row r="82" spans="1:31">
      <c r="A82" s="29" t="s">
        <v>134</v>
      </c>
      <c r="B82" s="29" t="s">
        <v>69</v>
      </c>
      <c r="C82" s="33">
        <v>3360.5673270232087</v>
      </c>
      <c r="D82" s="33">
        <v>3870.4752182484499</v>
      </c>
      <c r="E82" s="33">
        <v>3293.2984584803376</v>
      </c>
      <c r="F82" s="33">
        <v>3165.3179845294749</v>
      </c>
      <c r="G82" s="33">
        <v>3209.6964413794776</v>
      </c>
      <c r="H82" s="33">
        <v>3120.5675955035927</v>
      </c>
      <c r="I82" s="33">
        <v>3009.5979632252079</v>
      </c>
      <c r="J82" s="33">
        <v>2435.948731869908</v>
      </c>
      <c r="K82" s="33">
        <v>2361.6740022579293</v>
      </c>
      <c r="L82" s="33">
        <v>2035.8871271577398</v>
      </c>
      <c r="M82" s="33">
        <v>2379.0423326898458</v>
      </c>
      <c r="N82" s="33">
        <v>2044.3053630948223</v>
      </c>
      <c r="O82" s="33">
        <v>1999.5780334748081</v>
      </c>
      <c r="P82" s="33">
        <v>1988.8971663630257</v>
      </c>
      <c r="Q82" s="33">
        <v>1966.0591663830587</v>
      </c>
      <c r="R82" s="33">
        <v>1942.9957711999946</v>
      </c>
      <c r="S82" s="33">
        <v>1592.4010288082272</v>
      </c>
      <c r="T82" s="33">
        <v>1510.7046980896409</v>
      </c>
      <c r="U82" s="33">
        <v>1290.5978259152212</v>
      </c>
      <c r="V82" s="33">
        <v>1527.0451345465278</v>
      </c>
      <c r="W82" s="33">
        <v>1282.1253825389153</v>
      </c>
      <c r="X82" s="33">
        <v>1263.9217715892598</v>
      </c>
      <c r="Y82" s="33">
        <v>1253.6526491682187</v>
      </c>
      <c r="Z82" s="33">
        <v>975.07937944806633</v>
      </c>
      <c r="AA82" s="33">
        <v>926.7028263256683</v>
      </c>
      <c r="AB82" s="33">
        <v>759.02911504794417</v>
      </c>
      <c r="AC82" s="33">
        <v>728.88188602654247</v>
      </c>
      <c r="AD82" s="33">
        <v>618.07010032880817</v>
      </c>
      <c r="AE82" s="33">
        <v>722.50887124228439</v>
      </c>
    </row>
    <row r="83" spans="1:31">
      <c r="A83" s="29" t="s">
        <v>134</v>
      </c>
      <c r="B83" s="29" t="s">
        <v>68</v>
      </c>
      <c r="C83" s="33">
        <v>1.7808079999999999E-8</v>
      </c>
      <c r="D83" s="33">
        <v>3.0270748999999996E-8</v>
      </c>
      <c r="E83" s="33">
        <v>3.8161197E-8</v>
      </c>
      <c r="F83" s="33">
        <v>6.6301420000000007E-8</v>
      </c>
      <c r="G83" s="33">
        <v>5.3823359999999901E-8</v>
      </c>
      <c r="H83" s="33">
        <v>6.2637430000000005E-8</v>
      </c>
      <c r="I83" s="33">
        <v>7.3994719999999893E-8</v>
      </c>
      <c r="J83" s="33">
        <v>7.5320175000000002E-8</v>
      </c>
      <c r="K83" s="33">
        <v>1.5432006E-7</v>
      </c>
      <c r="L83" s="33">
        <v>1.8170716E-7</v>
      </c>
      <c r="M83" s="33">
        <v>1.6703791000000001E-7</v>
      </c>
      <c r="N83" s="33">
        <v>1.6647663000000002E-7</v>
      </c>
      <c r="O83" s="33">
        <v>1.6257486999999901E-7</v>
      </c>
      <c r="P83" s="33">
        <v>1.2842307999999998E-7</v>
      </c>
      <c r="Q83" s="33">
        <v>1.37758969999999E-7</v>
      </c>
      <c r="R83" s="33">
        <v>1.27893089999999E-7</v>
      </c>
      <c r="S83" s="33">
        <v>1.2032567999999999E-7</v>
      </c>
      <c r="T83" s="33">
        <v>3.1778869999999898E-7</v>
      </c>
      <c r="U83" s="33">
        <v>3.3019665999999898E-7</v>
      </c>
      <c r="V83" s="33">
        <v>2.855082E-7</v>
      </c>
      <c r="W83" s="33">
        <v>7.5509179999999903E-7</v>
      </c>
      <c r="X83" s="33">
        <v>7.3553670000000003E-7</v>
      </c>
      <c r="Y83" s="33">
        <v>6.0454040000000001E-7</v>
      </c>
      <c r="Z83" s="33">
        <v>6.4052442999999994E-7</v>
      </c>
      <c r="AA83" s="33">
        <v>5.8405049999999995E-7</v>
      </c>
      <c r="AB83" s="33">
        <v>5.5664072999999994E-7</v>
      </c>
      <c r="AC83" s="33">
        <v>5.8601184999999998E-7</v>
      </c>
      <c r="AD83" s="33">
        <v>5.4509329999999992E-7</v>
      </c>
      <c r="AE83" s="33">
        <v>4.4399752999999899E-7</v>
      </c>
    </row>
    <row r="84" spans="1:31">
      <c r="A84" s="29" t="s">
        <v>134</v>
      </c>
      <c r="B84" s="29" t="s">
        <v>36</v>
      </c>
      <c r="C84" s="33">
        <v>3.1429034000000001E-8</v>
      </c>
      <c r="D84" s="33">
        <v>4.3895659999999996E-8</v>
      </c>
      <c r="E84" s="33">
        <v>4.0669227000000001E-8</v>
      </c>
      <c r="F84" s="33">
        <v>4.6462686000000003E-8</v>
      </c>
      <c r="G84" s="33">
        <v>6.1551609999999996E-8</v>
      </c>
      <c r="H84" s="33">
        <v>6.0323479999999998E-8</v>
      </c>
      <c r="I84" s="33">
        <v>6.6788239999999999E-8</v>
      </c>
      <c r="J84" s="33">
        <v>7.4724110000000003E-8</v>
      </c>
      <c r="K84" s="33">
        <v>7.5461589999999999E-8</v>
      </c>
      <c r="L84" s="33">
        <v>7.6383709999999998E-8</v>
      </c>
      <c r="M84" s="33">
        <v>8.2851289999999998E-8</v>
      </c>
      <c r="N84" s="33">
        <v>8.0994950000000009E-8</v>
      </c>
      <c r="O84" s="33">
        <v>8.0136145999999891E-8</v>
      </c>
      <c r="P84" s="33">
        <v>9.22768959999999E-8</v>
      </c>
      <c r="Q84" s="33">
        <v>8.636332E-8</v>
      </c>
      <c r="R84" s="33">
        <v>8.2379264999999889E-8</v>
      </c>
      <c r="S84" s="33">
        <v>9.1810690000000001E-8</v>
      </c>
      <c r="T84" s="33">
        <v>8.3740364000000004E-8</v>
      </c>
      <c r="U84" s="33">
        <v>9.7566449999999993E-8</v>
      </c>
      <c r="V84" s="33">
        <v>1.1540962E-7</v>
      </c>
      <c r="W84" s="33">
        <v>9.1143140000000003E-8</v>
      </c>
      <c r="X84" s="33">
        <v>8.6498505000000004E-8</v>
      </c>
      <c r="Y84" s="33">
        <v>1.00193785E-7</v>
      </c>
      <c r="Z84" s="33">
        <v>9.3110306000000003E-8</v>
      </c>
      <c r="AA84" s="33">
        <v>9.4137729999999992E-8</v>
      </c>
      <c r="AB84" s="33">
        <v>9.6575659999999988E-8</v>
      </c>
      <c r="AC84" s="33">
        <v>8.7224943999999997E-8</v>
      </c>
      <c r="AD84" s="33">
        <v>8.3631979999999998E-8</v>
      </c>
      <c r="AE84" s="33">
        <v>1.341631E-7</v>
      </c>
    </row>
    <row r="85" spans="1:31">
      <c r="A85" s="29" t="s">
        <v>134</v>
      </c>
      <c r="B85" s="29" t="s">
        <v>73</v>
      </c>
      <c r="C85" s="33">
        <v>0</v>
      </c>
      <c r="D85" s="33">
        <v>0</v>
      </c>
      <c r="E85" s="33">
        <v>1.201295489999999E-7</v>
      </c>
      <c r="F85" s="33">
        <v>1.173271299999999E-7</v>
      </c>
      <c r="G85" s="33">
        <v>1.2412510899999987E-7</v>
      </c>
      <c r="H85" s="33">
        <v>1.3264046399999989E-7</v>
      </c>
      <c r="I85" s="33">
        <v>1.2607827399999999E-7</v>
      </c>
      <c r="J85" s="33">
        <v>1.3216320099999998E-7</v>
      </c>
      <c r="K85" s="33">
        <v>1.2007446599999999E-7</v>
      </c>
      <c r="L85" s="33">
        <v>1.22509942E-7</v>
      </c>
      <c r="M85" s="33">
        <v>1.3211630499999998E-7</v>
      </c>
      <c r="N85" s="33">
        <v>1.2616471499999999E-7</v>
      </c>
      <c r="O85" s="33">
        <v>1.2423585999999989E-7</v>
      </c>
      <c r="P85" s="33">
        <v>1.4411582E-7</v>
      </c>
      <c r="Q85" s="33">
        <v>1.318132E-7</v>
      </c>
      <c r="R85" s="33">
        <v>1.29253466E-7</v>
      </c>
      <c r="S85" s="33">
        <v>1.40303091E-7</v>
      </c>
      <c r="T85" s="33">
        <v>1.2612380999999989E-7</v>
      </c>
      <c r="U85" s="33">
        <v>1.5204686000000001E-7</v>
      </c>
      <c r="V85" s="33">
        <v>1.7618936399999999E-7</v>
      </c>
      <c r="W85" s="33">
        <v>1.4163780999999999E-7</v>
      </c>
      <c r="X85" s="33">
        <v>1.330905E-7</v>
      </c>
      <c r="Y85" s="33">
        <v>1.5423550400000001E-7</v>
      </c>
      <c r="Z85" s="33">
        <v>1.3975987400000002E-7</v>
      </c>
      <c r="AA85" s="33">
        <v>1.3681302000000002E-7</v>
      </c>
      <c r="AB85" s="33">
        <v>1.4249587999999997E-7</v>
      </c>
      <c r="AC85" s="33">
        <v>1.2750689999999991E-7</v>
      </c>
      <c r="AD85" s="33">
        <v>1.2604187800000002E-7</v>
      </c>
      <c r="AE85" s="33">
        <v>1.8008324399999989E-7</v>
      </c>
    </row>
    <row r="86" spans="1:31">
      <c r="A86" s="29" t="s">
        <v>134</v>
      </c>
      <c r="B86" s="29" t="s">
        <v>56</v>
      </c>
      <c r="C86" s="33">
        <v>4.4989481999999992E-3</v>
      </c>
      <c r="D86" s="33">
        <v>1.9459527999999903E-2</v>
      </c>
      <c r="E86" s="33">
        <v>3.1091188400000001E-2</v>
      </c>
      <c r="F86" s="33">
        <v>4.1612296E-2</v>
      </c>
      <c r="G86" s="33">
        <v>6.5480200000000002E-2</v>
      </c>
      <c r="H86" s="33">
        <v>9.0969142000000003E-2</v>
      </c>
      <c r="I86" s="33">
        <v>0.113060419</v>
      </c>
      <c r="J86" s="33">
        <v>0.13995486599999998</v>
      </c>
      <c r="K86" s="33">
        <v>0.142886554</v>
      </c>
      <c r="L86" s="33">
        <v>0.16455229699999999</v>
      </c>
      <c r="M86" s="33">
        <v>0.213175486</v>
      </c>
      <c r="N86" s="33">
        <v>0.18069844299999999</v>
      </c>
      <c r="O86" s="33">
        <v>0.176562993</v>
      </c>
      <c r="P86" s="33">
        <v>0.22114587399999999</v>
      </c>
      <c r="Q86" s="33">
        <v>0.213981224</v>
      </c>
      <c r="R86" s="33">
        <v>0.19979629199999999</v>
      </c>
      <c r="S86" s="33">
        <v>0.220783804</v>
      </c>
      <c r="T86" s="33">
        <v>0.19863799399999998</v>
      </c>
      <c r="U86" s="33">
        <v>0.208620734</v>
      </c>
      <c r="V86" s="33">
        <v>0.24455985999999999</v>
      </c>
      <c r="W86" s="33">
        <v>0.21811623399999991</v>
      </c>
      <c r="X86" s="33">
        <v>0.181161033</v>
      </c>
      <c r="Y86" s="33">
        <v>0.22084509999999891</v>
      </c>
      <c r="Z86" s="33">
        <v>0.17008721999999898</v>
      </c>
      <c r="AA86" s="33">
        <v>0.16212700399999999</v>
      </c>
      <c r="AB86" s="33">
        <v>0.16874772399999999</v>
      </c>
      <c r="AC86" s="33">
        <v>0.12331421799999989</v>
      </c>
      <c r="AD86" s="33">
        <v>0.13923329699999901</v>
      </c>
      <c r="AE86" s="33">
        <v>0.119159034</v>
      </c>
    </row>
    <row r="87" spans="1:31">
      <c r="A87" s="34" t="s">
        <v>138</v>
      </c>
      <c r="B87" s="34"/>
      <c r="C87" s="35">
        <v>56370.365205794486</v>
      </c>
      <c r="D87" s="35">
        <v>55627.392889498289</v>
      </c>
      <c r="E87" s="35">
        <v>53293.161281709952</v>
      </c>
      <c r="F87" s="35">
        <v>55723.323355273984</v>
      </c>
      <c r="G87" s="35">
        <v>55918.77940799568</v>
      </c>
      <c r="H87" s="35">
        <v>50126.986721187372</v>
      </c>
      <c r="I87" s="35">
        <v>48123.67877964439</v>
      </c>
      <c r="J87" s="35">
        <v>46779.765397783638</v>
      </c>
      <c r="K87" s="35">
        <v>44248.206871019604</v>
      </c>
      <c r="L87" s="35">
        <v>41960.175834705224</v>
      </c>
      <c r="M87" s="35">
        <v>37640.986526637753</v>
      </c>
      <c r="N87" s="35">
        <v>36846.440609501326</v>
      </c>
      <c r="O87" s="35">
        <v>36432.539849043176</v>
      </c>
      <c r="P87" s="35">
        <v>35597.463284684105</v>
      </c>
      <c r="Q87" s="35">
        <v>32841.324074352568</v>
      </c>
      <c r="R87" s="35">
        <v>30799.254499031627</v>
      </c>
      <c r="S87" s="35">
        <v>31158.348086727015</v>
      </c>
      <c r="T87" s="35">
        <v>28095.154556130965</v>
      </c>
      <c r="U87" s="35">
        <v>26264.471083144992</v>
      </c>
      <c r="V87" s="35">
        <v>24078.514079254423</v>
      </c>
      <c r="W87" s="35">
        <v>23483.185043906251</v>
      </c>
      <c r="X87" s="35">
        <v>24235.693819761938</v>
      </c>
      <c r="Y87" s="35">
        <v>22862.388254156987</v>
      </c>
      <c r="Z87" s="35">
        <v>20368.067058800851</v>
      </c>
      <c r="AA87" s="35">
        <v>20172.434247947189</v>
      </c>
      <c r="AB87" s="35">
        <v>21354.825647674304</v>
      </c>
      <c r="AC87" s="35">
        <v>19394.745931953421</v>
      </c>
      <c r="AD87" s="35">
        <v>18121.050799260229</v>
      </c>
      <c r="AE87" s="35">
        <v>17075.011787770109</v>
      </c>
    </row>
    <row r="90" spans="1:31" collapsed="1">
      <c r="A90" s="18" t="s">
        <v>135</v>
      </c>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row>
    <row r="91" spans="1:31">
      <c r="A91" s="19" t="s">
        <v>128</v>
      </c>
      <c r="B91" s="19" t="s">
        <v>129</v>
      </c>
      <c r="C91" s="19" t="s">
        <v>80</v>
      </c>
      <c r="D91" s="19" t="s">
        <v>89</v>
      </c>
      <c r="E91" s="19" t="s">
        <v>90</v>
      </c>
      <c r="F91" s="19" t="s">
        <v>91</v>
      </c>
      <c r="G91" s="19" t="s">
        <v>92</v>
      </c>
      <c r="H91" s="19" t="s">
        <v>93</v>
      </c>
      <c r="I91" s="19" t="s">
        <v>94</v>
      </c>
      <c r="J91" s="19" t="s">
        <v>95</v>
      </c>
      <c r="K91" s="19" t="s">
        <v>96</v>
      </c>
      <c r="L91" s="19" t="s">
        <v>97</v>
      </c>
      <c r="M91" s="19" t="s">
        <v>98</v>
      </c>
      <c r="N91" s="19" t="s">
        <v>99</v>
      </c>
      <c r="O91" s="19" t="s">
        <v>100</v>
      </c>
      <c r="P91" s="19" t="s">
        <v>101</v>
      </c>
      <c r="Q91" s="19" t="s">
        <v>102</v>
      </c>
      <c r="R91" s="19" t="s">
        <v>103</v>
      </c>
      <c r="S91" s="19" t="s">
        <v>104</v>
      </c>
      <c r="T91" s="19" t="s">
        <v>105</v>
      </c>
      <c r="U91" s="19" t="s">
        <v>106</v>
      </c>
      <c r="V91" s="19" t="s">
        <v>107</v>
      </c>
      <c r="W91" s="19" t="s">
        <v>108</v>
      </c>
      <c r="X91" s="19" t="s">
        <v>109</v>
      </c>
      <c r="Y91" s="19" t="s">
        <v>110</v>
      </c>
      <c r="Z91" s="19" t="s">
        <v>111</v>
      </c>
      <c r="AA91" s="19" t="s">
        <v>112</v>
      </c>
      <c r="AB91" s="19" t="s">
        <v>113</v>
      </c>
      <c r="AC91" s="19" t="s">
        <v>114</v>
      </c>
      <c r="AD91" s="19" t="s">
        <v>115</v>
      </c>
      <c r="AE91" s="19" t="s">
        <v>116</v>
      </c>
    </row>
    <row r="92" spans="1:31">
      <c r="A92" s="29" t="s">
        <v>40</v>
      </c>
      <c r="B92" s="29" t="s">
        <v>70</v>
      </c>
      <c r="C92" s="37">
        <v>0.16030218959999998</v>
      </c>
      <c r="D92" s="37">
        <v>0.23953427229999999</v>
      </c>
      <c r="E92" s="37">
        <v>0.26463611289999889</v>
      </c>
      <c r="F92" s="37">
        <v>0.28742677099999991</v>
      </c>
      <c r="G92" s="37">
        <v>0.2634145001999999</v>
      </c>
      <c r="H92" s="37">
        <v>0.25729528599999996</v>
      </c>
      <c r="I92" s="37">
        <v>0.24998985770000001</v>
      </c>
      <c r="J92" s="37">
        <v>0.22353629029999977</v>
      </c>
      <c r="K92" s="37">
        <v>0.20593872369999999</v>
      </c>
      <c r="L92" s="37">
        <v>0.19826322439999999</v>
      </c>
      <c r="M92" s="37">
        <v>0.18099228439999979</v>
      </c>
      <c r="N92" s="37">
        <v>0.17017573929999988</v>
      </c>
      <c r="O92" s="37">
        <v>0.13895700869999991</v>
      </c>
      <c r="P92" s="37">
        <v>0.11826119549999989</v>
      </c>
      <c r="Q92" s="37">
        <v>0.11862695100000001</v>
      </c>
      <c r="R92" s="37">
        <v>0.11218355179999978</v>
      </c>
      <c r="S92" s="37">
        <v>0.10244574300000001</v>
      </c>
      <c r="T92" s="37">
        <v>9.556460109999991E-2</v>
      </c>
      <c r="U92" s="37">
        <v>9.7518312400000001E-2</v>
      </c>
      <c r="V92" s="37">
        <v>7.7982429999999908E-2</v>
      </c>
      <c r="W92" s="37">
        <v>4.1865653999999801E-2</v>
      </c>
      <c r="X92" s="37">
        <v>2.2391763999999998E-2</v>
      </c>
      <c r="Y92" s="37">
        <v>1.9121617999999899E-2</v>
      </c>
      <c r="Z92" s="37">
        <v>2.0506933000000001E-2</v>
      </c>
      <c r="AA92" s="37">
        <v>1.8789791E-2</v>
      </c>
      <c r="AB92" s="37">
        <v>1.4403977E-2</v>
      </c>
      <c r="AC92" s="37">
        <v>1.3322694999999999E-2</v>
      </c>
      <c r="AD92" s="37">
        <v>1.26237839999999E-2</v>
      </c>
      <c r="AE92" s="37">
        <v>1.0925323499999999E-2</v>
      </c>
    </row>
    <row r="93" spans="1:31">
      <c r="A93" s="29" t="s">
        <v>40</v>
      </c>
      <c r="B93" s="29" t="s">
        <v>72</v>
      </c>
      <c r="C93" s="33">
        <v>5092.6509100000003</v>
      </c>
      <c r="D93" s="33">
        <v>7648.5687699999999</v>
      </c>
      <c r="E93" s="33">
        <v>9273.9245300000002</v>
      </c>
      <c r="F93" s="33">
        <v>10920.707418399999</v>
      </c>
      <c r="G93" s="33">
        <v>7009.3419715</v>
      </c>
      <c r="H93" s="33">
        <v>9073.3868382000001</v>
      </c>
      <c r="I93" s="33">
        <v>11574.2820894</v>
      </c>
      <c r="J93" s="33">
        <v>10688.004411</v>
      </c>
      <c r="K93" s="33">
        <v>10566.850736</v>
      </c>
      <c r="L93" s="33">
        <v>12821.5915532</v>
      </c>
      <c r="M93" s="33">
        <v>12724.2155236</v>
      </c>
      <c r="N93" s="33">
        <v>11850.023752200001</v>
      </c>
      <c r="O93" s="33">
        <v>10828.969655000001</v>
      </c>
      <c r="P93" s="33">
        <v>9783.0398005999996</v>
      </c>
      <c r="Q93" s="33">
        <v>11094.801839599999</v>
      </c>
      <c r="R93" s="33">
        <v>10192.463689</v>
      </c>
      <c r="S93" s="33">
        <v>9538.5799478999998</v>
      </c>
      <c r="T93" s="33">
        <v>8712.4453608000003</v>
      </c>
      <c r="U93" s="33">
        <v>9673.5380342999997</v>
      </c>
      <c r="V93" s="33">
        <v>8428.9505346999995</v>
      </c>
      <c r="W93" s="33">
        <v>8910.4466315999998</v>
      </c>
      <c r="X93" s="33">
        <v>7940.2797887999996</v>
      </c>
      <c r="Y93" s="33">
        <v>6183.6379582</v>
      </c>
      <c r="Z93" s="33">
        <v>7262.9249117999998</v>
      </c>
      <c r="AA93" s="33">
        <v>6631.9841345000004</v>
      </c>
      <c r="AB93" s="33">
        <v>5815.2460933000002</v>
      </c>
      <c r="AC93" s="33">
        <v>4811.9295565000002</v>
      </c>
      <c r="AD93" s="33">
        <v>4360.8835574000004</v>
      </c>
      <c r="AE93" s="33">
        <v>3125.2870432999998</v>
      </c>
    </row>
    <row r="94" spans="1:31">
      <c r="A94" s="29" t="s">
        <v>40</v>
      </c>
      <c r="B94" s="29" t="s">
        <v>76</v>
      </c>
      <c r="C94" s="33">
        <v>0.45257084646999995</v>
      </c>
      <c r="D94" s="33">
        <v>1.344102122999999</v>
      </c>
      <c r="E94" s="33">
        <v>2.9039545246999987</v>
      </c>
      <c r="F94" s="33">
        <v>5.7534783860000003</v>
      </c>
      <c r="G94" s="33">
        <v>8.3719082679999985</v>
      </c>
      <c r="H94" s="33">
        <v>11.347193513999999</v>
      </c>
      <c r="I94" s="33">
        <v>14.136837865999999</v>
      </c>
      <c r="J94" s="33">
        <v>16.261656924</v>
      </c>
      <c r="K94" s="33">
        <v>18.761481598</v>
      </c>
      <c r="L94" s="33">
        <v>20.783210194999999</v>
      </c>
      <c r="M94" s="33">
        <v>21.957513929999994</v>
      </c>
      <c r="N94" s="33">
        <v>23.249517928</v>
      </c>
      <c r="O94" s="33">
        <v>24.715220786</v>
      </c>
      <c r="P94" s="33">
        <v>25.665096281999986</v>
      </c>
      <c r="Q94" s="33">
        <v>27.865343886999995</v>
      </c>
      <c r="R94" s="33">
        <v>26.989274334999998</v>
      </c>
      <c r="S94" s="33">
        <v>25.47030788</v>
      </c>
      <c r="T94" s="33">
        <v>25.138464053999996</v>
      </c>
      <c r="U94" s="33">
        <v>25.674515060000004</v>
      </c>
      <c r="V94" s="33">
        <v>25.377823697999997</v>
      </c>
      <c r="W94" s="33">
        <v>25.262280612000001</v>
      </c>
      <c r="X94" s="33">
        <v>23.296662751000003</v>
      </c>
      <c r="Y94" s="33">
        <v>19.979034755000001</v>
      </c>
      <c r="Z94" s="33">
        <v>19.602320387999988</v>
      </c>
      <c r="AA94" s="33">
        <v>17.49679613399999</v>
      </c>
      <c r="AB94" s="33">
        <v>14.499610935000002</v>
      </c>
      <c r="AC94" s="33">
        <v>12.361243914999999</v>
      </c>
      <c r="AD94" s="33">
        <v>9.9931376569999983</v>
      </c>
      <c r="AE94" s="33">
        <v>9.5337307759999987</v>
      </c>
    </row>
    <row r="95" spans="1:31">
      <c r="A95" s="13"/>
      <c r="B95" s="13"/>
      <c r="C95" s="13"/>
      <c r="D95" s="13"/>
      <c r="E95" s="13"/>
      <c r="F95" s="13"/>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row>
    <row r="96" spans="1:31">
      <c r="A96" s="19" t="s">
        <v>128</v>
      </c>
      <c r="B96" s="19" t="s">
        <v>129</v>
      </c>
      <c r="C96" s="19" t="s">
        <v>80</v>
      </c>
      <c r="D96" s="19" t="s">
        <v>89</v>
      </c>
      <c r="E96" s="19" t="s">
        <v>90</v>
      </c>
      <c r="F96" s="19" t="s">
        <v>91</v>
      </c>
      <c r="G96" s="19" t="s">
        <v>92</v>
      </c>
      <c r="H96" s="19" t="s">
        <v>93</v>
      </c>
      <c r="I96" s="19" t="s">
        <v>94</v>
      </c>
      <c r="J96" s="19" t="s">
        <v>95</v>
      </c>
      <c r="K96" s="19" t="s">
        <v>96</v>
      </c>
      <c r="L96" s="19" t="s">
        <v>97</v>
      </c>
      <c r="M96" s="19" t="s">
        <v>98</v>
      </c>
      <c r="N96" s="19" t="s">
        <v>99</v>
      </c>
      <c r="O96" s="19" t="s">
        <v>100</v>
      </c>
      <c r="P96" s="19" t="s">
        <v>101</v>
      </c>
      <c r="Q96" s="19" t="s">
        <v>102</v>
      </c>
      <c r="R96" s="19" t="s">
        <v>103</v>
      </c>
      <c r="S96" s="19" t="s">
        <v>104</v>
      </c>
      <c r="T96" s="19" t="s">
        <v>105</v>
      </c>
      <c r="U96" s="19" t="s">
        <v>106</v>
      </c>
      <c r="V96" s="19" t="s">
        <v>107</v>
      </c>
      <c r="W96" s="19" t="s">
        <v>108</v>
      </c>
      <c r="X96" s="19" t="s">
        <v>109</v>
      </c>
      <c r="Y96" s="19" t="s">
        <v>110</v>
      </c>
      <c r="Z96" s="19" t="s">
        <v>111</v>
      </c>
      <c r="AA96" s="19" t="s">
        <v>112</v>
      </c>
      <c r="AB96" s="19" t="s">
        <v>113</v>
      </c>
      <c r="AC96" s="19" t="s">
        <v>114</v>
      </c>
      <c r="AD96" s="19" t="s">
        <v>115</v>
      </c>
      <c r="AE96" s="19" t="s">
        <v>116</v>
      </c>
    </row>
    <row r="97" spans="1:31">
      <c r="A97" s="29" t="s">
        <v>130</v>
      </c>
      <c r="B97" s="29" t="s">
        <v>70</v>
      </c>
      <c r="C97" s="33">
        <v>0</v>
      </c>
      <c r="D97" s="33">
        <v>0</v>
      </c>
      <c r="E97" s="33">
        <v>0</v>
      </c>
      <c r="F97" s="33">
        <v>0</v>
      </c>
      <c r="G97" s="33">
        <v>0</v>
      </c>
      <c r="H97" s="33">
        <v>0</v>
      </c>
      <c r="I97" s="33">
        <v>0</v>
      </c>
      <c r="J97" s="33">
        <v>0</v>
      </c>
      <c r="K97" s="33">
        <v>0</v>
      </c>
      <c r="L97" s="33">
        <v>0</v>
      </c>
      <c r="M97" s="33">
        <v>0</v>
      </c>
      <c r="N97" s="33">
        <v>0</v>
      </c>
      <c r="O97" s="33">
        <v>0</v>
      </c>
      <c r="P97" s="33">
        <v>0</v>
      </c>
      <c r="Q97" s="33">
        <v>0</v>
      </c>
      <c r="R97" s="33">
        <v>0</v>
      </c>
      <c r="S97" s="33">
        <v>0</v>
      </c>
      <c r="T97" s="33">
        <v>0</v>
      </c>
      <c r="U97" s="33">
        <v>0</v>
      </c>
      <c r="V97" s="33">
        <v>0</v>
      </c>
      <c r="W97" s="33">
        <v>0</v>
      </c>
      <c r="X97" s="33">
        <v>0</v>
      </c>
      <c r="Y97" s="33">
        <v>0</v>
      </c>
      <c r="Z97" s="33">
        <v>0</v>
      </c>
      <c r="AA97" s="33">
        <v>0</v>
      </c>
      <c r="AB97" s="33">
        <v>0</v>
      </c>
      <c r="AC97" s="33">
        <v>0</v>
      </c>
      <c r="AD97" s="33">
        <v>0</v>
      </c>
      <c r="AE97" s="33">
        <v>0</v>
      </c>
    </row>
    <row r="98" spans="1:31">
      <c r="A98" s="29" t="s">
        <v>130</v>
      </c>
      <c r="B98" s="29" t="s">
        <v>72</v>
      </c>
      <c r="C98" s="33">
        <v>2716.7194100000002</v>
      </c>
      <c r="D98" s="33">
        <v>4653.0617699999993</v>
      </c>
      <c r="E98" s="33">
        <v>5655.62453</v>
      </c>
      <c r="F98" s="33">
        <v>7747.1049183999994</v>
      </c>
      <c r="G98" s="33">
        <v>3757.2854714999999</v>
      </c>
      <c r="H98" s="33">
        <v>5380.2188382000004</v>
      </c>
      <c r="I98" s="33">
        <v>7493.8245894000001</v>
      </c>
      <c r="J98" s="33">
        <v>7109.2356110000001</v>
      </c>
      <c r="K98" s="33">
        <v>7078.9515360000005</v>
      </c>
      <c r="L98" s="33">
        <v>9274.8123531999991</v>
      </c>
      <c r="M98" s="33">
        <v>9452.8590236</v>
      </c>
      <c r="N98" s="33">
        <v>8997.4687522000004</v>
      </c>
      <c r="O98" s="33">
        <v>8821.781755</v>
      </c>
      <c r="P98" s="33">
        <v>8041.1540005999996</v>
      </c>
      <c r="Q98" s="33">
        <v>9234.075739599999</v>
      </c>
      <c r="R98" s="33">
        <v>8534.3155889999998</v>
      </c>
      <c r="S98" s="33">
        <v>8245.5084478999997</v>
      </c>
      <c r="T98" s="33">
        <v>7595.7421607999995</v>
      </c>
      <c r="U98" s="33">
        <v>8274.5809343000001</v>
      </c>
      <c r="V98" s="33">
        <v>7055.0357346999999</v>
      </c>
      <c r="W98" s="33">
        <v>7315.9390315999999</v>
      </c>
      <c r="X98" s="33">
        <v>6692.4565887999997</v>
      </c>
      <c r="Y98" s="33">
        <v>5366.3003982</v>
      </c>
      <c r="Z98" s="33">
        <v>6380.1041617999999</v>
      </c>
      <c r="AA98" s="33">
        <v>6069.5356345</v>
      </c>
      <c r="AB98" s="33">
        <v>5416.0953933000001</v>
      </c>
      <c r="AC98" s="33">
        <v>4414.3268065000002</v>
      </c>
      <c r="AD98" s="33">
        <v>4164.5093674</v>
      </c>
      <c r="AE98" s="33">
        <v>2953.5928532999997</v>
      </c>
    </row>
    <row r="99" spans="1:31">
      <c r="A99" s="29" t="s">
        <v>130</v>
      </c>
      <c r="B99" s="29" t="s">
        <v>76</v>
      </c>
      <c r="C99" s="33">
        <v>8.7274435999999997E-2</v>
      </c>
      <c r="D99" s="33">
        <v>0.41051756999999994</v>
      </c>
      <c r="E99" s="33">
        <v>0.77446682</v>
      </c>
      <c r="F99" s="33">
        <v>1.6543247300000001</v>
      </c>
      <c r="G99" s="33">
        <v>2.4719839299999999</v>
      </c>
      <c r="H99" s="33">
        <v>3.4643785999999999</v>
      </c>
      <c r="I99" s="33">
        <v>4.2959937999999998</v>
      </c>
      <c r="J99" s="33">
        <v>5.0918467999999999</v>
      </c>
      <c r="K99" s="33">
        <v>5.7798492499999989</v>
      </c>
      <c r="L99" s="33">
        <v>6.6905739000000004</v>
      </c>
      <c r="M99" s="33">
        <v>7.0081096000000001</v>
      </c>
      <c r="N99" s="33">
        <v>7.6875378000000003</v>
      </c>
      <c r="O99" s="33">
        <v>8.3441604999999992</v>
      </c>
      <c r="P99" s="33">
        <v>8.7482849999999992</v>
      </c>
      <c r="Q99" s="33">
        <v>9.54150969999999</v>
      </c>
      <c r="R99" s="33">
        <v>9.3497965000000001</v>
      </c>
      <c r="S99" s="33">
        <v>9.0325480999999996</v>
      </c>
      <c r="T99" s="33">
        <v>8.8093231999999997</v>
      </c>
      <c r="U99" s="33">
        <v>8.9452906999999993</v>
      </c>
      <c r="V99" s="33">
        <v>8.7664930999999999</v>
      </c>
      <c r="W99" s="33">
        <v>8.9375782000000008</v>
      </c>
      <c r="X99" s="33">
        <v>8.740835800000001</v>
      </c>
      <c r="Y99" s="33">
        <v>7.5941438999999988</v>
      </c>
      <c r="Z99" s="33">
        <v>7.9411291000000004</v>
      </c>
      <c r="AA99" s="33">
        <v>7.3457370999999902</v>
      </c>
      <c r="AB99" s="33">
        <v>6.8921700000000001</v>
      </c>
      <c r="AC99" s="33">
        <v>6.1647271999999997</v>
      </c>
      <c r="AD99" s="33">
        <v>5.5102923499999994</v>
      </c>
      <c r="AE99" s="33">
        <v>4.9987160499999996</v>
      </c>
    </row>
    <row r="100" spans="1:31">
      <c r="A100" s="13"/>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row>
    <row r="101" spans="1:31">
      <c r="A101" s="19" t="s">
        <v>128</v>
      </c>
      <c r="B101" s="19" t="s">
        <v>129</v>
      </c>
      <c r="C101" s="19" t="s">
        <v>80</v>
      </c>
      <c r="D101" s="19" t="s">
        <v>89</v>
      </c>
      <c r="E101" s="19" t="s">
        <v>90</v>
      </c>
      <c r="F101" s="19" t="s">
        <v>91</v>
      </c>
      <c r="G101" s="19" t="s">
        <v>92</v>
      </c>
      <c r="H101" s="19" t="s">
        <v>93</v>
      </c>
      <c r="I101" s="19" t="s">
        <v>94</v>
      </c>
      <c r="J101" s="19" t="s">
        <v>95</v>
      </c>
      <c r="K101" s="19" t="s">
        <v>96</v>
      </c>
      <c r="L101" s="19" t="s">
        <v>97</v>
      </c>
      <c r="M101" s="19" t="s">
        <v>98</v>
      </c>
      <c r="N101" s="19" t="s">
        <v>99</v>
      </c>
      <c r="O101" s="19" t="s">
        <v>100</v>
      </c>
      <c r="P101" s="19" t="s">
        <v>101</v>
      </c>
      <c r="Q101" s="19" t="s">
        <v>102</v>
      </c>
      <c r="R101" s="19" t="s">
        <v>103</v>
      </c>
      <c r="S101" s="19" t="s">
        <v>104</v>
      </c>
      <c r="T101" s="19" t="s">
        <v>105</v>
      </c>
      <c r="U101" s="19" t="s">
        <v>106</v>
      </c>
      <c r="V101" s="19" t="s">
        <v>107</v>
      </c>
      <c r="W101" s="19" t="s">
        <v>108</v>
      </c>
      <c r="X101" s="19" t="s">
        <v>109</v>
      </c>
      <c r="Y101" s="19" t="s">
        <v>110</v>
      </c>
      <c r="Z101" s="19" t="s">
        <v>111</v>
      </c>
      <c r="AA101" s="19" t="s">
        <v>112</v>
      </c>
      <c r="AB101" s="19" t="s">
        <v>113</v>
      </c>
      <c r="AC101" s="19" t="s">
        <v>114</v>
      </c>
      <c r="AD101" s="19" t="s">
        <v>115</v>
      </c>
      <c r="AE101" s="19" t="s">
        <v>116</v>
      </c>
    </row>
    <row r="102" spans="1:31">
      <c r="A102" s="29" t="s">
        <v>131</v>
      </c>
      <c r="B102" s="29" t="s">
        <v>70</v>
      </c>
      <c r="C102" s="33">
        <v>0</v>
      </c>
      <c r="D102" s="33">
        <v>2.4877240000000002E-2</v>
      </c>
      <c r="E102" s="33">
        <v>2.6948969999999999E-2</v>
      </c>
      <c r="F102" s="33">
        <v>2.9179454999999903E-2</v>
      </c>
      <c r="G102" s="33">
        <v>2.7227629999999899E-2</v>
      </c>
      <c r="H102" s="33">
        <v>2.7296015E-2</v>
      </c>
      <c r="I102" s="33">
        <v>2.6096132000000001E-2</v>
      </c>
      <c r="J102" s="33">
        <v>2.3475835999999903E-2</v>
      </c>
      <c r="K102" s="33">
        <v>2.1788402999999998E-2</v>
      </c>
      <c r="L102" s="33">
        <v>2.111501E-2</v>
      </c>
      <c r="M102" s="33">
        <v>1.98969019999999E-2</v>
      </c>
      <c r="N102" s="33">
        <v>1.8972458000000001E-2</v>
      </c>
      <c r="O102" s="33">
        <v>1.74460579999999E-2</v>
      </c>
      <c r="P102" s="33">
        <v>1.6655760000000002E-2</v>
      </c>
      <c r="Q102" s="33">
        <v>1.6219247999999999E-2</v>
      </c>
      <c r="R102" s="33">
        <v>1.5434675E-2</v>
      </c>
      <c r="S102" s="33">
        <v>1.43179E-2</v>
      </c>
      <c r="T102" s="33">
        <v>1.3828569999999998E-2</v>
      </c>
      <c r="U102" s="33">
        <v>1.3433772E-2</v>
      </c>
      <c r="V102" s="33">
        <v>0</v>
      </c>
      <c r="W102" s="33">
        <v>0</v>
      </c>
      <c r="X102" s="33">
        <v>0</v>
      </c>
      <c r="Y102" s="33">
        <v>0</v>
      </c>
      <c r="Z102" s="33">
        <v>0</v>
      </c>
      <c r="AA102" s="33">
        <v>0</v>
      </c>
      <c r="AB102" s="33">
        <v>0</v>
      </c>
      <c r="AC102" s="33">
        <v>0</v>
      </c>
      <c r="AD102" s="33">
        <v>0</v>
      </c>
      <c r="AE102" s="33">
        <v>0</v>
      </c>
    </row>
    <row r="103" spans="1:31">
      <c r="A103" s="29" t="s">
        <v>131</v>
      </c>
      <c r="B103" s="29" t="s">
        <v>72</v>
      </c>
      <c r="C103" s="33">
        <v>2375.9315000000001</v>
      </c>
      <c r="D103" s="33">
        <v>2995.5070000000001</v>
      </c>
      <c r="E103" s="33">
        <v>3618.3</v>
      </c>
      <c r="F103" s="33">
        <v>3173.6025</v>
      </c>
      <c r="G103" s="33">
        <v>3252.0565000000001</v>
      </c>
      <c r="H103" s="33">
        <v>3693.1680000000001</v>
      </c>
      <c r="I103" s="33">
        <v>4080.4575</v>
      </c>
      <c r="J103" s="33">
        <v>3578.7687999999998</v>
      </c>
      <c r="K103" s="33">
        <v>3487.8992000000003</v>
      </c>
      <c r="L103" s="33">
        <v>3546.7792000000004</v>
      </c>
      <c r="M103" s="33">
        <v>3271.3564999999999</v>
      </c>
      <c r="N103" s="33">
        <v>2852.5549999999998</v>
      </c>
      <c r="O103" s="33">
        <v>2007.1878999999999</v>
      </c>
      <c r="P103" s="33">
        <v>1741.8858</v>
      </c>
      <c r="Q103" s="33">
        <v>1860.7261000000001</v>
      </c>
      <c r="R103" s="33">
        <v>1658.1481000000001</v>
      </c>
      <c r="S103" s="33">
        <v>1293.0715</v>
      </c>
      <c r="T103" s="33">
        <v>1116.7031999999999</v>
      </c>
      <c r="U103" s="33">
        <v>1398.9571000000001</v>
      </c>
      <c r="V103" s="33">
        <v>1373.9148</v>
      </c>
      <c r="W103" s="33">
        <v>1594.5076000000001</v>
      </c>
      <c r="X103" s="33">
        <v>1247.8232</v>
      </c>
      <c r="Y103" s="33">
        <v>817.33756000000005</v>
      </c>
      <c r="Z103" s="33">
        <v>882.82074999999998</v>
      </c>
      <c r="AA103" s="33">
        <v>562.44849999999997</v>
      </c>
      <c r="AB103" s="33">
        <v>399.15070000000003</v>
      </c>
      <c r="AC103" s="33">
        <v>397.60275000000001</v>
      </c>
      <c r="AD103" s="33">
        <v>196.37419</v>
      </c>
      <c r="AE103" s="33">
        <v>171.69418999999999</v>
      </c>
    </row>
    <row r="104" spans="1:31">
      <c r="A104" s="29" t="s">
        <v>131</v>
      </c>
      <c r="B104" s="29" t="s">
        <v>76</v>
      </c>
      <c r="C104" s="33">
        <v>0.11456976700000002</v>
      </c>
      <c r="D104" s="33">
        <v>0.41584352499999888</v>
      </c>
      <c r="E104" s="33">
        <v>0.81822080500000005</v>
      </c>
      <c r="F104" s="33">
        <v>1.5656568099999999</v>
      </c>
      <c r="G104" s="33">
        <v>2.2590097</v>
      </c>
      <c r="H104" s="33">
        <v>2.9780471999999998</v>
      </c>
      <c r="I104" s="33">
        <v>3.6944588999999999</v>
      </c>
      <c r="J104" s="33">
        <v>4.1179155000000005</v>
      </c>
      <c r="K104" s="33">
        <v>4.8729553999999995</v>
      </c>
      <c r="L104" s="33">
        <v>5.3311916999999998</v>
      </c>
      <c r="M104" s="33">
        <v>5.7105235499999996</v>
      </c>
      <c r="N104" s="33">
        <v>6.0371461499999999</v>
      </c>
      <c r="O104" s="33">
        <v>6.3633552</v>
      </c>
      <c r="P104" s="33">
        <v>6.6534322999999995</v>
      </c>
      <c r="Q104" s="33">
        <v>7.0785961000000004</v>
      </c>
      <c r="R104" s="33">
        <v>6.6142623599999988</v>
      </c>
      <c r="S104" s="33">
        <v>6.1635286400000009</v>
      </c>
      <c r="T104" s="33">
        <v>6.288752399999999</v>
      </c>
      <c r="U104" s="33">
        <v>6.3209534500000011</v>
      </c>
      <c r="V104" s="33">
        <v>6.4701937999999997</v>
      </c>
      <c r="W104" s="33">
        <v>6.6239774000000002</v>
      </c>
      <c r="X104" s="33">
        <v>5.4886663499999999</v>
      </c>
      <c r="Y104" s="33">
        <v>4.7439364500000005</v>
      </c>
      <c r="Z104" s="33">
        <v>4.59969219999999</v>
      </c>
      <c r="AA104" s="33">
        <v>3.4656236400000004</v>
      </c>
      <c r="AB104" s="33">
        <v>2.2165903</v>
      </c>
      <c r="AC104" s="33">
        <v>2.2953333299999992</v>
      </c>
      <c r="AD104" s="33">
        <v>1.08148855</v>
      </c>
      <c r="AE104" s="33">
        <v>1.3727299700000002</v>
      </c>
    </row>
    <row r="105" spans="1:31">
      <c r="A105" s="13"/>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row>
    <row r="106" spans="1:31">
      <c r="A106" s="19" t="s">
        <v>128</v>
      </c>
      <c r="B106" s="19" t="s">
        <v>129</v>
      </c>
      <c r="C106" s="19" t="s">
        <v>80</v>
      </c>
      <c r="D106" s="19" t="s">
        <v>89</v>
      </c>
      <c r="E106" s="19" t="s">
        <v>90</v>
      </c>
      <c r="F106" s="19" t="s">
        <v>91</v>
      </c>
      <c r="G106" s="19" t="s">
        <v>92</v>
      </c>
      <c r="H106" s="19" t="s">
        <v>93</v>
      </c>
      <c r="I106" s="19" t="s">
        <v>94</v>
      </c>
      <c r="J106" s="19" t="s">
        <v>95</v>
      </c>
      <c r="K106" s="19" t="s">
        <v>96</v>
      </c>
      <c r="L106" s="19" t="s">
        <v>97</v>
      </c>
      <c r="M106" s="19" t="s">
        <v>98</v>
      </c>
      <c r="N106" s="19" t="s">
        <v>99</v>
      </c>
      <c r="O106" s="19" t="s">
        <v>100</v>
      </c>
      <c r="P106" s="19" t="s">
        <v>101</v>
      </c>
      <c r="Q106" s="19" t="s">
        <v>102</v>
      </c>
      <c r="R106" s="19" t="s">
        <v>103</v>
      </c>
      <c r="S106" s="19" t="s">
        <v>104</v>
      </c>
      <c r="T106" s="19" t="s">
        <v>105</v>
      </c>
      <c r="U106" s="19" t="s">
        <v>106</v>
      </c>
      <c r="V106" s="19" t="s">
        <v>107</v>
      </c>
      <c r="W106" s="19" t="s">
        <v>108</v>
      </c>
      <c r="X106" s="19" t="s">
        <v>109</v>
      </c>
      <c r="Y106" s="19" t="s">
        <v>110</v>
      </c>
      <c r="Z106" s="19" t="s">
        <v>111</v>
      </c>
      <c r="AA106" s="19" t="s">
        <v>112</v>
      </c>
      <c r="AB106" s="19" t="s">
        <v>113</v>
      </c>
      <c r="AC106" s="19" t="s">
        <v>114</v>
      </c>
      <c r="AD106" s="19" t="s">
        <v>115</v>
      </c>
      <c r="AE106" s="19" t="s">
        <v>116</v>
      </c>
    </row>
    <row r="107" spans="1:31">
      <c r="A107" s="29" t="s">
        <v>132</v>
      </c>
      <c r="B107" s="29" t="s">
        <v>70</v>
      </c>
      <c r="C107" s="33">
        <v>5.9717972599999995E-2</v>
      </c>
      <c r="D107" s="33">
        <v>0.1229387528</v>
      </c>
      <c r="E107" s="33">
        <v>0.13137456559999899</v>
      </c>
      <c r="F107" s="33">
        <v>0.15997075499999999</v>
      </c>
      <c r="G107" s="33">
        <v>0.147889453</v>
      </c>
      <c r="H107" s="33">
        <v>0.14506797979999991</v>
      </c>
      <c r="I107" s="33">
        <v>0.1423749097</v>
      </c>
      <c r="J107" s="33">
        <v>0.12660226199999999</v>
      </c>
      <c r="K107" s="33">
        <v>0.1166695983</v>
      </c>
      <c r="L107" s="33">
        <v>0.11269929640000001</v>
      </c>
      <c r="M107" s="33">
        <v>0.1043485983999999</v>
      </c>
      <c r="N107" s="33">
        <v>9.9266376299999987E-2</v>
      </c>
      <c r="O107" s="33">
        <v>7.2692278700000001E-2</v>
      </c>
      <c r="P107" s="33">
        <v>6.5244969499999986E-2</v>
      </c>
      <c r="Q107" s="33">
        <v>6.8240003000000007E-2</v>
      </c>
      <c r="R107" s="33">
        <v>6.4028616799999896E-2</v>
      </c>
      <c r="S107" s="33">
        <v>5.6639960000000003E-2</v>
      </c>
      <c r="T107" s="33">
        <v>5.2810809100000002E-2</v>
      </c>
      <c r="U107" s="33">
        <v>5.5107120400000001E-2</v>
      </c>
      <c r="V107" s="33">
        <v>5.1265451999999899E-2</v>
      </c>
      <c r="W107" s="33">
        <v>1.6717935999999899E-2</v>
      </c>
      <c r="X107" s="33">
        <v>0</v>
      </c>
      <c r="Y107" s="33">
        <v>0</v>
      </c>
      <c r="Z107" s="33">
        <v>0</v>
      </c>
      <c r="AA107" s="33">
        <v>0</v>
      </c>
      <c r="AB107" s="33">
        <v>0</v>
      </c>
      <c r="AC107" s="33">
        <v>0</v>
      </c>
      <c r="AD107" s="33">
        <v>0</v>
      </c>
      <c r="AE107" s="33">
        <v>0</v>
      </c>
    </row>
    <row r="108" spans="1:31">
      <c r="A108" s="29" t="s">
        <v>132</v>
      </c>
      <c r="B108" s="29" t="s">
        <v>72</v>
      </c>
      <c r="C108" s="33">
        <v>0</v>
      </c>
      <c r="D108" s="33">
        <v>0</v>
      </c>
      <c r="E108" s="33">
        <v>0</v>
      </c>
      <c r="F108" s="33">
        <v>0</v>
      </c>
      <c r="G108" s="33">
        <v>0</v>
      </c>
      <c r="H108" s="33">
        <v>0</v>
      </c>
      <c r="I108" s="33">
        <v>0</v>
      </c>
      <c r="J108" s="33">
        <v>0</v>
      </c>
      <c r="K108" s="33">
        <v>0</v>
      </c>
      <c r="L108" s="33">
        <v>0</v>
      </c>
      <c r="M108" s="33">
        <v>0</v>
      </c>
      <c r="N108" s="33">
        <v>0</v>
      </c>
      <c r="O108" s="33">
        <v>0</v>
      </c>
      <c r="P108" s="33">
        <v>0</v>
      </c>
      <c r="Q108" s="33">
        <v>0</v>
      </c>
      <c r="R108" s="33">
        <v>0</v>
      </c>
      <c r="S108" s="33">
        <v>0</v>
      </c>
      <c r="T108" s="33">
        <v>0</v>
      </c>
      <c r="U108" s="33">
        <v>0</v>
      </c>
      <c r="V108" s="33">
        <v>0</v>
      </c>
      <c r="W108" s="33">
        <v>0</v>
      </c>
      <c r="X108" s="33">
        <v>0</v>
      </c>
      <c r="Y108" s="33">
        <v>0</v>
      </c>
      <c r="Z108" s="33">
        <v>0</v>
      </c>
      <c r="AA108" s="33">
        <v>0</v>
      </c>
      <c r="AB108" s="33">
        <v>0</v>
      </c>
      <c r="AC108" s="33">
        <v>0</v>
      </c>
      <c r="AD108" s="33">
        <v>0</v>
      </c>
      <c r="AE108" s="33">
        <v>0</v>
      </c>
    </row>
    <row r="109" spans="1:31">
      <c r="A109" s="29" t="s">
        <v>132</v>
      </c>
      <c r="B109" s="29" t="s">
        <v>76</v>
      </c>
      <c r="C109" s="33">
        <v>8.7152808000000012E-2</v>
      </c>
      <c r="D109" s="33">
        <v>0.21364850999999999</v>
      </c>
      <c r="E109" s="33">
        <v>0.74458033999999995</v>
      </c>
      <c r="F109" s="33">
        <v>1.7346860999999998</v>
      </c>
      <c r="G109" s="33">
        <v>2.6449594299999988</v>
      </c>
      <c r="H109" s="33">
        <v>3.6690486</v>
      </c>
      <c r="I109" s="33">
        <v>4.6633366400000007</v>
      </c>
      <c r="J109" s="33">
        <v>5.3575399500000005</v>
      </c>
      <c r="K109" s="33">
        <v>6.1921572999999999</v>
      </c>
      <c r="L109" s="33">
        <v>6.6593735000000001</v>
      </c>
      <c r="M109" s="33">
        <v>7.0737351999999998</v>
      </c>
      <c r="N109" s="33">
        <v>7.3039299999999994</v>
      </c>
      <c r="O109" s="33">
        <v>7.7179387000000004</v>
      </c>
      <c r="P109" s="33">
        <v>7.8331226999999908</v>
      </c>
      <c r="Q109" s="33">
        <v>8.8334315000000014</v>
      </c>
      <c r="R109" s="33">
        <v>8.7083909999999989</v>
      </c>
      <c r="S109" s="33">
        <v>7.9684568000000002</v>
      </c>
      <c r="T109" s="33">
        <v>7.8397931999999999</v>
      </c>
      <c r="U109" s="33">
        <v>8.1808443000000004</v>
      </c>
      <c r="V109" s="33">
        <v>7.9402631000000001</v>
      </c>
      <c r="W109" s="33">
        <v>7.5835428999999994</v>
      </c>
      <c r="X109" s="33">
        <v>7.1331199999999999</v>
      </c>
      <c r="Y109" s="33">
        <v>5.8906456</v>
      </c>
      <c r="Z109" s="33">
        <v>5.3501057000000003</v>
      </c>
      <c r="AA109" s="33">
        <v>5.0837272000000002</v>
      </c>
      <c r="AB109" s="33">
        <v>4.0529591700000003</v>
      </c>
      <c r="AC109" s="33">
        <v>2.6949741700000001</v>
      </c>
      <c r="AD109" s="33">
        <v>2.3287911000000001</v>
      </c>
      <c r="AE109" s="33">
        <v>2.1831307400000002</v>
      </c>
    </row>
    <row r="110" spans="1:31">
      <c r="A110" s="13"/>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row>
    <row r="111" spans="1:31">
      <c r="A111" s="19" t="s">
        <v>128</v>
      </c>
      <c r="B111" s="19" t="s">
        <v>129</v>
      </c>
      <c r="C111" s="19" t="s">
        <v>80</v>
      </c>
      <c r="D111" s="19" t="s">
        <v>89</v>
      </c>
      <c r="E111" s="19" t="s">
        <v>90</v>
      </c>
      <c r="F111" s="19" t="s">
        <v>91</v>
      </c>
      <c r="G111" s="19" t="s">
        <v>92</v>
      </c>
      <c r="H111" s="19" t="s">
        <v>93</v>
      </c>
      <c r="I111" s="19" t="s">
        <v>94</v>
      </c>
      <c r="J111" s="19" t="s">
        <v>95</v>
      </c>
      <c r="K111" s="19" t="s">
        <v>96</v>
      </c>
      <c r="L111" s="19" t="s">
        <v>97</v>
      </c>
      <c r="M111" s="19" t="s">
        <v>98</v>
      </c>
      <c r="N111" s="19" t="s">
        <v>99</v>
      </c>
      <c r="O111" s="19" t="s">
        <v>100</v>
      </c>
      <c r="P111" s="19" t="s">
        <v>101</v>
      </c>
      <c r="Q111" s="19" t="s">
        <v>102</v>
      </c>
      <c r="R111" s="19" t="s">
        <v>103</v>
      </c>
      <c r="S111" s="19" t="s">
        <v>104</v>
      </c>
      <c r="T111" s="19" t="s">
        <v>105</v>
      </c>
      <c r="U111" s="19" t="s">
        <v>106</v>
      </c>
      <c r="V111" s="19" t="s">
        <v>107</v>
      </c>
      <c r="W111" s="19" t="s">
        <v>108</v>
      </c>
      <c r="X111" s="19" t="s">
        <v>109</v>
      </c>
      <c r="Y111" s="19" t="s">
        <v>110</v>
      </c>
      <c r="Z111" s="19" t="s">
        <v>111</v>
      </c>
      <c r="AA111" s="19" t="s">
        <v>112</v>
      </c>
      <c r="AB111" s="19" t="s">
        <v>113</v>
      </c>
      <c r="AC111" s="19" t="s">
        <v>114</v>
      </c>
      <c r="AD111" s="19" t="s">
        <v>115</v>
      </c>
      <c r="AE111" s="19" t="s">
        <v>116</v>
      </c>
    </row>
    <row r="112" spans="1:31">
      <c r="A112" s="29" t="s">
        <v>133</v>
      </c>
      <c r="B112" s="29" t="s">
        <v>70</v>
      </c>
      <c r="C112" s="33">
        <v>0.10058421699999999</v>
      </c>
      <c r="D112" s="33">
        <v>9.17182795E-2</v>
      </c>
      <c r="E112" s="33">
        <v>0.10631257729999989</v>
      </c>
      <c r="F112" s="33">
        <v>9.8276560999999985E-2</v>
      </c>
      <c r="G112" s="33">
        <v>8.8297417199999992E-2</v>
      </c>
      <c r="H112" s="33">
        <v>8.4931291200000009E-2</v>
      </c>
      <c r="I112" s="33">
        <v>8.1518816000000022E-2</v>
      </c>
      <c r="J112" s="33">
        <v>7.3458192299999905E-2</v>
      </c>
      <c r="K112" s="33">
        <v>6.7480722399999984E-2</v>
      </c>
      <c r="L112" s="33">
        <v>6.4448918000000008E-2</v>
      </c>
      <c r="M112" s="33">
        <v>5.6746784000000002E-2</v>
      </c>
      <c r="N112" s="33">
        <v>5.1936904999999901E-2</v>
      </c>
      <c r="O112" s="33">
        <v>4.8818672E-2</v>
      </c>
      <c r="P112" s="33">
        <v>3.6360465999999904E-2</v>
      </c>
      <c r="Q112" s="33">
        <v>3.4167700000000002E-2</v>
      </c>
      <c r="R112" s="33">
        <v>3.2720259999999897E-2</v>
      </c>
      <c r="S112" s="33">
        <v>3.1487883000000001E-2</v>
      </c>
      <c r="T112" s="33">
        <v>2.89252219999999E-2</v>
      </c>
      <c r="U112" s="33">
        <v>2.897742E-2</v>
      </c>
      <c r="V112" s="33">
        <v>2.6716978000000002E-2</v>
      </c>
      <c r="W112" s="33">
        <v>2.5147717999999902E-2</v>
      </c>
      <c r="X112" s="33">
        <v>2.2391763999999998E-2</v>
      </c>
      <c r="Y112" s="33">
        <v>1.9121617999999899E-2</v>
      </c>
      <c r="Z112" s="33">
        <v>2.0506933000000001E-2</v>
      </c>
      <c r="AA112" s="33">
        <v>1.8789791E-2</v>
      </c>
      <c r="AB112" s="33">
        <v>1.4403977E-2</v>
      </c>
      <c r="AC112" s="33">
        <v>1.3322694999999999E-2</v>
      </c>
      <c r="AD112" s="33">
        <v>1.26237839999999E-2</v>
      </c>
      <c r="AE112" s="33">
        <v>1.0925323499999999E-2</v>
      </c>
    </row>
    <row r="113" spans="1:31">
      <c r="A113" s="29" t="s">
        <v>133</v>
      </c>
      <c r="B113" s="29" t="s">
        <v>72</v>
      </c>
      <c r="C113" s="33">
        <v>0</v>
      </c>
      <c r="D113" s="33">
        <v>0</v>
      </c>
      <c r="E113" s="33">
        <v>0</v>
      </c>
      <c r="F113" s="33">
        <v>0</v>
      </c>
      <c r="G113" s="33">
        <v>0</v>
      </c>
      <c r="H113" s="33">
        <v>0</v>
      </c>
      <c r="I113" s="33">
        <v>0</v>
      </c>
      <c r="J113" s="33">
        <v>0</v>
      </c>
      <c r="K113" s="33">
        <v>0</v>
      </c>
      <c r="L113" s="33">
        <v>0</v>
      </c>
      <c r="M113" s="33">
        <v>0</v>
      </c>
      <c r="N113" s="33">
        <v>0</v>
      </c>
      <c r="O113" s="33">
        <v>0</v>
      </c>
      <c r="P113" s="33">
        <v>0</v>
      </c>
      <c r="Q113" s="33">
        <v>0</v>
      </c>
      <c r="R113" s="33">
        <v>0</v>
      </c>
      <c r="S113" s="33">
        <v>0</v>
      </c>
      <c r="T113" s="33">
        <v>0</v>
      </c>
      <c r="U113" s="33">
        <v>0</v>
      </c>
      <c r="V113" s="33">
        <v>0</v>
      </c>
      <c r="W113" s="33">
        <v>0</v>
      </c>
      <c r="X113" s="33">
        <v>0</v>
      </c>
      <c r="Y113" s="33">
        <v>0</v>
      </c>
      <c r="Z113" s="33">
        <v>0</v>
      </c>
      <c r="AA113" s="33">
        <v>0</v>
      </c>
      <c r="AB113" s="33">
        <v>0</v>
      </c>
      <c r="AC113" s="33">
        <v>0</v>
      </c>
      <c r="AD113" s="33">
        <v>0</v>
      </c>
      <c r="AE113" s="33">
        <v>0</v>
      </c>
    </row>
    <row r="114" spans="1:31">
      <c r="A114" s="29" t="s">
        <v>133</v>
      </c>
      <c r="B114" s="29" t="s">
        <v>76</v>
      </c>
      <c r="C114" s="33">
        <v>0.15828031299999998</v>
      </c>
      <c r="D114" s="33">
        <v>0.28108776000000002</v>
      </c>
      <c r="E114" s="33">
        <v>0.53002385999999901</v>
      </c>
      <c r="F114" s="33">
        <v>0.74973835</v>
      </c>
      <c r="G114" s="33">
        <v>0.91921359999999896</v>
      </c>
      <c r="H114" s="33">
        <v>1.1286981799999998</v>
      </c>
      <c r="I114" s="33">
        <v>1.3493329899999991</v>
      </c>
      <c r="J114" s="33">
        <v>1.5303911000000001</v>
      </c>
      <c r="K114" s="33">
        <v>1.7475169299999991</v>
      </c>
      <c r="L114" s="33">
        <v>1.9093614499999998</v>
      </c>
      <c r="M114" s="33">
        <v>1.9143386599999999</v>
      </c>
      <c r="N114" s="33">
        <v>2.0083028999999999</v>
      </c>
      <c r="O114" s="33">
        <v>2.0820219200000003</v>
      </c>
      <c r="P114" s="33">
        <v>2.1700721000000001</v>
      </c>
      <c r="Q114" s="33">
        <v>2.1600521200000005</v>
      </c>
      <c r="R114" s="33">
        <v>2.08012204</v>
      </c>
      <c r="S114" s="33">
        <v>2.04764064</v>
      </c>
      <c r="T114" s="33">
        <v>1.9664755500000002</v>
      </c>
      <c r="U114" s="33">
        <v>1.9823770599999997</v>
      </c>
      <c r="V114" s="33">
        <v>1.91154665</v>
      </c>
      <c r="W114" s="33">
        <v>1.86213926</v>
      </c>
      <c r="X114" s="33">
        <v>1.71932715</v>
      </c>
      <c r="Y114" s="33">
        <v>1.4920264999999999</v>
      </c>
      <c r="Z114" s="33">
        <v>1.5112719999999999</v>
      </c>
      <c r="AA114" s="33">
        <v>1.40944018</v>
      </c>
      <c r="AB114" s="33">
        <v>1.1408514000000001</v>
      </c>
      <c r="AC114" s="33">
        <v>1.0610923000000001</v>
      </c>
      <c r="AD114" s="33">
        <v>0.908765079999999</v>
      </c>
      <c r="AE114" s="33">
        <v>0.83894800999999908</v>
      </c>
    </row>
    <row r="116" spans="1:31">
      <c r="A116" s="19" t="s">
        <v>128</v>
      </c>
      <c r="B116" s="19" t="s">
        <v>129</v>
      </c>
      <c r="C116" s="19" t="s">
        <v>80</v>
      </c>
      <c r="D116" s="19" t="s">
        <v>89</v>
      </c>
      <c r="E116" s="19" t="s">
        <v>90</v>
      </c>
      <c r="F116" s="19" t="s">
        <v>91</v>
      </c>
      <c r="G116" s="19" t="s">
        <v>92</v>
      </c>
      <c r="H116" s="19" t="s">
        <v>93</v>
      </c>
      <c r="I116" s="19" t="s">
        <v>94</v>
      </c>
      <c r="J116" s="19" t="s">
        <v>95</v>
      </c>
      <c r="K116" s="19" t="s">
        <v>96</v>
      </c>
      <c r="L116" s="19" t="s">
        <v>97</v>
      </c>
      <c r="M116" s="19" t="s">
        <v>98</v>
      </c>
      <c r="N116" s="19" t="s">
        <v>99</v>
      </c>
      <c r="O116" s="19" t="s">
        <v>100</v>
      </c>
      <c r="P116" s="19" t="s">
        <v>101</v>
      </c>
      <c r="Q116" s="19" t="s">
        <v>102</v>
      </c>
      <c r="R116" s="19" t="s">
        <v>103</v>
      </c>
      <c r="S116" s="19" t="s">
        <v>104</v>
      </c>
      <c r="T116" s="19" t="s">
        <v>105</v>
      </c>
      <c r="U116" s="19" t="s">
        <v>106</v>
      </c>
      <c r="V116" s="19" t="s">
        <v>107</v>
      </c>
      <c r="W116" s="19" t="s">
        <v>108</v>
      </c>
      <c r="X116" s="19" t="s">
        <v>109</v>
      </c>
      <c r="Y116" s="19" t="s">
        <v>110</v>
      </c>
      <c r="Z116" s="19" t="s">
        <v>111</v>
      </c>
      <c r="AA116" s="19" t="s">
        <v>112</v>
      </c>
      <c r="AB116" s="19" t="s">
        <v>113</v>
      </c>
      <c r="AC116" s="19" t="s">
        <v>114</v>
      </c>
      <c r="AD116" s="19" t="s">
        <v>115</v>
      </c>
      <c r="AE116" s="19" t="s">
        <v>116</v>
      </c>
    </row>
    <row r="117" spans="1:31">
      <c r="A117" s="29" t="s">
        <v>134</v>
      </c>
      <c r="B117" s="29" t="s">
        <v>70</v>
      </c>
      <c r="C117" s="33">
        <v>0</v>
      </c>
      <c r="D117" s="33">
        <v>0</v>
      </c>
      <c r="E117" s="33">
        <v>0</v>
      </c>
      <c r="F117" s="33">
        <v>0</v>
      </c>
      <c r="G117" s="33">
        <v>0</v>
      </c>
      <c r="H117" s="33">
        <v>0</v>
      </c>
      <c r="I117" s="33">
        <v>0</v>
      </c>
      <c r="J117" s="33">
        <v>0</v>
      </c>
      <c r="K117" s="33">
        <v>0</v>
      </c>
      <c r="L117" s="33">
        <v>0</v>
      </c>
      <c r="M117" s="33">
        <v>0</v>
      </c>
      <c r="N117" s="33">
        <v>0</v>
      </c>
      <c r="O117" s="33">
        <v>0</v>
      </c>
      <c r="P117" s="33">
        <v>0</v>
      </c>
      <c r="Q117" s="33">
        <v>0</v>
      </c>
      <c r="R117" s="33">
        <v>0</v>
      </c>
      <c r="S117" s="33">
        <v>0</v>
      </c>
      <c r="T117" s="33">
        <v>0</v>
      </c>
      <c r="U117" s="33">
        <v>0</v>
      </c>
      <c r="V117" s="33">
        <v>0</v>
      </c>
      <c r="W117" s="33">
        <v>0</v>
      </c>
      <c r="X117" s="33">
        <v>0</v>
      </c>
      <c r="Y117" s="33">
        <v>0</v>
      </c>
      <c r="Z117" s="33">
        <v>0</v>
      </c>
      <c r="AA117" s="33">
        <v>0</v>
      </c>
      <c r="AB117" s="33">
        <v>0</v>
      </c>
      <c r="AC117" s="33">
        <v>0</v>
      </c>
      <c r="AD117" s="33">
        <v>0</v>
      </c>
      <c r="AE117" s="33">
        <v>0</v>
      </c>
    </row>
    <row r="118" spans="1:31">
      <c r="A118" s="29" t="s">
        <v>134</v>
      </c>
      <c r="B118" s="29" t="s">
        <v>72</v>
      </c>
      <c r="C118" s="33">
        <v>0</v>
      </c>
      <c r="D118" s="33">
        <v>0</v>
      </c>
      <c r="E118" s="33">
        <v>0</v>
      </c>
      <c r="F118" s="33">
        <v>0</v>
      </c>
      <c r="G118" s="33">
        <v>0</v>
      </c>
      <c r="H118" s="33">
        <v>0</v>
      </c>
      <c r="I118" s="33">
        <v>0</v>
      </c>
      <c r="J118" s="33">
        <v>0</v>
      </c>
      <c r="K118" s="33">
        <v>0</v>
      </c>
      <c r="L118" s="33">
        <v>0</v>
      </c>
      <c r="M118" s="33">
        <v>0</v>
      </c>
      <c r="N118" s="33">
        <v>0</v>
      </c>
      <c r="O118" s="33">
        <v>0</v>
      </c>
      <c r="P118" s="33">
        <v>0</v>
      </c>
      <c r="Q118" s="33">
        <v>0</v>
      </c>
      <c r="R118" s="33">
        <v>0</v>
      </c>
      <c r="S118" s="33">
        <v>0</v>
      </c>
      <c r="T118" s="33">
        <v>0</v>
      </c>
      <c r="U118" s="33">
        <v>0</v>
      </c>
      <c r="V118" s="33">
        <v>0</v>
      </c>
      <c r="W118" s="33">
        <v>0</v>
      </c>
      <c r="X118" s="33">
        <v>0</v>
      </c>
      <c r="Y118" s="33">
        <v>0</v>
      </c>
      <c r="Z118" s="33">
        <v>0</v>
      </c>
      <c r="AA118" s="33">
        <v>0</v>
      </c>
      <c r="AB118" s="33">
        <v>0</v>
      </c>
      <c r="AC118" s="33">
        <v>0</v>
      </c>
      <c r="AD118" s="33">
        <v>0</v>
      </c>
      <c r="AE118" s="33">
        <v>0</v>
      </c>
    </row>
    <row r="119" spans="1:31">
      <c r="A119" s="29" t="s">
        <v>134</v>
      </c>
      <c r="B119" s="29" t="s">
        <v>76</v>
      </c>
      <c r="C119" s="33">
        <v>5.29352247E-3</v>
      </c>
      <c r="D119" s="33">
        <v>2.3004758000000004E-2</v>
      </c>
      <c r="E119" s="33">
        <v>3.6662699699999898E-2</v>
      </c>
      <c r="F119" s="33">
        <v>4.9072396000000004E-2</v>
      </c>
      <c r="G119" s="33">
        <v>7.6741607999999989E-2</v>
      </c>
      <c r="H119" s="33">
        <v>0.107020934</v>
      </c>
      <c r="I119" s="33">
        <v>0.13371553600000002</v>
      </c>
      <c r="J119" s="33">
        <v>0.163963574</v>
      </c>
      <c r="K119" s="33">
        <v>0.16900271800000002</v>
      </c>
      <c r="L119" s="33">
        <v>0.19270964499999998</v>
      </c>
      <c r="M119" s="33">
        <v>0.25080691999999999</v>
      </c>
      <c r="N119" s="33">
        <v>0.212601078</v>
      </c>
      <c r="O119" s="33">
        <v>0.20774446599999999</v>
      </c>
      <c r="P119" s="33">
        <v>0.26018418199999993</v>
      </c>
      <c r="Q119" s="33">
        <v>0.25175446699999987</v>
      </c>
      <c r="R119" s="33">
        <v>0.23670243499999991</v>
      </c>
      <c r="S119" s="33">
        <v>0.25813369999999997</v>
      </c>
      <c r="T119" s="33">
        <v>0.23411970400000001</v>
      </c>
      <c r="U119" s="33">
        <v>0.24504955</v>
      </c>
      <c r="V119" s="33">
        <v>0.28932704799999986</v>
      </c>
      <c r="W119" s="33">
        <v>0.25504285199999999</v>
      </c>
      <c r="X119" s="33">
        <v>0.214713451</v>
      </c>
      <c r="Y119" s="33">
        <v>0.25828230499999988</v>
      </c>
      <c r="Z119" s="33">
        <v>0.20012138800000001</v>
      </c>
      <c r="AA119" s="33">
        <v>0.19226801399999999</v>
      </c>
      <c r="AB119" s="33">
        <v>0.19704006499999988</v>
      </c>
      <c r="AC119" s="33">
        <v>0.14511691500000001</v>
      </c>
      <c r="AD119" s="33">
        <v>0.163800577</v>
      </c>
      <c r="AE119" s="33">
        <v>0.14020600599999899</v>
      </c>
    </row>
    <row r="121" spans="1:31" collapsed="1"/>
  </sheetData>
  <sheetProtection algorithmName="SHA-512" hashValue="GWHcPQSw833Cfsaf0ngUOApHZdBdKfYKXe9j+w/AFLAgpD28wpQjbQrg4sVQOiuE28gSCEQyMzs+o66/G5ZDEw==" saltValue="Lm7FrLlVjNg3zrgZmURJtw==" spinCount="100000" sheet="1" objects="1" scenarios="1"/>
  <mergeCells count="6">
    <mergeCell ref="A17:B17"/>
    <mergeCell ref="A31:B31"/>
    <mergeCell ref="A45:B45"/>
    <mergeCell ref="A59:B59"/>
    <mergeCell ref="A73:B73"/>
    <mergeCell ref="A87:B8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Cover</vt:lpstr>
      <vt:lpstr>Release notice</vt:lpstr>
      <vt:lpstr>Version notes</vt:lpstr>
      <vt:lpstr>Abbreviations and notes</vt:lpstr>
      <vt:lpstr>---Compare options---</vt:lpstr>
      <vt:lpstr>BaseCase_CF</vt:lpstr>
      <vt:lpstr>BaseCase_Generation</vt:lpstr>
      <vt:lpstr>BaseCase_Capacity</vt:lpstr>
      <vt:lpstr>BaseCase_VOM Cost</vt:lpstr>
      <vt:lpstr>BaseCase_FOM Cost</vt:lpstr>
      <vt:lpstr>BaseCase_Fuel Cost</vt:lpstr>
      <vt:lpstr>BaseCase_Build Cost</vt:lpstr>
      <vt:lpstr>BaseCase_REHAB Cost</vt:lpstr>
      <vt:lpstr>BaseCase_REZ Tx Cost</vt:lpstr>
      <vt:lpstr>BaseCase_USE+DSP Cost</vt:lpstr>
      <vt:lpstr>BaseCase_SyncCon Cost</vt:lpstr>
      <vt:lpstr>BaseCase_System Strength Cost</vt:lpstr>
      <vt:lpstr>Marinus_CF</vt:lpstr>
      <vt:lpstr>Marinus_Generation</vt:lpstr>
      <vt:lpstr>Marinus_Capacity</vt:lpstr>
      <vt:lpstr>Marinus_VOM Cost</vt:lpstr>
      <vt:lpstr>Marinus_FOM Cost</vt:lpstr>
      <vt:lpstr>Marinus_Fuel Cost</vt:lpstr>
      <vt:lpstr>Marinus_Build Cost</vt:lpstr>
      <vt:lpstr>Marinus_REHAB Cost</vt:lpstr>
      <vt:lpstr>Marinus_REZ Tx Cost</vt:lpstr>
      <vt:lpstr>Marinus_USE+DSP Cost</vt:lpstr>
      <vt:lpstr>Marinus_SyncCon Cost</vt:lpstr>
      <vt:lpstr>Marinus_System Strength Cost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Damien Slinger</dc:creator>
  <cp:lastModifiedBy>Damien Slinger</cp:lastModifiedBy>
  <dcterms:created xsi:type="dcterms:W3CDTF">2021-06-22T01:21:09Z</dcterms:created>
  <dcterms:modified xsi:type="dcterms:W3CDTF">2021-06-22T01:21:30Z</dcterms:modified>
</cp:coreProperties>
</file>