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Y:\TasNetworks\7. Marinus PACR 2021\Annual outcome workbooks\Final workbooks\"/>
    </mc:Choice>
  </mc:AlternateContent>
  <bookViews>
    <workbookView xWindow="0" yWindow="0" windowWidth="28800" windowHeight="11400"/>
  </bookViews>
  <sheets>
    <sheet name="Cover" sheetId="1" r:id="rId1"/>
    <sheet name="Release notice" sheetId="2" r:id="rId2"/>
    <sheet name="Version notes" sheetId="3" r:id="rId3"/>
    <sheet name="Abbreviations and notes" sheetId="4" r:id="rId4"/>
    <sheet name="---Compare options---" sheetId="7" r:id="rId5"/>
    <sheet name="BaseCase_CF" sheetId="8" r:id="rId6"/>
    <sheet name="BaseCase_Generation" sheetId="9" r:id="rId7"/>
    <sheet name="BaseCase_Capacity" sheetId="10" r:id="rId8"/>
    <sheet name="BaseCase_VOM Cost" sheetId="11" r:id="rId9"/>
    <sheet name="BaseCase_FOM Cost" sheetId="12" r:id="rId10"/>
    <sheet name="BaseCase_Fuel Cost" sheetId="13" r:id="rId11"/>
    <sheet name="BaseCase_Build Cost" sheetId="14" r:id="rId12"/>
    <sheet name="BaseCase_REHAB Cost" sheetId="15" r:id="rId13"/>
    <sheet name="BaseCase_REZ Tx Cost" sheetId="16" r:id="rId14"/>
    <sheet name="BaseCase_USE+DSP Cost" sheetId="17" r:id="rId15"/>
    <sheet name="BaseCase_SyncCon Cost" sheetId="18" r:id="rId16"/>
    <sheet name="BaseCase_System Strength Cost" sheetId="19" r:id="rId17"/>
    <sheet name="Marinus_CF" sheetId="20" r:id="rId18"/>
    <sheet name="Marinus_Generation" sheetId="21" r:id="rId19"/>
    <sheet name="Marinus_Capacity" sheetId="22" r:id="rId20"/>
    <sheet name="Marinus_VOM Cost" sheetId="23" r:id="rId21"/>
    <sheet name="Marinus_FOM Cost" sheetId="24" r:id="rId22"/>
    <sheet name="Marinus_Fuel Cost" sheetId="25" r:id="rId23"/>
    <sheet name="Marinus_Build Cost" sheetId="26" r:id="rId24"/>
    <sheet name="Marinus_REHAB Cost" sheetId="27" r:id="rId25"/>
    <sheet name="Marinus_REZ Tx Cost" sheetId="28" r:id="rId26"/>
    <sheet name="Marinus_USE+DSP Cost" sheetId="29" r:id="rId27"/>
    <sheet name="Marinus_SyncCon Cost" sheetId="30" r:id="rId28"/>
    <sheet name="Marinus_System Strength Cost" sheetId="31" r:id="rId29"/>
  </sheets>
  <externalReferences>
    <externalReference r:id="rId30"/>
    <externalReference r:id="rId31"/>
    <externalReference r:id="rId32"/>
    <externalReference r:id="rId33"/>
  </externalReferences>
  <definedNames>
    <definedName name="_xlnm._FilterDatabase" localSheetId="3" hidden="1">'Abbreviations and notes'!$A$2:$B$22</definedName>
    <definedName name="_xlnm._FilterDatabase" localSheetId="11" hidden="1">'BaseCase_Build Cost'!$A$5:$AE$5</definedName>
    <definedName name="_xlnm._FilterDatabase" localSheetId="7" hidden="1">BaseCase_Capacity!$A$5:$AE$17</definedName>
    <definedName name="_xlnm._FilterDatabase" localSheetId="5" hidden="1">BaseCase_CF!$A$5:$AE$17</definedName>
    <definedName name="_xlnm._FilterDatabase" localSheetId="9" hidden="1">'BaseCase_FOM Cost'!$A$1:$AE$5</definedName>
    <definedName name="_xlnm._FilterDatabase" localSheetId="10" hidden="1">'BaseCase_Fuel Cost'!$A$5:$AE$5</definedName>
    <definedName name="_xlnm._FilterDatabase" localSheetId="6" hidden="1">BaseCase_Generation!$A$5:$AE$17</definedName>
    <definedName name="_xlnm._FilterDatabase" localSheetId="12" hidden="1">'BaseCase_REHAB Cost'!$A$5:$AE$5</definedName>
    <definedName name="_xlnm._FilterDatabase" localSheetId="13" hidden="1">'BaseCase_REZ Tx Cost'!$A$5:$AE$5</definedName>
    <definedName name="_xlnm._FilterDatabase" localSheetId="14" hidden="1">'BaseCase_USE+DSP Cost'!$A$5:$AE$5</definedName>
    <definedName name="_xlnm._FilterDatabase" localSheetId="8" hidden="1">'BaseCase_VOM Cost'!$A$5:$AE$5</definedName>
    <definedName name="_xlnm._FilterDatabase" localSheetId="23" hidden="1">'Marinus_Build Cost'!$A$5:$AE$5</definedName>
    <definedName name="_xlnm._FilterDatabase" localSheetId="19" hidden="1">Marinus_Capacity!$A$5:$AE$17</definedName>
    <definedName name="_xlnm._FilterDatabase" localSheetId="17" hidden="1">Marinus_CF!$A$5:$AE$17</definedName>
    <definedName name="_xlnm._FilterDatabase" localSheetId="21" hidden="1">'Marinus_FOM Cost'!$A$1:$AE$5</definedName>
    <definedName name="_xlnm._FilterDatabase" localSheetId="22" hidden="1">'Marinus_Fuel Cost'!$A$5:$AE$5</definedName>
    <definedName name="_xlnm._FilterDatabase" localSheetId="18" hidden="1">Marinus_Generation!$A$5:$AE$17</definedName>
    <definedName name="_xlnm._FilterDatabase" localSheetId="24" hidden="1">'Marinus_REHAB Cost'!$A$5:$AE$5</definedName>
    <definedName name="_xlnm._FilterDatabase" localSheetId="25" hidden="1">'Marinus_REZ Tx Cost'!$A$5:$AE$5</definedName>
    <definedName name="_xlnm._FilterDatabase" localSheetId="26" hidden="1">'Marinus_USE+DSP Cost'!$A$5:$AE$5</definedName>
    <definedName name="_xlnm._FilterDatabase" localSheetId="20" hidden="1">'Marinus_VOM Cost'!$A$5:$AE$5</definedName>
    <definedName name="asd">'[2]M27_30_REZ Tx Cost'!$C$9:$W$9</definedName>
    <definedName name="asdf">'[2]M27_30_SyncCon Cost'!$C$5:$W$5</definedName>
    <definedName name="AsGen">[3]Macro!$U$6</definedName>
    <definedName name="BaseCase_NEM_Build" localSheetId="7">#REF!</definedName>
    <definedName name="BaseCase_NEM_Build" localSheetId="6">#REF!</definedName>
    <definedName name="BaseCase_NEM_Build" localSheetId="19">#REF!</definedName>
    <definedName name="BaseCase_NEM_Build" localSheetId="18">#REF!</definedName>
    <definedName name="BaseCase_NEM_Build">#REF!</definedName>
    <definedName name="BaseCase_NEM_DSP" localSheetId="7">#REF!</definedName>
    <definedName name="BaseCase_NEM_DSP" localSheetId="6">#REF!</definedName>
    <definedName name="BaseCase_NEM_DSP" localSheetId="19">#REF!</definedName>
    <definedName name="BaseCase_NEM_DSP" localSheetId="18">#REF!</definedName>
    <definedName name="BaseCase_NEM_DSP">#REF!</definedName>
    <definedName name="BaseCase_NEM_DSP1">'[2]BaseCase_USE+DSP Cost'!$C$9:$W$9</definedName>
    <definedName name="BaseCase_NEM_FOM" localSheetId="7">#REF!</definedName>
    <definedName name="BaseCase_NEM_FOM" localSheetId="6">#REF!</definedName>
    <definedName name="BaseCase_NEM_FOM" localSheetId="19">#REF!</definedName>
    <definedName name="BaseCase_NEM_FOM" localSheetId="18">#REF!</definedName>
    <definedName name="BaseCase_NEM_FOM">#REF!</definedName>
    <definedName name="BaseCase_NEM_Fuel" localSheetId="7">#REF!</definedName>
    <definedName name="BaseCase_NEM_Fuel" localSheetId="6">#REF!</definedName>
    <definedName name="BaseCase_NEM_Fuel" localSheetId="19">#REF!</definedName>
    <definedName name="BaseCase_NEM_Fuel" localSheetId="18">#REF!</definedName>
    <definedName name="BaseCase_NEM_Fuel">#REF!</definedName>
    <definedName name="BaseCase_NEM_REHAB" localSheetId="7">#REF!</definedName>
    <definedName name="BaseCase_NEM_REHAB" localSheetId="6">#REF!</definedName>
    <definedName name="BaseCase_NEM_REHAB" localSheetId="19">#REF!</definedName>
    <definedName name="BaseCase_NEM_REHAB" localSheetId="18">#REF!</definedName>
    <definedName name="BaseCase_NEM_REHAB">#REF!</definedName>
    <definedName name="BaseCase_NEM_REZ" localSheetId="7">#REF!</definedName>
    <definedName name="BaseCase_NEM_REZ" localSheetId="6">#REF!</definedName>
    <definedName name="BaseCase_NEM_REZ" localSheetId="19">#REF!</definedName>
    <definedName name="BaseCase_NEM_REZ" localSheetId="18">#REF!</definedName>
    <definedName name="BaseCase_NEM_REZ">#REF!</definedName>
    <definedName name="BaseCase_NEM_SyncCon" localSheetId="7">#REF!</definedName>
    <definedName name="BaseCase_NEM_SyncCon" localSheetId="6">#REF!</definedName>
    <definedName name="BaseCase_NEM_SyncCon" localSheetId="19">#REF!</definedName>
    <definedName name="BaseCase_NEM_SyncCon" localSheetId="18">#REF!</definedName>
    <definedName name="BaseCase_NEM_SyncCon">#REF!</definedName>
    <definedName name="BaseCase_NEM_VOM" localSheetId="7">#REF!</definedName>
    <definedName name="BaseCase_NEM_VOM" localSheetId="6">#REF!</definedName>
    <definedName name="BaseCase_NEM_VOM" localSheetId="19">#REF!</definedName>
    <definedName name="BaseCase_NEM_VOM" localSheetId="18">#REF!</definedName>
    <definedName name="BaseCase_NEM_VOM">#REF!</definedName>
    <definedName name="CaseNames">[3]Macro!$D$3:$D$16</definedName>
    <definedName name="CIQWBGuid" hidden="1">"32a91085-3057-4656-87d2-f3c7894ddc12"</definedName>
    <definedName name="CompareCases1">[3]Macro!$B$18:$B$25</definedName>
    <definedName name="d">'[2]BaseCase_REZ Tx Cost'!$C$9:$W$9</definedName>
    <definedName name="DurationSkip">[3]Macro!$B$34</definedName>
    <definedName name="e">'[4]BaseCase_USE+DSP Cost'!$C$9:$W$9</definedName>
    <definedName name="EndYear">[3]Macro!$B$28</definedName>
    <definedName name="Existing">[3]Macro!$Z$9</definedName>
    <definedName name="f">'[2]BaseCase_SyncCon Cost'!$C$5:$W$5</definedName>
    <definedName name="fg">#REF!</definedName>
    <definedName name="FilesToCopy">[3]Macro!$B$47:$B$67</definedName>
    <definedName name="Folders">[3]Macro!$B$3:$B$16</definedName>
    <definedName name="Inflation">[3]Macro!$B$29</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42419.6529050926</definedName>
    <definedName name="IQ_NAMES_REVISION_DATE__1" hidden="1">42118.6535879629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M27_30_NEM_Build" localSheetId="7">#REF!</definedName>
    <definedName name="M27_30_NEM_Build" localSheetId="6">#REF!</definedName>
    <definedName name="M27_30_NEM_Build" localSheetId="19">#REF!</definedName>
    <definedName name="M27_30_NEM_Build" localSheetId="18">#REF!</definedName>
    <definedName name="M27_30_NEM_Build">#REF!</definedName>
    <definedName name="M27_30_NEM_DSP" localSheetId="7">#REF!</definedName>
    <definedName name="M27_30_NEM_DSP" localSheetId="6">#REF!</definedName>
    <definedName name="M27_30_NEM_DSP" localSheetId="19">#REF!</definedName>
    <definedName name="M27_30_NEM_DSP" localSheetId="18">#REF!</definedName>
    <definedName name="M27_30_NEM_DSP">#REF!</definedName>
    <definedName name="M27_30_NEM_FOM" localSheetId="7">#REF!</definedName>
    <definedName name="M27_30_NEM_FOM" localSheetId="6">#REF!</definedName>
    <definedName name="M27_30_NEM_FOM" localSheetId="19">#REF!</definedName>
    <definedName name="M27_30_NEM_FOM" localSheetId="18">#REF!</definedName>
    <definedName name="M27_30_NEM_FOM">#REF!</definedName>
    <definedName name="M27_30_NEM_Fuel" localSheetId="7">#REF!</definedName>
    <definedName name="M27_30_NEM_Fuel" localSheetId="6">#REF!</definedName>
    <definedName name="M27_30_NEM_Fuel" localSheetId="19">#REF!</definedName>
    <definedName name="M27_30_NEM_Fuel" localSheetId="18">#REF!</definedName>
    <definedName name="M27_30_NEM_Fuel">#REF!</definedName>
    <definedName name="M27_30_NEM_REHAB" localSheetId="7">#REF!</definedName>
    <definedName name="M27_30_NEM_REHAB" localSheetId="6">#REF!</definedName>
    <definedName name="M27_30_NEM_REHAB" localSheetId="19">#REF!</definedName>
    <definedName name="M27_30_NEM_REHAB" localSheetId="18">#REF!</definedName>
    <definedName name="M27_30_NEM_REHAB">#REF!</definedName>
    <definedName name="M27_30_NEM_REZ" localSheetId="7">#REF!</definedName>
    <definedName name="M27_30_NEM_REZ" localSheetId="5">#REF!</definedName>
    <definedName name="M27_30_NEM_REZ" localSheetId="6">#REF!</definedName>
    <definedName name="M27_30_NEM_REZ" localSheetId="19">#REF!</definedName>
    <definedName name="M27_30_NEM_REZ" localSheetId="17">#REF!</definedName>
    <definedName name="M27_30_NEM_REZ" localSheetId="18">#REF!</definedName>
    <definedName name="M27_30_NEM_REZ">#REF!</definedName>
    <definedName name="M27_30_NEM_SyncCon" localSheetId="7">#REF!</definedName>
    <definedName name="M27_30_NEM_SyncCon" localSheetId="6">#REF!</definedName>
    <definedName name="M27_30_NEM_SyncCon" localSheetId="19">#REF!</definedName>
    <definedName name="M27_30_NEM_SyncCon" localSheetId="18">#REF!</definedName>
    <definedName name="M27_30_NEM_SyncCon">#REF!</definedName>
    <definedName name="M27_30_NEM_VOM" localSheetId="7">#REF!</definedName>
    <definedName name="M27_30_NEM_VOM" localSheetId="6">#REF!</definedName>
    <definedName name="M27_30_NEM_VOM" localSheetId="19">#REF!</definedName>
    <definedName name="M27_30_NEM_VOM" localSheetId="18">#REF!</definedName>
    <definedName name="M27_30_NEM_VOM">#REF!</definedName>
    <definedName name="NE">[3]Macro!$AA$9</definedName>
    <definedName name="NEM_Links">[3]Macro!$G$5:$G$14</definedName>
    <definedName name="NEMNodes">[3]Macro!$K$5:$K$10</definedName>
    <definedName name="NEMorSWIS">[3]Macro!$B$31</definedName>
    <definedName name="NEMRegions">[3]Macro!$J$5:$J$10</definedName>
    <definedName name="NEMREZs">[3]Macro!$L$5:$L$39</definedName>
    <definedName name="NodeDisplay">[3]Macro!$K$3</definedName>
    <definedName name="NPVasof">[3]Macro!$B$33</definedName>
    <definedName name="REZDisplay">[3]Macro!$L$3</definedName>
    <definedName name="RooftopPV">[3]Macro!$W$4</definedName>
    <definedName name="SentOut">[3]Macro!$U$7</definedName>
    <definedName name="sfdg">'[2]M27_30_USE+DSP Cost'!$C$9:$W$9</definedName>
    <definedName name="StartYear">#REF!</definedName>
    <definedName name="StartYear1">'[2]!!DELETE ME!! - Data checks'!$A$5</definedName>
    <definedName name="TimePerYear">[3]Macro!$B$36</definedName>
    <definedName name="Timestep">[3]Macro!$B$30</definedName>
    <definedName name="Tol">[3]Macro!$B$32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K46" i="7" l="1"/>
  <c r="AJ46" i="7"/>
  <c r="AI46" i="7"/>
  <c r="AH46" i="7"/>
  <c r="AG46" i="7"/>
  <c r="AF46" i="7"/>
  <c r="AE46" i="7"/>
  <c r="AD46" i="7"/>
  <c r="AC46" i="7"/>
  <c r="AB46" i="7"/>
  <c r="AA46" i="7"/>
  <c r="Z46" i="7"/>
  <c r="Y46" i="7"/>
  <c r="X46" i="7"/>
  <c r="W46" i="7"/>
  <c r="V46" i="7"/>
  <c r="U46" i="7"/>
  <c r="T46" i="7"/>
  <c r="S46" i="7"/>
  <c r="R46" i="7"/>
  <c r="Q46" i="7"/>
  <c r="P46" i="7"/>
  <c r="O46" i="7"/>
  <c r="N46" i="7"/>
  <c r="M46" i="7"/>
  <c r="L46" i="7"/>
  <c r="K46" i="7"/>
  <c r="J46" i="7"/>
  <c r="I46" i="7"/>
  <c r="A43" i="7"/>
  <c r="AK25" i="7"/>
  <c r="AJ25" i="7"/>
  <c r="AI25" i="7"/>
  <c r="AH25" i="7"/>
  <c r="AG25" i="7"/>
  <c r="AF25" i="7"/>
  <c r="AE25" i="7"/>
  <c r="AD25" i="7"/>
  <c r="AC25" i="7"/>
  <c r="AB25" i="7"/>
  <c r="AA25" i="7"/>
  <c r="Z25" i="7"/>
  <c r="Y25" i="7"/>
  <c r="X25" i="7"/>
  <c r="W25" i="7"/>
  <c r="V25" i="7"/>
  <c r="U25" i="7"/>
  <c r="T25" i="7"/>
  <c r="S25" i="7"/>
  <c r="R25" i="7"/>
  <c r="Q25" i="7"/>
  <c r="P25" i="7"/>
  <c r="O25" i="7"/>
  <c r="N25" i="7"/>
  <c r="M25" i="7"/>
  <c r="L25" i="7"/>
  <c r="K25" i="7"/>
  <c r="J25" i="7"/>
  <c r="I25" i="7"/>
  <c r="A22" i="7"/>
  <c r="E15" i="7"/>
  <c r="E14" i="7"/>
  <c r="E13" i="7"/>
  <c r="E11" i="7"/>
  <c r="E10" i="7"/>
  <c r="E9" i="7"/>
  <c r="E8" i="7"/>
  <c r="A3" i="7"/>
  <c r="J1" i="7"/>
  <c r="I59" i="7"/>
  <c r="I50" i="7"/>
  <c r="I40" i="7"/>
  <c r="I27" i="7"/>
  <c r="I32" i="7"/>
  <c r="I51" i="7"/>
  <c r="I38" i="7"/>
  <c r="I49" i="7"/>
  <c r="I35" i="7"/>
  <c r="I52" i="7"/>
  <c r="I34" i="7"/>
  <c r="I60" i="7"/>
  <c r="J31" i="7"/>
  <c r="J50" i="7"/>
  <c r="J49" i="7"/>
  <c r="I31" i="7"/>
  <c r="J30" i="7"/>
  <c r="I30" i="7"/>
  <c r="I61" i="7"/>
  <c r="J29" i="7"/>
  <c r="I28" i="7"/>
  <c r="I48" i="7"/>
  <c r="I29" i="7"/>
  <c r="I54" i="7"/>
  <c r="I36" i="7"/>
  <c r="I56" i="7"/>
  <c r="I39" i="7"/>
  <c r="J34" i="7"/>
  <c r="J55" i="7"/>
  <c r="J35" i="7"/>
  <c r="I55" i="7"/>
  <c r="J33" i="7"/>
  <c r="K1" i="7" l="1"/>
  <c r="J57" i="7"/>
  <c r="I33" i="7"/>
  <c r="J26" i="7"/>
  <c r="I53" i="7"/>
  <c r="J53" i="7"/>
  <c r="I57" i="7"/>
  <c r="J36" i="7"/>
  <c r="I47" i="7"/>
  <c r="I26" i="7"/>
  <c r="J28" i="7"/>
  <c r="J52" i="7"/>
  <c r="J27" i="7"/>
  <c r="J59" i="7"/>
  <c r="J32" i="7"/>
  <c r="J48" i="7"/>
  <c r="J60" i="7"/>
  <c r="J51" i="7"/>
  <c r="J47" i="7"/>
  <c r="J38" i="7"/>
  <c r="J61" i="7"/>
  <c r="J56" i="7"/>
  <c r="J39" i="7"/>
  <c r="J54" i="7"/>
  <c r="J40" i="7"/>
  <c r="L1" i="7" l="1"/>
  <c r="J13" i="7"/>
  <c r="K32" i="7"/>
  <c r="K14" i="7"/>
  <c r="J14" i="7"/>
  <c r="K30" i="7"/>
  <c r="K34" i="7"/>
  <c r="I12" i="7"/>
  <c r="J7" i="7"/>
  <c r="K29" i="7"/>
  <c r="K35" i="7"/>
  <c r="K60" i="7"/>
  <c r="K27" i="7"/>
  <c r="J15" i="7"/>
  <c r="I15" i="7"/>
  <c r="K28" i="7"/>
  <c r="K55" i="7"/>
  <c r="J11" i="7"/>
  <c r="K13" i="7"/>
  <c r="K54" i="7"/>
  <c r="K47" i="7"/>
  <c r="K36" i="7"/>
  <c r="K50" i="7"/>
  <c r="K48" i="7"/>
  <c r="K49" i="7"/>
  <c r="K52" i="7"/>
  <c r="I14" i="7"/>
  <c r="K31" i="7"/>
  <c r="K12" i="7"/>
  <c r="K53" i="7"/>
  <c r="K38" i="7"/>
  <c r="K11" i="7"/>
  <c r="I7" i="7"/>
  <c r="K15" i="7"/>
  <c r="K56" i="7"/>
  <c r="K61" i="7"/>
  <c r="K26" i="7"/>
  <c r="I11" i="7"/>
  <c r="J12" i="7"/>
  <c r="K40" i="7"/>
  <c r="K33" i="7"/>
  <c r="I13" i="7"/>
  <c r="K7" i="7"/>
  <c r="K57" i="7"/>
  <c r="K59" i="7"/>
  <c r="K39" i="7"/>
  <c r="K51" i="7"/>
  <c r="M1" i="7" l="1"/>
  <c r="J10" i="7"/>
  <c r="L34" i="7"/>
  <c r="L48" i="7"/>
  <c r="L15" i="7"/>
  <c r="K10" i="7"/>
  <c r="L38" i="7"/>
  <c r="L28" i="7"/>
  <c r="L8" i="7"/>
  <c r="L56" i="7"/>
  <c r="L57" i="7"/>
  <c r="L10" i="7"/>
  <c r="K8" i="7"/>
  <c r="I10" i="7"/>
  <c r="L30" i="7"/>
  <c r="L39" i="7"/>
  <c r="L49" i="7"/>
  <c r="L11" i="7"/>
  <c r="L35" i="7"/>
  <c r="L53" i="7"/>
  <c r="L47" i="7"/>
  <c r="L59" i="7"/>
  <c r="J8" i="7"/>
  <c r="L52" i="7"/>
  <c r="K9" i="7"/>
  <c r="L33" i="7"/>
  <c r="L40" i="7"/>
  <c r="I8" i="7"/>
  <c r="L13" i="7"/>
  <c r="L60" i="7"/>
  <c r="L50" i="7"/>
  <c r="L27" i="7"/>
  <c r="L32" i="7"/>
  <c r="L55" i="7"/>
  <c r="L12" i="7"/>
  <c r="L31" i="7"/>
  <c r="L54" i="7"/>
  <c r="J9" i="7"/>
  <c r="L7" i="7"/>
  <c r="L36" i="7"/>
  <c r="I9" i="7"/>
  <c r="L26" i="7"/>
  <c r="L61" i="7"/>
  <c r="L14" i="7"/>
  <c r="L51" i="7"/>
  <c r="L29" i="7"/>
  <c r="L9" i="7"/>
  <c r="I16" i="7" l="1"/>
  <c r="J16" i="7" s="1"/>
  <c r="K16" i="7" s="1"/>
  <c r="L16" i="7" s="1"/>
  <c r="N1" i="7"/>
  <c r="M39" i="7"/>
  <c r="M9" i="7"/>
  <c r="M50" i="7"/>
  <c r="M55" i="7"/>
  <c r="M32" i="7"/>
  <c r="M36" i="7"/>
  <c r="M31" i="7"/>
  <c r="M13" i="7"/>
  <c r="M26" i="7"/>
  <c r="M12" i="7"/>
  <c r="M53" i="7"/>
  <c r="M54" i="7"/>
  <c r="M57" i="7"/>
  <c r="M34" i="7"/>
  <c r="M52" i="7"/>
  <c r="M38" i="7"/>
  <c r="M61" i="7"/>
  <c r="M33" i="7"/>
  <c r="M27" i="7"/>
  <c r="M29" i="7"/>
  <c r="M60" i="7"/>
  <c r="M10" i="7"/>
  <c r="M51" i="7"/>
  <c r="M48" i="7"/>
  <c r="M15" i="7"/>
  <c r="M56" i="7"/>
  <c r="M47" i="7"/>
  <c r="M8" i="7"/>
  <c r="M40" i="7"/>
  <c r="M30" i="7"/>
  <c r="M28" i="7"/>
  <c r="M11" i="7"/>
  <c r="M49" i="7"/>
  <c r="M7" i="7"/>
  <c r="M35" i="7"/>
  <c r="M59" i="7"/>
  <c r="M14" i="7"/>
  <c r="O1" i="7" l="1"/>
  <c r="M16" i="7"/>
  <c r="N39" i="7"/>
  <c r="N50" i="7"/>
  <c r="N59" i="7"/>
  <c r="N60" i="7"/>
  <c r="N31" i="7"/>
  <c r="N36" i="7"/>
  <c r="N49" i="7"/>
  <c r="N48" i="7"/>
  <c r="N10" i="7"/>
  <c r="N53" i="7"/>
  <c r="N32" i="7"/>
  <c r="N47" i="7"/>
  <c r="N14" i="7"/>
  <c r="N38" i="7"/>
  <c r="N12" i="7"/>
  <c r="N29" i="7"/>
  <c r="N11" i="7"/>
  <c r="N13" i="7"/>
  <c r="N57" i="7"/>
  <c r="N7" i="7"/>
  <c r="N9" i="7"/>
  <c r="N33" i="7"/>
  <c r="N56" i="7"/>
  <c r="N27" i="7"/>
  <c r="N15" i="7"/>
  <c r="N30" i="7"/>
  <c r="N8" i="7"/>
  <c r="N26" i="7"/>
  <c r="N35" i="7"/>
  <c r="N40" i="7"/>
  <c r="N54" i="7"/>
  <c r="N52" i="7"/>
  <c r="N28" i="7"/>
  <c r="N34" i="7"/>
  <c r="N55" i="7"/>
  <c r="N51" i="7"/>
  <c r="N61" i="7"/>
  <c r="P1" i="7" l="1"/>
  <c r="N16" i="7"/>
  <c r="O61" i="7"/>
  <c r="O30" i="7"/>
  <c r="O51" i="7"/>
  <c r="O50" i="7"/>
  <c r="O36" i="7"/>
  <c r="O12" i="7"/>
  <c r="O27" i="7"/>
  <c r="O29" i="7"/>
  <c r="O10" i="7"/>
  <c r="O56" i="7"/>
  <c r="O32" i="7"/>
  <c r="O52" i="7"/>
  <c r="O7" i="7"/>
  <c r="O8" i="7"/>
  <c r="O55" i="7"/>
  <c r="O38" i="7"/>
  <c r="O35" i="7"/>
  <c r="O59" i="7"/>
  <c r="O15" i="7"/>
  <c r="O26" i="7"/>
  <c r="O39" i="7"/>
  <c r="O49" i="7"/>
  <c r="O40" i="7"/>
  <c r="O9" i="7"/>
  <c r="O34" i="7"/>
  <c r="O11" i="7"/>
  <c r="O14" i="7"/>
  <c r="O13" i="7"/>
  <c r="O54" i="7"/>
  <c r="O53" i="7"/>
  <c r="O28" i="7"/>
  <c r="O60" i="7"/>
  <c r="O57" i="7"/>
  <c r="O47" i="7"/>
  <c r="O33" i="7"/>
  <c r="O48" i="7"/>
  <c r="O31" i="7"/>
  <c r="Q1" i="7" l="1"/>
  <c r="O16" i="7"/>
  <c r="P55" i="7"/>
  <c r="P48" i="7"/>
  <c r="P52" i="7"/>
  <c r="P33" i="7"/>
  <c r="P39" i="7"/>
  <c r="P29" i="7"/>
  <c r="P14" i="7"/>
  <c r="P57" i="7"/>
  <c r="P56" i="7"/>
  <c r="P61" i="7"/>
  <c r="P13" i="7"/>
  <c r="P7" i="7"/>
  <c r="P8" i="7"/>
  <c r="P28" i="7"/>
  <c r="P27" i="7"/>
  <c r="P10" i="7"/>
  <c r="P40" i="7"/>
  <c r="P53" i="7"/>
  <c r="P47" i="7"/>
  <c r="P26" i="7"/>
  <c r="P9" i="7"/>
  <c r="P15" i="7"/>
  <c r="P54" i="7"/>
  <c r="P50" i="7"/>
  <c r="P12" i="7"/>
  <c r="P30" i="7"/>
  <c r="P59" i="7"/>
  <c r="P11" i="7"/>
  <c r="P49" i="7"/>
  <c r="P60" i="7"/>
  <c r="P35" i="7"/>
  <c r="P51" i="7"/>
  <c r="P34" i="7"/>
  <c r="P32" i="7"/>
  <c r="P36" i="7"/>
  <c r="P38" i="7"/>
  <c r="P31" i="7"/>
  <c r="R1" i="7" l="1"/>
  <c r="P16" i="7"/>
  <c r="Q50" i="7"/>
  <c r="Q40" i="7"/>
  <c r="Q32" i="7"/>
  <c r="Q33" i="7"/>
  <c r="Q57" i="7"/>
  <c r="Q31" i="7"/>
  <c r="Q59" i="7"/>
  <c r="Q11" i="7"/>
  <c r="Q61" i="7"/>
  <c r="Q54" i="7"/>
  <c r="Q27" i="7"/>
  <c r="Q12" i="7"/>
  <c r="Q28" i="7"/>
  <c r="Q56" i="7"/>
  <c r="Q15" i="7"/>
  <c r="Q55" i="7"/>
  <c r="Q10" i="7"/>
  <c r="Q60" i="7"/>
  <c r="Q38" i="7"/>
  <c r="Q47" i="7"/>
  <c r="Q36" i="7"/>
  <c r="Q52" i="7"/>
  <c r="Q13" i="7"/>
  <c r="Q39" i="7"/>
  <c r="Q8" i="7"/>
  <c r="Q26" i="7"/>
  <c r="Q53" i="7"/>
  <c r="Q7" i="7"/>
  <c r="Q34" i="7"/>
  <c r="Q48" i="7"/>
  <c r="Q35" i="7"/>
  <c r="Q30" i="7"/>
  <c r="Q29" i="7"/>
  <c r="Q14" i="7"/>
  <c r="Q49" i="7"/>
  <c r="Q9" i="7"/>
  <c r="Q51" i="7"/>
  <c r="Q16" i="7" l="1"/>
  <c r="S1" i="7"/>
  <c r="R30" i="7"/>
  <c r="R13" i="7"/>
  <c r="R28" i="7"/>
  <c r="R7" i="7"/>
  <c r="R50" i="7"/>
  <c r="R53" i="7"/>
  <c r="R40" i="7"/>
  <c r="R8" i="7"/>
  <c r="R36" i="7"/>
  <c r="R38" i="7"/>
  <c r="R48" i="7"/>
  <c r="R60" i="7"/>
  <c r="R59" i="7"/>
  <c r="R9" i="7"/>
  <c r="R47" i="7"/>
  <c r="R11" i="7"/>
  <c r="R14" i="7"/>
  <c r="R33" i="7"/>
  <c r="R27" i="7"/>
  <c r="R15" i="7"/>
  <c r="R52" i="7"/>
  <c r="R56" i="7"/>
  <c r="R39" i="7"/>
  <c r="R10" i="7"/>
  <c r="R26" i="7"/>
  <c r="R57" i="7"/>
  <c r="R51" i="7"/>
  <c r="R31" i="7"/>
  <c r="R32" i="7"/>
  <c r="R12" i="7"/>
  <c r="R34" i="7"/>
  <c r="R55" i="7"/>
  <c r="R61" i="7"/>
  <c r="R35" i="7"/>
  <c r="R29" i="7"/>
  <c r="R54" i="7"/>
  <c r="R49" i="7"/>
  <c r="T1" i="7" l="1"/>
  <c r="R16" i="7"/>
  <c r="S56" i="7"/>
  <c r="S55" i="7"/>
  <c r="S49" i="7"/>
  <c r="S40" i="7"/>
  <c r="S36" i="7"/>
  <c r="S10" i="7"/>
  <c r="S7" i="7"/>
  <c r="S27" i="7"/>
  <c r="S11" i="7"/>
  <c r="S48" i="7"/>
  <c r="S28" i="7"/>
  <c r="S15" i="7"/>
  <c r="S31" i="7"/>
  <c r="S38" i="7"/>
  <c r="S8" i="7"/>
  <c r="S47" i="7"/>
  <c r="S9" i="7"/>
  <c r="S33" i="7"/>
  <c r="S50" i="7"/>
  <c r="S52" i="7"/>
  <c r="S54" i="7"/>
  <c r="S35" i="7"/>
  <c r="S39" i="7"/>
  <c r="S53" i="7"/>
  <c r="S26" i="7"/>
  <c r="S57" i="7"/>
  <c r="S14" i="7"/>
  <c r="S12" i="7"/>
  <c r="S13" i="7"/>
  <c r="S61" i="7"/>
  <c r="S51" i="7"/>
  <c r="S34" i="7"/>
  <c r="S32" i="7"/>
  <c r="S60" i="7"/>
  <c r="S30" i="7"/>
  <c r="S59" i="7"/>
  <c r="S29" i="7"/>
  <c r="S16" i="7" l="1"/>
  <c r="U1" i="7"/>
  <c r="T27" i="7"/>
  <c r="T9" i="7"/>
  <c r="T51" i="7"/>
  <c r="T11" i="7"/>
  <c r="T7" i="7"/>
  <c r="T29" i="7"/>
  <c r="T34" i="7"/>
  <c r="T47" i="7"/>
  <c r="T32" i="7"/>
  <c r="T60" i="7"/>
  <c r="T28" i="7"/>
  <c r="T33" i="7"/>
  <c r="T26" i="7"/>
  <c r="T38" i="7"/>
  <c r="T61" i="7"/>
  <c r="T52" i="7"/>
  <c r="T15" i="7"/>
  <c r="T39" i="7"/>
  <c r="T56" i="7"/>
  <c r="T8" i="7"/>
  <c r="T57" i="7"/>
  <c r="T55" i="7"/>
  <c r="T12" i="7"/>
  <c r="T10" i="7"/>
  <c r="T31" i="7"/>
  <c r="T30" i="7"/>
  <c r="T50" i="7"/>
  <c r="T54" i="7"/>
  <c r="T36" i="7"/>
  <c r="T53" i="7"/>
  <c r="T48" i="7"/>
  <c r="T35" i="7"/>
  <c r="T13" i="7"/>
  <c r="T14" i="7"/>
  <c r="T59" i="7"/>
  <c r="T49" i="7"/>
  <c r="T40" i="7"/>
  <c r="V1" i="7" l="1"/>
  <c r="T16" i="7"/>
  <c r="U29" i="7"/>
  <c r="U47" i="7"/>
  <c r="U49" i="7"/>
  <c r="U28" i="7"/>
  <c r="U15" i="7"/>
  <c r="U50" i="7"/>
  <c r="U32" i="7"/>
  <c r="U40" i="7"/>
  <c r="U54" i="7"/>
  <c r="U30" i="7"/>
  <c r="U8" i="7"/>
  <c r="U35" i="7"/>
  <c r="U7" i="7"/>
  <c r="U33" i="7"/>
  <c r="U38" i="7"/>
  <c r="U9" i="7"/>
  <c r="U55" i="7"/>
  <c r="U60" i="7"/>
  <c r="U57" i="7"/>
  <c r="U56" i="7"/>
  <c r="U34" i="7"/>
  <c r="U48" i="7"/>
  <c r="U52" i="7"/>
  <c r="U11" i="7"/>
  <c r="U26" i="7"/>
  <c r="U39" i="7"/>
  <c r="U10" i="7"/>
  <c r="U31" i="7"/>
  <c r="U14" i="7"/>
  <c r="U13" i="7"/>
  <c r="U51" i="7"/>
  <c r="U12" i="7"/>
  <c r="U36" i="7"/>
  <c r="U53" i="7"/>
  <c r="U27" i="7"/>
  <c r="U61" i="7"/>
  <c r="U59" i="7"/>
  <c r="W1" i="7" l="1"/>
  <c r="U16" i="7"/>
  <c r="V57" i="7"/>
  <c r="V56" i="7"/>
  <c r="V48" i="7"/>
  <c r="V49" i="7"/>
  <c r="V39" i="7"/>
  <c r="V40" i="7"/>
  <c r="V32" i="7"/>
  <c r="V38" i="7"/>
  <c r="V9" i="7"/>
  <c r="V14" i="7"/>
  <c r="V12" i="7"/>
  <c r="V26" i="7"/>
  <c r="V15" i="7"/>
  <c r="V31" i="7"/>
  <c r="V54" i="7"/>
  <c r="V8" i="7"/>
  <c r="V50" i="7"/>
  <c r="V53" i="7"/>
  <c r="V10" i="7"/>
  <c r="V36" i="7"/>
  <c r="V34" i="7"/>
  <c r="V55" i="7"/>
  <c r="V61" i="7"/>
  <c r="V30" i="7"/>
  <c r="V35" i="7"/>
  <c r="V29" i="7"/>
  <c r="V7" i="7"/>
  <c r="V11" i="7"/>
  <c r="V59" i="7"/>
  <c r="V60" i="7"/>
  <c r="V47" i="7"/>
  <c r="V13" i="7"/>
  <c r="V28" i="7"/>
  <c r="V52" i="7"/>
  <c r="V33" i="7"/>
  <c r="V27" i="7"/>
  <c r="V51" i="7"/>
  <c r="X1" i="7" l="1"/>
  <c r="V16" i="7"/>
  <c r="W52" i="7"/>
  <c r="W38" i="7"/>
  <c r="W30" i="7"/>
  <c r="W7" i="7"/>
  <c r="W13" i="7"/>
  <c r="W12" i="7"/>
  <c r="W35" i="7"/>
  <c r="W54" i="7"/>
  <c r="W47" i="7"/>
  <c r="W28" i="7"/>
  <c r="W60" i="7"/>
  <c r="W48" i="7"/>
  <c r="W32" i="7"/>
  <c r="W56" i="7"/>
  <c r="W61" i="7"/>
  <c r="W14" i="7"/>
  <c r="W29" i="7"/>
  <c r="W39" i="7"/>
  <c r="W27" i="7"/>
  <c r="W57" i="7"/>
  <c r="W8" i="7"/>
  <c r="W31" i="7"/>
  <c r="W50" i="7"/>
  <c r="W26" i="7"/>
  <c r="W10" i="7"/>
  <c r="W9" i="7"/>
  <c r="W49" i="7"/>
  <c r="W33" i="7"/>
  <c r="W36" i="7"/>
  <c r="W53" i="7"/>
  <c r="W51" i="7"/>
  <c r="W40" i="7"/>
  <c r="W55" i="7"/>
  <c r="W15" i="7"/>
  <c r="W34" i="7"/>
  <c r="W59" i="7"/>
  <c r="W11" i="7"/>
  <c r="W16" i="7" l="1"/>
  <c r="Y1" i="7"/>
  <c r="X57" i="7"/>
  <c r="X60" i="7"/>
  <c r="X11" i="7"/>
  <c r="X14" i="7"/>
  <c r="X33" i="7"/>
  <c r="X28" i="7"/>
  <c r="X38" i="7"/>
  <c r="X47" i="7"/>
  <c r="X26" i="7"/>
  <c r="X59" i="7"/>
  <c r="X15" i="7"/>
  <c r="X9" i="7"/>
  <c r="X32" i="7"/>
  <c r="X51" i="7"/>
  <c r="X30" i="7"/>
  <c r="X54" i="7"/>
  <c r="X12" i="7"/>
  <c r="X29" i="7"/>
  <c r="X52" i="7"/>
  <c r="X50" i="7"/>
  <c r="X56" i="7"/>
  <c r="X55" i="7"/>
  <c r="X36" i="7"/>
  <c r="X7" i="7"/>
  <c r="X53" i="7"/>
  <c r="X39" i="7"/>
  <c r="X35" i="7"/>
  <c r="X13" i="7"/>
  <c r="X10" i="7"/>
  <c r="X61" i="7"/>
  <c r="X40" i="7"/>
  <c r="X31" i="7"/>
  <c r="X8" i="7"/>
  <c r="X48" i="7"/>
  <c r="X49" i="7"/>
  <c r="X27" i="7"/>
  <c r="X34" i="7"/>
  <c r="Z1" i="7" l="1"/>
  <c r="X16" i="7"/>
  <c r="Y59" i="7"/>
  <c r="Y26" i="7"/>
  <c r="Y28" i="7"/>
  <c r="Y50" i="7"/>
  <c r="Y54" i="7"/>
  <c r="Y7" i="7"/>
  <c r="Y33" i="7"/>
  <c r="Y36" i="7"/>
  <c r="Y10" i="7"/>
  <c r="Y55" i="7"/>
  <c r="Y35" i="7"/>
  <c r="Y11" i="7"/>
  <c r="Y29" i="7"/>
  <c r="Y14" i="7"/>
  <c r="Y8" i="7"/>
  <c r="Y61" i="7"/>
  <c r="Y9" i="7"/>
  <c r="Y15" i="7"/>
  <c r="Y48" i="7"/>
  <c r="Y47" i="7"/>
  <c r="Y34" i="7"/>
  <c r="Y52" i="7"/>
  <c r="Y53" i="7"/>
  <c r="Y51" i="7"/>
  <c r="Y40" i="7"/>
  <c r="Y32" i="7"/>
  <c r="Y13" i="7"/>
  <c r="Y60" i="7"/>
  <c r="Y27" i="7"/>
  <c r="Y49" i="7"/>
  <c r="Y56" i="7"/>
  <c r="Y31" i="7"/>
  <c r="Y38" i="7"/>
  <c r="Y57" i="7"/>
  <c r="Y30" i="7"/>
  <c r="Y39" i="7"/>
  <c r="Y12" i="7"/>
  <c r="AA1" i="7" l="1"/>
  <c r="Y16" i="7"/>
  <c r="Z53" i="7"/>
  <c r="Z9" i="7"/>
  <c r="Z57" i="7"/>
  <c r="Z36" i="7"/>
  <c r="Z52" i="7"/>
  <c r="Z38" i="7"/>
  <c r="Z28" i="7"/>
  <c r="Z51" i="7"/>
  <c r="Z14" i="7"/>
  <c r="Z61" i="7"/>
  <c r="Z33" i="7"/>
  <c r="Z15" i="7"/>
  <c r="Z48" i="7"/>
  <c r="Z10" i="7"/>
  <c r="Z34" i="7"/>
  <c r="Z11" i="7"/>
  <c r="Z8" i="7"/>
  <c r="Z40" i="7"/>
  <c r="Z49" i="7"/>
  <c r="Z13" i="7"/>
  <c r="Z31" i="7"/>
  <c r="Z27" i="7"/>
  <c r="Z56" i="7"/>
  <c r="Z60" i="7"/>
  <c r="Z59" i="7"/>
  <c r="Z50" i="7"/>
  <c r="Z32" i="7"/>
  <c r="Z7" i="7"/>
  <c r="Z30" i="7"/>
  <c r="Z26" i="7"/>
  <c r="Z12" i="7"/>
  <c r="Z54" i="7"/>
  <c r="Z39" i="7"/>
  <c r="Z35" i="7"/>
  <c r="Z47" i="7"/>
  <c r="Z55" i="7"/>
  <c r="Z29" i="7"/>
  <c r="Z16" i="7" l="1"/>
  <c r="AB1" i="7"/>
  <c r="AA52" i="7"/>
  <c r="AA35" i="7"/>
  <c r="AA48" i="7"/>
  <c r="AA33" i="7"/>
  <c r="AA26" i="7"/>
  <c r="AA49" i="7"/>
  <c r="AA31" i="7"/>
  <c r="AA55" i="7"/>
  <c r="AA11" i="7"/>
  <c r="AA56" i="7"/>
  <c r="AA36" i="7"/>
  <c r="AA10" i="7"/>
  <c r="AA40" i="7"/>
  <c r="AA9" i="7"/>
  <c r="AA15" i="7"/>
  <c r="AA61" i="7"/>
  <c r="AA7" i="7"/>
  <c r="AA34" i="7"/>
  <c r="AA14" i="7"/>
  <c r="AA29" i="7"/>
  <c r="AA13" i="7"/>
  <c r="AA28" i="7"/>
  <c r="AA8" i="7"/>
  <c r="AA53" i="7"/>
  <c r="AA57" i="7"/>
  <c r="AA50" i="7"/>
  <c r="AA12" i="7"/>
  <c r="AA54" i="7"/>
  <c r="AA27" i="7"/>
  <c r="AA39" i="7"/>
  <c r="AA59" i="7"/>
  <c r="AA38" i="7"/>
  <c r="AA32" i="7"/>
  <c r="AA30" i="7"/>
  <c r="AA51" i="7"/>
  <c r="AA60" i="7"/>
  <c r="AA47" i="7"/>
  <c r="AC1" i="7" l="1"/>
  <c r="AA16" i="7"/>
  <c r="AB60" i="7"/>
  <c r="AB9" i="7"/>
  <c r="AB57" i="7"/>
  <c r="AB47" i="7"/>
  <c r="AB35" i="7"/>
  <c r="AB26" i="7"/>
  <c r="AB52" i="7"/>
  <c r="AB39" i="7"/>
  <c r="AB38" i="7"/>
  <c r="AB29" i="7"/>
  <c r="AB51" i="7"/>
  <c r="AB33" i="7"/>
  <c r="AB11" i="7"/>
  <c r="AB59" i="7"/>
  <c r="AB34" i="7"/>
  <c r="AB48" i="7"/>
  <c r="AB8" i="7"/>
  <c r="AB31" i="7"/>
  <c r="AB12" i="7"/>
  <c r="AB7" i="7"/>
  <c r="AB53" i="7"/>
  <c r="AB13" i="7"/>
  <c r="AB15" i="7"/>
  <c r="AB32" i="7"/>
  <c r="AB55" i="7"/>
  <c r="AB28" i="7"/>
  <c r="AB40" i="7"/>
  <c r="AB50" i="7"/>
  <c r="AB10" i="7"/>
  <c r="AB49" i="7"/>
  <c r="AB30" i="7"/>
  <c r="AB36" i="7"/>
  <c r="AB14" i="7"/>
  <c r="AB27" i="7"/>
  <c r="AB56" i="7"/>
  <c r="AB61" i="7"/>
  <c r="AB54" i="7"/>
  <c r="AD1" i="7" l="1"/>
  <c r="AB16" i="7"/>
  <c r="AC54" i="7"/>
  <c r="AC53" i="7"/>
  <c r="AC48" i="7"/>
  <c r="AC40" i="7"/>
  <c r="AC39" i="7"/>
  <c r="AC50" i="7"/>
  <c r="AC60" i="7"/>
  <c r="AC57" i="7"/>
  <c r="AC38" i="7"/>
  <c r="AC34" i="7"/>
  <c r="AC8" i="7"/>
  <c r="AC11" i="7"/>
  <c r="AC26" i="7"/>
  <c r="AC29" i="7"/>
  <c r="AC13" i="7"/>
  <c r="AC10" i="7"/>
  <c r="AC15" i="7"/>
  <c r="AC31" i="7"/>
  <c r="AC12" i="7"/>
  <c r="AC47" i="7"/>
  <c r="AC59" i="7"/>
  <c r="AC27" i="7"/>
  <c r="AC28" i="7"/>
  <c r="AC14" i="7"/>
  <c r="AC32" i="7"/>
  <c r="AC55" i="7"/>
  <c r="AC7" i="7"/>
  <c r="AC51" i="7"/>
  <c r="AC56" i="7"/>
  <c r="AC49" i="7"/>
  <c r="AC35" i="7"/>
  <c r="AC52" i="7"/>
  <c r="AC30" i="7"/>
  <c r="AC36" i="7"/>
  <c r="AC33" i="7"/>
  <c r="AC61" i="7"/>
  <c r="AC9" i="7"/>
  <c r="AE1" i="7" l="1"/>
  <c r="AC16" i="7"/>
  <c r="AD49" i="7"/>
  <c r="AD34" i="7"/>
  <c r="AD26" i="7"/>
  <c r="AD61" i="7"/>
  <c r="AD8" i="7"/>
  <c r="AD28" i="7"/>
  <c r="AD40" i="7"/>
  <c r="AD32" i="7"/>
  <c r="AD50" i="7"/>
  <c r="AD55" i="7"/>
  <c r="AD10" i="7"/>
  <c r="AD13" i="7"/>
  <c r="AD12" i="7"/>
  <c r="AD31" i="7"/>
  <c r="AD36" i="7"/>
  <c r="AD14" i="7"/>
  <c r="AD35" i="7"/>
  <c r="AD54" i="7"/>
  <c r="AD27" i="7"/>
  <c r="AD57" i="7"/>
  <c r="AD59" i="7"/>
  <c r="AD9" i="7"/>
  <c r="AD48" i="7"/>
  <c r="AD33" i="7"/>
  <c r="AD51" i="7"/>
  <c r="AD47" i="7"/>
  <c r="AD52" i="7"/>
  <c r="AD38" i="7"/>
  <c r="AD60" i="7"/>
  <c r="AD39" i="7"/>
  <c r="AD56" i="7"/>
  <c r="AD7" i="7"/>
  <c r="AD29" i="7"/>
  <c r="AD11" i="7"/>
  <c r="AD53" i="7"/>
  <c r="AD30" i="7"/>
  <c r="AD15" i="7"/>
  <c r="AD16" i="7" l="1"/>
  <c r="AF1" i="7"/>
  <c r="AE33" i="7"/>
  <c r="AE57" i="7"/>
  <c r="AE8" i="7"/>
  <c r="AE55" i="7"/>
  <c r="AE47" i="7"/>
  <c r="AE59" i="7"/>
  <c r="AE61" i="7"/>
  <c r="AE13" i="7"/>
  <c r="AE40" i="7"/>
  <c r="AE11" i="7"/>
  <c r="AE30" i="7"/>
  <c r="AE26" i="7"/>
  <c r="AE27" i="7"/>
  <c r="AE50" i="7"/>
  <c r="AE54" i="7"/>
  <c r="AE7" i="7"/>
  <c r="AE29" i="7"/>
  <c r="AE52" i="7"/>
  <c r="AE32" i="7"/>
  <c r="AE10" i="7"/>
  <c r="AE36" i="7"/>
  <c r="AE53" i="7"/>
  <c r="AE35" i="7"/>
  <c r="AE15" i="7"/>
  <c r="AE56" i="7"/>
  <c r="AE48" i="7"/>
  <c r="AE31" i="7"/>
  <c r="AE51" i="7"/>
  <c r="AE12" i="7"/>
  <c r="AE9" i="7"/>
  <c r="AE49" i="7"/>
  <c r="AE39" i="7"/>
  <c r="AE38" i="7"/>
  <c r="AE60" i="7"/>
  <c r="AE14" i="7"/>
  <c r="AE28" i="7"/>
  <c r="AE34" i="7"/>
  <c r="AG1" i="7" l="1"/>
  <c r="AE16" i="7"/>
  <c r="AF55" i="7"/>
  <c r="AF51" i="7"/>
  <c r="AF36" i="7"/>
  <c r="AF32" i="7"/>
  <c r="AF14" i="7"/>
  <c r="AF27" i="7"/>
  <c r="AF29" i="7"/>
  <c r="AF38" i="7"/>
  <c r="AF33" i="7"/>
  <c r="AF39" i="7"/>
  <c r="AF11" i="7"/>
  <c r="AF15" i="7"/>
  <c r="AF26" i="7"/>
  <c r="AF13" i="7"/>
  <c r="AF8" i="7"/>
  <c r="AF9" i="7"/>
  <c r="AF12" i="7"/>
  <c r="AF7" i="7"/>
  <c r="AF52" i="7"/>
  <c r="AF59" i="7"/>
  <c r="AF40" i="7"/>
  <c r="AF50" i="7"/>
  <c r="AF10" i="7"/>
  <c r="AF35" i="7"/>
  <c r="AF47" i="7"/>
  <c r="AF31" i="7"/>
  <c r="AF60" i="7"/>
  <c r="AF48" i="7"/>
  <c r="AF30" i="7"/>
  <c r="AF54" i="7"/>
  <c r="AF53" i="7"/>
  <c r="AF56" i="7"/>
  <c r="AF61" i="7"/>
  <c r="AF49" i="7"/>
  <c r="AF34" i="7"/>
  <c r="AF57" i="7"/>
  <c r="AF28" i="7"/>
  <c r="AH1" i="7" l="1"/>
  <c r="AF16" i="7"/>
  <c r="AG50" i="7"/>
  <c r="AG51" i="7"/>
  <c r="AG56" i="7"/>
  <c r="AG32" i="7"/>
  <c r="AG8" i="7"/>
  <c r="AG14" i="7"/>
  <c r="AG60" i="7"/>
  <c r="AG9" i="7"/>
  <c r="AG33" i="7"/>
  <c r="AG55" i="7"/>
  <c r="AG38" i="7"/>
  <c r="AG10" i="7"/>
  <c r="AG57" i="7"/>
  <c r="AG53" i="7"/>
  <c r="AG27" i="7"/>
  <c r="AG59" i="7"/>
  <c r="AG36" i="7"/>
  <c r="AG34" i="7"/>
  <c r="AG30" i="7"/>
  <c r="AG61" i="7"/>
  <c r="AG28" i="7"/>
  <c r="AG31" i="7"/>
  <c r="AG52" i="7"/>
  <c r="AG49" i="7"/>
  <c r="AG7" i="7"/>
  <c r="AG15" i="7"/>
  <c r="AG48" i="7"/>
  <c r="AG47" i="7"/>
  <c r="AG11" i="7"/>
  <c r="AG13" i="7"/>
  <c r="AG35" i="7"/>
  <c r="AG54" i="7"/>
  <c r="AG40" i="7"/>
  <c r="AG39" i="7"/>
  <c r="AG26" i="7"/>
  <c r="AG29" i="7"/>
  <c r="AG12" i="7"/>
  <c r="AI1" i="7" l="1"/>
  <c r="AG16" i="7"/>
  <c r="AH28" i="7"/>
  <c r="AH31" i="7"/>
  <c r="AH9" i="7"/>
  <c r="AH30" i="7"/>
  <c r="AH47" i="7"/>
  <c r="AH52" i="7"/>
  <c r="AH51" i="7"/>
  <c r="AH53" i="7"/>
  <c r="AH12" i="7"/>
  <c r="AH14" i="7"/>
  <c r="AH33" i="7"/>
  <c r="AH50" i="7"/>
  <c r="AH36" i="7"/>
  <c r="AH7" i="7"/>
  <c r="AH10" i="7"/>
  <c r="AH13" i="7"/>
  <c r="AH49" i="7"/>
  <c r="AH48" i="7"/>
  <c r="AH15" i="7"/>
  <c r="AH8" i="7"/>
  <c r="AH40" i="7"/>
  <c r="AH39" i="7"/>
  <c r="AH32" i="7"/>
  <c r="AH35" i="7"/>
  <c r="AH29" i="7"/>
  <c r="AH11" i="7"/>
  <c r="AH55" i="7"/>
  <c r="AH56" i="7"/>
  <c r="AH59" i="7"/>
  <c r="AH27" i="7"/>
  <c r="AH34" i="7"/>
  <c r="AH54" i="7"/>
  <c r="AH61" i="7"/>
  <c r="AH38" i="7"/>
  <c r="AH60" i="7"/>
  <c r="AH26" i="7"/>
  <c r="AH57" i="7"/>
  <c r="AJ1" i="7" l="1"/>
  <c r="AH16" i="7"/>
  <c r="AI56" i="7"/>
  <c r="AI14" i="7"/>
  <c r="AI38" i="7"/>
  <c r="AI11" i="7"/>
  <c r="AI60" i="7"/>
  <c r="AI30" i="7"/>
  <c r="AI26" i="7"/>
  <c r="AI40" i="7"/>
  <c r="AI13" i="7"/>
  <c r="AI53" i="7"/>
  <c r="AI15" i="7"/>
  <c r="AI12" i="7"/>
  <c r="AI33" i="7"/>
  <c r="AI50" i="7"/>
  <c r="AI7" i="7"/>
  <c r="AI29" i="7"/>
  <c r="AI35" i="7"/>
  <c r="AI28" i="7"/>
  <c r="AI59" i="7"/>
  <c r="AI36" i="7"/>
  <c r="AI48" i="7"/>
  <c r="AI51" i="7"/>
  <c r="AI47" i="7"/>
  <c r="AI9" i="7"/>
  <c r="AI31" i="7"/>
  <c r="AI32" i="7"/>
  <c r="AI10" i="7"/>
  <c r="AI61" i="7"/>
  <c r="AI49" i="7"/>
  <c r="AI52" i="7"/>
  <c r="AI27" i="7"/>
  <c r="AI54" i="7"/>
  <c r="AI8" i="7"/>
  <c r="AI39" i="7"/>
  <c r="AI55" i="7"/>
  <c r="AI57" i="7"/>
  <c r="AI34" i="7"/>
  <c r="AK1" i="7" l="1"/>
  <c r="AI16" i="7"/>
  <c r="AJ51" i="7"/>
  <c r="AJ49" i="7"/>
  <c r="AJ14" i="7"/>
  <c r="AJ9" i="7"/>
  <c r="AJ39" i="7"/>
  <c r="AJ12" i="7"/>
  <c r="AJ38" i="7"/>
  <c r="AJ34" i="7"/>
  <c r="AJ48" i="7"/>
  <c r="AJ8" i="7"/>
  <c r="AJ11" i="7"/>
  <c r="AJ52" i="7"/>
  <c r="AJ40" i="7"/>
  <c r="AJ7" i="7"/>
  <c r="AJ60" i="7"/>
  <c r="AJ50" i="7"/>
  <c r="AJ15" i="7"/>
  <c r="AJ59" i="7"/>
  <c r="AJ55" i="7"/>
  <c r="AJ56" i="7"/>
  <c r="AJ26" i="7"/>
  <c r="AJ31" i="7"/>
  <c r="AJ35" i="7"/>
  <c r="AJ36" i="7"/>
  <c r="AJ28" i="7"/>
  <c r="AJ61" i="7"/>
  <c r="AJ10" i="7"/>
  <c r="AJ33" i="7"/>
  <c r="AJ57" i="7"/>
  <c r="AJ29" i="7"/>
  <c r="AJ32" i="7"/>
  <c r="AJ47" i="7"/>
  <c r="AJ30" i="7"/>
  <c r="AJ53" i="7"/>
  <c r="AJ13" i="7"/>
  <c r="AJ54" i="7"/>
  <c r="AJ27" i="7"/>
  <c r="AJ16" i="7" l="1"/>
  <c r="AK50" i="7"/>
  <c r="AK53" i="7"/>
  <c r="AK59" i="7"/>
  <c r="AK11" i="7"/>
  <c r="AK28" i="7"/>
  <c r="AK56" i="7"/>
  <c r="AK36" i="7"/>
  <c r="AK29" i="7"/>
  <c r="AK49" i="7"/>
  <c r="AK35" i="7"/>
  <c r="AK47" i="7"/>
  <c r="AK33" i="7"/>
  <c r="AK57" i="7"/>
  <c r="AK31" i="7"/>
  <c r="AK32" i="7"/>
  <c r="AK54" i="7"/>
  <c r="AK48" i="7"/>
  <c r="AK8" i="7"/>
  <c r="AK52" i="7"/>
  <c r="AK26" i="7"/>
  <c r="AK61" i="7"/>
  <c r="AK38" i="7"/>
  <c r="AK30" i="7"/>
  <c r="AK15" i="7"/>
  <c r="AK10" i="7"/>
  <c r="AK39" i="7"/>
  <c r="AK12" i="7"/>
  <c r="AK55" i="7"/>
  <c r="AK60" i="7"/>
  <c r="AK7" i="7"/>
  <c r="AK9" i="7"/>
  <c r="AK40" i="7"/>
  <c r="AK34" i="7"/>
  <c r="AK14" i="7"/>
  <c r="AK27" i="7"/>
  <c r="AK51" i="7"/>
  <c r="AK13" i="7"/>
  <c r="AK16" i="7" l="1"/>
</calcChain>
</file>

<file path=xl/sharedStrings.xml><?xml version="1.0" encoding="utf-8"?>
<sst xmlns="http://schemas.openxmlformats.org/spreadsheetml/2006/main" count="10211" uniqueCount="170">
  <si>
    <t xml:space="preserve"> </t>
  </si>
  <si>
    <t>Notice</t>
  </si>
  <si>
    <t xml:space="preserve">Ernst &amp; Young ("EY") was engaged on the instructions of Tasmanian Networks Pty Ltd (“TasNetworks” or “Client”) to provide market modelling in relation to the proposed Marinus Link interconnector (“Project”), in accordance with the contract dated 14 June 2018.
</t>
  </si>
  <si>
    <r>
      <t>The results of Ernst &amp; Young’s work, including the assumptions and qualifications made in preparing the workbook dated</t>
    </r>
    <r>
      <rPr>
        <sz val="11"/>
        <rFont val="Calibri"/>
        <family val="2"/>
        <scheme val="minor"/>
      </rPr>
      <t xml:space="preserve"> 22 June 2021</t>
    </r>
    <r>
      <rPr>
        <sz val="11"/>
        <color theme="1"/>
        <rFont val="Calibri"/>
        <family val="2"/>
        <scheme val="minor"/>
      </rPr>
      <t xml:space="preserve"> (“Workbook”), are set out in Ernst &amp; Young's report dated 22</t>
    </r>
    <r>
      <rPr>
        <sz val="11"/>
        <rFont val="Calibri"/>
        <family val="2"/>
        <scheme val="minor"/>
      </rPr>
      <t xml:space="preserve"> June 2021</t>
    </r>
    <r>
      <rPr>
        <sz val="11"/>
        <color theme="1"/>
        <rFont val="Calibri"/>
        <family val="2"/>
        <scheme val="minor"/>
      </rPr>
      <t xml:space="preserve"> ("Report"). The Workbook and Report should be read in their entirety including this notice, the applicable scope of the work and any limitations. A reference to the Workbook includes any part of the Workbook. No further work has been undertaken by Ernst &amp; Young since the date of the Workbook to update it.
</t>
    </r>
  </si>
  <si>
    <t xml:space="preserve">EY has prepared the Workbook under the directions of the Client. EY has not been engaged to act, and has not acted, as advisor to any other party. Accordingly, EY makes no representations as to the appropriateness, accuracy or completeness of the Workbook for any other party's purposes.
</t>
  </si>
  <si>
    <t xml:space="preserve">No reliance may be placed upon the Workbook or any of its contents by any party other than the Client (“Third Parties”). Any Third Party receiving a copy of the Workbook must make and rely on their own enquiries in relation to the issues to which the Workbook relates, the contents of the Workbook and all matters arising from or relating to or in any way connected with the Workbook or its contents.
</t>
  </si>
  <si>
    <t xml:space="preserve">EY disclaims all responsibility to any Third Parties for any loss or liability that the Third Parties may suffer or incur arising from or relating to or in any way connected with the contents of the Workbook, the provision of the Workbook to the Third Parties or the reliance upon the Workbook by the Third Parties.
</t>
  </si>
  <si>
    <t xml:space="preserve">No claim or demand or any actions or proceedings may be brought against EY arising from or connected with the contents of the Workbook or the provision of the Workbook to the Third Parties. EY will be released and forever discharged from any such claims, demands, actions or proceedings.
</t>
  </si>
  <si>
    <t xml:space="preserve">Our work commenced on 12 January 2021 and was completed on 19 May 2021. Therefore, our Workbook does not take account of events or circumstances arising after 19 May 2021 and we have no responsibility to update the Workbook for such events or circumstances.
</t>
  </si>
  <si>
    <t xml:space="preserve">In preparing this Workbook we have considered and relied upon information from a range of sources believed to be reliable and accurate. We do not imply, and it should not be construed, that we have verified any of the information provided to us, or that our enquiries could have identified any matter that a more extensive examination might disclose.
</t>
  </si>
  <si>
    <t xml:space="preserve">The work performed as part of our scope considers information provided to us and a number of combinations of input assumptions relating to future conditions, which may not necessarily represent actual or most likely future conditions. Additionally, modelling work performed as part of our scope inherently requires assumptions about future behaviours and market interactions, which may result in forecasts that deviate from future conditions. There will usually be differences between estimated and actual results, because events and circumstances frequently do not occur as expected, and those differences may be material. We take no responsibility that the projected outcomes will be achieved, if any.
</t>
  </si>
  <si>
    <t xml:space="preserve">We highlight that our analysis and Workbook do not constitute investment advice or a recommendation to you on a future course of action. We provide no assurance that the scenarios we have modelled will be accepted by any relevant authority or third party.
</t>
  </si>
  <si>
    <t xml:space="preserve">Our conclusions are based, in part, on the assumptions stated and on information provided by the Client and other information sources used during the course of the engagement. The modelled outcomes are contingent on the collection of assumptions as agreed with the Client and no consideration of other market events, announcements or other changing circumstances are reflected in this Workbook. Neither EY nor any member or employee thereof undertakes responsibility in any way whatsoever to any person in respect of errors in this Workbook arising from incorrect information provided by the Client or other information sources used.
</t>
  </si>
  <si>
    <t xml:space="preserve">EY has consented to the Workbook being published electronically on the Client’s website alongside the Report and Addendum for informational purposes only. EY has not consented to distribution or disclosure beyond this. The material contained in the Workbook, including the EY logo, is copyright. The copyright in the material contained in the Workbook itself, excluding EY logo, vests in the Client. The Workbook, including the EY logo, cannot be altered without prior written permission from EY.
</t>
  </si>
  <si>
    <t>EY’s liability is limited by a scheme approved under Professional Standards Legislation.</t>
  </si>
  <si>
    <t>Change log</t>
  </si>
  <si>
    <t>Project Marinus Economic Modelling Result Workbooks supporting the Addendum to the PACR, Central Scenario. Marinus Link from 1 July 2027.</t>
  </si>
  <si>
    <t>Acronyms</t>
  </si>
  <si>
    <t>AEMO</t>
  </si>
  <si>
    <t>Australian Energy Market Operator</t>
  </si>
  <si>
    <t>CCGT</t>
  </si>
  <si>
    <t>Closed cycle gas turbine</t>
  </si>
  <si>
    <t>Diesel</t>
  </si>
  <si>
    <t>Diesel generator</t>
  </si>
  <si>
    <t>Distributed PV</t>
  </si>
  <si>
    <t>PV non-scheduled generators (PVNSG) and Rooftop PV</t>
  </si>
  <si>
    <t>DSP</t>
  </si>
  <si>
    <t>Demand-side participation</t>
  </si>
  <si>
    <t>ESOO</t>
  </si>
  <si>
    <t>Electricity Statement Of Opportunities</t>
  </si>
  <si>
    <t>FOM</t>
  </si>
  <si>
    <t>Fixed operations and maintenance</t>
  </si>
  <si>
    <t>Gas - Steam</t>
  </si>
  <si>
    <t>Gas-powered steam turbine</t>
  </si>
  <si>
    <t>GWh</t>
  </si>
  <si>
    <t>Gigawatt-hours</t>
  </si>
  <si>
    <t>Grid Battery</t>
  </si>
  <si>
    <t>Explicitly modelled existing and new entrant (8 hour or less) battery storage</t>
  </si>
  <si>
    <t>MW</t>
  </si>
  <si>
    <t>Megawatts</t>
  </si>
  <si>
    <t>NEM</t>
  </si>
  <si>
    <t>National Electricity Market</t>
  </si>
  <si>
    <t>OCGT</t>
  </si>
  <si>
    <t>Open cycle gas turbine</t>
  </si>
  <si>
    <t>PACR</t>
  </si>
  <si>
    <t>Project Assessment Conclusions Report</t>
  </si>
  <si>
    <t>PV</t>
  </si>
  <si>
    <t>Photovoltaic</t>
  </si>
  <si>
    <t>PVNSG</t>
  </si>
  <si>
    <t>PV non-scheduled generators</t>
  </si>
  <si>
    <t>Rehab</t>
  </si>
  <si>
    <t>Rehabilitation (after closing an existing generator)</t>
  </si>
  <si>
    <t>USE</t>
  </si>
  <si>
    <t>Unserved energy</t>
  </si>
  <si>
    <t>VOM</t>
  </si>
  <si>
    <t>Variable operations and maintenance</t>
  </si>
  <si>
    <t>VPP</t>
  </si>
  <si>
    <t>Virtual power plants</t>
  </si>
  <si>
    <t>Notes</t>
  </si>
  <si>
    <t>1. BaseCase simulations do not include Marinus Link. Marinus simulations include Marinus Link from 1 July 2027.</t>
  </si>
  <si>
    <t>2. Tumut 3 generation is included in Hydro, whereas Tumut 3 pump is included in Pumped Hydro Pump.</t>
  </si>
  <si>
    <t>3. REZ expansion costs only capture intra-regional network augmentations. These costs do not include the cost of interconnectors.</t>
  </si>
  <si>
    <t>4. New entrant capacity and retiring capacity for allowable generators are made at the beginning of each financial year, on 1 July.</t>
  </si>
  <si>
    <t>5. Other non-scheduled generation is handled on the demand side as per AEMO's 2020 ESOO.</t>
  </si>
  <si>
    <t>Black Coal</t>
  </si>
  <si>
    <t>Hydro</t>
  </si>
  <si>
    <t>OCGT / Diesel</t>
  </si>
  <si>
    <t>USE / DSP</t>
  </si>
  <si>
    <t>Solar PV</t>
  </si>
  <si>
    <t>Wind</t>
  </si>
  <si>
    <t>Grid Battery pump</t>
  </si>
  <si>
    <t>Brown Coal</t>
  </si>
  <si>
    <t>Pumped Hydro Pump</t>
  </si>
  <si>
    <t>Pumped Hydro</t>
  </si>
  <si>
    <t>Transmission</t>
  </si>
  <si>
    <t>SyncCon</t>
  </si>
  <si>
    <t>VPP pump</t>
  </si>
  <si>
    <t>Behind the meter battery</t>
  </si>
  <si>
    <t>Behind the meter battery pump</t>
  </si>
  <si>
    <t>System Strength</t>
  </si>
  <si>
    <t>2021-22</t>
  </si>
  <si>
    <t>Fuel</t>
  </si>
  <si>
    <t>REHAB</t>
  </si>
  <si>
    <t>Compare</t>
  </si>
  <si>
    <t>Marinus</t>
  </si>
  <si>
    <t>to</t>
  </si>
  <si>
    <t>BaseCase</t>
  </si>
  <si>
    <t>Select region</t>
  </si>
  <si>
    <t>Real June 2020 dollars ($m) discounted to 1 July 2020</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</si>
  <si>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</si>
  <si>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</si>
  <si>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</si>
  <si>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</si>
  <si>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</si>
  <si>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</si>
  <si>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</si>
  <si>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</si>
  <si>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</si>
  <si>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</si>
  <si>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</si>
  <si>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</si>
  <si>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</si>
  <si>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</si>
  <si>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</si>
  <si>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</si>
  <si>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</si>
  <si>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</si>
  <si>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</si>
  <si>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</si>
  <si>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</si>
  <si>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</si>
  <si>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</si>
  <si>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</si>
  <si>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</si>
  <si>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</si>
  <si>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</si>
  <si>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</si>
  <si>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Build</t>
  </si>
  <si>
    <t>CAPEX</t>
  </si>
  <si>
    <t>REZ Tx</t>
  </si>
  <si>
    <t>REZ</t>
  </si>
  <si>
    <t>USE+DSP</t>
  </si>
  <si>
    <t>Total cumulative market benefits</t>
  </si>
  <si>
    <t>Capacity difference (MW)</t>
  </si>
  <si>
    <t>Sent-out generation difference (GWh)*</t>
  </si>
  <si>
    <t>*Generation shown is sent-out, as is demand. The difference in sent-out generation with the Marinus Link option and the Base Case is due to the difference in losses from interconnectors and storage.</t>
  </si>
  <si>
    <t>Annual capacity factor by technology - BaseCase,  Central Scenario</t>
  </si>
  <si>
    <t>Explicitly modelled generation</t>
  </si>
  <si>
    <t>Region</t>
  </si>
  <si>
    <t>Technology</t>
  </si>
  <si>
    <t>NSW1</t>
  </si>
  <si>
    <t>QLD1</t>
  </si>
  <si>
    <t>VIC1</t>
  </si>
  <si>
    <t>SA1</t>
  </si>
  <si>
    <t>TAS1</t>
  </si>
  <si>
    <t>Explicitly modelled pumping</t>
  </si>
  <si>
    <t>Non-controllable capacity</t>
  </si>
  <si>
    <t>Annual sent-out generation by technology (GWh) - BaseCase, Central Scenario</t>
  </si>
  <si>
    <t>Total excluding storage</t>
  </si>
  <si>
    <t>Installed capacity by technology (MW) - BaseCase, Central Scenario</t>
  </si>
  <si>
    <t>Capacity calculated on 1 July. In early study years some wind and solar projects enter later in the financial year and are therefore reflected in the following financial year's capacity.</t>
  </si>
  <si>
    <t>VOM cost by technology ($000s) - Base Case, Central Scenario</t>
  </si>
  <si>
    <t>Real June 2020 dollars discounted to 1 July 2020</t>
  </si>
  <si>
    <t>FOM cost by technology ($000s) - Base Case, Central Scenario</t>
  </si>
  <si>
    <t>Real June 2020 dollars discounted to 1 July 2020. For new entrant capacity, the FOM is incurred annually in modelling. For existing capacity, FOM is considered to be a sunk cost, since the fixed retirement dates are assumed to be the same in the Base Case and the case with Marinus Link. As such, early retirements are presented as an annual FOM saving, or negative cost, that continues until the assumed fixed date retirement.</t>
  </si>
  <si>
    <t>Fuel cost by technology ($000s) - Base Case, Central Scenario</t>
  </si>
  <si>
    <t>New generation build cost (CAPEX) by technology ($000s) - Base Case, Central Scenario</t>
  </si>
  <si>
    <t>CAPEX (Install)</t>
  </si>
  <si>
    <t>Real June 2020 dollars discounted to 1 July 2020. The total capital costs are annualised for modelling purposes.</t>
  </si>
  <si>
    <t>Rehabilition cost by technology ($000s) - Base Case, Central Scenario</t>
  </si>
  <si>
    <t>REZ transmission expansion cost by region ($000s) - Base Case, Central Scenario</t>
  </si>
  <si>
    <t>REZ Expansion</t>
  </si>
  <si>
    <t>Real June 2020 dollars discounted to 1 July 2020. As with the total capital costs, the REZ transmission expansion costs are annualised for modelling purposes.</t>
  </si>
  <si>
    <t>Total</t>
  </si>
  <si>
    <t>USE and USE / DSP cost by region ($000s) - Base Case, Central Scenario</t>
  </si>
  <si>
    <t>Synchronous Condenser cost by region ($000s) - Base Case, Central Scenario</t>
  </si>
  <si>
    <t>System Strength cost by region ($000s) - Base Case, Central Scenario</t>
  </si>
  <si>
    <t>Annual capacity factor by technology - Marinus Link,  Central Scenario</t>
  </si>
  <si>
    <t>Annual sent-out generation by technology (GWh) - Marinus Link, Central Scenario</t>
  </si>
  <si>
    <t>Installed capacity by technology (MW) - Marinus Link, Central Scenario</t>
  </si>
  <si>
    <t>VOM cost by technology ($000s) - Marinus Link, Central Scenario</t>
  </si>
  <si>
    <t>FOM cost by technology ($000s) - Marinus Link, Central Scenario</t>
  </si>
  <si>
    <t>Fuel cost by technology ($000s) - Marinus Link, Central Scenario</t>
  </si>
  <si>
    <t>New generation build cost (CAPEX) by technology ($000s) - Marinus Link, Central Scenario</t>
  </si>
  <si>
    <t>Rehabilition cost by technology ($000s) - Marinus Link, Central Scenario</t>
  </si>
  <si>
    <t>REZ transmission expansion cost by region ($000s) - Marinus Link, Central Scenario</t>
  </si>
  <si>
    <t>USE and USE / DSP cost by region ($000s) - Marinus Link, Central Scenario</t>
  </si>
  <si>
    <t>Synchronous Condenser cost by region ($000s) - Marinus Link, Central Scenario</t>
  </si>
  <si>
    <t>System Strength cost by region ($000s) - Marinus Link, Central Scenario</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</si>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</sst>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6" formatCode="&quot;$&quot;#,##0"/>
  </numFmts>
  <fonts count="18">
    <font>
      <sz val="11"/>
      <color theme="1"/>
      <name val="Calibri"/>
      <family val="2"/>
      <scheme val="minor"/>
    </font>
    <font>
      <sz val="11"/>
      <color theme="1"/>
      <name val="Calibri"/>
      <family val="2"/>
      <scheme val="minor"/>
    </font>
    <font>
      <sz val="11"/>
      <color rgb="FF3F3F76"/>
      <name val="Calibri"/>
      <family val="2"/>
      <scheme val="minor"/>
    </font>
    <font>
      <b/>
      <sz val="11"/>
      <color rgb="FF3F3F3F"/>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i/>
      <sz val="11"/>
      <color theme="1"/>
      <name val="Calibri"/>
      <family val="2"/>
      <scheme val="minor"/>
    </font>
    <font>
      <sz val="11"/>
      <name val="Calibri"/>
      <family val="2"/>
      <scheme val="minor"/>
    </font>
    <font>
      <sz val="18"/>
      <color rgb="FFFFE600"/>
      <name val="Arial"/>
      <family val="2"/>
    </font>
    <font>
      <sz val="18"/>
      <color rgb="FFFFD200"/>
      <name val="Arial"/>
      <family val="2"/>
    </font>
    <font>
      <b/>
      <sz val="18"/>
      <color rgb="FF3F3F3F"/>
      <name val="Arial"/>
      <family val="2"/>
    </font>
    <font>
      <sz val="18"/>
      <color rgb="FFFFE600"/>
      <name val="EYInterstate"/>
    </font>
    <font>
      <sz val="18"/>
      <color rgb="FFFFD200"/>
      <name val="EYInterstate"/>
    </font>
    <font>
      <i/>
      <sz val="11"/>
      <color theme="1"/>
      <name val="Calibri"/>
      <family val="2"/>
      <scheme val="minor"/>
    </font>
    <font>
      <b/>
      <sz val="11"/>
      <name val="Calibri"/>
      <family val="2"/>
      <scheme val="minor"/>
    </font>
    <font>
      <b/>
      <sz val="12"/>
      <color rgb="FFFFE600"/>
      <name val="Arial"/>
      <family val="2"/>
    </font>
  </fonts>
  <fills count="10">
    <fill>
      <patternFill patternType="none"/>
    </fill>
    <fill>
      <patternFill patternType="gray125"/>
    </fill>
    <fill>
      <patternFill patternType="solid">
        <fgColor rgb="FFFFCC99"/>
      </patternFill>
    </fill>
    <fill>
      <patternFill patternType="solid">
        <fgColor rgb="FFF2F2F2"/>
      </patternFill>
    </fill>
    <fill>
      <patternFill patternType="solid">
        <fgColor theme="0" tint="-0.499984740745262"/>
        <bgColor indexed="64"/>
      </patternFill>
    </fill>
    <fill>
      <patternFill patternType="solid">
        <fgColor theme="0"/>
        <bgColor indexed="64"/>
      </patternFill>
    </fill>
    <fill>
      <patternFill patternType="solid">
        <fgColor rgb="FFFFFFFF"/>
        <bgColor indexed="64"/>
      </patternFill>
    </fill>
    <fill>
      <patternFill patternType="solid">
        <fgColor rgb="FF747480"/>
        <bgColor indexed="64"/>
      </patternFill>
    </fill>
    <fill>
      <patternFill patternType="solid">
        <fgColor rgb="FFC4C4CD"/>
        <bgColor indexed="64"/>
      </patternFill>
    </fill>
    <fill>
      <patternFill patternType="solid">
        <fgColor rgb="FFFFE600"/>
        <bgColor indexed="64"/>
      </patternFill>
    </fill>
  </fills>
  <borders count="3">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5">
    <xf numFmtId="0" fontId="0" fillId="0" borderId="0"/>
    <xf numFmtId="9" fontId="1" fillId="0" borderId="0" applyFont="0" applyFill="0" applyBorder="0" applyAlignment="0" applyProtection="0"/>
    <xf numFmtId="0" fontId="2" fillId="2" borderId="1" applyNumberFormat="0" applyAlignment="0" applyProtection="0"/>
    <xf numFmtId="0" fontId="3" fillId="3" borderId="2" applyNumberFormat="0" applyAlignment="0" applyProtection="0"/>
    <xf numFmtId="0" fontId="7" fillId="0" borderId="0"/>
  </cellStyleXfs>
  <cellXfs count="39">
    <xf numFmtId="0" fontId="0" fillId="0" borderId="0" xfId="0"/>
    <xf numFmtId="0" fontId="7" fillId="0" borderId="0" xfId="4"/>
    <xf numFmtId="0" fontId="8" fillId="0" borderId="0" xfId="0" applyFont="1"/>
    <xf numFmtId="14" fontId="0" fillId="0" borderId="0" xfId="0" applyNumberFormat="1"/>
    <xf numFmtId="164" fontId="0" fillId="0" borderId="0" xfId="0" applyNumberFormat="1" applyAlignment="1">
      <alignment wrapText="1"/>
    </xf>
    <xf numFmtId="0" fontId="0" fillId="0" borderId="0" xfId="0" applyFill="1"/>
    <xf numFmtId="164" fontId="0" fillId="0" borderId="0" xfId="0" applyNumberFormat="1"/>
    <xf numFmtId="14" fontId="9" fillId="0" borderId="0" xfId="0" applyNumberFormat="1" applyFont="1"/>
    <xf numFmtId="0" fontId="0" fillId="0" borderId="0" xfId="0" applyAlignment="1">
      <alignment horizontal="left"/>
    </xf>
    <xf numFmtId="0" fontId="2" fillId="2" borderId="1" xfId="2"/>
    <xf numFmtId="0" fontId="10" fillId="4" borderId="0" xfId="0" applyFont="1" applyFill="1"/>
    <xf numFmtId="0" fontId="11" fillId="4" borderId="0" xfId="0" applyFont="1" applyFill="1"/>
    <xf numFmtId="0" fontId="12" fillId="3" borderId="2" xfId="3" applyFont="1"/>
    <xf numFmtId="0" fontId="0" fillId="5" borderId="0" xfId="0" applyFill="1"/>
    <xf numFmtId="0" fontId="6" fillId="5" borderId="0" xfId="0" applyFont="1" applyFill="1"/>
    <xf numFmtId="0" fontId="13" fillId="4" borderId="0" xfId="0" applyFont="1" applyFill="1"/>
    <xf numFmtId="0" fontId="14" fillId="4" borderId="0" xfId="0" applyFont="1" applyFill="1"/>
    <xf numFmtId="0" fontId="5" fillId="5" borderId="0" xfId="0" applyFont="1" applyFill="1"/>
    <xf numFmtId="0" fontId="15" fillId="6" borderId="0" xfId="0" applyFont="1" applyFill="1"/>
    <xf numFmtId="0" fontId="4" fillId="7" borderId="0" xfId="0" applyFont="1" applyFill="1"/>
    <xf numFmtId="166" fontId="0" fillId="5" borderId="0" xfId="0" applyNumberFormat="1" applyFill="1"/>
    <xf numFmtId="166" fontId="5" fillId="8" borderId="0" xfId="0" applyNumberFormat="1" applyFont="1" applyFill="1"/>
    <xf numFmtId="166" fontId="0" fillId="8" borderId="0" xfId="0" applyNumberFormat="1" applyFill="1"/>
    <xf numFmtId="0" fontId="16" fillId="9" borderId="0" xfId="0" applyFont="1" applyFill="1" applyAlignment="1"/>
    <xf numFmtId="166" fontId="16" fillId="9" borderId="0" xfId="0" applyNumberFormat="1" applyFont="1" applyFill="1" applyAlignment="1"/>
    <xf numFmtId="3" fontId="0" fillId="8" borderId="0" xfId="0" applyNumberFormat="1" applyFont="1" applyFill="1"/>
    <xf numFmtId="0" fontId="15" fillId="5" borderId="0" xfId="0" applyFont="1" applyFill="1"/>
    <xf numFmtId="0" fontId="17" fillId="7" borderId="0" xfId="0" applyFont="1" applyFill="1" applyAlignment="1">
      <alignment vertical="center"/>
    </xf>
    <xf numFmtId="0" fontId="0" fillId="6" borderId="0" xfId="0" applyFill="1"/>
    <xf numFmtId="0" fontId="0" fillId="8" borderId="0" xfId="0" applyFill="1"/>
    <xf numFmtId="9" fontId="0" fillId="8" borderId="0" xfId="0" applyNumberFormat="1" applyFill="1"/>
    <xf numFmtId="9" fontId="0" fillId="8" borderId="0" xfId="1" applyFont="1" applyFill="1"/>
    <xf numFmtId="0" fontId="0" fillId="5" borderId="0" xfId="0" applyNumberFormat="1" applyFill="1"/>
    <xf numFmtId="3" fontId="0" fillId="8" borderId="0" xfId="0" applyNumberFormat="1" applyFill="1"/>
    <xf numFmtId="0" fontId="16" fillId="9" borderId="0" xfId="0" applyFont="1" applyFill="1" applyAlignment="1">
      <alignment horizontal="center"/>
    </xf>
    <xf numFmtId="3" fontId="0" fillId="9" borderId="0" xfId="0" applyNumberFormat="1" applyFill="1"/>
    <xf numFmtId="0" fontId="0" fillId="8" borderId="0" xfId="0" applyFont="1" applyFill="1"/>
    <xf numFmtId="4" fontId="0" fillId="8" borderId="0" xfId="0" applyNumberFormat="1" applyFill="1"/>
    <xf numFmtId="0" fontId="15" fillId="6" borderId="0" xfId="0" applyFont="1" applyFill="1" applyAlignment="1">
      <alignment horizontal="left" wrapText="1"/>
    </xf>
  </cellXfs>
  <cellStyles count="5">
    <cellStyle name="Input" xfId="2" builtinId="20"/>
    <cellStyle name="Normal" xfId="0" builtinId="0"/>
    <cellStyle name="Normal 2" xfId="4"/>
    <cellStyle name="Output" xfId="3" builtinId="21"/>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'---Compare options---'!$H$7</c:f>
              <c:strCache>
                <c:ptCount val="1"/>
                <c:pt idx="0">
                  <c:v>CAPEX</c:v>
                </c:pt>
              </c:strCache>
            </c:strRef>
          </c:tx>
          <c:spPr>
            <a:solidFill>
              <a:srgbClr val="FF6D00"/>
            </a:solidFill>
            <a:ln w="25400">
              <a:noFill/>
              <a:prstDash val="solid"/>
            </a:ln>
            <a:effectLst/>
            <a:extLst>
              <a:ext uri="{91240B29-F687-4F45-9708-019B960494DF}">
                <a14:hiddenLine xmlns:a14="http://schemas.microsoft.com/office/drawing/2010/main" w="25400">
                  <a:solidFill>
                    <a:srgbClr val="FF6D00"/>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options---'!$I$7:$AK$7</c:f>
              <c:numCache>
                <c:formatCode>"$"#,##0</c:formatCode>
                <c:ptCount val="29"/>
                <c:pt idx="0">
                  <c:v>5.6396176411306909E-5</c:v>
                </c:pt>
                <c:pt idx="1">
                  <c:v>4.6540346957044676E-5</c:v>
                </c:pt>
                <c:pt idx="2">
                  <c:v>5.5379939556587486E-5</c:v>
                </c:pt>
                <c:pt idx="3">
                  <c:v>17.907763920030732</c:v>
                </c:pt>
                <c:pt idx="4">
                  <c:v>9.6514662170957305E-2</c:v>
                </c:pt>
                <c:pt idx="5">
                  <c:v>9.2092588604893541E-2</c:v>
                </c:pt>
                <c:pt idx="6">
                  <c:v>7.0717991504387463</c:v>
                </c:pt>
                <c:pt idx="7">
                  <c:v>6.0754632125066124</c:v>
                </c:pt>
                <c:pt idx="8">
                  <c:v>11.754159868515563</c:v>
                </c:pt>
                <c:pt idx="9">
                  <c:v>11.217886344495462</c:v>
                </c:pt>
                <c:pt idx="10">
                  <c:v>10.732728429302574</c:v>
                </c:pt>
                <c:pt idx="11">
                  <c:v>12.530878432660131</c:v>
                </c:pt>
                <c:pt idx="12">
                  <c:v>42.441127327072202</c:v>
                </c:pt>
                <c:pt idx="13">
                  <c:v>52.830527494561856</c:v>
                </c:pt>
                <c:pt idx="14">
                  <c:v>71.257966703203508</c:v>
                </c:pt>
                <c:pt idx="15">
                  <c:v>57.543233802923936</c:v>
                </c:pt>
                <c:pt idx="16">
                  <c:v>105.51234925893229</c:v>
                </c:pt>
                <c:pt idx="17">
                  <c:v>83.794514382093908</c:v>
                </c:pt>
                <c:pt idx="18">
                  <c:v>90.182132235786881</c:v>
                </c:pt>
                <c:pt idx="19">
                  <c:v>96.448165539341986</c:v>
                </c:pt>
                <c:pt idx="20">
                  <c:v>85.93555243884353</c:v>
                </c:pt>
                <c:pt idx="21">
                  <c:v>86.752064047302824</c:v>
                </c:pt>
                <c:pt idx="22">
                  <c:v>97.992210532383993</c:v>
                </c:pt>
                <c:pt idx="23">
                  <c:v>100.93287517570215</c:v>
                </c:pt>
                <c:pt idx="24">
                  <c:v>96.378642593525583</c:v>
                </c:pt>
                <c:pt idx="25">
                  <c:v>92.958075677563897</c:v>
                </c:pt>
                <c:pt idx="26">
                  <c:v>82.101269882437535</c:v>
                </c:pt>
                <c:pt idx="27">
                  <c:v>53.891009852120888</c:v>
                </c:pt>
                <c:pt idx="28">
                  <c:v>56.244028479609639</c:v>
                </c:pt>
              </c:numCache>
            </c:numRef>
          </c:val>
          <c:extLst>
            <c:ext xmlns:c16="http://schemas.microsoft.com/office/drawing/2014/chart" uri="{C3380CC4-5D6E-409C-BE32-E72D297353CC}">
              <c16:uniqueId val="{00000000-6BB7-446B-B456-EEB0B3FD727C}"/>
            </c:ext>
          </c:extLst>
        </c:ser>
        <c:ser>
          <c:idx val="1"/>
          <c:order val="1"/>
          <c:tx>
            <c:strRef>
              <c:f>'---Compare options---'!$H$8</c:f>
              <c:strCache>
                <c:ptCount val="1"/>
                <c:pt idx="0">
                  <c:v>FOM</c:v>
                </c:pt>
              </c:strCache>
            </c:strRef>
          </c:tx>
          <c:spPr>
            <a:solidFill>
              <a:srgbClr val="188CE5"/>
            </a:solidFill>
            <a:ln w="25400">
              <a:noFill/>
              <a:prstDash val="solid"/>
            </a:ln>
            <a:effectLst/>
            <a:extLst>
              <a:ext uri="{91240B29-F687-4F45-9708-019B960494DF}">
                <a14:hiddenLine xmlns:a14="http://schemas.microsoft.com/office/drawing/2010/main" w="25400">
                  <a:solidFill>
                    <a:srgbClr val="188CE5"/>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options---'!$I$8:$AK$8</c:f>
              <c:numCache>
                <c:formatCode>"$"#,##0</c:formatCode>
                <c:ptCount val="29"/>
                <c:pt idx="0">
                  <c:v>1.0250199607498145E-5</c:v>
                </c:pt>
                <c:pt idx="1">
                  <c:v>8.1853034680534618E-6</c:v>
                </c:pt>
                <c:pt idx="2">
                  <c:v>8.9254997947136873E-6</c:v>
                </c:pt>
                <c:pt idx="3">
                  <c:v>-10.610989406038163</c:v>
                </c:pt>
                <c:pt idx="4">
                  <c:v>84.372328839566933</c:v>
                </c:pt>
                <c:pt idx="5">
                  <c:v>6.6851348704350384</c:v>
                </c:pt>
                <c:pt idx="6">
                  <c:v>21.47676745331945</c:v>
                </c:pt>
                <c:pt idx="7">
                  <c:v>20.299402026005904</c:v>
                </c:pt>
                <c:pt idx="8">
                  <c:v>19.938561510208423</c:v>
                </c:pt>
                <c:pt idx="9">
                  <c:v>17.220275925322323</c:v>
                </c:pt>
                <c:pt idx="10">
                  <c:v>16.396469915182447</c:v>
                </c:pt>
                <c:pt idx="11">
                  <c:v>11.308101708772826</c:v>
                </c:pt>
                <c:pt idx="12">
                  <c:v>17.146630917252448</c:v>
                </c:pt>
                <c:pt idx="13">
                  <c:v>18.972785833443588</c:v>
                </c:pt>
                <c:pt idx="14">
                  <c:v>15.010130751464661</c:v>
                </c:pt>
                <c:pt idx="15">
                  <c:v>11.778482215757277</c:v>
                </c:pt>
                <c:pt idx="16">
                  <c:v>20.707061191359941</c:v>
                </c:pt>
                <c:pt idx="17">
                  <c:v>15.731177215570584</c:v>
                </c:pt>
                <c:pt idx="18">
                  <c:v>17.05332086915255</c:v>
                </c:pt>
                <c:pt idx="19">
                  <c:v>18.960173306702636</c:v>
                </c:pt>
                <c:pt idx="20">
                  <c:v>17.272652488496853</c:v>
                </c:pt>
                <c:pt idx="21">
                  <c:v>17.146898031688064</c:v>
                </c:pt>
                <c:pt idx="22">
                  <c:v>20.277714923948924</c:v>
                </c:pt>
                <c:pt idx="23">
                  <c:v>19.365393851901462</c:v>
                </c:pt>
                <c:pt idx="24">
                  <c:v>19.40106627987948</c:v>
                </c:pt>
                <c:pt idx="25">
                  <c:v>18.269268053377456</c:v>
                </c:pt>
                <c:pt idx="26">
                  <c:v>16.161378294886614</c:v>
                </c:pt>
                <c:pt idx="27">
                  <c:v>10.389122823394137</c:v>
                </c:pt>
                <c:pt idx="28">
                  <c:v>12.209313421895436</c:v>
                </c:pt>
              </c:numCache>
            </c:numRef>
          </c:val>
          <c:extLst>
            <c:ext xmlns:c16="http://schemas.microsoft.com/office/drawing/2014/chart" uri="{C3380CC4-5D6E-409C-BE32-E72D297353CC}">
              <c16:uniqueId val="{00000001-6BB7-446B-B456-EEB0B3FD727C}"/>
            </c:ext>
          </c:extLst>
        </c:ser>
        <c:ser>
          <c:idx val="2"/>
          <c:order val="2"/>
          <c:tx>
            <c:strRef>
              <c:f>'---Compare options---'!$H$9</c:f>
              <c:strCache>
                <c:ptCount val="1"/>
                <c:pt idx="0">
                  <c:v>Fuel</c:v>
                </c:pt>
              </c:strCache>
            </c:strRef>
          </c:tx>
          <c:spPr>
            <a:solidFill>
              <a:srgbClr val="2DB757"/>
            </a:solidFill>
            <a:ln w="25400">
              <a:noFill/>
              <a:prstDash val="solid"/>
            </a:ln>
            <a:effectLst/>
            <a:extLst>
              <a:ext uri="{91240B29-F687-4F45-9708-019B960494DF}">
                <a14:hiddenLine xmlns:a14="http://schemas.microsoft.com/office/drawing/2010/main" w="25400">
                  <a:solidFill>
                    <a:srgbClr val="2DB757"/>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options---'!$I$9:$AK$9</c:f>
              <c:numCache>
                <c:formatCode>"$"#,##0</c:formatCode>
                <c:ptCount val="29"/>
                <c:pt idx="0">
                  <c:v>-0.2928923433772288</c:v>
                </c:pt>
                <c:pt idx="1">
                  <c:v>-2.7194717155620456</c:v>
                </c:pt>
                <c:pt idx="2">
                  <c:v>-3.118804201556137</c:v>
                </c:pt>
                <c:pt idx="3">
                  <c:v>-15.128205482971854</c:v>
                </c:pt>
                <c:pt idx="4">
                  <c:v>-22.601360034770565</c:v>
                </c:pt>
                <c:pt idx="5">
                  <c:v>-29.860808183476095</c:v>
                </c:pt>
                <c:pt idx="6">
                  <c:v>15.600578787471866</c:v>
                </c:pt>
                <c:pt idx="7">
                  <c:v>33.419287458382549</c:v>
                </c:pt>
                <c:pt idx="8">
                  <c:v>20.424430719513097</c:v>
                </c:pt>
                <c:pt idx="9">
                  <c:v>14.946499648327706</c:v>
                </c:pt>
                <c:pt idx="10">
                  <c:v>21.998820702652679</c:v>
                </c:pt>
                <c:pt idx="11">
                  <c:v>79.730077957773815</c:v>
                </c:pt>
                <c:pt idx="12">
                  <c:v>51.542776392388973</c:v>
                </c:pt>
                <c:pt idx="13">
                  <c:v>42.787227752063423</c:v>
                </c:pt>
                <c:pt idx="14">
                  <c:v>31.707974765375024</c:v>
                </c:pt>
                <c:pt idx="15">
                  <c:v>48.708654673844229</c:v>
                </c:pt>
                <c:pt idx="16">
                  <c:v>34.863459720714019</c:v>
                </c:pt>
                <c:pt idx="17">
                  <c:v>42.909868352658229</c:v>
                </c:pt>
                <c:pt idx="18">
                  <c:v>45.345142887920836</c:v>
                </c:pt>
                <c:pt idx="19">
                  <c:v>42.034384872521038</c:v>
                </c:pt>
                <c:pt idx="20">
                  <c:v>43.429091494385155</c:v>
                </c:pt>
                <c:pt idx="21">
                  <c:v>54.496878416466174</c:v>
                </c:pt>
                <c:pt idx="22">
                  <c:v>34.376830132567207</c:v>
                </c:pt>
                <c:pt idx="23">
                  <c:v>15.42694213281956</c:v>
                </c:pt>
                <c:pt idx="24">
                  <c:v>19.31079342132999</c:v>
                </c:pt>
                <c:pt idx="25">
                  <c:v>18.066096072551098</c:v>
                </c:pt>
                <c:pt idx="26">
                  <c:v>26.517865953812144</c:v>
                </c:pt>
                <c:pt idx="27">
                  <c:v>65.885954975748902</c:v>
                </c:pt>
                <c:pt idx="28">
                  <c:v>52.155048986436448</c:v>
                </c:pt>
              </c:numCache>
            </c:numRef>
          </c:val>
          <c:extLst>
            <c:ext xmlns:c16="http://schemas.microsoft.com/office/drawing/2014/chart" uri="{C3380CC4-5D6E-409C-BE32-E72D297353CC}">
              <c16:uniqueId val="{00000002-6BB7-446B-B456-EEB0B3FD727C}"/>
            </c:ext>
          </c:extLst>
        </c:ser>
        <c:ser>
          <c:idx val="3"/>
          <c:order val="3"/>
          <c:tx>
            <c:strRef>
              <c:f>'---Compare options---'!$H$10</c:f>
              <c:strCache>
                <c:ptCount val="1"/>
                <c:pt idx="0">
                  <c:v>VOM</c:v>
                </c:pt>
              </c:strCache>
            </c:strRef>
          </c:tx>
          <c:spPr>
            <a:solidFill>
              <a:srgbClr val="3D108A"/>
            </a:solidFill>
            <a:ln w="25400">
              <a:noFill/>
              <a:prstDash val="solid"/>
            </a:ln>
            <a:effectLst/>
            <a:extLst>
              <a:ext uri="{91240B29-F687-4F45-9708-019B960494DF}">
                <a14:hiddenLine xmlns:a14="http://schemas.microsoft.com/office/drawing/2010/main" w="25400">
                  <a:solidFill>
                    <a:srgbClr val="3D108A"/>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options---'!$I$10:$AK$10</c:f>
              <c:numCache>
                <c:formatCode>"$"#,##0</c:formatCode>
                <c:ptCount val="29"/>
                <c:pt idx="0">
                  <c:v>3.987033809791319E-2</c:v>
                </c:pt>
                <c:pt idx="1">
                  <c:v>0.46433511327032467</c:v>
                </c:pt>
                <c:pt idx="2">
                  <c:v>0.49264274357189425</c:v>
                </c:pt>
                <c:pt idx="3">
                  <c:v>-2.7691719701630063E-2</c:v>
                </c:pt>
                <c:pt idx="4">
                  <c:v>2.0546600314168608</c:v>
                </c:pt>
                <c:pt idx="5">
                  <c:v>3.9014274204795365</c:v>
                </c:pt>
                <c:pt idx="6">
                  <c:v>0.71118729647318835</c:v>
                </c:pt>
                <c:pt idx="7">
                  <c:v>1.6405309016336687</c:v>
                </c:pt>
                <c:pt idx="8">
                  <c:v>1.0220980060645379</c:v>
                </c:pt>
                <c:pt idx="9">
                  <c:v>2.0026554238293901</c:v>
                </c:pt>
                <c:pt idx="10">
                  <c:v>0.35984352492837934</c:v>
                </c:pt>
                <c:pt idx="11">
                  <c:v>-1.0209135663699709</c:v>
                </c:pt>
                <c:pt idx="12">
                  <c:v>-5.627966661096492</c:v>
                </c:pt>
                <c:pt idx="13">
                  <c:v>-8.9016068157429693</c:v>
                </c:pt>
                <c:pt idx="14">
                  <c:v>-9.7583868368011899</c:v>
                </c:pt>
                <c:pt idx="15">
                  <c:v>-7.1008884956568359</c:v>
                </c:pt>
                <c:pt idx="16">
                  <c:v>-11.026124801071244</c:v>
                </c:pt>
                <c:pt idx="17">
                  <c:v>-7.3933034533265456</c:v>
                </c:pt>
                <c:pt idx="18">
                  <c:v>-6.1709867980639395</c:v>
                </c:pt>
                <c:pt idx="19">
                  <c:v>-8.1522232457344366</c:v>
                </c:pt>
                <c:pt idx="20">
                  <c:v>-5.4512450571559894</c:v>
                </c:pt>
                <c:pt idx="21">
                  <c:v>-6.581269484526711</c:v>
                </c:pt>
                <c:pt idx="22">
                  <c:v>-8.9578689060273753</c:v>
                </c:pt>
                <c:pt idx="23">
                  <c:v>-9.0835601293491628</c:v>
                </c:pt>
                <c:pt idx="24">
                  <c:v>-8.73923299866596</c:v>
                </c:pt>
                <c:pt idx="25">
                  <c:v>-8.315890130422515</c:v>
                </c:pt>
                <c:pt idx="26">
                  <c:v>-7.0334502740493772</c:v>
                </c:pt>
                <c:pt idx="27">
                  <c:v>-5.2997628660347544</c:v>
                </c:pt>
                <c:pt idx="28">
                  <c:v>-5.3839884452430047</c:v>
                </c:pt>
              </c:numCache>
            </c:numRef>
          </c:val>
          <c:extLst>
            <c:ext xmlns:c16="http://schemas.microsoft.com/office/drawing/2014/chart" uri="{C3380CC4-5D6E-409C-BE32-E72D297353CC}">
              <c16:uniqueId val="{00000003-6BB7-446B-B456-EEB0B3FD727C}"/>
            </c:ext>
          </c:extLst>
        </c:ser>
        <c:ser>
          <c:idx val="4"/>
          <c:order val="4"/>
          <c:tx>
            <c:strRef>
              <c:f>'---Compare options---'!$H$11</c:f>
              <c:strCache>
                <c:ptCount val="1"/>
                <c:pt idx="0">
                  <c:v>REHAB</c:v>
                </c:pt>
              </c:strCache>
            </c:strRef>
          </c:tx>
          <c:spPr>
            <a:solidFill>
              <a:srgbClr val="750E5C"/>
            </a:solidFill>
            <a:ln w="25400">
              <a:noFill/>
              <a:prstDash val="solid"/>
            </a:ln>
            <a:effectLst/>
            <a:extLst>
              <a:ext uri="{91240B29-F687-4F45-9708-019B960494DF}">
                <a14:hiddenLine xmlns:a14="http://schemas.microsoft.com/office/drawing/2010/main" w="25400">
                  <a:solidFill>
                    <a:srgbClr val="750E5C"/>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options---'!$I$11:$AK$11</c:f>
              <c:numCache>
                <c:formatCode>"$"#,##0</c:formatCode>
                <c:ptCount val="29"/>
                <c:pt idx="0">
                  <c:v>0</c:v>
                </c:pt>
                <c:pt idx="1">
                  <c:v>0</c:v>
                </c:pt>
                <c:pt idx="2">
                  <c:v>0</c:v>
                </c:pt>
                <c:pt idx="3">
                  <c:v>9.6711814813500965</c:v>
                </c:pt>
                <c:pt idx="4">
                  <c:v>-13.18657607753585</c:v>
                </c:pt>
                <c:pt idx="5">
                  <c:v>-0.74790340672186717</c:v>
                </c:pt>
                <c:pt idx="6">
                  <c:v>-10.271354917281839</c:v>
                </c:pt>
                <c:pt idx="7">
                  <c:v>0</c:v>
                </c:pt>
                <c:pt idx="8">
                  <c:v>-0.43974701560960239</c:v>
                </c:pt>
                <c:pt idx="9">
                  <c:v>0.32837109914768142</c:v>
                </c:pt>
                <c:pt idx="10">
                  <c:v>1.140227381788787E-2</c:v>
                </c:pt>
                <c:pt idx="11">
                  <c:v>0</c:v>
                </c:pt>
                <c:pt idx="12">
                  <c:v>0</c:v>
                </c:pt>
                <c:pt idx="13">
                  <c:v>0</c:v>
                </c:pt>
                <c:pt idx="14">
                  <c:v>0</c:v>
                </c:pt>
                <c:pt idx="15">
                  <c:v>0</c:v>
                </c:pt>
                <c:pt idx="16">
                  <c:v>0</c:v>
                </c:pt>
                <c:pt idx="17">
                  <c:v>2.05884465630948E-8</c:v>
                </c:pt>
                <c:pt idx="18">
                  <c:v>0</c:v>
                </c:pt>
                <c:pt idx="19">
                  <c:v>0</c:v>
                </c:pt>
                <c:pt idx="20">
                  <c:v>0</c:v>
                </c:pt>
                <c:pt idx="21">
                  <c:v>0</c:v>
                </c:pt>
                <c:pt idx="22">
                  <c:v>0</c:v>
                </c:pt>
                <c:pt idx="23">
                  <c:v>0</c:v>
                </c:pt>
                <c:pt idx="24">
                  <c:v>0</c:v>
                </c:pt>
                <c:pt idx="25">
                  <c:v>0</c:v>
                </c:pt>
                <c:pt idx="26">
                  <c:v>0</c:v>
                </c:pt>
                <c:pt idx="27">
                  <c:v>0</c:v>
                </c:pt>
                <c:pt idx="28">
                  <c:v>0</c:v>
                </c:pt>
              </c:numCache>
            </c:numRef>
          </c:val>
          <c:extLst>
            <c:ext xmlns:c16="http://schemas.microsoft.com/office/drawing/2014/chart" uri="{C3380CC4-5D6E-409C-BE32-E72D297353CC}">
              <c16:uniqueId val="{00000004-6BB7-446B-B456-EEB0B3FD727C}"/>
            </c:ext>
          </c:extLst>
        </c:ser>
        <c:ser>
          <c:idx val="5"/>
          <c:order val="5"/>
          <c:tx>
            <c:strRef>
              <c:f>'---Compare options---'!$H$12</c:f>
              <c:strCache>
                <c:ptCount val="1"/>
                <c:pt idx="0">
                  <c:v>REZ</c:v>
                </c:pt>
              </c:strCache>
            </c:strRef>
          </c:tx>
          <c:spPr>
            <a:solidFill>
              <a:srgbClr val="FF4136"/>
            </a:solidFill>
            <a:ln w="25400">
              <a:noFill/>
              <a:prstDash val="solid"/>
            </a:ln>
            <a:effectLst/>
            <a:extLst>
              <a:ext uri="{91240B29-F687-4F45-9708-019B960494DF}">
                <a14:hiddenLine xmlns:a14="http://schemas.microsoft.com/office/drawing/2010/main" w="25400">
                  <a:solidFill>
                    <a:srgbClr val="FF4136"/>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options---'!$I$12:$AK$12</c:f>
              <c:numCache>
                <c:formatCode>"$"#,##0</c:formatCode>
                <c:ptCount val="29"/>
                <c:pt idx="0">
                  <c:v>2.1574291650244798E-6</c:v>
                </c:pt>
                <c:pt idx="1">
                  <c:v>2.6671596415326347E-6</c:v>
                </c:pt>
                <c:pt idx="2">
                  <c:v>2.7894343984371516E-6</c:v>
                </c:pt>
                <c:pt idx="3">
                  <c:v>2.8255670331418516E-6</c:v>
                </c:pt>
                <c:pt idx="4">
                  <c:v>2.7125482338306029E-6</c:v>
                </c:pt>
                <c:pt idx="5">
                  <c:v>2.6541997649474071E-6</c:v>
                </c:pt>
                <c:pt idx="6">
                  <c:v>3.3668066680547782E-6</c:v>
                </c:pt>
                <c:pt idx="7">
                  <c:v>1.0282490253893775</c:v>
                </c:pt>
                <c:pt idx="8">
                  <c:v>0.42698242368057254</c:v>
                </c:pt>
                <c:pt idx="9">
                  <c:v>0.40742614249403414</c:v>
                </c:pt>
                <c:pt idx="10">
                  <c:v>0.6027022590462584</c:v>
                </c:pt>
                <c:pt idx="11">
                  <c:v>1.0850458284542837</c:v>
                </c:pt>
                <c:pt idx="12">
                  <c:v>1.5234753357742592</c:v>
                </c:pt>
                <c:pt idx="13">
                  <c:v>1.9194667328000068</c:v>
                </c:pt>
                <c:pt idx="14">
                  <c:v>3.3180871317678391</c:v>
                </c:pt>
                <c:pt idx="15">
                  <c:v>3.5284588430705481</c:v>
                </c:pt>
                <c:pt idx="16">
                  <c:v>7.8190047819821631</c:v>
                </c:pt>
                <c:pt idx="17">
                  <c:v>6.215194310909574</c:v>
                </c:pt>
                <c:pt idx="18">
                  <c:v>6.9949527133077209</c:v>
                </c:pt>
                <c:pt idx="19">
                  <c:v>8.1695866693581198</c:v>
                </c:pt>
                <c:pt idx="20">
                  <c:v>5.4130424221928406</c:v>
                </c:pt>
                <c:pt idx="21">
                  <c:v>4.4713160800820626</c:v>
                </c:pt>
                <c:pt idx="22">
                  <c:v>5.0244065629430406</c:v>
                </c:pt>
                <c:pt idx="23">
                  <c:v>5.8099118044454077</c:v>
                </c:pt>
                <c:pt idx="24">
                  <c:v>3.3455389830029163</c:v>
                </c:pt>
                <c:pt idx="25">
                  <c:v>9.6485569405790876</c:v>
                </c:pt>
                <c:pt idx="26">
                  <c:v>8.6609739155758874</c:v>
                </c:pt>
                <c:pt idx="27">
                  <c:v>13.916550234398136</c:v>
                </c:pt>
                <c:pt idx="28">
                  <c:v>14.636571773063043</c:v>
                </c:pt>
              </c:numCache>
            </c:numRef>
          </c:val>
          <c:extLst>
            <c:ext xmlns:c16="http://schemas.microsoft.com/office/drawing/2014/chart" uri="{C3380CC4-5D6E-409C-BE32-E72D297353CC}">
              <c16:uniqueId val="{00000005-6BB7-446B-B456-EEB0B3FD727C}"/>
            </c:ext>
          </c:extLst>
        </c:ser>
        <c:ser>
          <c:idx val="6"/>
          <c:order val="6"/>
          <c:tx>
            <c:strRef>
              <c:f>'---Compare options---'!$H$13</c:f>
              <c:strCache>
                <c:ptCount val="1"/>
                <c:pt idx="0">
                  <c:v>USE+DSP</c:v>
                </c:pt>
              </c:strCache>
            </c:strRef>
          </c:tx>
          <c:spPr>
            <a:solidFill>
              <a:srgbClr val="27ACAA"/>
            </a:solidFill>
            <a:ln>
              <a:noFill/>
              <a:prstDash val="solid"/>
            </a:ln>
            <a:effectLst/>
            <a:extLst>
              <a:ext uri="{91240B29-F687-4F45-9708-019B960494DF}">
                <a14:hiddenLine xmlns:a14="http://schemas.microsoft.com/office/drawing/2010/main">
                  <a:solidFill>
                    <a:srgbClr val="27ACAA"/>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options---'!$I$13:$AK$13</c:f>
              <c:numCache>
                <c:formatCode>"$"#,##0</c:formatCode>
                <c:ptCount val="29"/>
                <c:pt idx="0">
                  <c:v>7.9772396700000006E-6</c:v>
                </c:pt>
                <c:pt idx="1">
                  <c:v>7.9370745000000009E-6</c:v>
                </c:pt>
                <c:pt idx="2">
                  <c:v>8.0199793599966533E-6</c:v>
                </c:pt>
                <c:pt idx="3">
                  <c:v>4.4405641170189941E-2</c:v>
                </c:pt>
                <c:pt idx="4">
                  <c:v>8.0375892799999975E-6</c:v>
                </c:pt>
                <c:pt idx="5">
                  <c:v>8.0082138300000002E-6</c:v>
                </c:pt>
                <c:pt idx="6">
                  <c:v>8.025140819999999E-6</c:v>
                </c:pt>
                <c:pt idx="7">
                  <c:v>-9.5146570158670132E-2</c:v>
                </c:pt>
                <c:pt idx="8">
                  <c:v>7.9984236100000002E-6</c:v>
                </c:pt>
                <c:pt idx="9">
                  <c:v>7.9940404800000012E-6</c:v>
                </c:pt>
                <c:pt idx="10">
                  <c:v>8.0128505299999982E-6</c:v>
                </c:pt>
                <c:pt idx="11">
                  <c:v>7.3378750585661416</c:v>
                </c:pt>
                <c:pt idx="12">
                  <c:v>-1.1822249126059579</c:v>
                </c:pt>
                <c:pt idx="13">
                  <c:v>-6.9979609326940084E-2</c:v>
                </c:pt>
                <c:pt idx="14">
                  <c:v>4.0850973143021596</c:v>
                </c:pt>
                <c:pt idx="15">
                  <c:v>-1.3033304776548993</c:v>
                </c:pt>
                <c:pt idx="16">
                  <c:v>16.697436971093747</c:v>
                </c:pt>
                <c:pt idx="17">
                  <c:v>0.16409081885383001</c:v>
                </c:pt>
                <c:pt idx="18">
                  <c:v>-6.3355951355483775</c:v>
                </c:pt>
                <c:pt idx="19">
                  <c:v>0.45953943137693931</c:v>
                </c:pt>
                <c:pt idx="20">
                  <c:v>-6.2150880844237468</c:v>
                </c:pt>
                <c:pt idx="21">
                  <c:v>0.11142682487649835</c:v>
                </c:pt>
                <c:pt idx="22">
                  <c:v>-2.2954393028682518</c:v>
                </c:pt>
                <c:pt idx="23">
                  <c:v>2.9836694166900997E-2</c:v>
                </c:pt>
                <c:pt idx="24">
                  <c:v>-3.0798803210087535</c:v>
                </c:pt>
                <c:pt idx="25">
                  <c:v>-0.19055625792246428</c:v>
                </c:pt>
                <c:pt idx="26">
                  <c:v>-0.14091607029233</c:v>
                </c:pt>
                <c:pt idx="27">
                  <c:v>-1.6256755217838181</c:v>
                </c:pt>
                <c:pt idx="28">
                  <c:v>0.58872049801252435</c:v>
                </c:pt>
              </c:numCache>
            </c:numRef>
          </c:val>
          <c:extLst>
            <c:ext xmlns:c16="http://schemas.microsoft.com/office/drawing/2014/chart" uri="{C3380CC4-5D6E-409C-BE32-E72D297353CC}">
              <c16:uniqueId val="{00000006-6BB7-446B-B456-EEB0B3FD727C}"/>
            </c:ext>
          </c:extLst>
        </c:ser>
        <c:ser>
          <c:idx val="7"/>
          <c:order val="7"/>
          <c:tx>
            <c:strRef>
              <c:f>'---Compare options---'!$H$14</c:f>
              <c:strCache>
                <c:ptCount val="1"/>
                <c:pt idx="0">
                  <c:v>SyncCon</c:v>
                </c:pt>
              </c:strCache>
            </c:strRef>
          </c:tx>
          <c:spPr>
            <a:solidFill>
              <a:srgbClr val="9C82D4"/>
            </a:solidFill>
            <a:ln>
              <a:noFill/>
              <a:prstDash val="solid"/>
            </a:ln>
            <a:effectLst/>
            <a:extLst>
              <a:ext uri="{91240B29-F687-4F45-9708-019B960494DF}">
                <a14:hiddenLine xmlns:a14="http://schemas.microsoft.com/office/drawing/2010/main">
                  <a:solidFill>
                    <a:srgbClr val="9C82D4"/>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options---'!$I$14:$AK$14</c:f>
              <c:numCache>
                <c:formatCode>"$"#,##0</c:formatCode>
                <c:ptCount val="29"/>
                <c:pt idx="0">
                  <c:v>-4.2954777258701138E-3</c:v>
                </c:pt>
                <c:pt idx="1">
                  <c:v>-1.9970177424409711E-2</c:v>
                </c:pt>
                <c:pt idx="2">
                  <c:v>-9.0369978932299099E-3</c:v>
                </c:pt>
                <c:pt idx="3">
                  <c:v>0.3499698316899012</c:v>
                </c:pt>
                <c:pt idx="4">
                  <c:v>5.5220378411831913E-4</c:v>
                </c:pt>
                <c:pt idx="5">
                  <c:v>-0.65137171982885589</c:v>
                </c:pt>
                <c:pt idx="6">
                  <c:v>-1.0705039832304892</c:v>
                </c:pt>
                <c:pt idx="7">
                  <c:v>-0.96573324701184993</c:v>
                </c:pt>
                <c:pt idx="8">
                  <c:v>-1.149563822245129</c:v>
                </c:pt>
                <c:pt idx="9">
                  <c:v>-1.1380027301872107</c:v>
                </c:pt>
                <c:pt idx="10">
                  <c:v>-0.80476984178598288</c:v>
                </c:pt>
                <c:pt idx="11">
                  <c:v>-0.51041355441393532</c:v>
                </c:pt>
                <c:pt idx="12">
                  <c:v>-0.49837738520808761</c:v>
                </c:pt>
                <c:pt idx="13">
                  <c:v>-0.23189491539490337</c:v>
                </c:pt>
                <c:pt idx="14">
                  <c:v>-0.34901804764749705</c:v>
                </c:pt>
                <c:pt idx="15">
                  <c:v>-0.40021077308272834</c:v>
                </c:pt>
                <c:pt idx="16">
                  <c:v>-1.2928616623057305</c:v>
                </c:pt>
                <c:pt idx="17">
                  <c:v>-1.4757064122449775</c:v>
                </c:pt>
                <c:pt idx="18">
                  <c:v>-1.56655051314517</c:v>
                </c:pt>
                <c:pt idx="19">
                  <c:v>-1.2353643887562367</c:v>
                </c:pt>
                <c:pt idx="20">
                  <c:v>-1.3855675875077267</c:v>
                </c:pt>
                <c:pt idx="21">
                  <c:v>-1.1690861734931524</c:v>
                </c:pt>
                <c:pt idx="22">
                  <c:v>-0.8737294566462761</c:v>
                </c:pt>
                <c:pt idx="23">
                  <c:v>-0.84717077966440502</c:v>
                </c:pt>
                <c:pt idx="24">
                  <c:v>-0.7801519054099435</c:v>
                </c:pt>
                <c:pt idx="25">
                  <c:v>-0.76288145300841004</c:v>
                </c:pt>
                <c:pt idx="26">
                  <c:v>-0.82525078388805972</c:v>
                </c:pt>
                <c:pt idx="27">
                  <c:v>-0.55040995452625252</c:v>
                </c:pt>
                <c:pt idx="28">
                  <c:v>-0.52921168762779325</c:v>
                </c:pt>
              </c:numCache>
            </c:numRef>
          </c:val>
          <c:extLst>
            <c:ext xmlns:c16="http://schemas.microsoft.com/office/drawing/2014/chart" uri="{C3380CC4-5D6E-409C-BE32-E72D297353CC}">
              <c16:uniqueId val="{00000007-6BB7-446B-B456-EEB0B3FD727C}"/>
            </c:ext>
          </c:extLst>
        </c:ser>
        <c:ser>
          <c:idx val="8"/>
          <c:order val="8"/>
          <c:tx>
            <c:strRef>
              <c:f>'---Compare options---'!$H$15</c:f>
              <c:strCache>
                <c:ptCount val="1"/>
                <c:pt idx="0">
                  <c:v>System Strength</c:v>
                </c:pt>
              </c:strCache>
            </c:strRef>
          </c:tx>
          <c:spPr>
            <a:solidFill>
              <a:schemeClr val="accent3">
                <a:lumMod val="60000"/>
              </a:schemeClr>
            </a:solidFill>
            <a:ln>
              <a:noFill/>
            </a:ln>
            <a:effec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options---'!$I$15:$AK$15</c:f>
              <c:numCache>
                <c:formatCode>"$"#,##0</c:formatCode>
                <c:ptCount val="29"/>
                <c:pt idx="0">
                  <c:v>5.299127371106055E-7</c:v>
                </c:pt>
                <c:pt idx="1">
                  <c:v>5.7753733756271681E-7</c:v>
                </c:pt>
                <c:pt idx="2">
                  <c:v>5.3811252291779967E-7</c:v>
                </c:pt>
                <c:pt idx="3">
                  <c:v>0.36308425336374467</c:v>
                </c:pt>
                <c:pt idx="4">
                  <c:v>3.9525083679745878E-4</c:v>
                </c:pt>
                <c:pt idx="5">
                  <c:v>3.7720469031319226E-4</c:v>
                </c:pt>
                <c:pt idx="6">
                  <c:v>3.6106344239760803E-4</c:v>
                </c:pt>
                <c:pt idx="7">
                  <c:v>2.7841831658894079E-2</c:v>
                </c:pt>
                <c:pt idx="8">
                  <c:v>-5.2476634502785599E-2</c:v>
                </c:pt>
                <c:pt idx="9">
                  <c:v>-5.0385303774124625E-2</c:v>
                </c:pt>
                <c:pt idx="10">
                  <c:v>-4.8206168537539271E-2</c:v>
                </c:pt>
                <c:pt idx="11">
                  <c:v>4.5401655527966796E-3</c:v>
                </c:pt>
                <c:pt idx="12">
                  <c:v>0.65963943995902263</c:v>
                </c:pt>
                <c:pt idx="13">
                  <c:v>0.8986544693301094</c:v>
                </c:pt>
                <c:pt idx="14">
                  <c:v>1.3129923927636902</c:v>
                </c:pt>
                <c:pt idx="15">
                  <c:v>0.94468541105996151</c:v>
                </c:pt>
                <c:pt idx="16">
                  <c:v>1.8213194313915047</c:v>
                </c:pt>
                <c:pt idx="17">
                  <c:v>1.4257898879550084</c:v>
                </c:pt>
                <c:pt idx="18">
                  <c:v>1.4130427121775502</c:v>
                </c:pt>
                <c:pt idx="19">
                  <c:v>1.4724904892536215</c:v>
                </c:pt>
                <c:pt idx="20">
                  <c:v>1.4443558429822223</c:v>
                </c:pt>
                <c:pt idx="21">
                  <c:v>1.1534712441203991</c:v>
                </c:pt>
                <c:pt idx="22">
                  <c:v>1.5899322013528363</c:v>
                </c:pt>
                <c:pt idx="23">
                  <c:v>1.5394689369559564</c:v>
                </c:pt>
                <c:pt idx="24">
                  <c:v>1.5452219904116864</c:v>
                </c:pt>
                <c:pt idx="25">
                  <c:v>1.5638828237317648</c:v>
                </c:pt>
                <c:pt idx="26">
                  <c:v>1.4112509620799392</c:v>
                </c:pt>
                <c:pt idx="27">
                  <c:v>0.8087431695466657</c:v>
                </c:pt>
                <c:pt idx="28">
                  <c:v>1.0643307180529991</c:v>
                </c:pt>
              </c:numCache>
            </c:numRef>
          </c:val>
          <c:extLst>
            <c:ext xmlns:c16="http://schemas.microsoft.com/office/drawing/2014/chart" uri="{C3380CC4-5D6E-409C-BE32-E72D297353CC}">
              <c16:uniqueId val="{00000008-6BB7-446B-B456-EEB0B3FD727C}"/>
            </c:ext>
          </c:extLst>
        </c:ser>
        <c:dLbls>
          <c:showLegendKey val="0"/>
          <c:showVal val="0"/>
          <c:showCatName val="0"/>
          <c:showSerName val="0"/>
          <c:showPercent val="0"/>
          <c:showBubbleSize val="0"/>
        </c:dLbls>
        <c:gapWidth val="150"/>
        <c:overlap val="100"/>
        <c:axId val="1837395552"/>
        <c:axId val="1837396096"/>
      </c:barChart>
      <c:catAx>
        <c:axId val="1837395552"/>
        <c:scaling>
          <c:orientation val="minMax"/>
        </c:scaling>
        <c:delete val="0"/>
        <c:axPos val="b"/>
        <c:numFmt formatCode="General" sourceLinked="1"/>
        <c:majorTickMark val="out"/>
        <c:minorTickMark val="none"/>
        <c:tickLblPos val="low"/>
        <c:spPr>
          <a:noFill/>
          <a:ln w="9525" cap="flat" cmpd="sng" algn="ctr">
            <a:solidFill>
              <a:srgbClr val="868686"/>
            </a:solidFill>
            <a:round/>
          </a:ln>
          <a:effectLst/>
        </c:spPr>
        <c:txPr>
          <a:bodyPr rot="-2700000" spcFirstLastPara="1" vertOverflow="ellipsis"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37396096"/>
        <c:crosses val="autoZero"/>
        <c:auto val="1"/>
        <c:lblAlgn val="ctr"/>
        <c:lblOffset val="100"/>
        <c:noMultiLvlLbl val="0"/>
      </c:catAx>
      <c:valAx>
        <c:axId val="1837396096"/>
        <c:scaling>
          <c:orientation val="minMax"/>
        </c:scaling>
        <c:delete val="0"/>
        <c:axPos val="l"/>
        <c:majorGridlines>
          <c:spPr>
            <a:ln w="3175" cap="flat" cmpd="sng" algn="ctr">
              <a:solidFill>
                <a:srgbClr val="A5A5A5"/>
              </a:solidFill>
              <a:prstDash val="dash"/>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r>
                  <a:rPr lang="en-AU"/>
                  <a:t>Annual market benefits
($m, discounted to 1 July 2020)</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endParaRPr lang="en-US"/>
            </a:p>
          </c:txPr>
        </c:title>
        <c:numFmt formatCode="#,##0" sourceLinked="0"/>
        <c:majorTickMark val="out"/>
        <c:minorTickMark val="none"/>
        <c:tickLblPos val="nextTo"/>
        <c:spPr>
          <a:noFill/>
          <a:ln>
            <a:solidFill>
              <a:srgbClr val="868686"/>
            </a:solidFill>
          </a:ln>
          <a:effectLst/>
        </c:spPr>
        <c:txPr>
          <a:bodyPr rot="-6000000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3739555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1200" b="0">
          <a:latin typeface="Arial Narrow"/>
          <a:ea typeface="Arial Narrow"/>
          <a:cs typeface="Arial Narrow"/>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'---Compare options---'!$H$47</c:f>
              <c:strCache>
                <c:ptCount val="1"/>
                <c:pt idx="0">
                  <c:v>Black Coal</c:v>
                </c:pt>
              </c:strCache>
            </c:strRef>
          </c:tx>
          <c:spPr>
            <a:solidFill>
              <a:srgbClr val="351C21"/>
            </a:solidFill>
            <a:ln w="25400">
              <a:noFill/>
              <a:prstDash val="solid"/>
            </a:ln>
            <a:effectLst/>
            <a:extLst>
              <a:ext uri="{91240B29-F687-4F45-9708-019B960494DF}">
                <a14:hiddenLine xmlns:a14="http://schemas.microsoft.com/office/drawing/2010/main" w="25400">
                  <a:solidFill>
                    <a:srgbClr val="351C21"/>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options---'!$I$47:$AK$47</c:f>
              <c:numCache>
                <c:formatCode>#,##0</c:formatCode>
                <c:ptCount val="29"/>
                <c:pt idx="0">
                  <c:v>12.662270000015269</c:v>
                </c:pt>
                <c:pt idx="1">
                  <c:v>130.27221999999892</c:v>
                </c:pt>
                <c:pt idx="2">
                  <c:v>149.88264000001072</c:v>
                </c:pt>
                <c:pt idx="3">
                  <c:v>646.04517176798254</c:v>
                </c:pt>
                <c:pt idx="4">
                  <c:v>255.87606031681935</c:v>
                </c:pt>
                <c:pt idx="5">
                  <c:v>980.42905463746865</c:v>
                </c:pt>
                <c:pt idx="6">
                  <c:v>-784.97928230049001</c:v>
                </c:pt>
                <c:pt idx="7">
                  <c:v>-1406.1571937013941</c:v>
                </c:pt>
                <c:pt idx="8">
                  <c:v>-789.58883067355782</c:v>
                </c:pt>
                <c:pt idx="9">
                  <c:v>-545.02887566607387</c:v>
                </c:pt>
                <c:pt idx="10">
                  <c:v>-1127.8758307803728</c:v>
                </c:pt>
                <c:pt idx="11">
                  <c:v>-1319.5449363221123</c:v>
                </c:pt>
                <c:pt idx="12">
                  <c:v>-616.26919170357723</c:v>
                </c:pt>
                <c:pt idx="13">
                  <c:v>-1071.4546559502414</c:v>
                </c:pt>
                <c:pt idx="14">
                  <c:v>593.73945000000822</c:v>
                </c:pt>
                <c:pt idx="15">
                  <c:v>885.90730000000622</c:v>
                </c:pt>
                <c:pt idx="16">
                  <c:v>550.70460000000094</c:v>
                </c:pt>
                <c:pt idx="17">
                  <c:v>980.98869999999806</c:v>
                </c:pt>
                <c:pt idx="18">
                  <c:v>1374.0629000000008</c:v>
                </c:pt>
                <c:pt idx="19">
                  <c:v>483.71810000001278</c:v>
                </c:pt>
                <c:pt idx="20">
                  <c:v>1205.9620000000104</c:v>
                </c:pt>
                <c:pt idx="21">
                  <c:v>507.16079999999783</c:v>
                </c:pt>
                <c:pt idx="22">
                  <c:v>-36.91610000000037</c:v>
                </c:pt>
                <c:pt idx="23">
                  <c:v>-107.09080000000176</c:v>
                </c:pt>
                <c:pt idx="24">
                  <c:v>5.5064000000002125</c:v>
                </c:pt>
                <c:pt idx="25">
                  <c:v>10.727799999998751</c:v>
                </c:pt>
                <c:pt idx="26">
                  <c:v>8.1003000000000611</c:v>
                </c:pt>
                <c:pt idx="27">
                  <c:v>7.7046000000009371</c:v>
                </c:pt>
                <c:pt idx="28">
                  <c:v>-9.4331999999903928</c:v>
                </c:pt>
              </c:numCache>
            </c:numRef>
          </c:val>
          <c:extLst>
            <c:ext xmlns:c16="http://schemas.microsoft.com/office/drawing/2014/chart" uri="{C3380CC4-5D6E-409C-BE32-E72D297353CC}">
              <c16:uniqueId val="{00000000-DDFF-4523-8809-9E20A75C4148}"/>
            </c:ext>
          </c:extLst>
        </c:ser>
        <c:ser>
          <c:idx val="1"/>
          <c:order val="1"/>
          <c:tx>
            <c:strRef>
              <c:f>'---Compare options---'!$H$48</c:f>
              <c:strCache>
                <c:ptCount val="1"/>
                <c:pt idx="0">
                  <c:v>Brown Coal</c:v>
                </c:pt>
              </c:strCache>
            </c:strRef>
          </c:tx>
          <c:spPr>
            <a:solidFill>
              <a:srgbClr val="BC2F00"/>
            </a:solidFill>
            <a:ln w="25400">
              <a:noFill/>
              <a:prstDash val="solid"/>
            </a:ln>
            <a:effectLst/>
            <a:extLst>
              <a:ext uri="{91240B29-F687-4F45-9708-019B960494DF}">
                <a14:hiddenLine xmlns:a14="http://schemas.microsoft.com/office/drawing/2010/main" w="25400">
                  <a:solidFill>
                    <a:srgbClr val="BC2F00"/>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options---'!$I$48:$AK$48</c:f>
              <c:numCache>
                <c:formatCode>#,##0</c:formatCode>
                <c:ptCount val="29"/>
                <c:pt idx="0">
                  <c:v>-1.0000000838772394E-4</c:v>
                </c:pt>
                <c:pt idx="1">
                  <c:v>17.077800000006391</c:v>
                </c:pt>
                <c:pt idx="2">
                  <c:v>-1.3485000000000582</c:v>
                </c:pt>
                <c:pt idx="3">
                  <c:v>292.33347550278631</c:v>
                </c:pt>
                <c:pt idx="4">
                  <c:v>627.18226268346552</c:v>
                </c:pt>
                <c:pt idx="5">
                  <c:v>41.245994552311458</c:v>
                </c:pt>
                <c:pt idx="6">
                  <c:v>-121.62076069049726</c:v>
                </c:pt>
                <c:pt idx="7">
                  <c:v>-49.416253261995735</c:v>
                </c:pt>
                <c:pt idx="8">
                  <c:v>8.170494918798795</c:v>
                </c:pt>
                <c:pt idx="9">
                  <c:v>60.791920268493413</c:v>
                </c:pt>
                <c:pt idx="10">
                  <c:v>246.32902945177193</c:v>
                </c:pt>
                <c:pt idx="11">
                  <c:v>255.24350000001505</c:v>
                </c:pt>
                <c:pt idx="12">
                  <c:v>343.18690000000061</c:v>
                </c:pt>
                <c:pt idx="13">
                  <c:v>303.32589999999982</c:v>
                </c:pt>
                <c:pt idx="14">
                  <c:v>354.75559999999678</c:v>
                </c:pt>
                <c:pt idx="15">
                  <c:v>249.14709999999832</c:v>
                </c:pt>
                <c:pt idx="16">
                  <c:v>522.16470000000118</c:v>
                </c:pt>
                <c:pt idx="17">
                  <c:v>474.99220000000059</c:v>
                </c:pt>
                <c:pt idx="18">
                  <c:v>424.12870000001203</c:v>
                </c:pt>
                <c:pt idx="19">
                  <c:v>628.56529999999839</c:v>
                </c:pt>
                <c:pt idx="20">
                  <c:v>504.80150000000867</c:v>
                </c:pt>
                <c:pt idx="21">
                  <c:v>504.16659999998592</c:v>
                </c:pt>
                <c:pt idx="22">
                  <c:v>428.56650000000081</c:v>
                </c:pt>
                <c:pt idx="23">
                  <c:v>542.04800000000978</c:v>
                </c:pt>
                <c:pt idx="24">
                  <c:v>599.18609999998807</c:v>
                </c:pt>
                <c:pt idx="25">
                  <c:v>374.47579999998561</c:v>
                </c:pt>
                <c:pt idx="26">
                  <c:v>386.88779999999861</c:v>
                </c:pt>
                <c:pt idx="27">
                  <c:v>0</c:v>
                </c:pt>
                <c:pt idx="28">
                  <c:v>0</c:v>
                </c:pt>
              </c:numCache>
            </c:numRef>
          </c:val>
          <c:extLst>
            <c:ext xmlns:c16="http://schemas.microsoft.com/office/drawing/2014/chart" uri="{C3380CC4-5D6E-409C-BE32-E72D297353CC}">
              <c16:uniqueId val="{00000001-DDFF-4523-8809-9E20A75C4148}"/>
            </c:ext>
          </c:extLst>
        </c:ser>
        <c:ser>
          <c:idx val="2"/>
          <c:order val="2"/>
          <c:tx>
            <c:strRef>
              <c:f>'---Compare options---'!$H$49</c:f>
              <c:strCache>
                <c:ptCount val="1"/>
                <c:pt idx="0">
                  <c:v>CCGT</c:v>
                </c:pt>
              </c:strCache>
            </c:strRef>
          </c:tx>
          <c:spPr>
            <a:solidFill>
              <a:srgbClr val="750E5C"/>
            </a:solidFill>
            <a:ln w="25400">
              <a:noFill/>
              <a:prstDash val="solid"/>
            </a:ln>
            <a:effectLst/>
            <a:extLst>
              <a:ext uri="{91240B29-F687-4F45-9708-019B960494DF}">
                <a14:hiddenLine xmlns:a14="http://schemas.microsoft.com/office/drawing/2010/main" w="25400">
                  <a:solidFill>
                    <a:srgbClr val="750E5C"/>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options---'!$I$49:$AK$49</c:f>
              <c:numCache>
                <c:formatCode>#,##0</c:formatCode>
                <c:ptCount val="29"/>
                <c:pt idx="0">
                  <c:v>-5.5786627854104154E-5</c:v>
                </c:pt>
                <c:pt idx="1">
                  <c:v>-5.6283251979039051E-5</c:v>
                </c:pt>
                <c:pt idx="2">
                  <c:v>3.8032515703889658E-5</c:v>
                </c:pt>
                <c:pt idx="3">
                  <c:v>-15.850023143258568</c:v>
                </c:pt>
                <c:pt idx="4">
                  <c:v>25.158350509555248</c:v>
                </c:pt>
                <c:pt idx="5">
                  <c:v>7.0210567346216521</c:v>
                </c:pt>
                <c:pt idx="6">
                  <c:v>-1.7779706262724631</c:v>
                </c:pt>
                <c:pt idx="7">
                  <c:v>-31.232348905942899</c:v>
                </c:pt>
                <c:pt idx="8">
                  <c:v>1.2217254886591036</c:v>
                </c:pt>
                <c:pt idx="9">
                  <c:v>7.1987809043434936</c:v>
                </c:pt>
                <c:pt idx="10">
                  <c:v>-2.9280188614650342</c:v>
                </c:pt>
                <c:pt idx="11">
                  <c:v>-1044.9726948532243</c:v>
                </c:pt>
                <c:pt idx="12">
                  <c:v>-754.5340707829746</c:v>
                </c:pt>
                <c:pt idx="13">
                  <c:v>-283.92619170204671</c:v>
                </c:pt>
                <c:pt idx="14">
                  <c:v>-793.08655226764495</c:v>
                </c:pt>
                <c:pt idx="15">
                  <c:v>-1239.0707981906394</c:v>
                </c:pt>
                <c:pt idx="16">
                  <c:v>-388.27314361087156</c:v>
                </c:pt>
                <c:pt idx="17">
                  <c:v>-292.75825683560743</c:v>
                </c:pt>
                <c:pt idx="18">
                  <c:v>-113.84123008085498</c:v>
                </c:pt>
                <c:pt idx="19">
                  <c:v>-95.625224442671424</c:v>
                </c:pt>
                <c:pt idx="20">
                  <c:v>-190.55138957649706</c:v>
                </c:pt>
                <c:pt idx="21">
                  <c:v>-119.75007132916835</c:v>
                </c:pt>
                <c:pt idx="22">
                  <c:v>-48.870337840253342</c:v>
                </c:pt>
                <c:pt idx="23">
                  <c:v>-55.679854824174072</c:v>
                </c:pt>
                <c:pt idx="24">
                  <c:v>-11.81270459411985</c:v>
                </c:pt>
                <c:pt idx="25">
                  <c:v>-5.6612044591020094E-4</c:v>
                </c:pt>
                <c:pt idx="26">
                  <c:v>-5.694440291108549E-4</c:v>
                </c:pt>
                <c:pt idx="27">
                  <c:v>-9.5970424195002124E-4</c:v>
                </c:pt>
                <c:pt idx="28">
                  <c:v>-9.328134270845112E-4</c:v>
                </c:pt>
              </c:numCache>
            </c:numRef>
          </c:val>
          <c:extLst>
            <c:ext xmlns:c16="http://schemas.microsoft.com/office/drawing/2014/chart" uri="{C3380CC4-5D6E-409C-BE32-E72D297353CC}">
              <c16:uniqueId val="{00000002-DDFF-4523-8809-9E20A75C4148}"/>
            </c:ext>
          </c:extLst>
        </c:ser>
        <c:ser>
          <c:idx val="3"/>
          <c:order val="3"/>
          <c:tx>
            <c:strRef>
              <c:f>'---Compare options---'!$H$50</c:f>
              <c:strCache>
                <c:ptCount val="1"/>
                <c:pt idx="0">
                  <c:v>Gas - Steam</c:v>
                </c:pt>
              </c:strCache>
            </c:strRef>
          </c:tx>
          <c:spPr>
            <a:solidFill>
              <a:srgbClr val="8CE8AD"/>
            </a:solidFill>
            <a:ln w="25400">
              <a:noFill/>
              <a:prstDash val="solid"/>
            </a:ln>
            <a:effectLst/>
            <a:extLst>
              <a:ext uri="{91240B29-F687-4F45-9708-019B960494DF}">
                <a14:hiddenLine xmlns:a14="http://schemas.microsoft.com/office/drawing/2010/main" w="25400">
                  <a:solidFill>
                    <a:srgbClr val="8CE8AD"/>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options---'!$I$50:$AK$50</c:f>
              <c:numCache>
                <c:formatCode>#,##0</c:formatCode>
                <c:ptCount val="29"/>
                <c:pt idx="0">
                  <c:v>-1.9999999949504854E-6</c:v>
                </c:pt>
                <c:pt idx="1">
                  <c:v>-1.2000000424450263E-6</c:v>
                </c:pt>
                <c:pt idx="2">
                  <c:v>-9.6410000001014851E-3</c:v>
                </c:pt>
                <c:pt idx="3">
                  <c:v>-2.4191569999998705</c:v>
                </c:pt>
                <c:pt idx="4">
                  <c:v>-0.18267360000001531</c:v>
                </c:pt>
                <c:pt idx="5">
                  <c:v>0.22455800000000181</c:v>
                </c:pt>
                <c:pt idx="6">
                  <c:v>-1.6111669999999947</c:v>
                </c:pt>
                <c:pt idx="7">
                  <c:v>-3.0078179999999861</c:v>
                </c:pt>
                <c:pt idx="8">
                  <c:v>0.77568469999999934</c:v>
                </c:pt>
                <c:pt idx="9">
                  <c:v>-0.67096599999999285</c:v>
                </c:pt>
                <c:pt idx="10">
                  <c:v>-0.23066440000002331</c:v>
                </c:pt>
                <c:pt idx="11">
                  <c:v>-72.975269999999966</c:v>
                </c:pt>
                <c:pt idx="12">
                  <c:v>-40.700605999999084</c:v>
                </c:pt>
                <c:pt idx="13">
                  <c:v>-127.335103</c:v>
                </c:pt>
                <c:pt idx="14">
                  <c:v>-26.96490399999999</c:v>
                </c:pt>
                <c:pt idx="15">
                  <c:v>-41.552657000000082</c:v>
                </c:pt>
                <c:pt idx="16">
                  <c:v>-67.047160999998994</c:v>
                </c:pt>
                <c:pt idx="17">
                  <c:v>-68.607253999999074</c:v>
                </c:pt>
                <c:pt idx="18">
                  <c:v>-5.3481199999999944</c:v>
                </c:pt>
                <c:pt idx="19">
                  <c:v>-1.5539799999999957</c:v>
                </c:pt>
                <c:pt idx="20">
                  <c:v>-10.032280000000014</c:v>
                </c:pt>
                <c:pt idx="21">
                  <c:v>-4.7664000000000044</c:v>
                </c:pt>
                <c:pt idx="22">
                  <c:v>-4.0676899999999989</c:v>
                </c:pt>
                <c:pt idx="23">
                  <c:v>-4.0613599999999792</c:v>
                </c:pt>
                <c:pt idx="24">
                  <c:v>-5.1166599999999676</c:v>
                </c:pt>
                <c:pt idx="25">
                  <c:v>0</c:v>
                </c:pt>
                <c:pt idx="26">
                  <c:v>0</c:v>
                </c:pt>
                <c:pt idx="27">
                  <c:v>0</c:v>
                </c:pt>
                <c:pt idx="28">
                  <c:v>0</c:v>
                </c:pt>
              </c:numCache>
            </c:numRef>
          </c:val>
          <c:extLst>
            <c:ext xmlns:c16="http://schemas.microsoft.com/office/drawing/2014/chart" uri="{C3380CC4-5D6E-409C-BE32-E72D297353CC}">
              <c16:uniqueId val="{00000003-DDFF-4523-8809-9E20A75C4148}"/>
            </c:ext>
          </c:extLst>
        </c:ser>
        <c:ser>
          <c:idx val="4"/>
          <c:order val="4"/>
          <c:tx>
            <c:strRef>
              <c:f>'---Compare options---'!$H$51</c:f>
              <c:strCache>
                <c:ptCount val="1"/>
                <c:pt idx="0">
                  <c:v>OCGT / Diesel</c:v>
                </c:pt>
              </c:strCache>
            </c:strRef>
          </c:tx>
          <c:spPr>
            <a:solidFill>
              <a:srgbClr val="C981B2"/>
            </a:solidFill>
            <a:ln w="25400">
              <a:noFill/>
              <a:prstDash val="solid"/>
            </a:ln>
            <a:effectLst/>
            <a:extLst>
              <a:ext uri="{91240B29-F687-4F45-9708-019B960494DF}">
                <a14:hiddenLine xmlns:a14="http://schemas.microsoft.com/office/drawing/2010/main" w="25400">
                  <a:solidFill>
                    <a:srgbClr val="C981B2"/>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options---'!$I$51:$AK$51</c:f>
              <c:numCache>
                <c:formatCode>#,##0</c:formatCode>
                <c:ptCount val="29"/>
                <c:pt idx="0">
                  <c:v>-9.0474855085176387E-5</c:v>
                </c:pt>
                <c:pt idx="1">
                  <c:v>-9.0805210984257201E-5</c:v>
                </c:pt>
                <c:pt idx="2">
                  <c:v>-1.1463510283249434E-4</c:v>
                </c:pt>
                <c:pt idx="3">
                  <c:v>-5.2689294748191031</c:v>
                </c:pt>
                <c:pt idx="4">
                  <c:v>1.6667368684700108</c:v>
                </c:pt>
                <c:pt idx="5">
                  <c:v>0.42724055520668003</c:v>
                </c:pt>
                <c:pt idx="6">
                  <c:v>-2.0297918076723462</c:v>
                </c:pt>
                <c:pt idx="7">
                  <c:v>-0.92736064800500628</c:v>
                </c:pt>
                <c:pt idx="8">
                  <c:v>0.63598413975449297</c:v>
                </c:pt>
                <c:pt idx="9">
                  <c:v>6.4426040226104924</c:v>
                </c:pt>
                <c:pt idx="10">
                  <c:v>0.85629995358948818</c:v>
                </c:pt>
                <c:pt idx="11">
                  <c:v>-93.210087148957712</c:v>
                </c:pt>
                <c:pt idx="12">
                  <c:v>-69.792909618791413</c:v>
                </c:pt>
                <c:pt idx="13">
                  <c:v>-102.45038111111114</c:v>
                </c:pt>
                <c:pt idx="14">
                  <c:v>-121.21014302412254</c:v>
                </c:pt>
                <c:pt idx="15">
                  <c:v>-178.60904712417914</c:v>
                </c:pt>
                <c:pt idx="16">
                  <c:v>-496.67006078853933</c:v>
                </c:pt>
                <c:pt idx="17">
                  <c:v>-778.21124995113587</c:v>
                </c:pt>
                <c:pt idx="18">
                  <c:v>-1019.5873191052569</c:v>
                </c:pt>
                <c:pt idx="19">
                  <c:v>-871.23449844208972</c:v>
                </c:pt>
                <c:pt idx="20">
                  <c:v>-1037.681856602298</c:v>
                </c:pt>
                <c:pt idx="21">
                  <c:v>-1206.8969300837152</c:v>
                </c:pt>
                <c:pt idx="22">
                  <c:v>-730.19055451724216</c:v>
                </c:pt>
                <c:pt idx="23">
                  <c:v>-336.32399960708517</c:v>
                </c:pt>
                <c:pt idx="24">
                  <c:v>-495.84357414197166</c:v>
                </c:pt>
                <c:pt idx="25">
                  <c:v>-477.09842150140685</c:v>
                </c:pt>
                <c:pt idx="26">
                  <c:v>-704.37921610835474</c:v>
                </c:pt>
                <c:pt idx="27">
                  <c:v>-1654.2584535318929</c:v>
                </c:pt>
                <c:pt idx="28">
                  <c:v>-1363.6940829668911</c:v>
                </c:pt>
              </c:numCache>
            </c:numRef>
          </c:val>
          <c:extLst>
            <c:ext xmlns:c16="http://schemas.microsoft.com/office/drawing/2014/chart" uri="{C3380CC4-5D6E-409C-BE32-E72D297353CC}">
              <c16:uniqueId val="{00000004-DDFF-4523-8809-9E20A75C4148}"/>
            </c:ext>
          </c:extLst>
        </c:ser>
        <c:ser>
          <c:idx val="5"/>
          <c:order val="5"/>
          <c:tx>
            <c:strRef>
              <c:f>'---Compare options---'!$H$52</c:f>
              <c:strCache>
                <c:ptCount val="1"/>
                <c:pt idx="0">
                  <c:v>Hydro</c:v>
                </c:pt>
              </c:strCache>
            </c:strRef>
          </c:tx>
          <c:spPr>
            <a:solidFill>
              <a:srgbClr val="188CE5"/>
            </a:solidFill>
            <a:ln w="25400">
              <a:noFill/>
              <a:prstDash val="solid"/>
            </a:ln>
            <a:effectLst/>
            <a:extLst>
              <a:ext uri="{91240B29-F687-4F45-9708-019B960494DF}">
                <a14:hiddenLine xmlns:a14="http://schemas.microsoft.com/office/drawing/2010/main" w="25400">
                  <a:solidFill>
                    <a:srgbClr val="188CE5"/>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options---'!$I$52:$AK$52</c:f>
              <c:numCache>
                <c:formatCode>#,##0</c:formatCode>
                <c:ptCount val="29"/>
                <c:pt idx="0">
                  <c:v>-13.084708000000319</c:v>
                </c:pt>
                <c:pt idx="1">
                  <c:v>-158.60042999999314</c:v>
                </c:pt>
                <c:pt idx="2">
                  <c:v>-168.52542900000299</c:v>
                </c:pt>
                <c:pt idx="3">
                  <c:v>-412.08182200000556</c:v>
                </c:pt>
                <c:pt idx="4">
                  <c:v>-1004.5467010000029</c:v>
                </c:pt>
                <c:pt idx="5">
                  <c:v>-1303.5503660000031</c:v>
                </c:pt>
                <c:pt idx="6">
                  <c:v>550.46382300000005</c:v>
                </c:pt>
                <c:pt idx="7">
                  <c:v>925.25199699998484</c:v>
                </c:pt>
                <c:pt idx="8">
                  <c:v>439.4051350000027</c:v>
                </c:pt>
                <c:pt idx="9">
                  <c:v>56.140162000008786</c:v>
                </c:pt>
                <c:pt idx="10">
                  <c:v>672.95342899999923</c:v>
                </c:pt>
                <c:pt idx="11">
                  <c:v>2304.8712180000039</c:v>
                </c:pt>
                <c:pt idx="12">
                  <c:v>2561.5251840000019</c:v>
                </c:pt>
                <c:pt idx="13">
                  <c:v>3265.0456473750091</c:v>
                </c:pt>
                <c:pt idx="14">
                  <c:v>3104.0409023499997</c:v>
                </c:pt>
                <c:pt idx="15">
                  <c:v>2822.039692700002</c:v>
                </c:pt>
                <c:pt idx="16">
                  <c:v>3618.702336300008</c:v>
                </c:pt>
                <c:pt idx="17">
                  <c:v>2791.2965057500005</c:v>
                </c:pt>
                <c:pt idx="18">
                  <c:v>2057.3700713000017</c:v>
                </c:pt>
                <c:pt idx="19">
                  <c:v>3058.9252841000052</c:v>
                </c:pt>
                <c:pt idx="20">
                  <c:v>2210.9887155000015</c:v>
                </c:pt>
                <c:pt idx="21">
                  <c:v>2952.7450746999984</c:v>
                </c:pt>
                <c:pt idx="22">
                  <c:v>3778.5247445000023</c:v>
                </c:pt>
                <c:pt idx="23">
                  <c:v>3748.0086786000029</c:v>
                </c:pt>
                <c:pt idx="24">
                  <c:v>3857.3251728999967</c:v>
                </c:pt>
                <c:pt idx="25">
                  <c:v>3807.6547911000016</c:v>
                </c:pt>
                <c:pt idx="26">
                  <c:v>3519.7705332999994</c:v>
                </c:pt>
                <c:pt idx="27">
                  <c:v>3443.2405603999996</c:v>
                </c:pt>
                <c:pt idx="28">
                  <c:v>3350.0175791300007</c:v>
                </c:pt>
              </c:numCache>
            </c:numRef>
          </c:val>
          <c:extLst>
            <c:ext xmlns:c16="http://schemas.microsoft.com/office/drawing/2014/chart" uri="{C3380CC4-5D6E-409C-BE32-E72D297353CC}">
              <c16:uniqueId val="{00000005-DDFF-4523-8809-9E20A75C4148}"/>
            </c:ext>
          </c:extLst>
        </c:ser>
        <c:ser>
          <c:idx val="6"/>
          <c:order val="6"/>
          <c:tx>
            <c:strRef>
              <c:f>'---Compare options---'!$H$53</c:f>
              <c:strCache>
                <c:ptCount val="1"/>
                <c:pt idx="0">
                  <c:v>Wind</c:v>
                </c:pt>
              </c:strCache>
            </c:strRef>
          </c:tx>
          <c:spPr>
            <a:solidFill>
              <a:srgbClr val="168736"/>
            </a:solidFill>
            <a:ln w="25400">
              <a:noFill/>
              <a:prstDash val="solid"/>
            </a:ln>
            <a:effectLst/>
            <a:extLst>
              <a:ext uri="{91240B29-F687-4F45-9708-019B960494DF}">
                <a14:hiddenLine xmlns:a14="http://schemas.microsoft.com/office/drawing/2010/main" w="25400">
                  <a:solidFill>
                    <a:srgbClr val="168736"/>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options---'!$I$53:$AK$53</c:f>
              <c:numCache>
                <c:formatCode>#,##0</c:formatCode>
                <c:ptCount val="29"/>
                <c:pt idx="0">
                  <c:v>-6.443053025577683E-4</c:v>
                </c:pt>
                <c:pt idx="1">
                  <c:v>-8.4676611731993034E-4</c:v>
                </c:pt>
                <c:pt idx="2">
                  <c:v>-2.5641826505307108E-3</c:v>
                </c:pt>
                <c:pt idx="3">
                  <c:v>-677.30514333536121</c:v>
                </c:pt>
                <c:pt idx="4">
                  <c:v>-19.575415748826344</c:v>
                </c:pt>
                <c:pt idx="5">
                  <c:v>7.9695037331330241</c:v>
                </c:pt>
                <c:pt idx="6">
                  <c:v>-717.65495091007324</c:v>
                </c:pt>
                <c:pt idx="7">
                  <c:v>-578.21121953769034</c:v>
                </c:pt>
                <c:pt idx="8">
                  <c:v>-1151.6764019655966</c:v>
                </c:pt>
                <c:pt idx="9">
                  <c:v>-1169.2341665475542</c:v>
                </c:pt>
                <c:pt idx="10">
                  <c:v>-1289.1870378209424</c:v>
                </c:pt>
                <c:pt idx="11">
                  <c:v>-1367.7680470161577</c:v>
                </c:pt>
                <c:pt idx="12">
                  <c:v>-2583.8313956835482</c:v>
                </c:pt>
                <c:pt idx="13">
                  <c:v>-3227.1699275293067</c:v>
                </c:pt>
                <c:pt idx="14">
                  <c:v>-4463.1346280352882</c:v>
                </c:pt>
                <c:pt idx="15">
                  <c:v>-3624.7460587060632</c:v>
                </c:pt>
                <c:pt idx="16">
                  <c:v>-3342.2476821567689</c:v>
                </c:pt>
                <c:pt idx="17">
                  <c:v>-2638.5306308809668</c:v>
                </c:pt>
                <c:pt idx="18">
                  <c:v>-2507.6699289652606</c:v>
                </c:pt>
                <c:pt idx="19">
                  <c:v>-2479.0322984133236</c:v>
                </c:pt>
                <c:pt idx="20">
                  <c:v>-1419.4732467696595</c:v>
                </c:pt>
                <c:pt idx="21">
                  <c:v>-1469.5426903868793</c:v>
                </c:pt>
                <c:pt idx="22">
                  <c:v>-1802.3871850748692</c:v>
                </c:pt>
                <c:pt idx="23">
                  <c:v>-2287.9155030124239</c:v>
                </c:pt>
                <c:pt idx="24">
                  <c:v>-1266.2493244515063</c:v>
                </c:pt>
                <c:pt idx="25">
                  <c:v>-1815.2428637570119</c:v>
                </c:pt>
                <c:pt idx="26">
                  <c:v>-1202.8997043289419</c:v>
                </c:pt>
                <c:pt idx="27">
                  <c:v>-1299.7257434081694</c:v>
                </c:pt>
                <c:pt idx="28">
                  <c:v>-1601.8835089886707</c:v>
                </c:pt>
              </c:numCache>
            </c:numRef>
          </c:val>
          <c:extLst>
            <c:ext xmlns:c16="http://schemas.microsoft.com/office/drawing/2014/chart" uri="{C3380CC4-5D6E-409C-BE32-E72D297353CC}">
              <c16:uniqueId val="{00000006-DDFF-4523-8809-9E20A75C4148}"/>
            </c:ext>
          </c:extLst>
        </c:ser>
        <c:ser>
          <c:idx val="7"/>
          <c:order val="7"/>
          <c:tx>
            <c:strRef>
              <c:f>'---Compare options---'!$H$54</c:f>
              <c:strCache>
                <c:ptCount val="1"/>
                <c:pt idx="0">
                  <c:v>Solar PV</c:v>
                </c:pt>
              </c:strCache>
            </c:strRef>
          </c:tx>
          <c:spPr>
            <a:solidFill>
              <a:srgbClr val="FFB46A"/>
            </a:solidFill>
            <a:ln w="25400">
              <a:noFill/>
              <a:prstDash val="solid"/>
            </a:ln>
            <a:effectLst/>
            <a:extLst>
              <a:ext uri="{91240B29-F687-4F45-9708-019B960494DF}">
                <a14:hiddenLine xmlns:a14="http://schemas.microsoft.com/office/drawing/2010/main" w="25400">
                  <a:solidFill>
                    <a:srgbClr val="FFB46A"/>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options---'!$I$54:$AK$54</c:f>
              <c:numCache>
                <c:formatCode>#,##0</c:formatCode>
                <c:ptCount val="29"/>
                <c:pt idx="0">
                  <c:v>-1.2012820661766455E-5</c:v>
                </c:pt>
                <c:pt idx="1">
                  <c:v>-1.5033850431791507E-3</c:v>
                </c:pt>
                <c:pt idx="2">
                  <c:v>-1.8375621053564828E-2</c:v>
                </c:pt>
                <c:pt idx="3">
                  <c:v>1.5141819676500745E-4</c:v>
                </c:pt>
                <c:pt idx="4">
                  <c:v>-6.7780973040498793E-5</c:v>
                </c:pt>
                <c:pt idx="5">
                  <c:v>0.30292222986463457</c:v>
                </c:pt>
                <c:pt idx="6">
                  <c:v>697.92552863126912</c:v>
                </c:pt>
                <c:pt idx="7">
                  <c:v>608.44663572780701</c:v>
                </c:pt>
                <c:pt idx="8">
                  <c:v>1184.0950014983136</c:v>
                </c:pt>
                <c:pt idx="9">
                  <c:v>1258.628773992732</c:v>
                </c:pt>
                <c:pt idx="10">
                  <c:v>1289.3375398878161</c:v>
                </c:pt>
                <c:pt idx="11">
                  <c:v>1249.3683168149655</c:v>
                </c:pt>
                <c:pt idx="12">
                  <c:v>1228.3326029050731</c:v>
                </c:pt>
                <c:pt idx="13">
                  <c:v>1209.9804201662446</c:v>
                </c:pt>
                <c:pt idx="14">
                  <c:v>1283.7691574059609</c:v>
                </c:pt>
                <c:pt idx="15">
                  <c:v>1287.1708217954547</c:v>
                </c:pt>
                <c:pt idx="16">
                  <c:v>-352.89315762060141</c:v>
                </c:pt>
                <c:pt idx="17">
                  <c:v>-356.34553231095924</c:v>
                </c:pt>
                <c:pt idx="18">
                  <c:v>-363.60060847115528</c:v>
                </c:pt>
                <c:pt idx="19">
                  <c:v>-685.61256376209712</c:v>
                </c:pt>
                <c:pt idx="20">
                  <c:v>-1273.5029245365731</c:v>
                </c:pt>
                <c:pt idx="21">
                  <c:v>-1096.608389482295</c:v>
                </c:pt>
                <c:pt idx="22">
                  <c:v>-1592.2078592393518</c:v>
                </c:pt>
                <c:pt idx="23">
                  <c:v>-1662.3815331450969</c:v>
                </c:pt>
                <c:pt idx="24">
                  <c:v>-2760.207897425782</c:v>
                </c:pt>
                <c:pt idx="25">
                  <c:v>-1915.0950808307534</c:v>
                </c:pt>
                <c:pt idx="26">
                  <c:v>-2181.6392858749605</c:v>
                </c:pt>
                <c:pt idx="27">
                  <c:v>-412.60978179392259</c:v>
                </c:pt>
                <c:pt idx="28">
                  <c:v>-376.07702520548628</c:v>
                </c:pt>
              </c:numCache>
            </c:numRef>
          </c:val>
          <c:extLst>
            <c:ext xmlns:c16="http://schemas.microsoft.com/office/drawing/2014/chart" uri="{C3380CC4-5D6E-409C-BE32-E72D297353CC}">
              <c16:uniqueId val="{00000007-DDFF-4523-8809-9E20A75C4148}"/>
            </c:ext>
          </c:extLst>
        </c:ser>
        <c:dLbls>
          <c:showLegendKey val="0"/>
          <c:showVal val="0"/>
          <c:showCatName val="0"/>
          <c:showSerName val="0"/>
          <c:showPercent val="0"/>
          <c:showBubbleSize val="0"/>
        </c:dLbls>
        <c:gapWidth val="150"/>
        <c:overlap val="100"/>
        <c:axId val="1534325776"/>
        <c:axId val="1738317216"/>
      </c:barChart>
      <c:lineChart>
        <c:grouping val="standard"/>
        <c:varyColors val="0"/>
        <c:ser>
          <c:idx val="8"/>
          <c:order val="8"/>
          <c:tx>
            <c:strRef>
              <c:f>'---Compare options---'!$H$55</c:f>
              <c:strCache>
                <c:ptCount val="1"/>
                <c:pt idx="0">
                  <c:v>Grid Battery</c:v>
                </c:pt>
              </c:strCache>
            </c:strRef>
          </c:tx>
          <c:spPr>
            <a:ln w="28575" cap="rnd">
              <a:solidFill>
                <a:srgbClr val="724BC3"/>
              </a:solidFill>
              <a:prstDash val="sysDot"/>
              <a:round/>
            </a:ln>
            <a:effectLst/>
          </c:spPr>
          <c:marker>
            <c:symbol val="none"/>
          </c:marker>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options---'!$I$55:$AK$55</c:f>
              <c:numCache>
                <c:formatCode>#,##0</c:formatCode>
                <c:ptCount val="29"/>
                <c:pt idx="0">
                  <c:v>0.17806669474401815</c:v>
                </c:pt>
                <c:pt idx="1">
                  <c:v>0.80864984913750959</c:v>
                </c:pt>
                <c:pt idx="2">
                  <c:v>-1.9558472291290627</c:v>
                </c:pt>
                <c:pt idx="3">
                  <c:v>-2.1627295017128745</c:v>
                </c:pt>
                <c:pt idx="4">
                  <c:v>-4.4229991704581835</c:v>
                </c:pt>
                <c:pt idx="5">
                  <c:v>-1.9534001581720872</c:v>
                </c:pt>
                <c:pt idx="6">
                  <c:v>-22.891587773927995</c:v>
                </c:pt>
                <c:pt idx="7">
                  <c:v>-15.598583880253045</c:v>
                </c:pt>
                <c:pt idx="8">
                  <c:v>-13.392215693272988</c:v>
                </c:pt>
                <c:pt idx="9">
                  <c:v>-17.576014422755861</c:v>
                </c:pt>
                <c:pt idx="10">
                  <c:v>-8.4571327279330148</c:v>
                </c:pt>
                <c:pt idx="11">
                  <c:v>8.6309637384033522E-2</c:v>
                </c:pt>
                <c:pt idx="12">
                  <c:v>-0.82498799721804517</c:v>
                </c:pt>
                <c:pt idx="13">
                  <c:v>-1.1773119039910682</c:v>
                </c:pt>
                <c:pt idx="14">
                  <c:v>1.8875283000090235</c:v>
                </c:pt>
                <c:pt idx="15">
                  <c:v>1.9477779185309885</c:v>
                </c:pt>
                <c:pt idx="16">
                  <c:v>118.78849718392996</c:v>
                </c:pt>
                <c:pt idx="17">
                  <c:v>105.820027191701</c:v>
                </c:pt>
                <c:pt idx="18">
                  <c:v>-30.067524715635273</c:v>
                </c:pt>
                <c:pt idx="19">
                  <c:v>-29.758243699620152</c:v>
                </c:pt>
                <c:pt idx="20">
                  <c:v>-222.71301020412011</c:v>
                </c:pt>
                <c:pt idx="21">
                  <c:v>-227.56307271860942</c:v>
                </c:pt>
                <c:pt idx="22">
                  <c:v>-252.78199475406973</c:v>
                </c:pt>
                <c:pt idx="23">
                  <c:v>-54.691913070961164</c:v>
                </c:pt>
                <c:pt idx="24">
                  <c:v>-56.009781236701201</c:v>
                </c:pt>
                <c:pt idx="25">
                  <c:v>72.472737586639596</c:v>
                </c:pt>
                <c:pt idx="26">
                  <c:v>72.429311332070938</c:v>
                </c:pt>
                <c:pt idx="27">
                  <c:v>-70.777693381498466</c:v>
                </c:pt>
                <c:pt idx="28">
                  <c:v>-32.22897029654996</c:v>
                </c:pt>
              </c:numCache>
            </c:numRef>
          </c:val>
          <c:smooth val="0"/>
          <c:extLst>
            <c:ext xmlns:c16="http://schemas.microsoft.com/office/drawing/2014/chart" uri="{C3380CC4-5D6E-409C-BE32-E72D297353CC}">
              <c16:uniqueId val="{00000008-DDFF-4523-8809-9E20A75C4148}"/>
            </c:ext>
          </c:extLst>
        </c:ser>
        <c:ser>
          <c:idx val="9"/>
          <c:order val="9"/>
          <c:tx>
            <c:strRef>
              <c:f>'---Compare options---'!$H$56</c:f>
              <c:strCache>
                <c:ptCount val="1"/>
                <c:pt idx="0">
                  <c:v>Pumped Hydro</c:v>
                </c:pt>
              </c:strCache>
            </c:strRef>
          </c:tx>
          <c:spPr>
            <a:ln w="28575" cap="rnd">
              <a:solidFill>
                <a:srgbClr val="87D3F2"/>
              </a:solidFill>
              <a:prstDash val="sysDot"/>
              <a:round/>
            </a:ln>
            <a:effectLst/>
          </c:spPr>
          <c:marker>
            <c:symbol val="none"/>
          </c:marker>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options---'!$I$56:$AK$56</c:f>
              <c:numCache>
                <c:formatCode>#,##0</c:formatCode>
                <c:ptCount val="29"/>
                <c:pt idx="0">
                  <c:v>-0.21369730000001397</c:v>
                </c:pt>
                <c:pt idx="1">
                  <c:v>-8.9736999999985301E-2</c:v>
                </c:pt>
                <c:pt idx="2">
                  <c:v>-0.15946383424289934</c:v>
                </c:pt>
                <c:pt idx="3">
                  <c:v>-190.44803160221272</c:v>
                </c:pt>
                <c:pt idx="4">
                  <c:v>18.834733473862798</c:v>
                </c:pt>
                <c:pt idx="5">
                  <c:v>-71.123927266568899</c:v>
                </c:pt>
                <c:pt idx="6">
                  <c:v>-709.81212884081287</c:v>
                </c:pt>
                <c:pt idx="7">
                  <c:v>-754.09329211284967</c:v>
                </c:pt>
                <c:pt idx="8">
                  <c:v>-650.26627524522155</c:v>
                </c:pt>
                <c:pt idx="9">
                  <c:v>-537.69208821859866</c:v>
                </c:pt>
                <c:pt idx="10">
                  <c:v>-345.89854048155939</c:v>
                </c:pt>
                <c:pt idx="11">
                  <c:v>-18.873129638164755</c:v>
                </c:pt>
                <c:pt idx="12">
                  <c:v>340.76682559961046</c:v>
                </c:pt>
                <c:pt idx="13">
                  <c:v>-158.72896230772858</c:v>
                </c:pt>
                <c:pt idx="14">
                  <c:v>45.238473746503587</c:v>
                </c:pt>
                <c:pt idx="15">
                  <c:v>334.37848505705006</c:v>
                </c:pt>
                <c:pt idx="16">
                  <c:v>-742.85616427559944</c:v>
                </c:pt>
                <c:pt idx="17">
                  <c:v>-608.09531427865841</c:v>
                </c:pt>
                <c:pt idx="18">
                  <c:v>-525.15060620325312</c:v>
                </c:pt>
                <c:pt idx="19">
                  <c:v>-558.97974127522139</c:v>
                </c:pt>
                <c:pt idx="20">
                  <c:v>-383.71097425947301</c:v>
                </c:pt>
                <c:pt idx="21">
                  <c:v>-383.86402325849667</c:v>
                </c:pt>
                <c:pt idx="22">
                  <c:v>-589.30188405654008</c:v>
                </c:pt>
                <c:pt idx="23">
                  <c:v>-1109.6929424324298</c:v>
                </c:pt>
                <c:pt idx="24">
                  <c:v>-1272.1561713718511</c:v>
                </c:pt>
                <c:pt idx="25">
                  <c:v>-1007.9089318978276</c:v>
                </c:pt>
                <c:pt idx="26">
                  <c:v>-1237.4333134766002</c:v>
                </c:pt>
                <c:pt idx="27">
                  <c:v>-144.12382245836488</c:v>
                </c:pt>
                <c:pt idx="28">
                  <c:v>-259.87118953359095</c:v>
                </c:pt>
              </c:numCache>
            </c:numRef>
          </c:val>
          <c:smooth val="0"/>
          <c:extLst>
            <c:ext xmlns:c16="http://schemas.microsoft.com/office/drawing/2014/chart" uri="{C3380CC4-5D6E-409C-BE32-E72D297353CC}">
              <c16:uniqueId val="{00000009-DDFF-4523-8809-9E20A75C4148}"/>
            </c:ext>
          </c:extLst>
        </c:ser>
        <c:dLbls>
          <c:showLegendKey val="0"/>
          <c:showVal val="0"/>
          <c:showCatName val="0"/>
          <c:showSerName val="0"/>
          <c:showPercent val="0"/>
          <c:showBubbleSize val="0"/>
        </c:dLbls>
        <c:marker val="1"/>
        <c:smooth val="0"/>
        <c:axId val="1534325776"/>
        <c:axId val="1738317216"/>
      </c:lineChart>
      <c:catAx>
        <c:axId val="1534325776"/>
        <c:scaling>
          <c:orientation val="minMax"/>
        </c:scaling>
        <c:delete val="0"/>
        <c:axPos val="b"/>
        <c:numFmt formatCode="General" sourceLinked="1"/>
        <c:majorTickMark val="out"/>
        <c:minorTickMark val="none"/>
        <c:tickLblPos val="low"/>
        <c:spPr>
          <a:noFill/>
          <a:ln w="9525" cap="flat" cmpd="sng" algn="ctr">
            <a:solidFill>
              <a:srgbClr val="868686"/>
            </a:solidFill>
            <a:round/>
          </a:ln>
          <a:effectLst/>
        </c:spPr>
        <c:txPr>
          <a:bodyPr rot="-2700000" spcFirstLastPara="1" vertOverflow="ellipsis"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738317216"/>
        <c:crosses val="autoZero"/>
        <c:auto val="1"/>
        <c:lblAlgn val="ctr"/>
        <c:lblOffset val="100"/>
        <c:noMultiLvlLbl val="0"/>
      </c:catAx>
      <c:valAx>
        <c:axId val="1738317216"/>
        <c:scaling>
          <c:orientation val="minMax"/>
        </c:scaling>
        <c:delete val="0"/>
        <c:axPos val="l"/>
        <c:majorGridlines>
          <c:spPr>
            <a:ln w="3175" cap="flat" cmpd="sng" algn="ctr">
              <a:solidFill>
                <a:srgbClr val="A5A5A5"/>
              </a:solidFill>
              <a:prstDash val="dash"/>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r>
                  <a:rPr lang="en-AU"/>
                  <a:t>Sent-out generation difference (GWh)</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endParaRPr lang="en-US"/>
            </a:p>
          </c:txPr>
        </c:title>
        <c:numFmt formatCode="#,##0" sourceLinked="1"/>
        <c:majorTickMark val="out"/>
        <c:minorTickMark val="none"/>
        <c:tickLblPos val="nextTo"/>
        <c:spPr>
          <a:noFill/>
          <a:ln>
            <a:solidFill>
              <a:srgbClr val="868686"/>
            </a:solidFill>
          </a:ln>
          <a:effectLst/>
        </c:spPr>
        <c:txPr>
          <a:bodyPr rot="-6000000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53432577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1200" b="0">
          <a:latin typeface="Arial Narrow"/>
          <a:ea typeface="Arial Narrow"/>
          <a:cs typeface="Arial Narrow"/>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'---Compare options---'!$H$26</c:f>
              <c:strCache>
                <c:ptCount val="1"/>
                <c:pt idx="0">
                  <c:v>Black Coal</c:v>
                </c:pt>
              </c:strCache>
            </c:strRef>
          </c:tx>
          <c:spPr>
            <a:solidFill>
              <a:srgbClr val="351C21"/>
            </a:solidFill>
            <a:ln>
              <a:noFill/>
              <a:prstDash val="solid"/>
            </a:ln>
            <a:effectLst/>
            <a:extLst>
              <a:ext uri="{91240B29-F687-4F45-9708-019B960494DF}">
                <a14:hiddenLine xmlns:a14="http://schemas.microsoft.com/office/drawing/2010/main">
                  <a:solidFill>
                    <a:srgbClr val="351C21"/>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options---'!$I$26:$AK$26</c:f>
              <c:numCache>
                <c:formatCode>#,##0</c:formatCode>
                <c:ptCount val="29"/>
                <c:pt idx="0">
                  <c:v>0</c:v>
                </c:pt>
                <c:pt idx="1">
                  <c:v>0</c:v>
                </c:pt>
                <c:pt idx="2">
                  <c:v>0</c:v>
                </c:pt>
                <c:pt idx="3">
                  <c:v>201.67733470131861</c:v>
                </c:pt>
                <c:pt idx="4">
                  <c:v>-99.201084002439529</c:v>
                </c:pt>
                <c:pt idx="5">
                  <c:v>27.4205745745694</c:v>
                </c:pt>
                <c:pt idx="6">
                  <c:v>-475.74729088143067</c:v>
                </c:pt>
                <c:pt idx="7">
                  <c:v>-475.74732322555064</c:v>
                </c:pt>
                <c:pt idx="8">
                  <c:v>-519.90030554761051</c:v>
                </c:pt>
                <c:pt idx="9">
                  <c:v>-483.74208839621042</c:v>
                </c:pt>
                <c:pt idx="10">
                  <c:v>-481.1742323494891</c:v>
                </c:pt>
                <c:pt idx="11">
                  <c:v>-318.0920730368498</c:v>
                </c:pt>
                <c:pt idx="12">
                  <c:v>-318.09207145704022</c:v>
                </c:pt>
                <c:pt idx="13">
                  <c:v>-318.09207252773012</c:v>
                </c:pt>
                <c:pt idx="14">
                  <c:v>-17.212349999999788</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c:ext xmlns:c16="http://schemas.microsoft.com/office/drawing/2014/chart" uri="{C3380CC4-5D6E-409C-BE32-E72D297353CC}">
              <c16:uniqueId val="{00000000-DEA3-46FC-A7AC-BD1D1153AF70}"/>
            </c:ext>
          </c:extLst>
        </c:ser>
        <c:ser>
          <c:idx val="1"/>
          <c:order val="1"/>
          <c:tx>
            <c:strRef>
              <c:f>'---Compare options---'!$H$27</c:f>
              <c:strCache>
                <c:ptCount val="1"/>
                <c:pt idx="0">
                  <c:v>Brown Coal</c:v>
                </c:pt>
              </c:strCache>
            </c:strRef>
          </c:tx>
          <c:spPr>
            <a:solidFill>
              <a:srgbClr val="BC2F00"/>
            </a:solidFill>
            <a:ln>
              <a:noFill/>
              <a:prstDash val="solid"/>
            </a:ln>
            <a:effectLst/>
            <a:extLst>
              <a:ext uri="{91240B29-F687-4F45-9708-019B960494DF}">
                <a14:hiddenLine xmlns:a14="http://schemas.microsoft.com/office/drawing/2010/main">
                  <a:solidFill>
                    <a:srgbClr val="BC2F00"/>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options---'!$I$27:$AK$27</c:f>
              <c:numCache>
                <c:formatCode>#,##0</c:formatCode>
                <c:ptCount val="29"/>
                <c:pt idx="0">
                  <c:v>0</c:v>
                </c:pt>
                <c:pt idx="1">
                  <c:v>0</c:v>
                </c:pt>
                <c:pt idx="2">
                  <c:v>0</c:v>
                </c:pt>
                <c:pt idx="3">
                  <c:v>46.893856585259527</c:v>
                </c:pt>
                <c:pt idx="4">
                  <c:v>86.567927322799733</c:v>
                </c:pt>
                <c:pt idx="5">
                  <c:v>-25.582201779100615</c:v>
                </c:pt>
                <c:pt idx="6">
                  <c:v>-25.582201707470176</c:v>
                </c:pt>
                <c:pt idx="7">
                  <c:v>-25.582202151079855</c:v>
                </c:pt>
                <c:pt idx="8">
                  <c:v>-7.0644653901695165</c:v>
                </c:pt>
                <c:pt idx="9">
                  <c:v>-9.2292109002301004E-4</c:v>
                </c:pt>
                <c:pt idx="10">
                  <c:v>-1.0314934979760437E-4</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c:ext xmlns:c16="http://schemas.microsoft.com/office/drawing/2014/chart" uri="{C3380CC4-5D6E-409C-BE32-E72D297353CC}">
              <c16:uniqueId val="{00000001-DEA3-46FC-A7AC-BD1D1153AF70}"/>
            </c:ext>
          </c:extLst>
        </c:ser>
        <c:ser>
          <c:idx val="2"/>
          <c:order val="2"/>
          <c:tx>
            <c:strRef>
              <c:f>'---Compare options---'!$H$28</c:f>
              <c:strCache>
                <c:ptCount val="1"/>
                <c:pt idx="0">
                  <c:v>CCGT</c:v>
                </c:pt>
              </c:strCache>
            </c:strRef>
          </c:tx>
          <c:spPr>
            <a:solidFill>
              <a:srgbClr val="750E5C"/>
            </a:solidFill>
            <a:ln>
              <a:noFill/>
              <a:prstDash val="solid"/>
            </a:ln>
            <a:effectLst/>
            <a:extLst>
              <a:ext uri="{91240B29-F687-4F45-9708-019B960494DF}">
                <a14:hiddenLine xmlns:a14="http://schemas.microsoft.com/office/drawing/2010/main">
                  <a:solidFill>
                    <a:srgbClr val="750E5C"/>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options---'!$I$28:$AK$28</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c:ext xmlns:c16="http://schemas.microsoft.com/office/drawing/2014/chart" uri="{C3380CC4-5D6E-409C-BE32-E72D297353CC}">
              <c16:uniqueId val="{00000002-DEA3-46FC-A7AC-BD1D1153AF70}"/>
            </c:ext>
          </c:extLst>
        </c:ser>
        <c:ser>
          <c:idx val="3"/>
          <c:order val="3"/>
          <c:tx>
            <c:strRef>
              <c:f>'---Compare options---'!$H$29</c:f>
              <c:strCache>
                <c:ptCount val="1"/>
                <c:pt idx="0">
                  <c:v>Gas - Steam</c:v>
                </c:pt>
              </c:strCache>
            </c:strRef>
          </c:tx>
          <c:spPr>
            <a:solidFill>
              <a:srgbClr val="8CE8AD"/>
            </a:solidFill>
            <a:ln>
              <a:noFill/>
              <a:prstDash val="solid"/>
            </a:ln>
            <a:effectLst/>
            <a:extLst>
              <a:ext uri="{91240B29-F687-4F45-9708-019B960494DF}">
                <a14:hiddenLine xmlns:a14="http://schemas.microsoft.com/office/drawing/2010/main">
                  <a:solidFill>
                    <a:srgbClr val="8CE8AD"/>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options---'!$I$29:$AK$29</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c:ext xmlns:c16="http://schemas.microsoft.com/office/drawing/2014/chart" uri="{C3380CC4-5D6E-409C-BE32-E72D297353CC}">
              <c16:uniqueId val="{00000003-DEA3-46FC-A7AC-BD1D1153AF70}"/>
            </c:ext>
          </c:extLst>
        </c:ser>
        <c:ser>
          <c:idx val="4"/>
          <c:order val="4"/>
          <c:tx>
            <c:strRef>
              <c:f>'---Compare options---'!$H$30</c:f>
              <c:strCache>
                <c:ptCount val="1"/>
                <c:pt idx="0">
                  <c:v>OCGT / Diesel</c:v>
                </c:pt>
              </c:strCache>
            </c:strRef>
          </c:tx>
          <c:spPr>
            <a:solidFill>
              <a:srgbClr val="C981B2"/>
            </a:solidFill>
            <a:ln>
              <a:noFill/>
              <a:prstDash val="solid"/>
            </a:ln>
            <a:effectLst/>
            <a:extLst>
              <a:ext uri="{91240B29-F687-4F45-9708-019B960494DF}">
                <a14:hiddenLine xmlns:a14="http://schemas.microsoft.com/office/drawing/2010/main">
                  <a:solidFill>
                    <a:srgbClr val="C981B2"/>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options---'!$I$30:$AK$30</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-2.4558909899496939E-4</c:v>
                </c:pt>
                <c:pt idx="17">
                  <c:v>-2.4562492035329342E-4</c:v>
                </c:pt>
                <c:pt idx="18">
                  <c:v>-113.49244617683871</c:v>
                </c:pt>
                <c:pt idx="19">
                  <c:v>-113.49244622706919</c:v>
                </c:pt>
                <c:pt idx="20">
                  <c:v>-228.31478108894044</c:v>
                </c:pt>
                <c:pt idx="21">
                  <c:v>-228.31531584170989</c:v>
                </c:pt>
                <c:pt idx="22">
                  <c:v>-218.83085596063938</c:v>
                </c:pt>
                <c:pt idx="23">
                  <c:v>-200.3196753951006</c:v>
                </c:pt>
                <c:pt idx="24">
                  <c:v>-197.72578475827959</c:v>
                </c:pt>
                <c:pt idx="25">
                  <c:v>-208.73548479868532</c:v>
                </c:pt>
                <c:pt idx="26">
                  <c:v>-208.73548486591517</c:v>
                </c:pt>
                <c:pt idx="27">
                  <c:v>-332.12101029560472</c:v>
                </c:pt>
                <c:pt idx="28">
                  <c:v>-396.27920658666062</c:v>
                </c:pt>
              </c:numCache>
            </c:numRef>
          </c:val>
          <c:extLst>
            <c:ext xmlns:c16="http://schemas.microsoft.com/office/drawing/2014/chart" uri="{C3380CC4-5D6E-409C-BE32-E72D297353CC}">
              <c16:uniqueId val="{00000004-DEA3-46FC-A7AC-BD1D1153AF70}"/>
            </c:ext>
          </c:extLst>
        </c:ser>
        <c:ser>
          <c:idx val="5"/>
          <c:order val="5"/>
          <c:tx>
            <c:strRef>
              <c:f>'---Compare options---'!$H$31</c:f>
              <c:strCache>
                <c:ptCount val="1"/>
                <c:pt idx="0">
                  <c:v>Hydro</c:v>
                </c:pt>
              </c:strCache>
            </c:strRef>
          </c:tx>
          <c:spPr>
            <a:solidFill>
              <a:srgbClr val="188CE5"/>
            </a:solidFill>
            <a:ln>
              <a:noFill/>
              <a:prstDash val="solid"/>
            </a:ln>
            <a:effectLst/>
            <a:extLst>
              <a:ext uri="{91240B29-F687-4F45-9708-019B960494DF}">
                <a14:hiddenLine xmlns:a14="http://schemas.microsoft.com/office/drawing/2010/main">
                  <a:solidFill>
                    <a:srgbClr val="188CE5"/>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options---'!$I$31:$AK$31</c:f>
              <c:numCache>
                <c:formatCode>#,##0</c:formatCode>
                <c:ptCount val="29"/>
                <c:pt idx="0">
                  <c:v>0</c:v>
                </c:pt>
                <c:pt idx="1">
                  <c:v>0</c:v>
                </c:pt>
                <c:pt idx="2">
                  <c:v>0</c:v>
                </c:pt>
                <c:pt idx="3">
                  <c:v>0</c:v>
                </c:pt>
                <c:pt idx="4">
                  <c:v>0</c:v>
                </c:pt>
                <c:pt idx="5">
                  <c:v>0</c:v>
                </c:pt>
                <c:pt idx="6">
                  <c:v>250</c:v>
                </c:pt>
                <c:pt idx="7">
                  <c:v>250</c:v>
                </c:pt>
                <c:pt idx="8">
                  <c:v>250</c:v>
                </c:pt>
                <c:pt idx="9">
                  <c:v>250</c:v>
                </c:pt>
                <c:pt idx="10">
                  <c:v>250</c:v>
                </c:pt>
                <c:pt idx="11">
                  <c:v>250</c:v>
                </c:pt>
                <c:pt idx="12">
                  <c:v>250</c:v>
                </c:pt>
                <c:pt idx="13">
                  <c:v>250</c:v>
                </c:pt>
                <c:pt idx="14">
                  <c:v>250</c:v>
                </c:pt>
                <c:pt idx="15">
                  <c:v>250</c:v>
                </c:pt>
                <c:pt idx="16">
                  <c:v>250</c:v>
                </c:pt>
                <c:pt idx="17">
                  <c:v>250</c:v>
                </c:pt>
                <c:pt idx="18">
                  <c:v>250</c:v>
                </c:pt>
                <c:pt idx="19">
                  <c:v>250</c:v>
                </c:pt>
                <c:pt idx="20">
                  <c:v>250</c:v>
                </c:pt>
                <c:pt idx="21">
                  <c:v>250</c:v>
                </c:pt>
                <c:pt idx="22">
                  <c:v>250</c:v>
                </c:pt>
                <c:pt idx="23">
                  <c:v>250</c:v>
                </c:pt>
                <c:pt idx="24">
                  <c:v>250</c:v>
                </c:pt>
                <c:pt idx="25">
                  <c:v>250</c:v>
                </c:pt>
                <c:pt idx="26">
                  <c:v>250</c:v>
                </c:pt>
                <c:pt idx="27">
                  <c:v>250</c:v>
                </c:pt>
                <c:pt idx="28">
                  <c:v>250</c:v>
                </c:pt>
              </c:numCache>
            </c:numRef>
          </c:val>
          <c:extLst>
            <c:ext xmlns:c16="http://schemas.microsoft.com/office/drawing/2014/chart" uri="{C3380CC4-5D6E-409C-BE32-E72D297353CC}">
              <c16:uniqueId val="{00000005-DEA3-46FC-A7AC-BD1D1153AF70}"/>
            </c:ext>
          </c:extLst>
        </c:ser>
        <c:ser>
          <c:idx val="6"/>
          <c:order val="6"/>
          <c:tx>
            <c:strRef>
              <c:f>'---Compare options---'!$H$32</c:f>
              <c:strCache>
                <c:ptCount val="1"/>
                <c:pt idx="0">
                  <c:v>Wind</c:v>
                </c:pt>
              </c:strCache>
            </c:strRef>
          </c:tx>
          <c:spPr>
            <a:solidFill>
              <a:srgbClr val="168736"/>
            </a:solidFill>
            <a:ln>
              <a:noFill/>
              <a:prstDash val="solid"/>
            </a:ln>
            <a:effectLst/>
            <a:extLst>
              <a:ext uri="{91240B29-F687-4F45-9708-019B960494DF}">
                <a14:hiddenLine xmlns:a14="http://schemas.microsoft.com/office/drawing/2010/main">
                  <a:solidFill>
                    <a:srgbClr val="168736"/>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options---'!$I$32:$AK$32</c:f>
              <c:numCache>
                <c:formatCode>#,##0</c:formatCode>
                <c:ptCount val="29"/>
                <c:pt idx="0">
                  <c:v>0</c:v>
                </c:pt>
                <c:pt idx="1">
                  <c:v>-5.7980470955953933E-5</c:v>
                </c:pt>
                <c:pt idx="2">
                  <c:v>-2.133545967808459E-5</c:v>
                </c:pt>
                <c:pt idx="3">
                  <c:v>-172.92633432760158</c:v>
                </c:pt>
                <c:pt idx="4">
                  <c:v>-0.32837299745915516</c:v>
                </c:pt>
                <c:pt idx="5">
                  <c:v>-0.32835152241568721</c:v>
                </c:pt>
                <c:pt idx="6">
                  <c:v>-228.69784692236135</c:v>
                </c:pt>
                <c:pt idx="7">
                  <c:v>-220.92046452243085</c:v>
                </c:pt>
                <c:pt idx="8">
                  <c:v>-424.03920461597227</c:v>
                </c:pt>
                <c:pt idx="9">
                  <c:v>-423.71078489642605</c:v>
                </c:pt>
                <c:pt idx="10">
                  <c:v>-423.71054051590181</c:v>
                </c:pt>
                <c:pt idx="11">
                  <c:v>-458.65457371771845</c:v>
                </c:pt>
                <c:pt idx="12">
                  <c:v>-934.71595969962073</c:v>
                </c:pt>
                <c:pt idx="13">
                  <c:v>-1139.6898797887734</c:v>
                </c:pt>
                <c:pt idx="14">
                  <c:v>-1500.3297594344185</c:v>
                </c:pt>
                <c:pt idx="15">
                  <c:v>-1316.254304488124</c:v>
                </c:pt>
                <c:pt idx="16">
                  <c:v>-1555.1900562374794</c:v>
                </c:pt>
                <c:pt idx="17">
                  <c:v>-1223.6835998797615</c:v>
                </c:pt>
                <c:pt idx="18">
                  <c:v>-1270.6459128240203</c:v>
                </c:pt>
                <c:pt idx="19">
                  <c:v>-1426.4417939279265</c:v>
                </c:pt>
                <c:pt idx="20">
                  <c:v>-1105.2288331048658</c:v>
                </c:pt>
                <c:pt idx="21">
                  <c:v>-1159.092624222023</c:v>
                </c:pt>
                <c:pt idx="22">
                  <c:v>-1432.6049344733183</c:v>
                </c:pt>
                <c:pt idx="23">
                  <c:v>-1464.9826870083198</c:v>
                </c:pt>
                <c:pt idx="24">
                  <c:v>-1166.9141925916847</c:v>
                </c:pt>
                <c:pt idx="25">
                  <c:v>-1419.892855455706</c:v>
                </c:pt>
                <c:pt idx="26">
                  <c:v>-1106.6181336463487</c:v>
                </c:pt>
                <c:pt idx="27">
                  <c:v>-890.86068596594123</c:v>
                </c:pt>
                <c:pt idx="28">
                  <c:v>-1183.8145749795003</c:v>
                </c:pt>
              </c:numCache>
            </c:numRef>
          </c:val>
          <c:extLst>
            <c:ext xmlns:c16="http://schemas.microsoft.com/office/drawing/2014/chart" uri="{C3380CC4-5D6E-409C-BE32-E72D297353CC}">
              <c16:uniqueId val="{00000006-DEA3-46FC-A7AC-BD1D1153AF70}"/>
            </c:ext>
          </c:extLst>
        </c:ser>
        <c:ser>
          <c:idx val="7"/>
          <c:order val="7"/>
          <c:tx>
            <c:strRef>
              <c:f>'---Compare options---'!$H$33</c:f>
              <c:strCache>
                <c:ptCount val="1"/>
                <c:pt idx="0">
                  <c:v>Solar PV</c:v>
                </c:pt>
              </c:strCache>
            </c:strRef>
          </c:tx>
          <c:spPr>
            <a:solidFill>
              <a:srgbClr val="FFB46A"/>
            </a:solidFill>
            <a:ln>
              <a:noFill/>
              <a:prstDash val="solid"/>
            </a:ln>
            <a:effectLst/>
            <a:extLst>
              <a:ext uri="{91240B29-F687-4F45-9708-019B960494DF}">
                <a14:hiddenLine xmlns:a14="http://schemas.microsoft.com/office/drawing/2010/main">
                  <a:solidFill>
                    <a:srgbClr val="FFB46A"/>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options---'!$I$33:$AK$33</c:f>
              <c:numCache>
                <c:formatCode>#,##0</c:formatCode>
                <c:ptCount val="29"/>
                <c:pt idx="0">
                  <c:v>0</c:v>
                </c:pt>
                <c:pt idx="1">
                  <c:v>0</c:v>
                </c:pt>
                <c:pt idx="2">
                  <c:v>0</c:v>
                </c:pt>
                <c:pt idx="3">
                  <c:v>0</c:v>
                </c:pt>
                <c:pt idx="4">
                  <c:v>0</c:v>
                </c:pt>
                <c:pt idx="5">
                  <c:v>0</c:v>
                </c:pt>
                <c:pt idx="6">
                  <c:v>257.09785217437911</c:v>
                </c:pt>
                <c:pt idx="7">
                  <c:v>257.09780997192956</c:v>
                </c:pt>
                <c:pt idx="8">
                  <c:v>489.48219868770138</c:v>
                </c:pt>
                <c:pt idx="9">
                  <c:v>489.48219866653199</c:v>
                </c:pt>
                <c:pt idx="10">
                  <c:v>489.48219863229133</c:v>
                </c:pt>
                <c:pt idx="11">
                  <c:v>489.48219852526199</c:v>
                </c:pt>
                <c:pt idx="12">
                  <c:v>489.48219848712142</c:v>
                </c:pt>
                <c:pt idx="13">
                  <c:v>489.48219845232052</c:v>
                </c:pt>
                <c:pt idx="14">
                  <c:v>489.48219831169081</c:v>
                </c:pt>
                <c:pt idx="15">
                  <c:v>489.48219819013138</c:v>
                </c:pt>
                <c:pt idx="16">
                  <c:v>-155.64874489500835</c:v>
                </c:pt>
                <c:pt idx="17">
                  <c:v>-155.64854530585944</c:v>
                </c:pt>
                <c:pt idx="18">
                  <c:v>-155.64874613738903</c:v>
                </c:pt>
                <c:pt idx="19">
                  <c:v>-310.22853814771952</c:v>
                </c:pt>
                <c:pt idx="20">
                  <c:v>-531.21408075777072</c:v>
                </c:pt>
                <c:pt idx="21">
                  <c:v>-503.09635455043826</c:v>
                </c:pt>
                <c:pt idx="22">
                  <c:v>-792.86957522305966</c:v>
                </c:pt>
                <c:pt idx="23">
                  <c:v>-792.8695770366794</c:v>
                </c:pt>
                <c:pt idx="24">
                  <c:v>-1345.9641884595476</c:v>
                </c:pt>
                <c:pt idx="25">
                  <c:v>-1110.8762725112247</c:v>
                </c:pt>
                <c:pt idx="26">
                  <c:v>-1304.3338614779896</c:v>
                </c:pt>
                <c:pt idx="27">
                  <c:v>-301.96785774101227</c:v>
                </c:pt>
                <c:pt idx="28">
                  <c:v>-403.98653394317807</c:v>
                </c:pt>
              </c:numCache>
            </c:numRef>
          </c:val>
          <c:extLst>
            <c:ext xmlns:c16="http://schemas.microsoft.com/office/drawing/2014/chart" uri="{C3380CC4-5D6E-409C-BE32-E72D297353CC}">
              <c16:uniqueId val="{00000007-DEA3-46FC-A7AC-BD1D1153AF70}"/>
            </c:ext>
          </c:extLst>
        </c:ser>
        <c:dLbls>
          <c:showLegendKey val="0"/>
          <c:showVal val="0"/>
          <c:showCatName val="0"/>
          <c:showSerName val="0"/>
          <c:showPercent val="0"/>
          <c:showBubbleSize val="0"/>
        </c:dLbls>
        <c:gapWidth val="150"/>
        <c:overlap val="100"/>
        <c:axId val="1844338624"/>
        <c:axId val="1844337536"/>
      </c:barChart>
      <c:lineChart>
        <c:grouping val="standard"/>
        <c:varyColors val="0"/>
        <c:ser>
          <c:idx val="8"/>
          <c:order val="8"/>
          <c:tx>
            <c:strRef>
              <c:f>'---Compare options---'!$H$34</c:f>
              <c:strCache>
                <c:ptCount val="1"/>
                <c:pt idx="0">
                  <c:v>Grid Battery</c:v>
                </c:pt>
              </c:strCache>
            </c:strRef>
          </c:tx>
          <c:spPr>
            <a:ln w="28575" cap="rnd">
              <a:solidFill>
                <a:srgbClr val="724BC3"/>
              </a:solidFill>
              <a:prstDash val="sysDot"/>
              <a:round/>
            </a:ln>
            <a:effectLst/>
          </c:spPr>
          <c:marker>
            <c:symbol val="none"/>
          </c:marker>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options---'!$I$34:$AK$34</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-1.8818234002537793E-4</c:v>
                </c:pt>
                <c:pt idx="13">
                  <c:v>-1.8831340997849111E-4</c:v>
                </c:pt>
                <c:pt idx="14">
                  <c:v>-5.3798718005282353E-4</c:v>
                </c:pt>
                <c:pt idx="15">
                  <c:v>-4.1473751991816243E-4</c:v>
                </c:pt>
                <c:pt idx="16">
                  <c:v>83.03044602107002</c:v>
                </c:pt>
                <c:pt idx="17">
                  <c:v>83.030445493950083</c:v>
                </c:pt>
                <c:pt idx="18">
                  <c:v>-34.474041886619943</c:v>
                </c:pt>
                <c:pt idx="19">
                  <c:v>-34.474045049900269</c:v>
                </c:pt>
                <c:pt idx="20">
                  <c:v>-229.58790819431169</c:v>
                </c:pt>
                <c:pt idx="21">
                  <c:v>-229.58790831562055</c:v>
                </c:pt>
                <c:pt idx="22">
                  <c:v>-229.58790847233104</c:v>
                </c:pt>
                <c:pt idx="23">
                  <c:v>-52.105009307580985</c:v>
                </c:pt>
                <c:pt idx="24">
                  <c:v>-52.104908556771079</c:v>
                </c:pt>
                <c:pt idx="25">
                  <c:v>56.901333348928347</c:v>
                </c:pt>
                <c:pt idx="26">
                  <c:v>56.901228178317979</c:v>
                </c:pt>
                <c:pt idx="27">
                  <c:v>-99.501789537331206</c:v>
                </c:pt>
                <c:pt idx="28">
                  <c:v>-99.501805505431548</c:v>
                </c:pt>
              </c:numCache>
            </c:numRef>
          </c:val>
          <c:smooth val="0"/>
          <c:extLst>
            <c:ext xmlns:c16="http://schemas.microsoft.com/office/drawing/2014/chart" uri="{C3380CC4-5D6E-409C-BE32-E72D297353CC}">
              <c16:uniqueId val="{00000008-DEA3-46FC-A7AC-BD1D1153AF70}"/>
            </c:ext>
          </c:extLst>
        </c:ser>
        <c:ser>
          <c:idx val="9"/>
          <c:order val="9"/>
          <c:tx>
            <c:strRef>
              <c:f>'---Compare options---'!$H$35</c:f>
              <c:strCache>
                <c:ptCount val="1"/>
                <c:pt idx="0">
                  <c:v>Pumped Hydro</c:v>
                </c:pt>
              </c:strCache>
            </c:strRef>
          </c:tx>
          <c:spPr>
            <a:ln w="28575" cap="rnd">
              <a:solidFill>
                <a:srgbClr val="87D3F2"/>
              </a:solidFill>
              <a:prstDash val="sysDot"/>
              <a:round/>
            </a:ln>
            <a:effectLst/>
          </c:spPr>
          <c:marker>
            <c:symbol val="none"/>
          </c:marker>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options---'!$I$35:$AK$35</c:f>
              <c:numCache>
                <c:formatCode>#,##0</c:formatCode>
                <c:ptCount val="29"/>
                <c:pt idx="0">
                  <c:v>0</c:v>
                </c:pt>
                <c:pt idx="1">
                  <c:v>0</c:v>
                </c:pt>
                <c:pt idx="2">
                  <c:v>0</c:v>
                </c:pt>
                <c:pt idx="3">
                  <c:v>0</c:v>
                </c:pt>
                <c:pt idx="4">
                  <c:v>0</c:v>
                </c:pt>
                <c:pt idx="5">
                  <c:v>0</c:v>
                </c:pt>
                <c:pt idx="6">
                  <c:v>0</c:v>
                </c:pt>
                <c:pt idx="7">
                  <c:v>0</c:v>
                </c:pt>
                <c:pt idx="8">
                  <c:v>1.0000000020227162E-4</c:v>
                </c:pt>
                <c:pt idx="9">
                  <c:v>1.0000000020227162E-4</c:v>
                </c:pt>
                <c:pt idx="10">
                  <c:v>1.0000000020227162E-4</c:v>
                </c:pt>
                <c:pt idx="11">
                  <c:v>1.0000000020227162E-4</c:v>
                </c:pt>
                <c:pt idx="12">
                  <c:v>-1.3722397943638498E-4</c:v>
                </c:pt>
                <c:pt idx="13">
                  <c:v>-1.3732780007558176E-4</c:v>
                </c:pt>
                <c:pt idx="14">
                  <c:v>-1.3788836986350361E-4</c:v>
                </c:pt>
                <c:pt idx="15">
                  <c:v>-1.3804156969854375E-4</c:v>
                </c:pt>
                <c:pt idx="16">
                  <c:v>-306.35573991026013</c:v>
                </c:pt>
                <c:pt idx="17">
                  <c:v>-306.35573988077977</c:v>
                </c:pt>
                <c:pt idx="18">
                  <c:v>-305.99696097272954</c:v>
                </c:pt>
                <c:pt idx="19">
                  <c:v>-305.99696101804966</c:v>
                </c:pt>
                <c:pt idx="20">
                  <c:v>-213.48688316643984</c:v>
                </c:pt>
                <c:pt idx="21">
                  <c:v>-260.58078326502073</c:v>
                </c:pt>
                <c:pt idx="22">
                  <c:v>-260.5807833147901</c:v>
                </c:pt>
                <c:pt idx="23">
                  <c:v>-471.42608384895357</c:v>
                </c:pt>
                <c:pt idx="24">
                  <c:v>-471.42608415825998</c:v>
                </c:pt>
                <c:pt idx="25">
                  <c:v>-457.24378438076019</c:v>
                </c:pt>
                <c:pt idx="26">
                  <c:v>-457.24378461074048</c:v>
                </c:pt>
                <c:pt idx="27">
                  <c:v>-194.57091499467424</c:v>
                </c:pt>
                <c:pt idx="28">
                  <c:v>-194.57091515949105</c:v>
                </c:pt>
              </c:numCache>
            </c:numRef>
          </c:val>
          <c:smooth val="0"/>
          <c:extLst>
            <c:ext xmlns:c16="http://schemas.microsoft.com/office/drawing/2014/chart" uri="{C3380CC4-5D6E-409C-BE32-E72D297353CC}">
              <c16:uniqueId val="{00000009-DEA3-46FC-A7AC-BD1D1153AF70}"/>
            </c:ext>
          </c:extLst>
        </c:ser>
        <c:dLbls>
          <c:showLegendKey val="0"/>
          <c:showVal val="0"/>
          <c:showCatName val="0"/>
          <c:showSerName val="0"/>
          <c:showPercent val="0"/>
          <c:showBubbleSize val="0"/>
        </c:dLbls>
        <c:marker val="1"/>
        <c:smooth val="0"/>
        <c:axId val="1844338624"/>
        <c:axId val="1844337536"/>
      </c:lineChart>
      <c:catAx>
        <c:axId val="1844338624"/>
        <c:scaling>
          <c:orientation val="minMax"/>
        </c:scaling>
        <c:delete val="0"/>
        <c:axPos val="b"/>
        <c:numFmt formatCode="General" sourceLinked="1"/>
        <c:majorTickMark val="out"/>
        <c:minorTickMark val="none"/>
        <c:tickLblPos val="low"/>
        <c:spPr>
          <a:noFill/>
          <a:ln w="9525" cap="flat" cmpd="sng" algn="ctr">
            <a:solidFill>
              <a:srgbClr val="868686"/>
            </a:solidFill>
            <a:round/>
          </a:ln>
          <a:effectLst/>
        </c:spPr>
        <c:txPr>
          <a:bodyPr rot="-2700000" spcFirstLastPara="1" vertOverflow="ellipsis"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44337536"/>
        <c:crosses val="autoZero"/>
        <c:auto val="1"/>
        <c:lblAlgn val="ctr"/>
        <c:lblOffset val="100"/>
        <c:noMultiLvlLbl val="0"/>
      </c:catAx>
      <c:valAx>
        <c:axId val="1844337536"/>
        <c:scaling>
          <c:orientation val="minMax"/>
        </c:scaling>
        <c:delete val="0"/>
        <c:axPos val="l"/>
        <c:majorGridlines>
          <c:spPr>
            <a:ln w="3175" cap="flat" cmpd="sng" algn="ctr">
              <a:solidFill>
                <a:srgbClr val="A5A5A5"/>
              </a:solidFill>
              <a:prstDash val="dash"/>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r>
                  <a:rPr lang="en-AU"/>
                  <a:t>Capacity difference (MW)</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endParaRPr lang="en-US"/>
            </a:p>
          </c:txPr>
        </c:title>
        <c:numFmt formatCode="#,##0" sourceLinked="1"/>
        <c:majorTickMark val="out"/>
        <c:minorTickMark val="none"/>
        <c:tickLblPos val="nextTo"/>
        <c:spPr>
          <a:noFill/>
          <a:ln>
            <a:solidFill>
              <a:srgbClr val="868686"/>
            </a:solidFill>
          </a:ln>
          <a:effectLst/>
        </c:spPr>
        <c:txPr>
          <a:bodyPr rot="-6000000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4433862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1200" b="0">
          <a:latin typeface="Arial Narrow"/>
          <a:ea typeface="Arial Narrow"/>
          <a:cs typeface="Arial Narrow"/>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4</xdr:col>
      <xdr:colOff>543116</xdr:colOff>
      <xdr:row>5</xdr:row>
      <xdr:rowOff>1119</xdr:rowOff>
    </xdr:from>
    <xdr:to>
      <xdr:col>14</xdr:col>
      <xdr:colOff>1226571</xdr:colOff>
      <xdr:row>30</xdr:row>
      <xdr:rowOff>78442</xdr:rowOff>
    </xdr:to>
    <xdr:sp macro="" textlink="">
      <xdr:nvSpPr>
        <xdr:cNvPr id="2" name="Rectangle 1">
          <a:extLst>
            <a:ext uri="{FF2B5EF4-FFF2-40B4-BE49-F238E27FC236}">
              <a16:creationId xmlns:a16="http://schemas.microsoft.com/office/drawing/2014/main" id="{00000000-0008-0000-0000-000002000000}"/>
            </a:ext>
          </a:extLst>
        </xdr:cNvPr>
        <xdr:cNvSpPr>
          <a:spLocks noChangeAspect="1"/>
        </xdr:cNvSpPr>
      </xdr:nvSpPr>
      <xdr:spPr>
        <a:xfrm>
          <a:off x="2867216" y="810744"/>
          <a:ext cx="6493705" cy="4125448"/>
        </a:xfrm>
        <a:custGeom>
          <a:avLst/>
          <a:gdLst>
            <a:gd name="connsiteX0" fmla="*/ 0 w 6753225"/>
            <a:gd name="connsiteY0" fmla="*/ 0 h 3400425"/>
            <a:gd name="connsiteX1" fmla="*/ 6753225 w 6753225"/>
            <a:gd name="connsiteY1" fmla="*/ 0 h 3400425"/>
            <a:gd name="connsiteX2" fmla="*/ 6753225 w 6753225"/>
            <a:gd name="connsiteY2" fmla="*/ 3400425 h 3400425"/>
            <a:gd name="connsiteX3" fmla="*/ 0 w 6753225"/>
            <a:gd name="connsiteY3" fmla="*/ 3400425 h 3400425"/>
            <a:gd name="connsiteX4" fmla="*/ 0 w 6753225"/>
            <a:gd name="connsiteY4" fmla="*/ 0 h 3400425"/>
            <a:gd name="connsiteX0" fmla="*/ 0 w 6755607"/>
            <a:gd name="connsiteY0" fmla="*/ 1197768 h 3400425"/>
            <a:gd name="connsiteX1" fmla="*/ 6755607 w 6755607"/>
            <a:gd name="connsiteY1" fmla="*/ 0 h 3400425"/>
            <a:gd name="connsiteX2" fmla="*/ 6755607 w 6755607"/>
            <a:gd name="connsiteY2" fmla="*/ 3400425 h 3400425"/>
            <a:gd name="connsiteX3" fmla="*/ 2382 w 6755607"/>
            <a:gd name="connsiteY3" fmla="*/ 3400425 h 3400425"/>
            <a:gd name="connsiteX4" fmla="*/ 0 w 6755607"/>
            <a:gd name="connsiteY4" fmla="*/ 1197768 h 34004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755607" h="3400425">
              <a:moveTo>
                <a:pt x="0" y="1197768"/>
              </a:moveTo>
              <a:lnTo>
                <a:pt x="6755607" y="0"/>
              </a:lnTo>
              <a:lnTo>
                <a:pt x="6755607" y="3400425"/>
              </a:lnTo>
              <a:lnTo>
                <a:pt x="2382" y="3400425"/>
              </a:lnTo>
              <a:lnTo>
                <a:pt x="0" y="1197768"/>
              </a:lnTo>
              <a:close/>
            </a:path>
          </a:pathLst>
        </a:custGeom>
        <a:solidFill>
          <a:srgbClr val="FFE600"/>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nchorCtr="0"/>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sz="1200">
            <a:solidFill>
              <a:schemeClr val="tx1"/>
            </a:solidFill>
          </a:endParaRPr>
        </a:p>
      </xdr:txBody>
    </xdr:sp>
    <xdr:clientData/>
  </xdr:twoCellAnchor>
  <xdr:twoCellAnchor editAs="absolute">
    <xdr:from>
      <xdr:col>5</xdr:col>
      <xdr:colOff>227966</xdr:colOff>
      <xdr:row>15</xdr:row>
      <xdr:rowOff>35014</xdr:rowOff>
    </xdr:from>
    <xdr:to>
      <xdr:col>14</xdr:col>
      <xdr:colOff>989741</xdr:colOff>
      <xdr:row>21</xdr:row>
      <xdr:rowOff>29463</xdr:rowOff>
    </xdr:to>
    <xdr:sp macro="" textlink="">
      <xdr:nvSpPr>
        <xdr:cNvPr id="3" name="Title 1">
          <a:extLst>
            <a:ext uri="{FF2B5EF4-FFF2-40B4-BE49-F238E27FC236}">
              <a16:creationId xmlns:a16="http://schemas.microsoft.com/office/drawing/2014/main" id="{00000000-0008-0000-0000-000003000000}"/>
            </a:ext>
          </a:extLst>
        </xdr:cNvPr>
        <xdr:cNvSpPr>
          <a:spLocks noGrp="1"/>
        </xdr:cNvSpPr>
      </xdr:nvSpPr>
      <xdr:spPr>
        <a:xfrm>
          <a:off x="3133091" y="2463889"/>
          <a:ext cx="5991000" cy="965999"/>
        </a:xfrm>
        <a:prstGeom prst="rect">
          <a:avLst/>
        </a:prstGeom>
      </xdr:spPr>
      <xdr:txBody>
        <a:bodyPr vert="horz" wrap="square" lIns="0" tIns="0" rIns="0" bIns="0" rtlCol="0" anchor="t" anchorCtr="0">
          <a:noAutofit/>
        </a:bodyPr>
        <a:lstStyle>
          <a:lvl1pPr algn="l" defTabSz="914400" rtl="0" eaLnBrk="1" latinLnBrk="0" hangingPunct="1">
            <a:lnSpc>
              <a:spcPct val="85000"/>
            </a:lnSpc>
            <a:spcBef>
              <a:spcPct val="0"/>
            </a:spcBef>
            <a:buNone/>
            <a:defRPr sz="3000" b="1" kern="1200">
              <a:solidFill>
                <a:schemeClr val="bg1"/>
              </a:solidFill>
              <a:latin typeface="+mn-lt"/>
              <a:ea typeface="+mj-ea"/>
              <a:cs typeface="Arial" pitchFamily="34" charset="0"/>
            </a:defRPr>
          </a:lvl1pPr>
        </a:lstStyle>
        <a:p>
          <a:pPr algn="l"/>
          <a:r>
            <a:rPr lang="en-US">
              <a:solidFill>
                <a:schemeClr val="tx1"/>
              </a:solidFill>
              <a:latin typeface="EYInterstate Light" panose="02000506000000020004" pitchFamily="2" charset="0"/>
            </a:rPr>
            <a:t>Project</a:t>
          </a:r>
          <a:r>
            <a:rPr lang="en-US" baseline="0">
              <a:solidFill>
                <a:schemeClr val="tx1"/>
              </a:solidFill>
              <a:latin typeface="EYInterstate Light" panose="02000506000000020004" pitchFamily="2" charset="0"/>
            </a:rPr>
            <a:t> Marinus Economic Modelling Results</a:t>
          </a:r>
          <a:endParaRPr lang="en-GB">
            <a:solidFill>
              <a:schemeClr val="tx1"/>
            </a:solidFill>
            <a:latin typeface="EYInterstate Light" panose="02000506000000020004" pitchFamily="2" charset="0"/>
          </a:endParaRPr>
        </a:p>
      </xdr:txBody>
    </xdr:sp>
    <xdr:clientData/>
  </xdr:twoCellAnchor>
  <xdr:twoCellAnchor editAs="absolute">
    <xdr:from>
      <xdr:col>5</xdr:col>
      <xdr:colOff>227966</xdr:colOff>
      <xdr:row>21</xdr:row>
      <xdr:rowOff>87709</xdr:rowOff>
    </xdr:from>
    <xdr:to>
      <xdr:col>14</xdr:col>
      <xdr:colOff>989741</xdr:colOff>
      <xdr:row>26</xdr:row>
      <xdr:rowOff>7691</xdr:rowOff>
    </xdr:to>
    <xdr:sp macro="" textlink="">
      <xdr:nvSpPr>
        <xdr:cNvPr id="4" name="Subtitle 2">
          <a:extLst>
            <a:ext uri="{FF2B5EF4-FFF2-40B4-BE49-F238E27FC236}">
              <a16:creationId xmlns:a16="http://schemas.microsoft.com/office/drawing/2014/main" id="{00000000-0008-0000-0000-000004000000}"/>
            </a:ext>
          </a:extLst>
        </xdr:cNvPr>
        <xdr:cNvSpPr>
          <a:spLocks noGrp="1"/>
        </xdr:cNvSpPr>
      </xdr:nvSpPr>
      <xdr:spPr>
        <a:xfrm>
          <a:off x="3133091" y="3488134"/>
          <a:ext cx="5991000" cy="729607"/>
        </a:xfrm>
        <a:prstGeom prst="rect">
          <a:avLst/>
        </a:prstGeom>
      </xdr:spPr>
      <xdr:txBody>
        <a:bodyPr vert="horz" wrap="square" lIns="0" tIns="0" rIns="0" bIns="0" rtlCol="0" anchor="t" anchorCtr="0">
          <a:noAutofit/>
        </a:bodyPr>
        <a:lstStyle>
          <a:lvl1pPr marL="356616" indent="-356616" algn="l" defTabSz="914400" rtl="0" eaLnBrk="1" latinLnBrk="0" hangingPunct="1">
            <a:spcBef>
              <a:spcPct val="20000"/>
            </a:spcBef>
            <a:buClr>
              <a:schemeClr val="accent2"/>
            </a:buClr>
            <a:buSzPct val="70000"/>
            <a:buFont typeface="Arial" pitchFamily="34" charset="0"/>
            <a:buChar char="►"/>
            <a:defRPr sz="2400" kern="1200">
              <a:solidFill>
                <a:schemeClr val="bg1"/>
              </a:solidFill>
              <a:latin typeface="+mn-lt"/>
              <a:ea typeface="+mn-ea"/>
              <a:cs typeface="Arial" pitchFamily="34" charset="0"/>
            </a:defRPr>
          </a:lvl1pPr>
          <a:lvl2pPr marL="713232" indent="-356616" algn="l" defTabSz="914400" rtl="0" eaLnBrk="1" latinLnBrk="0" hangingPunct="1">
            <a:spcBef>
              <a:spcPct val="20000"/>
            </a:spcBef>
            <a:buClr>
              <a:schemeClr val="accent2"/>
            </a:buClr>
            <a:buSzPct val="70000"/>
            <a:buFont typeface="Arial" pitchFamily="34" charset="0"/>
            <a:buChar char="►"/>
            <a:defRPr sz="2000" kern="1200">
              <a:solidFill>
                <a:schemeClr val="bg1"/>
              </a:solidFill>
              <a:latin typeface="+mn-lt"/>
              <a:ea typeface="+mn-ea"/>
              <a:cs typeface="Arial" pitchFamily="34" charset="0"/>
            </a:defRPr>
          </a:lvl2pPr>
          <a:lvl3pPr marL="1069848" indent="-356616" algn="l" defTabSz="914400" rtl="0" eaLnBrk="1" latinLnBrk="0" hangingPunct="1">
            <a:spcBef>
              <a:spcPct val="20000"/>
            </a:spcBef>
            <a:buClr>
              <a:schemeClr val="accent2"/>
            </a:buClr>
            <a:buSzPct val="70000"/>
            <a:buFont typeface="Arial" pitchFamily="34" charset="0"/>
            <a:buChar char="►"/>
            <a:defRPr sz="1800" kern="1200">
              <a:solidFill>
                <a:schemeClr val="bg1"/>
              </a:solidFill>
              <a:latin typeface="+mn-lt"/>
              <a:ea typeface="+mn-ea"/>
              <a:cs typeface="Arial" pitchFamily="34" charset="0"/>
            </a:defRPr>
          </a:lvl3pPr>
          <a:lvl4pPr marL="1426464" indent="-356616" algn="l" defTabSz="914400" rtl="0" eaLnBrk="1" latinLnBrk="0" hangingPunct="1">
            <a:spcBef>
              <a:spcPct val="20000"/>
            </a:spcBef>
            <a:buClr>
              <a:schemeClr val="accent2"/>
            </a:buClr>
            <a:buSzPct val="70000"/>
            <a:buFont typeface="Arial" pitchFamily="34" charset="0"/>
            <a:buChar char="►"/>
            <a:defRPr sz="1600" kern="1200">
              <a:solidFill>
                <a:schemeClr val="bg1"/>
              </a:solidFill>
              <a:latin typeface="+mn-lt"/>
              <a:ea typeface="+mn-ea"/>
              <a:cs typeface="Arial" pitchFamily="34" charset="0"/>
            </a:defRPr>
          </a:lvl4pPr>
          <a:lvl5pPr marL="1783080" indent="-356616" algn="l" defTabSz="914400" rtl="0" eaLnBrk="1" latinLnBrk="0" hangingPunct="1">
            <a:spcBef>
              <a:spcPct val="20000"/>
            </a:spcBef>
            <a:buClr>
              <a:schemeClr val="accent2"/>
            </a:buClr>
            <a:buSzPct val="70000"/>
            <a:buFont typeface="Arial" pitchFamily="34" charset="0"/>
            <a:buChar char="►"/>
            <a:defRPr sz="1600" kern="1200">
              <a:solidFill>
                <a:schemeClr val="bg1"/>
              </a:solidFill>
              <a:latin typeface="+mn-lt"/>
              <a:ea typeface="+mn-ea"/>
              <a:cs typeface="Arial" pitchFamily="34" charset="0"/>
            </a:defRPr>
          </a:lvl5pPr>
          <a:lvl6pPr marL="25146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6pPr>
          <a:lvl7pPr marL="29718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7pPr>
          <a:lvl8pPr marL="34290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8pPr>
          <a:lvl9pPr marL="38862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9pPr>
        </a:lstStyle>
        <a:p>
          <a:pPr marL="0" lvl="0" indent="0" algn="l" defTabSz="914400" rtl="0" eaLnBrk="1" latinLnBrk="0" hangingPunct="1">
            <a:lnSpc>
              <a:spcPct val="85000"/>
            </a:lnSpc>
            <a:spcBef>
              <a:spcPct val="0"/>
            </a:spcBef>
            <a:buNone/>
          </a:pPr>
          <a:r>
            <a:rPr lang="en-US" sz="2000" b="0" kern="1200">
              <a:solidFill>
                <a:schemeClr val="tx1"/>
              </a:solidFill>
              <a:latin typeface="EYInterstate" panose="02000503020000020004" pitchFamily="2" charset="0"/>
              <a:ea typeface="+mj-ea"/>
              <a:cs typeface="Arial" pitchFamily="34" charset="0"/>
            </a:rPr>
            <a:t>Supporting the Economic Modelling Appendix</a:t>
          </a:r>
          <a:r>
            <a:rPr lang="en-US" sz="2000" b="0" kern="1200" baseline="0">
              <a:solidFill>
                <a:schemeClr val="tx1"/>
              </a:solidFill>
              <a:latin typeface="EYInterstate" panose="02000503020000020004" pitchFamily="2" charset="0"/>
              <a:ea typeface="+mj-ea"/>
              <a:cs typeface="Arial" pitchFamily="34" charset="0"/>
            </a:rPr>
            <a:t> to the TasNetworks PACR</a:t>
          </a:r>
        </a:p>
        <a:p>
          <a:pPr marL="0" lvl="0" indent="0" algn="l" defTabSz="914400" rtl="0" eaLnBrk="1" latinLnBrk="0" hangingPunct="1">
            <a:lnSpc>
              <a:spcPct val="85000"/>
            </a:lnSpc>
            <a:spcBef>
              <a:spcPct val="0"/>
            </a:spcBef>
            <a:buNone/>
          </a:pPr>
          <a:endParaRPr lang="en-US" sz="1800" b="0" kern="1200" baseline="0">
            <a:solidFill>
              <a:schemeClr val="tx1"/>
            </a:solidFill>
            <a:latin typeface="EYInterstate" panose="02000503020000020004" pitchFamily="2" charset="0"/>
            <a:ea typeface="+mj-ea"/>
            <a:cs typeface="Arial" pitchFamily="34" charset="0"/>
          </a:endParaRPr>
        </a:p>
        <a:p>
          <a:pPr marL="0" lvl="0" indent="0" algn="l" defTabSz="914400" rtl="0" eaLnBrk="1" latinLnBrk="0" hangingPunct="1">
            <a:lnSpc>
              <a:spcPct val="85000"/>
            </a:lnSpc>
            <a:spcBef>
              <a:spcPct val="0"/>
            </a:spcBef>
            <a:buNone/>
          </a:pPr>
          <a:r>
            <a:rPr lang="en-US" sz="1800" b="1" kern="1200" baseline="0">
              <a:solidFill>
                <a:sysClr val="windowText" lastClr="000000"/>
              </a:solidFill>
              <a:latin typeface="EYInterstate" panose="02000503020000020004" pitchFamily="2" charset="0"/>
              <a:ea typeface="+mj-ea"/>
              <a:cs typeface="Arial" pitchFamily="34" charset="0"/>
            </a:rPr>
            <a:t>TasNetworks</a:t>
          </a:r>
          <a:r>
            <a:rPr lang="en-US" sz="1800" b="0" kern="1200" baseline="0">
              <a:solidFill>
                <a:sysClr val="windowText" lastClr="000000"/>
              </a:solidFill>
              <a:latin typeface="EYInterstate" panose="02000503020000020004" pitchFamily="2" charset="0"/>
              <a:ea typeface="+mj-ea"/>
              <a:cs typeface="Arial" pitchFamily="34" charset="0"/>
            </a:rPr>
            <a:t> | 22 June 2021</a:t>
          </a:r>
          <a:endParaRPr lang="en-GB" sz="1800" b="0" kern="1200">
            <a:solidFill>
              <a:sysClr val="windowText" lastClr="000000"/>
            </a:solidFill>
            <a:latin typeface="EYInterstate" panose="02000503020000020004" pitchFamily="2" charset="0"/>
            <a:ea typeface="+mj-ea"/>
            <a:cs typeface="Arial" pitchFamily="34" charset="0"/>
          </a:endParaRPr>
        </a:p>
      </xdr:txBody>
    </xdr:sp>
    <xdr:clientData/>
  </xdr:twoCellAnchor>
  <xdr:twoCellAnchor editAs="oneCell">
    <xdr:from>
      <xdr:col>14</xdr:col>
      <xdr:colOff>236225</xdr:colOff>
      <xdr:row>37</xdr:row>
      <xdr:rowOff>5428</xdr:rowOff>
    </xdr:from>
    <xdr:to>
      <xdr:col>14</xdr:col>
      <xdr:colOff>1236096</xdr:colOff>
      <xdr:row>44</xdr:row>
      <xdr:rowOff>129888</xdr:rowOff>
    </xdr:to>
    <xdr:pic>
      <xdr:nvPicPr>
        <xdr:cNvPr id="5" name="Picture 4">
          <a:extLst>
            <a:ext uri="{FF2B5EF4-FFF2-40B4-BE49-F238E27FC236}">
              <a16:creationId xmlns:a16="http://schemas.microsoft.com/office/drawing/2014/main" id="{00000000-0008-0000-0000-000005000000}"/>
            </a:ext>
          </a:extLst>
        </xdr:cNvPr>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70575" y="5996653"/>
          <a:ext cx="999871" cy="12579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0</xdr:rowOff>
    </xdr:from>
    <xdr:to>
      <xdr:col>6</xdr:col>
      <xdr:colOff>228075</xdr:colOff>
      <xdr:row>19</xdr:row>
      <xdr:rowOff>173400</xdr:rowOff>
    </xdr:to>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46</xdr:row>
      <xdr:rowOff>0</xdr:rowOff>
    </xdr:from>
    <xdr:to>
      <xdr:col>6</xdr:col>
      <xdr:colOff>228075</xdr:colOff>
      <xdr:row>60</xdr:row>
      <xdr:rowOff>173400</xdr:rowOff>
    </xdr:to>
    <xdr:graphicFrame macro="">
      <xdr:nvGraphicFramePr>
        <xdr:cNvPr id="3" name="Chart 2">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25</xdr:row>
      <xdr:rowOff>0</xdr:rowOff>
    </xdr:from>
    <xdr:to>
      <xdr:col>6</xdr:col>
      <xdr:colOff>228075</xdr:colOff>
      <xdr:row>39</xdr:row>
      <xdr:rowOff>173400</xdr:rowOff>
    </xdr:to>
    <xdr:graphicFrame macro="">
      <xdr:nvGraphicFramePr>
        <xdr:cNvPr id="4" name="Chart 3">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asNetworks/7.%20Marinus%20PACR%202021/Annual%20outcome%20workbooks/Aggregated%20annual%20results%20workbook%20template%20-%20All%20others,%20single%20stage%20-%202021_06_21a.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asNetworks/7.%20Marinus%20PACR%202021/Annual%20outcome%20workbooks/EY%20results%20workbook%20(FY27-30)%20-%20Main%202020_11_06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yaustralia-my.sharepoint.com/personal/damien_slinger_au_ey_com/Documents/Desktop/Marinus/Regional%20yearly%20NPV%20comparison%202020_10_28a.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eyaustralia-my.sharepoint.com/personal/damien_slinger_au_ey_com/Documents/Desktop/Marinus/EY%20results%20workbook%20(FY31-34)%20-%20Main%202020_11_06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elease notice"/>
      <sheetName val="Version notes"/>
      <sheetName val="Abbreviations and notes"/>
      <sheetName val="Method to using workbook"/>
      <sheetName val="Main"/>
      <sheetName val="!!DELETE ME!! - Data checks"/>
      <sheetName val="---Compare options---"/>
      <sheetName val="BaseCase_CF"/>
      <sheetName val="BaseCase_Generation"/>
      <sheetName val="BaseCase_Capacity"/>
      <sheetName val="BaseCase_VOM Cost"/>
      <sheetName val="BaseCase_FOM Cost"/>
      <sheetName val="BaseCase_Fuel Cost"/>
      <sheetName val="BaseCase_Build Cost"/>
      <sheetName val="BaseCase_REHAB Cost"/>
      <sheetName val="BaseCase_REZ Tx Cost"/>
      <sheetName val="BaseCase_USE+DSP Cost"/>
      <sheetName val="BaseCase_SyncCon Cost"/>
      <sheetName val="BaseCase_System Strength Cost"/>
      <sheetName val="Marinus_CF"/>
      <sheetName val="Marinus_Generation"/>
      <sheetName val="Marinus_Capacity"/>
      <sheetName val="Marinus_VOM Cost"/>
      <sheetName val="Marinus_FOM Cost"/>
      <sheetName val="Marinus_Fuel Cost"/>
      <sheetName val="Marinus_Build Cost"/>
      <sheetName val="Marinus_REHAB Cost"/>
      <sheetName val="Marinus_REZ Tx Cost"/>
      <sheetName val="Marinus_USE+DSP Cost"/>
      <sheetName val="Marinus_SyncCon Cost"/>
      <sheetName val="Marinus_System Strength Cost"/>
      <sheetName val="1_NPVall"/>
      <sheetName val="1_GenSO"/>
      <sheetName val="1_Cap"/>
      <sheetName val="1_NSCap"/>
      <sheetName val="1_DemandSum"/>
      <sheetName val="2_NPVall"/>
      <sheetName val="2_GenSO"/>
      <sheetName val="2_Cap"/>
      <sheetName val="2_NSCap"/>
      <sheetName val="2_DemandSum"/>
      <sheetName val="ESS_Charge_GWh"/>
      <sheetName val="ESS_Discharge_GWh"/>
      <sheetName val="ESS_cap MW"/>
      <sheetName val="NPVall_Slow Change"/>
      <sheetName val="GenSO_Slow Change"/>
      <sheetName val="Cap_Slow Change"/>
      <sheetName val="NSCap_Slow Change"/>
      <sheetName val="DemandSum_Slow Change"/>
      <sheetName val="NPVall_Slow Change 600 MW"/>
      <sheetName val="GenSO_Slow Change 600 MW"/>
      <sheetName val="Cap_Slow Change 600 MW"/>
      <sheetName val="NSCap_Slow Change 600 MW"/>
      <sheetName val="DemandSum_Slow Change 600 MW"/>
      <sheetName val="NPVall_Slow Change 750 MW"/>
      <sheetName val="GenSO_Slow Change 750 MW"/>
      <sheetName val="Cap_Slow Change 750 MW"/>
      <sheetName val="NSCap_Slow Change 750 MW"/>
      <sheetName val="DemandSum_Slow Change 750 MW"/>
      <sheetName val="NPVall_Slow Change 1200 MW"/>
      <sheetName val="GenSO_Slow Change 1200 MW"/>
      <sheetName val="Cap_Slow Change 1200 MW"/>
      <sheetName val="NSCap_Slow Change 1200 MW"/>
      <sheetName val="DemandSum_Slow Change 1200 MW"/>
      <sheetName val="NPVall_Slow Change 1500 MW"/>
      <sheetName val="GenSO_Slow Change 1500 MW"/>
      <sheetName val="Cap_Slow Change 1500 MW"/>
      <sheetName val="NSCap_Slow Change 1500 MW"/>
      <sheetName val="DemandSum_Slow Change 1500 MW"/>
      <sheetName val="NPVall_Central"/>
      <sheetName val="GenSO_Central"/>
      <sheetName val="Cap_Central"/>
      <sheetName val="NSCap_Central"/>
      <sheetName val="DemandSum_Central"/>
      <sheetName val="NPVall_Central 600 MW"/>
      <sheetName val="GenSO_Central 600 MW"/>
      <sheetName val="Cap_Central 600 MW"/>
      <sheetName val="NSCap_Central 600 MW"/>
      <sheetName val="DemandSum_Central 600 MW"/>
      <sheetName val="NPVall_Central 750 MW"/>
      <sheetName val="GenSO_Central 750 MW"/>
      <sheetName val="Cap_Central 750 MW"/>
      <sheetName val="NSCap_Central 750 MW"/>
      <sheetName val="DemandSum_Central 750 MW"/>
      <sheetName val="NPVall_Central 1200 MW"/>
      <sheetName val="GenSO_Central 1200 MW"/>
      <sheetName val="Cap_Central 1200 MW"/>
      <sheetName val="NSCap_Central 1200 MW"/>
      <sheetName val="DemandSum_Central 1200 MW"/>
      <sheetName val="NPVall_Central 1500 MW"/>
      <sheetName val="GenSO_Central 1500 MW"/>
      <sheetName val="Cap_Central 1500 MW"/>
      <sheetName val="NSCap_Central 1500 MW"/>
      <sheetName val="DemandSum_Central 1500 MW"/>
      <sheetName val="NPVall_Fast Change"/>
      <sheetName val="GenSO_Fast Change"/>
      <sheetName val="Cap_Fast Change"/>
      <sheetName val="NSCap_Fast Change"/>
      <sheetName val="DemandSum_Fast Change"/>
      <sheetName val="NPVall_Fast Change 600 MW"/>
      <sheetName val="GenSO_Fast Change 600 MW"/>
      <sheetName val="Cap_Fast Change 600 MW"/>
      <sheetName val="NSCap_Fast Change 600 MW"/>
      <sheetName val="DemandSum_Fast Change 600 MW"/>
      <sheetName val="NPVall_Fast Change 750 MW"/>
      <sheetName val="GenSO_Fast Change 750 MW"/>
      <sheetName val="Cap_Fast Change 750 MW"/>
      <sheetName val="NSCap_Fast Change 750 MW"/>
      <sheetName val="DemandSum_Fast Change 750 MW"/>
      <sheetName val="NPVall_Fast Change 1200 MW"/>
      <sheetName val="GenSO_Fast Change 1200 MW"/>
      <sheetName val="Cap_Fast Change 1200 MW"/>
      <sheetName val="NSCap_Fast Change 1200 MW"/>
      <sheetName val="DemandSum_Fast Change 1200 MW"/>
      <sheetName val="NPVall_Fast Change 1500 MW"/>
      <sheetName val="GenSO_Fast Change 1500 MW"/>
      <sheetName val="Cap_Fast Change 1500 MW"/>
      <sheetName val="NSCap_Fast Change 1500 MW"/>
      <sheetName val="DemandSum_Fast Change 1500 MW"/>
      <sheetName val="NPVall_High DER"/>
      <sheetName val="GenSO_High DER"/>
      <sheetName val="Cap_High DER"/>
      <sheetName val="NSCap_High DER"/>
      <sheetName val="DemandSum_High DER"/>
      <sheetName val="NPVall_High DER 600 MW"/>
      <sheetName val="GenSO_High DER 600 MW"/>
      <sheetName val="Cap_High DER 600 MW"/>
      <sheetName val="NSCap_High DER 600 MW"/>
      <sheetName val="DemandSum_High DER 600 MW"/>
      <sheetName val="NPVall_High DER 750 MW"/>
      <sheetName val="GenSO_High DER 750 MW"/>
      <sheetName val="Cap_High DER 750 MW"/>
      <sheetName val="NSCap_High DER 750 MW"/>
      <sheetName val="DemandSum_High DER 750 MW"/>
      <sheetName val="NPVall_High DER 1200 MW"/>
      <sheetName val="GenSO_High DER 1200 MW"/>
      <sheetName val="Cap_High DER 1200 MW"/>
      <sheetName val="NSCap_High DER 1200 MW"/>
      <sheetName val="DemandSum_High DER 1200 MW"/>
      <sheetName val="NPVall_High DER 1500 MW"/>
      <sheetName val="GenSO_High DER 1500 MW"/>
      <sheetName val="Cap_High DER 1500 MW"/>
      <sheetName val="NSCap_High DER 1500 MW"/>
      <sheetName val="DemandSum_High DER 1500 MW"/>
      <sheetName val="NPVall_Step Change"/>
      <sheetName val="GenSO_Step Change"/>
      <sheetName val="Cap_Step Change"/>
      <sheetName val="NSCap_Step Change"/>
      <sheetName val="DemandSum_Step Change"/>
      <sheetName val="NPVall_Step Change 600 MW"/>
      <sheetName val="GenSO_Step Change 600 MW"/>
      <sheetName val="Cap_Step Change 600 MW"/>
      <sheetName val="NSCap_Step Change 600 MW"/>
      <sheetName val="DemandSum_Step Change 600 MW"/>
      <sheetName val="NPVall_Step Change 750 MW"/>
      <sheetName val="GenSO_Step Change 750 MW"/>
      <sheetName val="Cap_Step Change 750 MW"/>
      <sheetName val="NSCap_Step Change 750 MW"/>
      <sheetName val="DemandSum_Step Change 750 MW"/>
      <sheetName val="NPVall_Step Change 1200 MW"/>
      <sheetName val="GenSO_Step Change 1200 MW"/>
      <sheetName val="Cap_Step Change 1200 MW"/>
      <sheetName val="NSCap_Step Change 1200 MW"/>
      <sheetName val="DemandSum_Step Change 1200 MW"/>
      <sheetName val="NPVall_Step Change 1500 MW"/>
      <sheetName val="GenSO_Step Change 1500 MW"/>
      <sheetName val="Cap_Step Change 1500 MW"/>
      <sheetName val="NSCap_Step Change 1500 MW"/>
      <sheetName val="DemandSum_Step Change 1500 MW"/>
    </sheetNames>
    <sheetDataSet>
      <sheetData sheetId="0"/>
      <sheetData sheetId="1"/>
      <sheetData sheetId="2"/>
      <sheetData sheetId="3"/>
      <sheetData sheetId="4"/>
      <sheetData sheetId="5"/>
      <sheetData sheetId="6"/>
      <sheetData sheetId="7">
        <row r="6">
          <cell r="I6" t="str">
            <v>2021-22</v>
          </cell>
          <cell r="J6" t="str">
            <v>2022-23</v>
          </cell>
          <cell r="K6" t="str">
            <v>2023-24</v>
          </cell>
          <cell r="L6" t="str">
            <v>2024-25</v>
          </cell>
          <cell r="M6" t="str">
            <v>2025-26</v>
          </cell>
          <cell r="N6" t="str">
            <v>2026-27</v>
          </cell>
          <cell r="O6" t="str">
            <v>2027-28</v>
          </cell>
          <cell r="P6" t="str">
            <v>2028-29</v>
          </cell>
          <cell r="Q6" t="str">
            <v>2029-30</v>
          </cell>
          <cell r="R6" t="str">
            <v>2030-31</v>
          </cell>
          <cell r="S6" t="str">
            <v>2031-32</v>
          </cell>
          <cell r="T6" t="str">
            <v>2032-33</v>
          </cell>
          <cell r="U6" t="str">
            <v>2033-34</v>
          </cell>
          <cell r="V6" t="str">
            <v>2034-35</v>
          </cell>
          <cell r="W6" t="str">
            <v>2035-36</v>
          </cell>
          <cell r="X6" t="str">
            <v>2036-37</v>
          </cell>
          <cell r="Y6" t="str">
            <v>2037-38</v>
          </cell>
          <cell r="Z6" t="str">
            <v>2038-39</v>
          </cell>
          <cell r="AA6" t="str">
            <v>2039-40</v>
          </cell>
          <cell r="AB6" t="str">
            <v>2040-41</v>
          </cell>
          <cell r="AC6" t="str">
            <v>2041-42</v>
          </cell>
          <cell r="AD6" t="str">
            <v>2042-43</v>
          </cell>
          <cell r="AE6" t="str">
            <v>2043-44</v>
          </cell>
          <cell r="AF6" t="str">
            <v>2044-45</v>
          </cell>
          <cell r="AG6" t="str">
            <v>2045-46</v>
          </cell>
          <cell r="AH6" t="str">
            <v>2046-47</v>
          </cell>
          <cell r="AI6" t="str">
            <v>2047-48</v>
          </cell>
          <cell r="AJ6" t="str">
            <v>2048-49</v>
          </cell>
          <cell r="AK6" t="str">
            <v>2049-50</v>
          </cell>
        </row>
        <row r="7">
          <cell r="H7" t="str">
            <v>CAPEX</v>
          </cell>
          <cell r="I7">
            <v>5.6396176411306909E-5</v>
          </cell>
          <cell r="J7">
            <v>4.6540346957044676E-5</v>
          </cell>
          <cell r="K7">
            <v>5.5379939556587486E-5</v>
          </cell>
          <cell r="L7">
            <v>17.907763920030732</v>
          </cell>
          <cell r="M7">
            <v>9.6514662170957305E-2</v>
          </cell>
          <cell r="N7">
            <v>9.2092588604893541E-2</v>
          </cell>
          <cell r="O7">
            <v>7.0717991504387463</v>
          </cell>
          <cell r="P7">
            <v>6.0754632125066124</v>
          </cell>
          <cell r="Q7">
            <v>11.754159868515563</v>
          </cell>
          <cell r="R7">
            <v>11.217886344495462</v>
          </cell>
          <cell r="S7">
            <v>10.732728429302574</v>
          </cell>
          <cell r="T7">
            <v>12.530878432660131</v>
          </cell>
          <cell r="U7">
            <v>42.441127327072202</v>
          </cell>
          <cell r="V7">
            <v>52.830527494561856</v>
          </cell>
          <cell r="W7">
            <v>71.257966703203508</v>
          </cell>
          <cell r="X7">
            <v>57.543233802923936</v>
          </cell>
          <cell r="Y7">
            <v>105.51234925893229</v>
          </cell>
          <cell r="Z7">
            <v>83.794514382093908</v>
          </cell>
          <cell r="AA7">
            <v>90.182132235786881</v>
          </cell>
          <cell r="AB7">
            <v>96.448165539341986</v>
          </cell>
          <cell r="AC7">
            <v>85.93555243884353</v>
          </cell>
          <cell r="AD7">
            <v>86.752064047302824</v>
          </cell>
          <cell r="AE7">
            <v>97.992210532383993</v>
          </cell>
          <cell r="AF7">
            <v>100.93287517570215</v>
          </cell>
          <cell r="AG7">
            <v>96.378642593525583</v>
          </cell>
          <cell r="AH7">
            <v>92.958075677563897</v>
          </cell>
          <cell r="AI7">
            <v>82.101269882437535</v>
          </cell>
          <cell r="AJ7">
            <v>53.891009852120888</v>
          </cell>
          <cell r="AK7">
            <v>56.244028479609639</v>
          </cell>
        </row>
        <row r="8">
          <cell r="H8" t="str">
            <v>FOM</v>
          </cell>
          <cell r="I8">
            <v>1.0250199607498145E-5</v>
          </cell>
          <cell r="J8">
            <v>8.1853034680534618E-6</v>
          </cell>
          <cell r="K8">
            <v>8.9254997947136873E-6</v>
          </cell>
          <cell r="L8">
            <v>-10.610989406038163</v>
          </cell>
          <cell r="M8">
            <v>84.372328839566933</v>
          </cell>
          <cell r="N8">
            <v>6.6851348704350384</v>
          </cell>
          <cell r="O8">
            <v>21.47676745331945</v>
          </cell>
          <cell r="P8">
            <v>20.299402026005904</v>
          </cell>
          <cell r="Q8">
            <v>19.938561510208423</v>
          </cell>
          <cell r="R8">
            <v>17.220275925322323</v>
          </cell>
          <cell r="S8">
            <v>16.396469915182447</v>
          </cell>
          <cell r="T8">
            <v>11.308101708772826</v>
          </cell>
          <cell r="U8">
            <v>17.146630917252448</v>
          </cell>
          <cell r="V8">
            <v>18.972785833443588</v>
          </cell>
          <cell r="W8">
            <v>15.010130751464661</v>
          </cell>
          <cell r="X8">
            <v>11.778482215757277</v>
          </cell>
          <cell r="Y8">
            <v>20.707061191359941</v>
          </cell>
          <cell r="Z8">
            <v>15.731177215570584</v>
          </cell>
          <cell r="AA8">
            <v>17.05332086915255</v>
          </cell>
          <cell r="AB8">
            <v>18.960173306702636</v>
          </cell>
          <cell r="AC8">
            <v>17.272652488496853</v>
          </cell>
          <cell r="AD8">
            <v>17.146898031688064</v>
          </cell>
          <cell r="AE8">
            <v>20.277714923948924</v>
          </cell>
          <cell r="AF8">
            <v>19.365393851901462</v>
          </cell>
          <cell r="AG8">
            <v>19.40106627987948</v>
          </cell>
          <cell r="AH8">
            <v>18.269268053377456</v>
          </cell>
          <cell r="AI8">
            <v>16.161378294886614</v>
          </cell>
          <cell r="AJ8">
            <v>10.389122823394137</v>
          </cell>
          <cell r="AK8">
            <v>12.209313421895436</v>
          </cell>
        </row>
        <row r="9">
          <cell r="H9" t="str">
            <v>Fuel</v>
          </cell>
          <cell r="I9">
            <v>-0.2928923433772288</v>
          </cell>
          <cell r="J9">
            <v>-2.7194717155620456</v>
          </cell>
          <cell r="K9">
            <v>-3.118804201556137</v>
          </cell>
          <cell r="L9">
            <v>-15.128205482971854</v>
          </cell>
          <cell r="M9">
            <v>-22.601360034770565</v>
          </cell>
          <cell r="N9">
            <v>-29.860808183476095</v>
          </cell>
          <cell r="O9">
            <v>15.600578787471866</v>
          </cell>
          <cell r="P9">
            <v>33.419287458382549</v>
          </cell>
          <cell r="Q9">
            <v>20.424430719513097</v>
          </cell>
          <cell r="R9">
            <v>14.946499648327706</v>
          </cell>
          <cell r="S9">
            <v>21.998820702652679</v>
          </cell>
          <cell r="T9">
            <v>79.730077957773815</v>
          </cell>
          <cell r="U9">
            <v>51.542776392388973</v>
          </cell>
          <cell r="V9">
            <v>42.787227752063423</v>
          </cell>
          <cell r="W9">
            <v>31.707974765375024</v>
          </cell>
          <cell r="X9">
            <v>48.708654673844229</v>
          </cell>
          <cell r="Y9">
            <v>34.863459720714019</v>
          </cell>
          <cell r="Z9">
            <v>42.909868352658229</v>
          </cell>
          <cell r="AA9">
            <v>45.345142887920836</v>
          </cell>
          <cell r="AB9">
            <v>42.034384872521038</v>
          </cell>
          <cell r="AC9">
            <v>43.429091494385155</v>
          </cell>
          <cell r="AD9">
            <v>54.496878416466174</v>
          </cell>
          <cell r="AE9">
            <v>34.376830132567207</v>
          </cell>
          <cell r="AF9">
            <v>15.42694213281956</v>
          </cell>
          <cell r="AG9">
            <v>19.31079342132999</v>
          </cell>
          <cell r="AH9">
            <v>18.066096072551098</v>
          </cell>
          <cell r="AI9">
            <v>26.517865953812144</v>
          </cell>
          <cell r="AJ9">
            <v>65.885954975748902</v>
          </cell>
          <cell r="AK9">
            <v>52.155048986436448</v>
          </cell>
        </row>
        <row r="10">
          <cell r="H10" t="str">
            <v>VOM</v>
          </cell>
          <cell r="I10">
            <v>3.987033809791319E-2</v>
          </cell>
          <cell r="J10">
            <v>0.46433511327032467</v>
          </cell>
          <cell r="K10">
            <v>0.49264274357189425</v>
          </cell>
          <cell r="L10">
            <v>-2.7691719701630063E-2</v>
          </cell>
          <cell r="M10">
            <v>2.0546600314168608</v>
          </cell>
          <cell r="N10">
            <v>3.9014274204795365</v>
          </cell>
          <cell r="O10">
            <v>0.71118729647318835</v>
          </cell>
          <cell r="P10">
            <v>1.6405309016336687</v>
          </cell>
          <cell r="Q10">
            <v>1.0220980060645379</v>
          </cell>
          <cell r="R10">
            <v>2.0026554238293901</v>
          </cell>
          <cell r="S10">
            <v>0.35984352492837934</v>
          </cell>
          <cell r="T10">
            <v>-1.0209135663699709</v>
          </cell>
          <cell r="U10">
            <v>-5.627966661096492</v>
          </cell>
          <cell r="V10">
            <v>-8.9016068157429693</v>
          </cell>
          <cell r="W10">
            <v>-9.7583868368011899</v>
          </cell>
          <cell r="X10">
            <v>-7.1008884956568359</v>
          </cell>
          <cell r="Y10">
            <v>-11.026124801071244</v>
          </cell>
          <cell r="Z10">
            <v>-7.3933034533265456</v>
          </cell>
          <cell r="AA10">
            <v>-6.1709867980639395</v>
          </cell>
          <cell r="AB10">
            <v>-8.1522232457344366</v>
          </cell>
          <cell r="AC10">
            <v>-5.4512450571559894</v>
          </cell>
          <cell r="AD10">
            <v>-6.581269484526711</v>
          </cell>
          <cell r="AE10">
            <v>-8.9578689060273753</v>
          </cell>
          <cell r="AF10">
            <v>-9.0835601293491628</v>
          </cell>
          <cell r="AG10">
            <v>-8.73923299866596</v>
          </cell>
          <cell r="AH10">
            <v>-8.315890130422515</v>
          </cell>
          <cell r="AI10">
            <v>-7.0334502740493772</v>
          </cell>
          <cell r="AJ10">
            <v>-5.2997628660347544</v>
          </cell>
          <cell r="AK10">
            <v>-5.3839884452430047</v>
          </cell>
        </row>
        <row r="11">
          <cell r="H11" t="str">
            <v>REHAB</v>
          </cell>
          <cell r="I11">
            <v>0</v>
          </cell>
          <cell r="J11">
            <v>0</v>
          </cell>
          <cell r="K11">
            <v>0</v>
          </cell>
          <cell r="L11">
            <v>9.6711814813500965</v>
          </cell>
          <cell r="M11">
            <v>-13.18657607753585</v>
          </cell>
          <cell r="N11">
            <v>-0.74790340672186717</v>
          </cell>
          <cell r="O11">
            <v>-10.271354917281839</v>
          </cell>
          <cell r="P11">
            <v>0</v>
          </cell>
          <cell r="Q11">
            <v>-0.43974701560960239</v>
          </cell>
          <cell r="R11">
            <v>0.32837109914768142</v>
          </cell>
          <cell r="S11">
            <v>1.140227381788787E-2</v>
          </cell>
          <cell r="T11">
            <v>0</v>
          </cell>
          <cell r="U11">
            <v>0</v>
          </cell>
          <cell r="V11">
            <v>0</v>
          </cell>
          <cell r="W11">
            <v>0</v>
          </cell>
          <cell r="X11">
            <v>0</v>
          </cell>
          <cell r="Y11">
            <v>0</v>
          </cell>
          <cell r="Z11">
            <v>2.05884465630948E-8</v>
          </cell>
          <cell r="AA11">
            <v>0</v>
          </cell>
          <cell r="AB11">
            <v>0</v>
          </cell>
          <cell r="AC11">
            <v>0</v>
          </cell>
          <cell r="AD11">
            <v>0</v>
          </cell>
          <cell r="AE11">
            <v>0</v>
          </cell>
          <cell r="AF11">
            <v>0</v>
          </cell>
          <cell r="AG11">
            <v>0</v>
          </cell>
          <cell r="AH11">
            <v>0</v>
          </cell>
          <cell r="AI11">
            <v>0</v>
          </cell>
          <cell r="AJ11">
            <v>0</v>
          </cell>
          <cell r="AK11">
            <v>0</v>
          </cell>
        </row>
        <row r="12">
          <cell r="H12" t="str">
            <v>REZ</v>
          </cell>
          <cell r="I12">
            <v>2.1574291650244798E-6</v>
          </cell>
          <cell r="J12">
            <v>2.6671596415326347E-6</v>
          </cell>
          <cell r="K12">
            <v>2.7894343984371516E-6</v>
          </cell>
          <cell r="L12">
            <v>2.8255670331418516E-6</v>
          </cell>
          <cell r="M12">
            <v>2.7125482338306029E-6</v>
          </cell>
          <cell r="N12">
            <v>2.6541997649474071E-6</v>
          </cell>
          <cell r="O12">
            <v>3.3668066680547782E-6</v>
          </cell>
          <cell r="P12">
            <v>1.0282490253893775</v>
          </cell>
          <cell r="Q12">
            <v>0.42698242368057254</v>
          </cell>
          <cell r="R12">
            <v>0.40742614249403414</v>
          </cell>
          <cell r="S12">
            <v>0.6027022590462584</v>
          </cell>
          <cell r="T12">
            <v>1.0850458284542837</v>
          </cell>
          <cell r="U12">
            <v>1.5234753357742592</v>
          </cell>
          <cell r="V12">
            <v>1.9194667328000068</v>
          </cell>
          <cell r="W12">
            <v>3.3180871317678391</v>
          </cell>
          <cell r="X12">
            <v>3.5284588430705481</v>
          </cell>
          <cell r="Y12">
            <v>7.8190047819821631</v>
          </cell>
          <cell r="Z12">
            <v>6.215194310909574</v>
          </cell>
          <cell r="AA12">
            <v>6.9949527133077209</v>
          </cell>
          <cell r="AB12">
            <v>8.1695866693581198</v>
          </cell>
          <cell r="AC12">
            <v>5.4130424221928406</v>
          </cell>
          <cell r="AD12">
            <v>4.4713160800820626</v>
          </cell>
          <cell r="AE12">
            <v>5.0244065629430406</v>
          </cell>
          <cell r="AF12">
            <v>5.8099118044454077</v>
          </cell>
          <cell r="AG12">
            <v>3.3455389830029163</v>
          </cell>
          <cell r="AH12">
            <v>9.6485569405790876</v>
          </cell>
          <cell r="AI12">
            <v>8.6609739155758874</v>
          </cell>
          <cell r="AJ12">
            <v>13.916550234398136</v>
          </cell>
          <cell r="AK12">
            <v>14.636571773063043</v>
          </cell>
        </row>
        <row r="13">
          <cell r="H13" t="str">
            <v>USE+DSP</v>
          </cell>
          <cell r="I13">
            <v>7.9772396700000006E-6</v>
          </cell>
          <cell r="J13">
            <v>7.9370745000000009E-6</v>
          </cell>
          <cell r="K13">
            <v>8.0199793599966533E-6</v>
          </cell>
          <cell r="L13">
            <v>4.4405641170189941E-2</v>
          </cell>
          <cell r="M13">
            <v>8.0375892799999975E-6</v>
          </cell>
          <cell r="N13">
            <v>8.0082138300000002E-6</v>
          </cell>
          <cell r="O13">
            <v>8.025140819999999E-6</v>
          </cell>
          <cell r="P13">
            <v>-9.5146570158670132E-2</v>
          </cell>
          <cell r="Q13">
            <v>7.9984236100000002E-6</v>
          </cell>
          <cell r="R13">
            <v>7.9940404800000012E-6</v>
          </cell>
          <cell r="S13">
            <v>8.0128505299999982E-6</v>
          </cell>
          <cell r="T13">
            <v>7.3378750585661416</v>
          </cell>
          <cell r="U13">
            <v>-1.1822249126059579</v>
          </cell>
          <cell r="V13">
            <v>-6.9979609326940084E-2</v>
          </cell>
          <cell r="W13">
            <v>4.0850973143021596</v>
          </cell>
          <cell r="X13">
            <v>-1.3033304776548993</v>
          </cell>
          <cell r="Y13">
            <v>16.697436971093747</v>
          </cell>
          <cell r="Z13">
            <v>0.16409081885383001</v>
          </cell>
          <cell r="AA13">
            <v>-6.3355951355483775</v>
          </cell>
          <cell r="AB13">
            <v>0.45953943137693931</v>
          </cell>
          <cell r="AC13">
            <v>-6.2150880844237468</v>
          </cell>
          <cell r="AD13">
            <v>0.11142682487649835</v>
          </cell>
          <cell r="AE13">
            <v>-2.2954393028682518</v>
          </cell>
          <cell r="AF13">
            <v>2.9836694166900997E-2</v>
          </cell>
          <cell r="AG13">
            <v>-3.0798803210087535</v>
          </cell>
          <cell r="AH13">
            <v>-0.19055625792246428</v>
          </cell>
          <cell r="AI13">
            <v>-0.14091607029233</v>
          </cell>
          <cell r="AJ13">
            <v>-1.6256755217838181</v>
          </cell>
          <cell r="AK13">
            <v>0.58872049801252435</v>
          </cell>
        </row>
        <row r="14">
          <cell r="H14" t="str">
            <v>SyncCon</v>
          </cell>
          <cell r="I14">
            <v>-4.2954777258701138E-3</v>
          </cell>
          <cell r="J14">
            <v>-1.9970177424409711E-2</v>
          </cell>
          <cell r="K14">
            <v>-9.0369978932299099E-3</v>
          </cell>
          <cell r="L14">
            <v>0.3499698316899012</v>
          </cell>
          <cell r="M14">
            <v>5.5220378411831913E-4</v>
          </cell>
          <cell r="N14">
            <v>-0.65137171982885589</v>
          </cell>
          <cell r="O14">
            <v>-1.0705039832304892</v>
          </cell>
          <cell r="P14">
            <v>-0.96573324701184993</v>
          </cell>
          <cell r="Q14">
            <v>-1.149563822245129</v>
          </cell>
          <cell r="R14">
            <v>-1.1380027301872107</v>
          </cell>
          <cell r="S14">
            <v>-0.80476984178598288</v>
          </cell>
          <cell r="T14">
            <v>-0.51041355441393532</v>
          </cell>
          <cell r="U14">
            <v>-0.49837738520808761</v>
          </cell>
          <cell r="V14">
            <v>-0.23189491539490337</v>
          </cell>
          <cell r="W14">
            <v>-0.34901804764749705</v>
          </cell>
          <cell r="X14">
            <v>-0.40021077308272834</v>
          </cell>
          <cell r="Y14">
            <v>-1.2928616623057305</v>
          </cell>
          <cell r="Z14">
            <v>-1.4757064122449775</v>
          </cell>
          <cell r="AA14">
            <v>-1.56655051314517</v>
          </cell>
          <cell r="AB14">
            <v>-1.2353643887562367</v>
          </cell>
          <cell r="AC14">
            <v>-1.3855675875077267</v>
          </cell>
          <cell r="AD14">
            <v>-1.1690861734931524</v>
          </cell>
          <cell r="AE14">
            <v>-0.8737294566462761</v>
          </cell>
          <cell r="AF14">
            <v>-0.84717077966440502</v>
          </cell>
          <cell r="AG14">
            <v>-0.7801519054099435</v>
          </cell>
          <cell r="AH14">
            <v>-0.76288145300841004</v>
          </cell>
          <cell r="AI14">
            <v>-0.82525078388805972</v>
          </cell>
          <cell r="AJ14">
            <v>-0.55040995452625252</v>
          </cell>
          <cell r="AK14">
            <v>-0.52921168762779325</v>
          </cell>
        </row>
        <row r="15">
          <cell r="H15" t="str">
            <v>System Strength</v>
          </cell>
          <cell r="I15">
            <v>5.299127371106055E-7</v>
          </cell>
          <cell r="J15">
            <v>5.7753733756271681E-7</v>
          </cell>
          <cell r="K15">
            <v>5.3811252291779967E-7</v>
          </cell>
          <cell r="L15">
            <v>0.36308425336374467</v>
          </cell>
          <cell r="M15">
            <v>3.9525083679745878E-4</v>
          </cell>
          <cell r="N15">
            <v>3.7720469031319226E-4</v>
          </cell>
          <cell r="O15">
            <v>3.6106344239760803E-4</v>
          </cell>
          <cell r="P15">
            <v>2.7841831658894079E-2</v>
          </cell>
          <cell r="Q15">
            <v>-5.2476634502785599E-2</v>
          </cell>
          <cell r="R15">
            <v>-5.0385303774124625E-2</v>
          </cell>
          <cell r="S15">
            <v>-4.8206168537539271E-2</v>
          </cell>
          <cell r="T15">
            <v>4.5401655527966796E-3</v>
          </cell>
          <cell r="U15">
            <v>0.65963943995902263</v>
          </cell>
          <cell r="V15">
            <v>0.8986544693301094</v>
          </cell>
          <cell r="W15">
            <v>1.3129923927636902</v>
          </cell>
          <cell r="X15">
            <v>0.94468541105996151</v>
          </cell>
          <cell r="Y15">
            <v>1.8213194313915047</v>
          </cell>
          <cell r="Z15">
            <v>1.4257898879550084</v>
          </cell>
          <cell r="AA15">
            <v>1.4130427121775502</v>
          </cell>
          <cell r="AB15">
            <v>1.4724904892536215</v>
          </cell>
          <cell r="AC15">
            <v>1.4443558429822223</v>
          </cell>
          <cell r="AD15">
            <v>1.1534712441203991</v>
          </cell>
          <cell r="AE15">
            <v>1.5899322013528363</v>
          </cell>
          <cell r="AF15">
            <v>1.5394689369559564</v>
          </cell>
          <cell r="AG15">
            <v>1.5452219904116864</v>
          </cell>
          <cell r="AH15">
            <v>1.5638828237317648</v>
          </cell>
          <cell r="AI15">
            <v>1.4112509620799392</v>
          </cell>
          <cell r="AJ15">
            <v>0.8087431695466657</v>
          </cell>
          <cell r="AK15">
            <v>1.0643307180529991</v>
          </cell>
        </row>
        <row r="25">
          <cell r="I25" t="str">
            <v>2021-22</v>
          </cell>
          <cell r="J25" t="str">
            <v>2022-23</v>
          </cell>
          <cell r="K25" t="str">
            <v>2023-24</v>
          </cell>
          <cell r="L25" t="str">
            <v>2024-25</v>
          </cell>
          <cell r="M25" t="str">
            <v>2025-26</v>
          </cell>
          <cell r="N25" t="str">
            <v>2026-27</v>
          </cell>
          <cell r="O25" t="str">
            <v>2027-28</v>
          </cell>
          <cell r="P25" t="str">
            <v>2028-29</v>
          </cell>
          <cell r="Q25" t="str">
            <v>2029-30</v>
          </cell>
          <cell r="R25" t="str">
            <v>2030-31</v>
          </cell>
          <cell r="S25" t="str">
            <v>2031-32</v>
          </cell>
          <cell r="T25" t="str">
            <v>2032-33</v>
          </cell>
          <cell r="U25" t="str">
            <v>2033-34</v>
          </cell>
          <cell r="V25" t="str">
            <v>2034-35</v>
          </cell>
          <cell r="W25" t="str">
            <v>2035-36</v>
          </cell>
          <cell r="X25" t="str">
            <v>2036-37</v>
          </cell>
          <cell r="Y25" t="str">
            <v>2037-38</v>
          </cell>
          <cell r="Z25" t="str">
            <v>2038-39</v>
          </cell>
          <cell r="AA25" t="str">
            <v>2039-40</v>
          </cell>
          <cell r="AB25" t="str">
            <v>2040-41</v>
          </cell>
          <cell r="AC25" t="str">
            <v>2041-42</v>
          </cell>
          <cell r="AD25" t="str">
            <v>2042-43</v>
          </cell>
          <cell r="AE25" t="str">
            <v>2043-44</v>
          </cell>
          <cell r="AF25" t="str">
            <v>2044-45</v>
          </cell>
          <cell r="AG25" t="str">
            <v>2045-46</v>
          </cell>
          <cell r="AH25" t="str">
            <v>2046-47</v>
          </cell>
          <cell r="AI25" t="str">
            <v>2047-48</v>
          </cell>
          <cell r="AJ25" t="str">
            <v>2048-49</v>
          </cell>
          <cell r="AK25" t="str">
            <v>2049-50</v>
          </cell>
        </row>
        <row r="26">
          <cell r="H26" t="str">
            <v>Black Coal</v>
          </cell>
          <cell r="I26">
            <v>0</v>
          </cell>
          <cell r="J26">
            <v>0</v>
          </cell>
          <cell r="K26">
            <v>0</v>
          </cell>
          <cell r="L26">
            <v>201.67733470131861</v>
          </cell>
          <cell r="M26">
            <v>-99.201084002439529</v>
          </cell>
          <cell r="N26">
            <v>27.4205745745694</v>
          </cell>
          <cell r="O26">
            <v>-475.74729088143067</v>
          </cell>
          <cell r="P26">
            <v>-475.74732322555064</v>
          </cell>
          <cell r="Q26">
            <v>-519.90030554761051</v>
          </cell>
          <cell r="R26">
            <v>-483.74208839621042</v>
          </cell>
          <cell r="S26">
            <v>-481.1742323494891</v>
          </cell>
          <cell r="T26">
            <v>-318.0920730368498</v>
          </cell>
          <cell r="U26">
            <v>-318.09207145704022</v>
          </cell>
          <cell r="V26">
            <v>-318.09207252773012</v>
          </cell>
          <cell r="W26">
            <v>-17.212349999999788</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row>
        <row r="27">
          <cell r="H27" t="str">
            <v>Brown Coal</v>
          </cell>
          <cell r="I27">
            <v>0</v>
          </cell>
          <cell r="J27">
            <v>0</v>
          </cell>
          <cell r="K27">
            <v>0</v>
          </cell>
          <cell r="L27">
            <v>46.893856585259527</v>
          </cell>
          <cell r="M27">
            <v>86.567927322799733</v>
          </cell>
          <cell r="N27">
            <v>-25.582201779100615</v>
          </cell>
          <cell r="O27">
            <v>-25.582201707470176</v>
          </cell>
          <cell r="P27">
            <v>-25.582202151079855</v>
          </cell>
          <cell r="Q27">
            <v>-7.0644653901695165</v>
          </cell>
          <cell r="R27">
            <v>-9.2292109002301004E-4</v>
          </cell>
          <cell r="S27">
            <v>-1.0314934979760437E-4</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row>
        <row r="28">
          <cell r="H28" t="str">
            <v>CCGT</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row>
        <row r="29">
          <cell r="H29" t="str">
            <v>Gas - Steam</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row>
        <row r="30">
          <cell r="H30" t="str">
            <v>OCGT / Diesel</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-2.4558909899496939E-4</v>
          </cell>
          <cell r="Z30">
            <v>-2.4562492035329342E-4</v>
          </cell>
          <cell r="AA30">
            <v>-113.49244617683871</v>
          </cell>
          <cell r="AB30">
            <v>-113.49244622706919</v>
          </cell>
          <cell r="AC30">
            <v>-228.31478108894044</v>
          </cell>
          <cell r="AD30">
            <v>-228.31531584170989</v>
          </cell>
          <cell r="AE30">
            <v>-218.83085596063938</v>
          </cell>
          <cell r="AF30">
            <v>-200.3196753951006</v>
          </cell>
          <cell r="AG30">
            <v>-197.72578475827959</v>
          </cell>
          <cell r="AH30">
            <v>-208.73548479868532</v>
          </cell>
          <cell r="AI30">
            <v>-208.73548486591517</v>
          </cell>
          <cell r="AJ30">
            <v>-332.12101029560472</v>
          </cell>
          <cell r="AK30">
            <v>-396.27920658666062</v>
          </cell>
        </row>
        <row r="31">
          <cell r="H31" t="str">
            <v>Hydro</v>
          </cell>
          <cell r="I31">
            <v>0</v>
          </cell>
          <cell r="J31">
            <v>0</v>
          </cell>
          <cell r="K31">
            <v>0</v>
          </cell>
          <cell r="L31">
            <v>0</v>
          </cell>
          <cell r="M31">
            <v>0</v>
          </cell>
          <cell r="N31">
            <v>0</v>
          </cell>
          <cell r="O31">
            <v>250</v>
          </cell>
          <cell r="P31">
            <v>250</v>
          </cell>
          <cell r="Q31">
            <v>250</v>
          </cell>
          <cell r="R31">
            <v>250</v>
          </cell>
          <cell r="S31">
            <v>250</v>
          </cell>
          <cell r="T31">
            <v>250</v>
          </cell>
          <cell r="U31">
            <v>250</v>
          </cell>
          <cell r="V31">
            <v>250</v>
          </cell>
          <cell r="W31">
            <v>250</v>
          </cell>
          <cell r="X31">
            <v>250</v>
          </cell>
          <cell r="Y31">
            <v>250</v>
          </cell>
          <cell r="Z31">
            <v>250</v>
          </cell>
          <cell r="AA31">
            <v>250</v>
          </cell>
          <cell r="AB31">
            <v>250</v>
          </cell>
          <cell r="AC31">
            <v>250</v>
          </cell>
          <cell r="AD31">
            <v>250</v>
          </cell>
          <cell r="AE31">
            <v>250</v>
          </cell>
          <cell r="AF31">
            <v>250</v>
          </cell>
          <cell r="AG31">
            <v>250</v>
          </cell>
          <cell r="AH31">
            <v>250</v>
          </cell>
          <cell r="AI31">
            <v>250</v>
          </cell>
          <cell r="AJ31">
            <v>250</v>
          </cell>
          <cell r="AK31">
            <v>250</v>
          </cell>
        </row>
        <row r="32">
          <cell r="H32" t="str">
            <v>Wind</v>
          </cell>
          <cell r="I32">
            <v>0</v>
          </cell>
          <cell r="J32">
            <v>-5.7980470955953933E-5</v>
          </cell>
          <cell r="K32">
            <v>-2.133545967808459E-5</v>
          </cell>
          <cell r="L32">
            <v>-172.92633432760158</v>
          </cell>
          <cell r="M32">
            <v>-0.32837299745915516</v>
          </cell>
          <cell r="N32">
            <v>-0.32835152241568721</v>
          </cell>
          <cell r="O32">
            <v>-228.69784692236135</v>
          </cell>
          <cell r="P32">
            <v>-220.92046452243085</v>
          </cell>
          <cell r="Q32">
            <v>-424.03920461597227</v>
          </cell>
          <cell r="R32">
            <v>-423.71078489642605</v>
          </cell>
          <cell r="S32">
            <v>-423.71054051590181</v>
          </cell>
          <cell r="T32">
            <v>-458.65457371771845</v>
          </cell>
          <cell r="U32">
            <v>-934.71595969962073</v>
          </cell>
          <cell r="V32">
            <v>-1139.6898797887734</v>
          </cell>
          <cell r="W32">
            <v>-1500.3297594344185</v>
          </cell>
          <cell r="X32">
            <v>-1316.254304488124</v>
          </cell>
          <cell r="Y32">
            <v>-1555.1900562374794</v>
          </cell>
          <cell r="Z32">
            <v>-1223.6835998797615</v>
          </cell>
          <cell r="AA32">
            <v>-1270.6459128240203</v>
          </cell>
          <cell r="AB32">
            <v>-1426.4417939279265</v>
          </cell>
          <cell r="AC32">
            <v>-1105.2288331048658</v>
          </cell>
          <cell r="AD32">
            <v>-1159.092624222023</v>
          </cell>
          <cell r="AE32">
            <v>-1432.6049344733183</v>
          </cell>
          <cell r="AF32">
            <v>-1464.9826870083198</v>
          </cell>
          <cell r="AG32">
            <v>-1166.9141925916847</v>
          </cell>
          <cell r="AH32">
            <v>-1419.892855455706</v>
          </cell>
          <cell r="AI32">
            <v>-1106.6181336463487</v>
          </cell>
          <cell r="AJ32">
            <v>-890.86068596594123</v>
          </cell>
          <cell r="AK32">
            <v>-1183.8145749795003</v>
          </cell>
        </row>
        <row r="33">
          <cell r="H33" t="str">
            <v>Solar PV</v>
          </cell>
          <cell r="I33">
            <v>0</v>
          </cell>
          <cell r="J33">
            <v>0</v>
          </cell>
          <cell r="K33">
            <v>0</v>
          </cell>
          <cell r="L33">
            <v>0</v>
          </cell>
          <cell r="M33">
            <v>0</v>
          </cell>
          <cell r="N33">
            <v>0</v>
          </cell>
          <cell r="O33">
            <v>257.09785217437911</v>
          </cell>
          <cell r="P33">
            <v>257.09780997192956</v>
          </cell>
          <cell r="Q33">
            <v>489.48219868770138</v>
          </cell>
          <cell r="R33">
            <v>489.48219866653199</v>
          </cell>
          <cell r="S33">
            <v>489.48219863229133</v>
          </cell>
          <cell r="T33">
            <v>489.48219852526199</v>
          </cell>
          <cell r="U33">
            <v>489.48219848712142</v>
          </cell>
          <cell r="V33">
            <v>489.48219845232052</v>
          </cell>
          <cell r="W33">
            <v>489.48219831169081</v>
          </cell>
          <cell r="X33">
            <v>489.48219819013138</v>
          </cell>
          <cell r="Y33">
            <v>-155.64874489500835</v>
          </cell>
          <cell r="Z33">
            <v>-155.64854530585944</v>
          </cell>
          <cell r="AA33">
            <v>-155.64874613738903</v>
          </cell>
          <cell r="AB33">
            <v>-310.22853814771952</v>
          </cell>
          <cell r="AC33">
            <v>-531.21408075777072</v>
          </cell>
          <cell r="AD33">
            <v>-503.09635455043826</v>
          </cell>
          <cell r="AE33">
            <v>-792.86957522305966</v>
          </cell>
          <cell r="AF33">
            <v>-792.8695770366794</v>
          </cell>
          <cell r="AG33">
            <v>-1345.9641884595476</v>
          </cell>
          <cell r="AH33">
            <v>-1110.8762725112247</v>
          </cell>
          <cell r="AI33">
            <v>-1304.3338614779896</v>
          </cell>
          <cell r="AJ33">
            <v>-301.96785774101227</v>
          </cell>
          <cell r="AK33">
            <v>-403.98653394317807</v>
          </cell>
        </row>
        <row r="34">
          <cell r="H34" t="str">
            <v>Grid Battery</v>
          </cell>
          <cell r="I34">
            <v>0</v>
          </cell>
          <cell r="J34">
            <v>0</v>
          </cell>
          <cell r="K34">
            <v>0</v>
          </cell>
          <cell r="L34">
            <v>0</v>
          </cell>
          <cell r="M34">
            <v>0</v>
          </cell>
          <cell r="N34">
            <v>0</v>
          </cell>
          <cell r="O34">
            <v>0</v>
          </cell>
          <cell r="P34">
            <v>0</v>
          </cell>
          <cell r="Q34">
            <v>0</v>
          </cell>
          <cell r="R34">
            <v>0</v>
          </cell>
          <cell r="S34">
            <v>0</v>
          </cell>
          <cell r="T34">
            <v>0</v>
          </cell>
          <cell r="U34">
            <v>-1.8818234002537793E-4</v>
          </cell>
          <cell r="V34">
            <v>-1.8831340997849111E-4</v>
          </cell>
          <cell r="W34">
            <v>-5.3798718005282353E-4</v>
          </cell>
          <cell r="X34">
            <v>-4.1473751991816243E-4</v>
          </cell>
          <cell r="Y34">
            <v>83.03044602107002</v>
          </cell>
          <cell r="Z34">
            <v>83.030445493950083</v>
          </cell>
          <cell r="AA34">
            <v>-34.474041886619943</v>
          </cell>
          <cell r="AB34">
            <v>-34.474045049900269</v>
          </cell>
          <cell r="AC34">
            <v>-229.58790819431169</v>
          </cell>
          <cell r="AD34">
            <v>-229.58790831562055</v>
          </cell>
          <cell r="AE34">
            <v>-229.58790847233104</v>
          </cell>
          <cell r="AF34">
            <v>-52.105009307580985</v>
          </cell>
          <cell r="AG34">
            <v>-52.104908556771079</v>
          </cell>
          <cell r="AH34">
            <v>56.901333348928347</v>
          </cell>
          <cell r="AI34">
            <v>56.901228178317979</v>
          </cell>
          <cell r="AJ34">
            <v>-99.501789537331206</v>
          </cell>
          <cell r="AK34">
            <v>-99.501805505431548</v>
          </cell>
        </row>
        <row r="35">
          <cell r="H35" t="str">
            <v>Pumped Hydro</v>
          </cell>
          <cell r="I35">
            <v>0</v>
          </cell>
          <cell r="J35">
            <v>0</v>
          </cell>
          <cell r="K35">
            <v>0</v>
          </cell>
          <cell r="L35">
            <v>0</v>
          </cell>
          <cell r="M35">
            <v>0</v>
          </cell>
          <cell r="N35">
            <v>0</v>
          </cell>
          <cell r="O35">
            <v>0</v>
          </cell>
          <cell r="P35">
            <v>0</v>
          </cell>
          <cell r="Q35">
            <v>1.0000000020227162E-4</v>
          </cell>
          <cell r="R35">
            <v>1.0000000020227162E-4</v>
          </cell>
          <cell r="S35">
            <v>1.0000000020227162E-4</v>
          </cell>
          <cell r="T35">
            <v>1.0000000020227162E-4</v>
          </cell>
          <cell r="U35">
            <v>-1.3722397943638498E-4</v>
          </cell>
          <cell r="V35">
            <v>-1.3732780007558176E-4</v>
          </cell>
          <cell r="W35">
            <v>-1.3788836986350361E-4</v>
          </cell>
          <cell r="X35">
            <v>-1.3804156969854375E-4</v>
          </cell>
          <cell r="Y35">
            <v>-306.35573991026013</v>
          </cell>
          <cell r="Z35">
            <v>-306.35573988077977</v>
          </cell>
          <cell r="AA35">
            <v>-305.99696097272954</v>
          </cell>
          <cell r="AB35">
            <v>-305.99696101804966</v>
          </cell>
          <cell r="AC35">
            <v>-213.48688316643984</v>
          </cell>
          <cell r="AD35">
            <v>-260.58078326502073</v>
          </cell>
          <cell r="AE35">
            <v>-260.5807833147901</v>
          </cell>
          <cell r="AF35">
            <v>-471.42608384895357</v>
          </cell>
          <cell r="AG35">
            <v>-471.42608415825998</v>
          </cell>
          <cell r="AH35">
            <v>-457.24378438076019</v>
          </cell>
          <cell r="AI35">
            <v>-457.24378461074048</v>
          </cell>
          <cell r="AJ35">
            <v>-194.57091499467424</v>
          </cell>
          <cell r="AK35">
            <v>-194.57091515949105</v>
          </cell>
        </row>
        <row r="46">
          <cell r="I46" t="str">
            <v>2021-22</v>
          </cell>
          <cell r="J46" t="str">
            <v>2022-23</v>
          </cell>
          <cell r="K46" t="str">
            <v>2023-24</v>
          </cell>
          <cell r="L46" t="str">
            <v>2024-25</v>
          </cell>
          <cell r="M46" t="str">
            <v>2025-26</v>
          </cell>
          <cell r="N46" t="str">
            <v>2026-27</v>
          </cell>
          <cell r="O46" t="str">
            <v>2027-28</v>
          </cell>
          <cell r="P46" t="str">
            <v>2028-29</v>
          </cell>
          <cell r="Q46" t="str">
            <v>2029-30</v>
          </cell>
          <cell r="R46" t="str">
            <v>2030-31</v>
          </cell>
          <cell r="S46" t="str">
            <v>2031-32</v>
          </cell>
          <cell r="T46" t="str">
            <v>2032-33</v>
          </cell>
          <cell r="U46" t="str">
            <v>2033-34</v>
          </cell>
          <cell r="V46" t="str">
            <v>2034-35</v>
          </cell>
          <cell r="W46" t="str">
            <v>2035-36</v>
          </cell>
          <cell r="X46" t="str">
            <v>2036-37</v>
          </cell>
          <cell r="Y46" t="str">
            <v>2037-38</v>
          </cell>
          <cell r="Z46" t="str">
            <v>2038-39</v>
          </cell>
          <cell r="AA46" t="str">
            <v>2039-40</v>
          </cell>
          <cell r="AB46" t="str">
            <v>2040-41</v>
          </cell>
          <cell r="AC46" t="str">
            <v>2041-42</v>
          </cell>
          <cell r="AD46" t="str">
            <v>2042-43</v>
          </cell>
          <cell r="AE46" t="str">
            <v>2043-44</v>
          </cell>
          <cell r="AF46" t="str">
            <v>2044-45</v>
          </cell>
          <cell r="AG46" t="str">
            <v>2045-46</v>
          </cell>
          <cell r="AH46" t="str">
            <v>2046-47</v>
          </cell>
          <cell r="AI46" t="str">
            <v>2047-48</v>
          </cell>
          <cell r="AJ46" t="str">
            <v>2048-49</v>
          </cell>
          <cell r="AK46" t="str">
            <v>2049-50</v>
          </cell>
        </row>
        <row r="47">
          <cell r="H47" t="str">
            <v>Black Coal</v>
          </cell>
          <cell r="I47">
            <v>12.662270000015269</v>
          </cell>
          <cell r="J47">
            <v>130.27221999999892</v>
          </cell>
          <cell r="K47">
            <v>149.88264000001072</v>
          </cell>
          <cell r="L47">
            <v>646.04517176798254</v>
          </cell>
          <cell r="M47">
            <v>255.87606031681935</v>
          </cell>
          <cell r="N47">
            <v>980.42905463746865</v>
          </cell>
          <cell r="O47">
            <v>-784.97928230049001</v>
          </cell>
          <cell r="P47">
            <v>-1406.1571937013941</v>
          </cell>
          <cell r="Q47">
            <v>-789.58883067355782</v>
          </cell>
          <cell r="R47">
            <v>-545.02887566607387</v>
          </cell>
          <cell r="S47">
            <v>-1127.8758307803728</v>
          </cell>
          <cell r="T47">
            <v>-1319.5449363221123</v>
          </cell>
          <cell r="U47">
            <v>-616.26919170357723</v>
          </cell>
          <cell r="V47">
            <v>-1071.4546559502414</v>
          </cell>
          <cell r="W47">
            <v>593.73945000000822</v>
          </cell>
          <cell r="X47">
            <v>885.90730000000622</v>
          </cell>
          <cell r="Y47">
            <v>550.70460000000094</v>
          </cell>
          <cell r="Z47">
            <v>980.98869999999806</v>
          </cell>
          <cell r="AA47">
            <v>1374.0629000000008</v>
          </cell>
          <cell r="AB47">
            <v>483.71810000001278</v>
          </cell>
          <cell r="AC47">
            <v>1205.9620000000104</v>
          </cell>
          <cell r="AD47">
            <v>507.16079999999783</v>
          </cell>
          <cell r="AE47">
            <v>-36.91610000000037</v>
          </cell>
          <cell r="AF47">
            <v>-107.09080000000176</v>
          </cell>
          <cell r="AG47">
            <v>5.5064000000002125</v>
          </cell>
          <cell r="AH47">
            <v>10.727799999998751</v>
          </cell>
          <cell r="AI47">
            <v>8.1003000000000611</v>
          </cell>
          <cell r="AJ47">
            <v>7.7046000000009371</v>
          </cell>
          <cell r="AK47">
            <v>-9.4331999999903928</v>
          </cell>
        </row>
        <row r="48">
          <cell r="H48" t="str">
            <v>Brown Coal</v>
          </cell>
          <cell r="I48">
            <v>-1.0000000838772394E-4</v>
          </cell>
          <cell r="J48">
            <v>17.077800000006391</v>
          </cell>
          <cell r="K48">
            <v>-1.3485000000000582</v>
          </cell>
          <cell r="L48">
            <v>292.33347550278631</v>
          </cell>
          <cell r="M48">
            <v>627.18226268346552</v>
          </cell>
          <cell r="N48">
            <v>41.245994552311458</v>
          </cell>
          <cell r="O48">
            <v>-121.62076069049726</v>
          </cell>
          <cell r="P48">
            <v>-49.416253261995735</v>
          </cell>
          <cell r="Q48">
            <v>8.170494918798795</v>
          </cell>
          <cell r="R48">
            <v>60.791920268493413</v>
          </cell>
          <cell r="S48">
            <v>246.32902945177193</v>
          </cell>
          <cell r="T48">
            <v>255.24350000001505</v>
          </cell>
          <cell r="U48">
            <v>343.18690000000061</v>
          </cell>
          <cell r="V48">
            <v>303.32589999999982</v>
          </cell>
          <cell r="W48">
            <v>354.75559999999678</v>
          </cell>
          <cell r="X48">
            <v>249.14709999999832</v>
          </cell>
          <cell r="Y48">
            <v>522.16470000000118</v>
          </cell>
          <cell r="Z48">
            <v>474.99220000000059</v>
          </cell>
          <cell r="AA48">
            <v>424.12870000001203</v>
          </cell>
          <cell r="AB48">
            <v>628.56529999999839</v>
          </cell>
          <cell r="AC48">
            <v>504.80150000000867</v>
          </cell>
          <cell r="AD48">
            <v>504.16659999998592</v>
          </cell>
          <cell r="AE48">
            <v>428.56650000000081</v>
          </cell>
          <cell r="AF48">
            <v>542.04800000000978</v>
          </cell>
          <cell r="AG48">
            <v>599.18609999998807</v>
          </cell>
          <cell r="AH48">
            <v>374.47579999998561</v>
          </cell>
          <cell r="AI48">
            <v>386.88779999999861</v>
          </cell>
          <cell r="AJ48">
            <v>0</v>
          </cell>
          <cell r="AK48">
            <v>0</v>
          </cell>
        </row>
        <row r="49">
          <cell r="H49" t="str">
            <v>CCGT</v>
          </cell>
          <cell r="I49">
            <v>-5.5786627854104154E-5</v>
          </cell>
          <cell r="J49">
            <v>-5.6283251979039051E-5</v>
          </cell>
          <cell r="K49">
            <v>3.8032515703889658E-5</v>
          </cell>
          <cell r="L49">
            <v>-15.850023143258568</v>
          </cell>
          <cell r="M49">
            <v>25.158350509555248</v>
          </cell>
          <cell r="N49">
            <v>7.0210567346216521</v>
          </cell>
          <cell r="O49">
            <v>-1.7779706262724631</v>
          </cell>
          <cell r="P49">
            <v>-31.232348905942899</v>
          </cell>
          <cell r="Q49">
            <v>1.2217254886591036</v>
          </cell>
          <cell r="R49">
            <v>7.1987809043434936</v>
          </cell>
          <cell r="S49">
            <v>-2.9280188614650342</v>
          </cell>
          <cell r="T49">
            <v>-1044.9726948532243</v>
          </cell>
          <cell r="U49">
            <v>-754.5340707829746</v>
          </cell>
          <cell r="V49">
            <v>-283.92619170204671</v>
          </cell>
          <cell r="W49">
            <v>-793.08655226764495</v>
          </cell>
          <cell r="X49">
            <v>-1239.0707981906394</v>
          </cell>
          <cell r="Y49">
            <v>-388.27314361087156</v>
          </cell>
          <cell r="Z49">
            <v>-292.75825683560743</v>
          </cell>
          <cell r="AA49">
            <v>-113.84123008085498</v>
          </cell>
          <cell r="AB49">
            <v>-95.625224442671424</v>
          </cell>
          <cell r="AC49">
            <v>-190.55138957649706</v>
          </cell>
          <cell r="AD49">
            <v>-119.75007132916835</v>
          </cell>
          <cell r="AE49">
            <v>-48.870337840253342</v>
          </cell>
          <cell r="AF49">
            <v>-55.679854824174072</v>
          </cell>
          <cell r="AG49">
            <v>-11.81270459411985</v>
          </cell>
          <cell r="AH49">
            <v>-5.6612044591020094E-4</v>
          </cell>
          <cell r="AI49">
            <v>-5.694440291108549E-4</v>
          </cell>
          <cell r="AJ49">
            <v>-9.5970424195002124E-4</v>
          </cell>
          <cell r="AK49">
            <v>-9.328134270845112E-4</v>
          </cell>
        </row>
        <row r="50">
          <cell r="H50" t="str">
            <v>Gas - Steam</v>
          </cell>
          <cell r="I50">
            <v>-1.9999999949504854E-6</v>
          </cell>
          <cell r="J50">
            <v>-1.2000000424450263E-6</v>
          </cell>
          <cell r="K50">
            <v>-9.6410000001014851E-3</v>
          </cell>
          <cell r="L50">
            <v>-2.4191569999998705</v>
          </cell>
          <cell r="M50">
            <v>-0.18267360000001531</v>
          </cell>
          <cell r="N50">
            <v>0.22455800000000181</v>
          </cell>
          <cell r="O50">
            <v>-1.6111669999999947</v>
          </cell>
          <cell r="P50">
            <v>-3.0078179999999861</v>
          </cell>
          <cell r="Q50">
            <v>0.77568469999999934</v>
          </cell>
          <cell r="R50">
            <v>-0.67096599999999285</v>
          </cell>
          <cell r="S50">
            <v>-0.23066440000002331</v>
          </cell>
          <cell r="T50">
            <v>-72.975269999999966</v>
          </cell>
          <cell r="U50">
            <v>-40.700605999999084</v>
          </cell>
          <cell r="V50">
            <v>-127.335103</v>
          </cell>
          <cell r="W50">
            <v>-26.96490399999999</v>
          </cell>
          <cell r="X50">
            <v>-41.552657000000082</v>
          </cell>
          <cell r="Y50">
            <v>-67.047160999998994</v>
          </cell>
          <cell r="Z50">
            <v>-68.607253999999074</v>
          </cell>
          <cell r="AA50">
            <v>-5.3481199999999944</v>
          </cell>
          <cell r="AB50">
            <v>-1.5539799999999957</v>
          </cell>
          <cell r="AC50">
            <v>-10.032280000000014</v>
          </cell>
          <cell r="AD50">
            <v>-4.7664000000000044</v>
          </cell>
          <cell r="AE50">
            <v>-4.0676899999999989</v>
          </cell>
          <cell r="AF50">
            <v>-4.0613599999999792</v>
          </cell>
          <cell r="AG50">
            <v>-5.1166599999999676</v>
          </cell>
          <cell r="AH50">
            <v>0</v>
          </cell>
          <cell r="AI50">
            <v>0</v>
          </cell>
          <cell r="AJ50">
            <v>0</v>
          </cell>
          <cell r="AK50">
            <v>0</v>
          </cell>
        </row>
        <row r="51">
          <cell r="H51" t="str">
            <v>OCGT / Diesel</v>
          </cell>
          <cell r="I51">
            <v>-9.0474855085176387E-5</v>
          </cell>
          <cell r="J51">
            <v>-9.0805210984257201E-5</v>
          </cell>
          <cell r="K51">
            <v>-1.1463510283249434E-4</v>
          </cell>
          <cell r="L51">
            <v>-5.2689294748191031</v>
          </cell>
          <cell r="M51">
            <v>1.6667368684700108</v>
          </cell>
          <cell r="N51">
            <v>0.42724055520668003</v>
          </cell>
          <cell r="O51">
            <v>-2.0297918076723462</v>
          </cell>
          <cell r="P51">
            <v>-0.92736064800500628</v>
          </cell>
          <cell r="Q51">
            <v>0.63598413975449297</v>
          </cell>
          <cell r="R51">
            <v>6.4426040226104924</v>
          </cell>
          <cell r="S51">
            <v>0.85629995358948818</v>
          </cell>
          <cell r="T51">
            <v>-93.210087148957712</v>
          </cell>
          <cell r="U51">
            <v>-69.792909618791413</v>
          </cell>
          <cell r="V51">
            <v>-102.45038111111114</v>
          </cell>
          <cell r="W51">
            <v>-121.21014302412254</v>
          </cell>
          <cell r="X51">
            <v>-178.60904712417914</v>
          </cell>
          <cell r="Y51">
            <v>-496.67006078853933</v>
          </cell>
          <cell r="Z51">
            <v>-778.21124995113587</v>
          </cell>
          <cell r="AA51">
            <v>-1019.5873191052569</v>
          </cell>
          <cell r="AB51">
            <v>-871.23449844208972</v>
          </cell>
          <cell r="AC51">
            <v>-1037.681856602298</v>
          </cell>
          <cell r="AD51">
            <v>-1206.8969300837152</v>
          </cell>
          <cell r="AE51">
            <v>-730.19055451724216</v>
          </cell>
          <cell r="AF51">
            <v>-336.32399960708517</v>
          </cell>
          <cell r="AG51">
            <v>-495.84357414197166</v>
          </cell>
          <cell r="AH51">
            <v>-477.09842150140685</v>
          </cell>
          <cell r="AI51">
            <v>-704.37921610835474</v>
          </cell>
          <cell r="AJ51">
            <v>-1654.2584535318929</v>
          </cell>
          <cell r="AK51">
            <v>-1363.6940829668911</v>
          </cell>
        </row>
        <row r="52">
          <cell r="H52" t="str">
            <v>Hydro</v>
          </cell>
          <cell r="I52">
            <v>-13.084708000000319</v>
          </cell>
          <cell r="J52">
            <v>-158.60042999999314</v>
          </cell>
          <cell r="K52">
            <v>-168.52542900000299</v>
          </cell>
          <cell r="L52">
            <v>-412.08182200000556</v>
          </cell>
          <cell r="M52">
            <v>-1004.5467010000029</v>
          </cell>
          <cell r="N52">
            <v>-1303.5503660000031</v>
          </cell>
          <cell r="O52">
            <v>550.46382300000005</v>
          </cell>
          <cell r="P52">
            <v>925.25199699998484</v>
          </cell>
          <cell r="Q52">
            <v>439.4051350000027</v>
          </cell>
          <cell r="R52">
            <v>56.140162000008786</v>
          </cell>
          <cell r="S52">
            <v>672.95342899999923</v>
          </cell>
          <cell r="T52">
            <v>2304.8712180000039</v>
          </cell>
          <cell r="U52">
            <v>2561.5251840000019</v>
          </cell>
          <cell r="V52">
            <v>3265.0456473750091</v>
          </cell>
          <cell r="W52">
            <v>3104.0409023499997</v>
          </cell>
          <cell r="X52">
            <v>2822.039692700002</v>
          </cell>
          <cell r="Y52">
            <v>3618.702336300008</v>
          </cell>
          <cell r="Z52">
            <v>2791.2965057500005</v>
          </cell>
          <cell r="AA52">
            <v>2057.3700713000017</v>
          </cell>
          <cell r="AB52">
            <v>3058.9252841000052</v>
          </cell>
          <cell r="AC52">
            <v>2210.9887155000015</v>
          </cell>
          <cell r="AD52">
            <v>2952.7450746999984</v>
          </cell>
          <cell r="AE52">
            <v>3778.5247445000023</v>
          </cell>
          <cell r="AF52">
            <v>3748.0086786000029</v>
          </cell>
          <cell r="AG52">
            <v>3857.3251728999967</v>
          </cell>
          <cell r="AH52">
            <v>3807.6547911000016</v>
          </cell>
          <cell r="AI52">
            <v>3519.7705332999994</v>
          </cell>
          <cell r="AJ52">
            <v>3443.2405603999996</v>
          </cell>
          <cell r="AK52">
            <v>3350.0175791300007</v>
          </cell>
        </row>
        <row r="53">
          <cell r="H53" t="str">
            <v>Wind</v>
          </cell>
          <cell r="I53">
            <v>-6.443053025577683E-4</v>
          </cell>
          <cell r="J53">
            <v>-8.4676611731993034E-4</v>
          </cell>
          <cell r="K53">
            <v>-2.5641826505307108E-3</v>
          </cell>
          <cell r="L53">
            <v>-677.30514333536121</v>
          </cell>
          <cell r="M53">
            <v>-19.575415748826344</v>
          </cell>
          <cell r="N53">
            <v>7.9695037331330241</v>
          </cell>
          <cell r="O53">
            <v>-717.65495091007324</v>
          </cell>
          <cell r="P53">
            <v>-578.21121953769034</v>
          </cell>
          <cell r="Q53">
            <v>-1151.6764019655966</v>
          </cell>
          <cell r="R53">
            <v>-1169.2341665475542</v>
          </cell>
          <cell r="S53">
            <v>-1289.1870378209424</v>
          </cell>
          <cell r="T53">
            <v>-1367.7680470161577</v>
          </cell>
          <cell r="U53">
            <v>-2583.8313956835482</v>
          </cell>
          <cell r="V53">
            <v>-3227.1699275293067</v>
          </cell>
          <cell r="W53">
            <v>-4463.1346280352882</v>
          </cell>
          <cell r="X53">
            <v>-3624.7460587060632</v>
          </cell>
          <cell r="Y53">
            <v>-3342.2476821567689</v>
          </cell>
          <cell r="Z53">
            <v>-2638.5306308809668</v>
          </cell>
          <cell r="AA53">
            <v>-2507.6699289652606</v>
          </cell>
          <cell r="AB53">
            <v>-2479.0322984133236</v>
          </cell>
          <cell r="AC53">
            <v>-1419.4732467696595</v>
          </cell>
          <cell r="AD53">
            <v>-1469.5426903868793</v>
          </cell>
          <cell r="AE53">
            <v>-1802.3871850748692</v>
          </cell>
          <cell r="AF53">
            <v>-2287.9155030124239</v>
          </cell>
          <cell r="AG53">
            <v>-1266.2493244515063</v>
          </cell>
          <cell r="AH53">
            <v>-1815.2428637570119</v>
          </cell>
          <cell r="AI53">
            <v>-1202.8997043289419</v>
          </cell>
          <cell r="AJ53">
            <v>-1299.7257434081694</v>
          </cell>
          <cell r="AK53">
            <v>-1601.8835089886707</v>
          </cell>
        </row>
        <row r="54">
          <cell r="H54" t="str">
            <v>Solar PV</v>
          </cell>
          <cell r="I54">
            <v>-1.2012820661766455E-5</v>
          </cell>
          <cell r="J54">
            <v>-1.5033850431791507E-3</v>
          </cell>
          <cell r="K54">
            <v>-1.8375621053564828E-2</v>
          </cell>
          <cell r="L54">
            <v>1.5141819676500745E-4</v>
          </cell>
          <cell r="M54">
            <v>-6.7780973040498793E-5</v>
          </cell>
          <cell r="N54">
            <v>0.30292222986463457</v>
          </cell>
          <cell r="O54">
            <v>697.92552863126912</v>
          </cell>
          <cell r="P54">
            <v>608.44663572780701</v>
          </cell>
          <cell r="Q54">
            <v>1184.0950014983136</v>
          </cell>
          <cell r="R54">
            <v>1258.628773992732</v>
          </cell>
          <cell r="S54">
            <v>1289.3375398878161</v>
          </cell>
          <cell r="T54">
            <v>1249.3683168149655</v>
          </cell>
          <cell r="U54">
            <v>1228.3326029050731</v>
          </cell>
          <cell r="V54">
            <v>1209.9804201662446</v>
          </cell>
          <cell r="W54">
            <v>1283.7691574059609</v>
          </cell>
          <cell r="X54">
            <v>1287.1708217954547</v>
          </cell>
          <cell r="Y54">
            <v>-352.89315762060141</v>
          </cell>
          <cell r="Z54">
            <v>-356.34553231095924</v>
          </cell>
          <cell r="AA54">
            <v>-363.60060847115528</v>
          </cell>
          <cell r="AB54">
            <v>-685.61256376209712</v>
          </cell>
          <cell r="AC54">
            <v>-1273.5029245365731</v>
          </cell>
          <cell r="AD54">
            <v>-1096.608389482295</v>
          </cell>
          <cell r="AE54">
            <v>-1592.2078592393518</v>
          </cell>
          <cell r="AF54">
            <v>-1662.3815331450969</v>
          </cell>
          <cell r="AG54">
            <v>-2760.207897425782</v>
          </cell>
          <cell r="AH54">
            <v>-1915.0950808307534</v>
          </cell>
          <cell r="AI54">
            <v>-2181.6392858749605</v>
          </cell>
          <cell r="AJ54">
            <v>-412.60978179392259</v>
          </cell>
          <cell r="AK54">
            <v>-376.07702520548628</v>
          </cell>
        </row>
        <row r="55">
          <cell r="H55" t="str">
            <v>Grid Battery</v>
          </cell>
          <cell r="I55">
            <v>0.17806669474401815</v>
          </cell>
          <cell r="J55">
            <v>0.80864984913750959</v>
          </cell>
          <cell r="K55">
            <v>-1.9558472291290627</v>
          </cell>
          <cell r="L55">
            <v>-2.1627295017128745</v>
          </cell>
          <cell r="M55">
            <v>-4.4229991704581835</v>
          </cell>
          <cell r="N55">
            <v>-1.9534001581720872</v>
          </cell>
          <cell r="O55">
            <v>-22.891587773927995</v>
          </cell>
          <cell r="P55">
            <v>-15.598583880253045</v>
          </cell>
          <cell r="Q55">
            <v>-13.392215693272988</v>
          </cell>
          <cell r="R55">
            <v>-17.576014422755861</v>
          </cell>
          <cell r="S55">
            <v>-8.4571327279330148</v>
          </cell>
          <cell r="T55">
            <v>8.6309637384033522E-2</v>
          </cell>
          <cell r="U55">
            <v>-0.82498799721804517</v>
          </cell>
          <cell r="V55">
            <v>-1.1773119039910682</v>
          </cell>
          <cell r="W55">
            <v>1.8875283000090235</v>
          </cell>
          <cell r="X55">
            <v>1.9477779185309885</v>
          </cell>
          <cell r="Y55">
            <v>118.78849718392996</v>
          </cell>
          <cell r="Z55">
            <v>105.820027191701</v>
          </cell>
          <cell r="AA55">
            <v>-30.067524715635273</v>
          </cell>
          <cell r="AB55">
            <v>-29.758243699620152</v>
          </cell>
          <cell r="AC55">
            <v>-222.71301020412011</v>
          </cell>
          <cell r="AD55">
            <v>-227.56307271860942</v>
          </cell>
          <cell r="AE55">
            <v>-252.78199475406973</v>
          </cell>
          <cell r="AF55">
            <v>-54.691913070961164</v>
          </cell>
          <cell r="AG55">
            <v>-56.009781236701201</v>
          </cell>
          <cell r="AH55">
            <v>72.472737586639596</v>
          </cell>
          <cell r="AI55">
            <v>72.429311332070938</v>
          </cell>
          <cell r="AJ55">
            <v>-70.777693381498466</v>
          </cell>
          <cell r="AK55">
            <v>-32.22897029654996</v>
          </cell>
        </row>
        <row r="56">
          <cell r="H56" t="str">
            <v>Pumped Hydro</v>
          </cell>
          <cell r="I56">
            <v>-0.21369730000001397</v>
          </cell>
          <cell r="J56">
            <v>-8.9736999999985301E-2</v>
          </cell>
          <cell r="K56">
            <v>-0.15946383424289934</v>
          </cell>
          <cell r="L56">
            <v>-190.44803160221272</v>
          </cell>
          <cell r="M56">
            <v>18.834733473862798</v>
          </cell>
          <cell r="N56">
            <v>-71.123927266568899</v>
          </cell>
          <cell r="O56">
            <v>-709.81212884081287</v>
          </cell>
          <cell r="P56">
            <v>-754.09329211284967</v>
          </cell>
          <cell r="Q56">
            <v>-650.26627524522155</v>
          </cell>
          <cell r="R56">
            <v>-537.69208821859866</v>
          </cell>
          <cell r="S56">
            <v>-345.89854048155939</v>
          </cell>
          <cell r="T56">
            <v>-18.873129638164755</v>
          </cell>
          <cell r="U56">
            <v>340.76682559961046</v>
          </cell>
          <cell r="V56">
            <v>-158.72896230772858</v>
          </cell>
          <cell r="W56">
            <v>45.238473746503587</v>
          </cell>
          <cell r="X56">
            <v>334.37848505705006</v>
          </cell>
          <cell r="Y56">
            <v>-742.85616427559944</v>
          </cell>
          <cell r="Z56">
            <v>-608.09531427865841</v>
          </cell>
          <cell r="AA56">
            <v>-525.15060620325312</v>
          </cell>
          <cell r="AB56">
            <v>-558.97974127522139</v>
          </cell>
          <cell r="AC56">
            <v>-383.71097425947301</v>
          </cell>
          <cell r="AD56">
            <v>-383.86402325849667</v>
          </cell>
          <cell r="AE56">
            <v>-589.30188405654008</v>
          </cell>
          <cell r="AF56">
            <v>-1109.6929424324298</v>
          </cell>
          <cell r="AG56">
            <v>-1272.1561713718511</v>
          </cell>
          <cell r="AH56">
            <v>-1007.9089318978276</v>
          </cell>
          <cell r="AI56">
            <v>-1237.4333134766002</v>
          </cell>
          <cell r="AJ56">
            <v>-144.12382245836488</v>
          </cell>
          <cell r="AK56">
            <v>-259.87118953359095</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Version notes"/>
      <sheetName val="Abbreviations and notes"/>
      <sheetName val="Main"/>
      <sheetName val="!!DELETE ME!! - Data checks"/>
      <sheetName val="!! DELETE ME!! - Workbook Check"/>
      <sheetName val="---Compare options---"/>
      <sheetName val="BaseCase_Generation"/>
      <sheetName val="BaseCase_Capacity"/>
      <sheetName val="BaseCase_VOM Cost"/>
      <sheetName val="BaseCase_FOM Cost"/>
      <sheetName val="BaseCase_Fuel Cost"/>
      <sheetName val="BaseCase_Build Cost"/>
      <sheetName val="BaseCase_REHAB Cost"/>
      <sheetName val="BaseCase_REZ Tx Cost"/>
      <sheetName val="BaseCase_USE+DSP Cost"/>
      <sheetName val="BaseCase_SyncCon Cost"/>
      <sheetName val="M27_30_Generation"/>
      <sheetName val="M27_30_Capacity"/>
      <sheetName val="M27_30_VOM Cost"/>
      <sheetName val="M27_30_FOM Cost"/>
      <sheetName val="M27_30_Fuel Cost"/>
      <sheetName val="M27_30_Build Cost"/>
      <sheetName val="M27_30_REHAB Cost"/>
      <sheetName val="M27_30_REZ Tx Cost"/>
      <sheetName val="M27_30_USE+DSP Cost"/>
      <sheetName val="M27_30_SyncCon Cost"/>
      <sheetName val="1_NPVall"/>
      <sheetName val="1_GenSO"/>
      <sheetName val="1_Cap"/>
      <sheetName val="1_NSCap"/>
      <sheetName val="1_DemandSum"/>
      <sheetName val="2_NPVall"/>
      <sheetName val="2_GenSO"/>
      <sheetName val="2_Cap"/>
      <sheetName val="2_NSCap"/>
      <sheetName val="2_DemandSum"/>
      <sheetName val="ESS_Charge_GWh"/>
      <sheetName val="ESS_Discharge_GWh"/>
      <sheetName val="NPVall_Slow"/>
      <sheetName val="GenSO_Slow"/>
      <sheetName val="Cap_Slow"/>
      <sheetName val="NSCap_Slow"/>
      <sheetName val="DemandSum_Slow"/>
      <sheetName val="NPVall_Slow FY27-30"/>
      <sheetName val="GenSO_Slow FY27-30"/>
      <sheetName val="Cap_Slow FY27-30"/>
      <sheetName val="NSCap_Slow FY27-30"/>
      <sheetName val="DemandSum_Slow FY27-30"/>
      <sheetName val="NPVall_Slow FY31-34"/>
      <sheetName val="GenSO_Slow FY31-34"/>
      <sheetName val="Cap_Slow FY31-34"/>
      <sheetName val="NSCap_Slow FY31-34"/>
      <sheetName val="DemandSum_Slow FY31-34"/>
      <sheetName val="NPVall_Central"/>
      <sheetName val="GenSO_Central"/>
      <sheetName val="Cap_Central"/>
      <sheetName val="NSCap_Central"/>
      <sheetName val="DemandSum_Central"/>
      <sheetName val="NPVall_Central FY27-30"/>
      <sheetName val="GenSO_Central FY27-30"/>
      <sheetName val="Cap_Central FY27-30"/>
      <sheetName val="NSCap_Central FY27-30"/>
      <sheetName val="DemandSum_Central FY27-30"/>
      <sheetName val="NPVall_Central FY31-34"/>
      <sheetName val="GenSO_Central FY31-34"/>
      <sheetName val="Cap_Central FY31-34"/>
      <sheetName val="NSCap_Central FY31-34"/>
      <sheetName val="DemandSum_Central FY31-34"/>
      <sheetName val="NPVall_Fast"/>
      <sheetName val="GenSO_Fast"/>
      <sheetName val="Cap_Fast"/>
      <sheetName val="NSCap_Fast"/>
      <sheetName val="DemandSum_Fast"/>
      <sheetName val="NPVall_Fast FY27-30"/>
      <sheetName val="GenSO_Fast FY27-30"/>
      <sheetName val="Cap_Fast FY27-30"/>
      <sheetName val="NSCap_Fast FY27-30"/>
      <sheetName val="DemandSum_Fast FY27-30"/>
      <sheetName val="NPVall_Fast FY31-34"/>
      <sheetName val="GenSO_Fast FY31-34"/>
      <sheetName val="Cap_Fast FY31-34"/>
      <sheetName val="NSCap_Fast FY31-34"/>
      <sheetName val="DemandSum_Fast FY31-34"/>
      <sheetName val="NPVall_High DER"/>
      <sheetName val="GenSO_High DER"/>
      <sheetName val="Cap_High DER"/>
      <sheetName val="NSCap_High DER"/>
      <sheetName val="DemandSum_High DER"/>
      <sheetName val="NPVall_High DER FY27-30"/>
      <sheetName val="GenSO_High DER FY27-30"/>
      <sheetName val="Cap_High DER FY27-30"/>
      <sheetName val="NSCap_High DER FY27-30"/>
      <sheetName val="DemandSum_High DER FY27-30"/>
      <sheetName val="NPVall_High DER FY31-34"/>
      <sheetName val="GenSO_High DER FY31-34"/>
      <sheetName val="Cap_High DER FY31-34"/>
      <sheetName val="NSCap_High DER FY31-34"/>
      <sheetName val="DemandSum_High DER FY31-34"/>
      <sheetName val="NPVall_Step"/>
      <sheetName val="GenSO_Step"/>
      <sheetName val="Cap_Step"/>
      <sheetName val="NSCap_Step"/>
      <sheetName val="DemandSum_Step"/>
      <sheetName val="NPVall_Step FY27-30"/>
      <sheetName val="GenSO_Step FY27-30"/>
      <sheetName val="Cap_Step FY27-30"/>
      <sheetName val="NSCap_Step FY27-30"/>
      <sheetName val="DemandSum_Step FY27-30"/>
      <sheetName val="NPVall_Step FY31-34"/>
      <sheetName val="GenSO_Step FY31-34"/>
      <sheetName val="Cap_Step FY31-34"/>
      <sheetName val="NSCap_Step FY31-34"/>
      <sheetName val="DemandSum_Step FY31-34"/>
    </sheetNames>
    <sheetDataSet>
      <sheetData sheetId="0"/>
      <sheetData sheetId="1"/>
      <sheetData sheetId="2"/>
      <sheetData sheetId="3"/>
      <sheetData sheetId="4">
        <row r="5">
          <cell r="A5" t="str">
            <v>2021-22</v>
          </cell>
        </row>
      </sheetData>
      <sheetData sheetId="5"/>
      <sheetData sheetId="6"/>
      <sheetData sheetId="7"/>
      <sheetData sheetId="8"/>
      <sheetData sheetId="9"/>
      <sheetData sheetId="10"/>
      <sheetData sheetId="11"/>
      <sheetData sheetId="12"/>
      <sheetData sheetId="13"/>
      <sheetData sheetId="14">
        <row r="9">
          <cell r="C9">
            <v>1.5838750654978144E-3</v>
          </cell>
          <cell r="D9">
            <v>1.734430042596451E-3</v>
          </cell>
          <cell r="E9">
            <v>1.7971371992661204E-3</v>
          </cell>
          <cell r="F9">
            <v>2.0652093234714529E-3</v>
          </cell>
          <cell r="G9">
            <v>2.888863633320402E-3</v>
          </cell>
          <cell r="H9">
            <v>6.5242592912347474E-3</v>
          </cell>
          <cell r="I9">
            <v>6.3069704879774044E-3</v>
          </cell>
          <cell r="J9">
            <v>40410.324613368059</v>
          </cell>
          <cell r="K9">
            <v>38158.946973417849</v>
          </cell>
          <cell r="L9">
            <v>37619.543646780337</v>
          </cell>
          <cell r="M9">
            <v>45808.907919399942</v>
          </cell>
          <cell r="N9">
            <v>76963.010302480252</v>
          </cell>
          <cell r="O9">
            <v>80153.51838443325</v>
          </cell>
          <cell r="P9">
            <v>76827.152073867692</v>
          </cell>
          <cell r="Q9">
            <v>87474.755626818791</v>
          </cell>
          <cell r="R9">
            <v>91069.842730946781</v>
          </cell>
          <cell r="S9">
            <v>128846.22936806329</v>
          </cell>
          <cell r="T9">
            <v>125220.58944249987</v>
          </cell>
          <cell r="U9">
            <v>129273.46595985502</v>
          </cell>
          <cell r="V9">
            <v>135237.62705461518</v>
          </cell>
          <cell r="W9">
            <v>153396.83038803071</v>
          </cell>
        </row>
      </sheetData>
      <sheetData sheetId="15">
        <row r="9">
          <cell r="C9">
            <v>4.9225452599999994E-3</v>
          </cell>
          <cell r="D9">
            <v>4.9119135199999992E-3</v>
          </cell>
          <cell r="E9">
            <v>34.259585666429999</v>
          </cell>
          <cell r="F9">
            <v>202.490346619626</v>
          </cell>
          <cell r="G9">
            <v>3.3102710121799999</v>
          </cell>
          <cell r="H9">
            <v>1.6283453937999999</v>
          </cell>
          <cell r="I9">
            <v>5.0652539999999999E-3</v>
          </cell>
          <cell r="J9">
            <v>31859.166606874074</v>
          </cell>
          <cell r="K9">
            <v>399.31519456642002</v>
          </cell>
          <cell r="L9">
            <v>3.7412001020600001</v>
          </cell>
          <cell r="M9">
            <v>5.0866619399999998E-3</v>
          </cell>
          <cell r="N9">
            <v>1286.5756141475599</v>
          </cell>
          <cell r="O9">
            <v>16455.244189173241</v>
          </cell>
          <cell r="P9">
            <v>325.91855643662001</v>
          </cell>
          <cell r="Q9">
            <v>2040.3816423662599</v>
          </cell>
          <cell r="R9">
            <v>8885.5388511935707</v>
          </cell>
          <cell r="S9">
            <v>12112.85392333717</v>
          </cell>
          <cell r="T9">
            <v>5.1222101899999987E-3</v>
          </cell>
          <cell r="U9">
            <v>9287.8414240571692</v>
          </cell>
          <cell r="V9">
            <v>109.0579590595799</v>
          </cell>
          <cell r="W9">
            <v>7997.2542846307606</v>
          </cell>
        </row>
      </sheetData>
      <sheetData sheetId="16">
        <row r="5">
          <cell r="C5">
            <v>1204.8681408698501</v>
          </cell>
          <cell r="D5">
            <v>1108.8751908962402</v>
          </cell>
          <cell r="E5">
            <v>1305.1724713738399</v>
          </cell>
          <cell r="F5">
            <v>930.79623559999993</v>
          </cell>
          <cell r="G5">
            <v>457.55107300000003</v>
          </cell>
          <cell r="H5">
            <v>653.04653399999995</v>
          </cell>
          <cell r="I5">
            <v>620.02247900000009</v>
          </cell>
          <cell r="J5">
            <v>716.00648000000001</v>
          </cell>
          <cell r="K5">
            <v>794.22271999999998</v>
          </cell>
          <cell r="L5">
            <v>1056.71569</v>
          </cell>
          <cell r="M5">
            <v>1333.7173699999998</v>
          </cell>
          <cell r="N5">
            <v>1349.9251299999999</v>
          </cell>
          <cell r="O5">
            <v>1369.4847749999999</v>
          </cell>
          <cell r="P5">
            <v>1563.109616</v>
          </cell>
          <cell r="Q5">
            <v>1655.368234</v>
          </cell>
          <cell r="R5">
            <v>1671.7901899999999</v>
          </cell>
          <cell r="S5">
            <v>1540.8167900000001</v>
          </cell>
          <cell r="T5">
            <v>1525.8792900000001</v>
          </cell>
          <cell r="U5">
            <v>1455.2609959999997</v>
          </cell>
          <cell r="V5">
            <v>1549.0751299999999</v>
          </cell>
          <cell r="W5">
            <v>1349.0279100000002</v>
          </cell>
        </row>
      </sheetData>
      <sheetData sheetId="17"/>
      <sheetData sheetId="18"/>
      <sheetData sheetId="19"/>
      <sheetData sheetId="20"/>
      <sheetData sheetId="21"/>
      <sheetData sheetId="22"/>
      <sheetData sheetId="23"/>
      <sheetData sheetId="24">
        <row r="9">
          <cell r="C9">
            <v>9.7816777102889422E-4</v>
          </cell>
          <cell r="D9">
            <v>1.0688623492945647E-3</v>
          </cell>
          <cell r="E9">
            <v>1.1081104599354394E-3</v>
          </cell>
          <cell r="F9">
            <v>1.2696678419595469E-3</v>
          </cell>
          <cell r="G9">
            <v>1.7676949215797817E-3</v>
          </cell>
          <cell r="H9">
            <v>2.7065237696208217E-3</v>
          </cell>
          <cell r="I9">
            <v>2.641973520965857E-3</v>
          </cell>
          <cell r="J9">
            <v>35994.894120366072</v>
          </cell>
          <cell r="K9">
            <v>33989.513004522858</v>
          </cell>
          <cell r="L9">
            <v>32698.256494258647</v>
          </cell>
          <cell r="M9">
            <v>41208.352689381587</v>
          </cell>
          <cell r="N9">
            <v>64388.61993507111</v>
          </cell>
          <cell r="O9">
            <v>69485.979282190427</v>
          </cell>
          <cell r="P9">
            <v>65614.711382637819</v>
          </cell>
          <cell r="Q9">
            <v>71592.258899236767</v>
          </cell>
          <cell r="R9">
            <v>74653.352172212952</v>
          </cell>
          <cell r="S9">
            <v>112753.58873245893</v>
          </cell>
          <cell r="T9">
            <v>108997.8589293074</v>
          </cell>
          <cell r="U9">
            <v>111641.08435549994</v>
          </cell>
          <cell r="V9">
            <v>112722.2571110508</v>
          </cell>
          <cell r="W9">
            <v>131672.06652004065</v>
          </cell>
        </row>
      </sheetData>
      <sheetData sheetId="25">
        <row r="9">
          <cell r="C9">
            <v>3.0174366789999991E-3</v>
          </cell>
          <cell r="D9">
            <v>3.0110325209999995E-3</v>
          </cell>
          <cell r="E9">
            <v>34.257661736801005</v>
          </cell>
          <cell r="F9">
            <v>207.994241940156</v>
          </cell>
          <cell r="G9">
            <v>4.2760118288149993</v>
          </cell>
          <cell r="H9">
            <v>3.0854676199999981E-3</v>
          </cell>
          <cell r="I9">
            <v>3.1050171789999978E-3</v>
          </cell>
          <cell r="J9">
            <v>32185.485755644368</v>
          </cell>
          <cell r="K9">
            <v>436.16353232415196</v>
          </cell>
          <cell r="L9">
            <v>3.7392361675010002</v>
          </cell>
          <cell r="M9">
            <v>195.82826125222002</v>
          </cell>
          <cell r="N9">
            <v>1286.5736690561162</v>
          </cell>
          <cell r="O9">
            <v>21486.827113631163</v>
          </cell>
          <cell r="P9">
            <v>197.25640570617298</v>
          </cell>
          <cell r="Q9">
            <v>3164.3993309542357</v>
          </cell>
          <cell r="R9">
            <v>10207.769825416424</v>
          </cell>
          <cell r="S9">
            <v>11525.752435625696</v>
          </cell>
          <cell r="T9">
            <v>9.3296549431100022</v>
          </cell>
          <cell r="U9">
            <v>22332.904082719982</v>
          </cell>
          <cell r="V9">
            <v>80.697803431978997</v>
          </cell>
          <cell r="W9">
            <v>8052.0042854523736</v>
          </cell>
        </row>
      </sheetData>
      <sheetData sheetId="26">
        <row r="5">
          <cell r="C5">
            <v>1202.47692963043</v>
          </cell>
          <cell r="D5">
            <v>1091.0377197374598</v>
          </cell>
          <cell r="E5">
            <v>1302.1242198888599</v>
          </cell>
          <cell r="F5">
            <v>933.12676329999999</v>
          </cell>
          <cell r="G5">
            <v>498.59118799999999</v>
          </cell>
          <cell r="H5">
            <v>712.21125399999994</v>
          </cell>
          <cell r="I5">
            <v>703.04521</v>
          </cell>
          <cell r="J5">
            <v>870.98815000000002</v>
          </cell>
          <cell r="K5">
            <v>1005.3009939999999</v>
          </cell>
          <cell r="L5">
            <v>1250.8458400000002</v>
          </cell>
          <cell r="M5">
            <v>1554.4141400000001</v>
          </cell>
          <cell r="N5">
            <v>1701.6508399999998</v>
          </cell>
          <cell r="O5">
            <v>1693.827</v>
          </cell>
          <cell r="P5">
            <v>1748.6726400000002</v>
          </cell>
          <cell r="Q5">
            <v>1668.9315299999998</v>
          </cell>
          <cell r="R5">
            <v>1827.01404</v>
          </cell>
          <cell r="S5">
            <v>1478.05756</v>
          </cell>
          <cell r="T5">
            <v>1585.952</v>
          </cell>
          <cell r="U5">
            <v>1424.98489</v>
          </cell>
          <cell r="V5">
            <v>1249.6846560000001</v>
          </cell>
          <cell r="W5">
            <v>1202.3411299999998</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 Log"/>
      <sheetName val="Macro"/>
      <sheetName val="Case assumptions"/>
      <sheetName val="Scenario effects"/>
      <sheetName val="Annual CF Case 1"/>
      <sheetName val="Annual CF Case 2"/>
      <sheetName val="Annual GWh Case 1"/>
      <sheetName val="Annual GWh Case 2"/>
      <sheetName val="Annual GWh Spill Case 1"/>
      <sheetName val="Annual GWh Spill Case 2"/>
      <sheetName val="NPV Case 1"/>
      <sheetName val="NPV Case 2"/>
      <sheetName val="NPV compare #1#"/>
      <sheetName val="Annual region NPV Case 1"/>
      <sheetName val="Annual region NPV Case 2"/>
      <sheetName val="Annual region NPV compare #1#"/>
      <sheetName val="Region NPV yearly Case 1"/>
      <sheetName val="Region NPV yearly Case 2"/>
      <sheetName val="Region NPV yearly compare #1#"/>
      <sheetName val="Annual tech NPV Case 1"/>
      <sheetName val="Annual tech NPV Case 2"/>
      <sheetName val="Annual tech NPV compare #1#"/>
      <sheetName val="Tech NPV yearly Case 1"/>
      <sheetName val="Tech NPV yearly Case 2"/>
      <sheetName val="Tech NPV yearly compare #1#"/>
      <sheetName val="Generation Case 1"/>
      <sheetName val="Generation Case 2"/>
      <sheetName val="Generation compare #1#"/>
      <sheetName val="Gen - Node-REZ Case 1"/>
      <sheetName val="Gen - Node-REZ Case 2"/>
      <sheetName val="Gen - Node-REZ compare #1#"/>
      <sheetName val="NEM capacity Case 1"/>
      <sheetName val="NEM capacity Case 2"/>
      <sheetName val="NEM capacity compare #1#"/>
      <sheetName val="Node-REZ capacity Case 1"/>
      <sheetName val="Node-REZ capacity Case 2"/>
      <sheetName val="Node-REZ capacity compare #1#"/>
      <sheetName val="Auto capacity Case 1"/>
      <sheetName val="Auto capacity Case 2"/>
      <sheetName val="Auto capacity compare #1#"/>
      <sheetName val="Auto REZ overview Case 1"/>
      <sheetName val="Auto REZ overview Case 2"/>
      <sheetName val="Auto REZ overview compare #1#"/>
      <sheetName val="Proxy price Case 1"/>
      <sheetName val="Proxy price Case 2"/>
      <sheetName val="Proxy price compare #1#"/>
      <sheetName val="Proxy price hourly Case 1"/>
      <sheetName val="Proxy price hourly Case 2"/>
      <sheetName val="Proxy price hourly compare #1#"/>
      <sheetName val="Energy flow Case 1"/>
      <sheetName val="Energy flow Case 2"/>
      <sheetName val="Energy flow compare #1#"/>
      <sheetName val="USE Case 1"/>
      <sheetName val="USE Case 2"/>
      <sheetName val="USE compare #1#"/>
      <sheetName val="Emissions Case 1"/>
      <sheetName val="Emissions Case 2"/>
      <sheetName val="Emissions compare #1#"/>
      <sheetName val="NSW to QLD Case 1"/>
      <sheetName val="NSW to QLD Case 2"/>
      <sheetName val="VIC to NSW Case 1"/>
      <sheetName val="VIC to NSW Case 2"/>
      <sheetName val="VIC to SA Case 1"/>
      <sheetName val="VIC to SA Case 2"/>
      <sheetName val="NSW to SA Case 1"/>
      <sheetName val="NSW to SA Case 2"/>
      <sheetName val="TAS to VIC Case 1"/>
      <sheetName val="TAS to VIC Case 2"/>
      <sheetName val="1_AnnualGenerationAG"/>
      <sheetName val="1_AnnualGenerationSO"/>
      <sheetName val="1_AnnualGeneration"/>
      <sheetName val="1_AnnualSpill"/>
      <sheetName val="1_AnnualCapacity"/>
      <sheetName val="1_DurationData"/>
      <sheetName val="1_TODLink"/>
      <sheetName val="1_AnnualLink"/>
      <sheetName val="1_AnnualNodeSummary"/>
      <sheetName val="1_TODNodeSummary"/>
      <sheetName val="1_DemandSummary"/>
      <sheetName val="1_AnnualDemandMax"/>
      <sheetName val="1_NPVall"/>
      <sheetName val="1_Emissions"/>
      <sheetName val="1_BuildLimits"/>
      <sheetName val="1_CF"/>
      <sheetName val="1_REZTransmissionLimits"/>
      <sheetName val="1_AssumedCapacity"/>
      <sheetName val="2_AnnualGenerationAG"/>
      <sheetName val="2_AnnualGenerationSO"/>
      <sheetName val="2_AnnualGeneration"/>
      <sheetName val="2_AnnualSpill"/>
      <sheetName val="2_AnnualCapacity"/>
      <sheetName val="2_DurationData"/>
      <sheetName val="2_TODLink"/>
      <sheetName val="2_AnnualLink"/>
      <sheetName val="2_AnnualNodeSummary"/>
      <sheetName val="2_TODNodeSummary"/>
      <sheetName val="2_DemandSummary"/>
      <sheetName val="2_AnnualDemandMax"/>
      <sheetName val="2_NPVall"/>
      <sheetName val="2_Emissions"/>
      <sheetName val="2_BuildLimits"/>
      <sheetName val="2_CF"/>
      <sheetName val="2_REZTransmissionLimits"/>
      <sheetName val="2_AssumedCapacity"/>
    </sheetNames>
    <sheetDataSet>
      <sheetData sheetId="0"/>
      <sheetData sheetId="1">
        <row r="3">
          <cell r="B3" t="str">
            <v>\\rc-sql7.rc.lan\tsirp\TasNetworks\PACR\2020_06_16_RST_TEST\Results\Marinus_2020-06-16a_AlternativeRST_Central\EC70\TS-IRP_summary_code\Files_for_excel</v>
          </cell>
          <cell r="D3" t="str">
            <v>Central</v>
          </cell>
          <cell r="K3" t="str">
            <v>TAS1</v>
          </cell>
          <cell r="L3" t="str">
            <v>TAS1 - Tasmania Midlands</v>
          </cell>
        </row>
        <row r="4">
          <cell r="B4" t="str">
            <v>\\rc-sql7.rc.lan\tsirp\TasNetworks\PACR\2020_06_16_RST_TEST\Results\Marinus_2020-06-16a_AlternativeRST_Slow Change\EC70\TS-IRP_summary_code\Files_for_excel</v>
          </cell>
          <cell r="D4" t="str">
            <v>Slow</v>
          </cell>
          <cell r="W4" t="str">
            <v>rooftopPV</v>
          </cell>
        </row>
        <row r="5">
          <cell r="B5">
            <v>0</v>
          </cell>
          <cell r="D5">
            <v>0</v>
          </cell>
          <cell r="G5" t="str">
            <v>N-Q-MNSP1</v>
          </cell>
          <cell r="J5" t="str">
            <v>NSW1</v>
          </cell>
          <cell r="K5" t="str">
            <v>NSW1</v>
          </cell>
          <cell r="L5" t="str">
            <v>NSW1 - Broken Hill</v>
          </cell>
        </row>
        <row r="6">
          <cell r="B6">
            <v>0</v>
          </cell>
          <cell r="D6">
            <v>0</v>
          </cell>
          <cell r="G6" t="str">
            <v>QNI</v>
          </cell>
          <cell r="J6" t="str">
            <v>QLD1</v>
          </cell>
          <cell r="K6" t="str">
            <v>QLD1</v>
          </cell>
          <cell r="L6" t="str">
            <v>NSW1 - Central West NSW</v>
          </cell>
          <cell r="U6" t="str">
            <v>As-Generated</v>
          </cell>
        </row>
        <row r="7">
          <cell r="B7">
            <v>0</v>
          </cell>
          <cell r="D7">
            <v>0</v>
          </cell>
          <cell r="G7" t="str">
            <v>SWNSW-SA1</v>
          </cell>
          <cell r="J7" t="str">
            <v>VIC1</v>
          </cell>
          <cell r="K7" t="str">
            <v>VIC1</v>
          </cell>
          <cell r="L7" t="str">
            <v>NSW1 - Cooma-Monaro</v>
          </cell>
          <cell r="U7" t="str">
            <v>Sent-Out</v>
          </cell>
        </row>
        <row r="8">
          <cell r="B8">
            <v>0</v>
          </cell>
          <cell r="D8">
            <v>0</v>
          </cell>
          <cell r="G8" t="str">
            <v>T-V-MNSP1</v>
          </cell>
          <cell r="J8" t="str">
            <v>SA1</v>
          </cell>
          <cell r="K8" t="str">
            <v>SA1</v>
          </cell>
          <cell r="L8" t="str">
            <v>NSW1 - New England</v>
          </cell>
        </row>
        <row r="9">
          <cell r="B9">
            <v>0</v>
          </cell>
          <cell r="D9">
            <v>0</v>
          </cell>
          <cell r="G9" t="str">
            <v>V-S-MNSP1</v>
          </cell>
          <cell r="J9" t="str">
            <v>TAS1</v>
          </cell>
          <cell r="K9" t="str">
            <v>TAS1</v>
          </cell>
          <cell r="L9" t="str">
            <v>NSW1 - North West NSW</v>
          </cell>
          <cell r="Z9" t="str">
            <v>Existing</v>
          </cell>
          <cell r="AA9" t="str">
            <v>NE</v>
          </cell>
        </row>
        <row r="10">
          <cell r="B10">
            <v>0</v>
          </cell>
          <cell r="D10">
            <v>0</v>
          </cell>
          <cell r="G10" t="str">
            <v>V-SA</v>
          </cell>
          <cell r="J10">
            <v>0</v>
          </cell>
          <cell r="K10">
            <v>0</v>
          </cell>
          <cell r="L10" t="str">
            <v>NSW1 - South West NSW</v>
          </cell>
        </row>
        <row r="11">
          <cell r="B11">
            <v>0</v>
          </cell>
          <cell r="D11">
            <v>0</v>
          </cell>
          <cell r="G11" t="str">
            <v>VIC1-CAN</v>
          </cell>
          <cell r="L11" t="str">
            <v>NSW1 - Southern NSW Tablelands</v>
          </cell>
        </row>
        <row r="12">
          <cell r="B12">
            <v>0</v>
          </cell>
          <cell r="D12">
            <v>0</v>
          </cell>
          <cell r="G12" t="str">
            <v>VIC1-SWNSW</v>
          </cell>
          <cell r="L12" t="str">
            <v>NSW1 - Tumut</v>
          </cell>
        </row>
        <row r="13">
          <cell r="B13">
            <v>0</v>
          </cell>
          <cell r="D13">
            <v>0</v>
          </cell>
          <cell r="G13" t="str">
            <v>VIC1-SWNSW_SL</v>
          </cell>
          <cell r="L13" t="str">
            <v>NSW1 - Wagga Wagga</v>
          </cell>
        </row>
        <row r="14">
          <cell r="B14">
            <v>0</v>
          </cell>
          <cell r="D14">
            <v>0</v>
          </cell>
          <cell r="G14">
            <v>0</v>
          </cell>
          <cell r="L14" t="str">
            <v>QLD1 - Barcaldine</v>
          </cell>
        </row>
        <row r="15">
          <cell r="B15">
            <v>0</v>
          </cell>
          <cell r="D15">
            <v>0</v>
          </cell>
          <cell r="L15" t="str">
            <v>QLD1 - Darling Downs</v>
          </cell>
        </row>
        <row r="16">
          <cell r="B16">
            <v>0</v>
          </cell>
          <cell r="D16">
            <v>0</v>
          </cell>
          <cell r="L16" t="str">
            <v>QLD1 - Far North QLD</v>
          </cell>
        </row>
        <row r="17">
          <cell r="L17" t="str">
            <v>QLD1 - Fitzroy</v>
          </cell>
        </row>
        <row r="18">
          <cell r="B18" t="str">
            <v>Case 2</v>
          </cell>
          <cell r="L18" t="str">
            <v>QLD1 - Isaac</v>
          </cell>
        </row>
        <row r="19">
          <cell r="B19">
            <v>0</v>
          </cell>
          <cell r="L19" t="str">
            <v>QLD1 - North Qld Clean Energy Hub</v>
          </cell>
        </row>
        <row r="20">
          <cell r="B20">
            <v>0</v>
          </cell>
          <cell r="L20" t="str">
            <v>QLD1 - Northern Qld</v>
          </cell>
        </row>
        <row r="21">
          <cell r="B21">
            <v>0</v>
          </cell>
          <cell r="L21" t="str">
            <v>QLD1 - Wide Bay</v>
          </cell>
        </row>
        <row r="22">
          <cell r="B22">
            <v>0</v>
          </cell>
          <cell r="L22" t="str">
            <v>SA1 - Eastern Eyre Peninsula</v>
          </cell>
        </row>
        <row r="23">
          <cell r="B23">
            <v>0</v>
          </cell>
          <cell r="L23" t="str">
            <v>SA1 - Leigh Creek</v>
          </cell>
        </row>
        <row r="24">
          <cell r="B24">
            <v>0</v>
          </cell>
          <cell r="L24" t="str">
            <v>SA1 - Mid-North SA</v>
          </cell>
        </row>
        <row r="25">
          <cell r="B25">
            <v>0</v>
          </cell>
          <cell r="L25" t="str">
            <v>SA1 - Mid-North South Australia_MN</v>
          </cell>
        </row>
        <row r="26">
          <cell r="L26" t="str">
            <v>SA1 - Northern SA</v>
          </cell>
        </row>
        <row r="27">
          <cell r="L27" t="str">
            <v>SA1 - Riverland</v>
          </cell>
        </row>
        <row r="28">
          <cell r="B28">
            <v>2050</v>
          </cell>
          <cell r="L28" t="str">
            <v>SA1 - South East SA</v>
          </cell>
        </row>
        <row r="29">
          <cell r="B29">
            <v>5.8999999999999997E-2</v>
          </cell>
          <cell r="L29" t="str">
            <v>SA1 - Western Eyre Peninsula</v>
          </cell>
        </row>
        <row r="30">
          <cell r="B30">
            <v>1</v>
          </cell>
          <cell r="L30" t="str">
            <v>SA1 - Yorke Peninsula</v>
          </cell>
        </row>
        <row r="31">
          <cell r="B31" t="str">
            <v>NEM</v>
          </cell>
          <cell r="L31" t="str">
            <v>TAS1 - North East Tasmania</v>
          </cell>
        </row>
        <row r="32">
          <cell r="B32">
            <v>0.1</v>
          </cell>
          <cell r="L32" t="str">
            <v>TAS1 - North West Tasmania</v>
          </cell>
        </row>
        <row r="33">
          <cell r="B33">
            <v>43647</v>
          </cell>
          <cell r="L33" t="str">
            <v>TAS1 - Tasmania Midlands</v>
          </cell>
        </row>
        <row r="34">
          <cell r="B34">
            <v>87</v>
          </cell>
          <cell r="L34" t="str">
            <v>VIC1 - Central North Vic</v>
          </cell>
        </row>
        <row r="35">
          <cell r="L35" t="str">
            <v>VIC1 - Gippsland</v>
          </cell>
        </row>
        <row r="36">
          <cell r="B36">
            <v>100</v>
          </cell>
          <cell r="L36" t="str">
            <v>VIC1 - Murray River</v>
          </cell>
        </row>
        <row r="37">
          <cell r="L37" t="str">
            <v>VIC1 - Ovens Murray</v>
          </cell>
        </row>
        <row r="38">
          <cell r="L38" t="str">
            <v>VIC1 - South West Victoria</v>
          </cell>
        </row>
        <row r="39">
          <cell r="L39" t="str">
            <v>VIC1 - Western Victoria</v>
          </cell>
        </row>
        <row r="47">
          <cell r="B47" t="str">
            <v>Annual_Capacity</v>
          </cell>
        </row>
        <row r="48">
          <cell r="B48" t="str">
            <v>Annual_GenerationAG</v>
          </cell>
        </row>
        <row r="49">
          <cell r="B49" t="str">
            <v>Annual_GenerationSO</v>
          </cell>
        </row>
        <row r="50">
          <cell r="B50" t="str">
            <v>Duration_Link</v>
          </cell>
        </row>
        <row r="51">
          <cell r="B51" t="str">
            <v>TOD_Link</v>
          </cell>
        </row>
        <row r="52">
          <cell r="B52" t="str">
            <v>Annual_Link</v>
          </cell>
        </row>
        <row r="53">
          <cell r="B53" t="str">
            <v>Annual_Node details</v>
          </cell>
        </row>
        <row r="54">
          <cell r="B54" t="str">
            <v>TOD_NodePoolPrice</v>
          </cell>
        </row>
        <row r="55">
          <cell r="B55" t="str">
            <v>Annual_NPV_agg</v>
          </cell>
        </row>
        <row r="56">
          <cell r="B56" t="str">
            <v>EnergyConstraints</v>
          </cell>
        </row>
        <row r="57">
          <cell r="B57" t="str">
            <v>AnnualMax_Node demand</v>
          </cell>
        </row>
        <row r="58">
          <cell r="B58" t="str">
            <v>DemandSummary</v>
          </cell>
        </row>
        <row r="59">
          <cell r="B59" t="str">
            <v>Annual_Spill_Wind_Solar_Hydro</v>
          </cell>
        </row>
        <row r="60">
          <cell r="B60" t="str">
            <v>AssumedCapacity</v>
          </cell>
        </row>
        <row r="61">
          <cell r="B61" t="str">
            <v>CF</v>
          </cell>
        </row>
        <row r="62">
          <cell r="B62" t="str">
            <v>REZTransmissionLimits</v>
          </cell>
        </row>
        <row r="63">
          <cell r="B63" t="str">
            <v>BuildLimits</v>
          </cell>
        </row>
        <row r="64">
          <cell r="B64">
            <v>0</v>
          </cell>
        </row>
        <row r="65">
          <cell r="B65">
            <v>0</v>
          </cell>
        </row>
        <row r="66">
          <cell r="B66">
            <v>0</v>
          </cell>
        </row>
        <row r="67">
          <cell r="B67">
            <v>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7">
          <cell r="AL7">
            <v>0</v>
          </cell>
        </row>
      </sheetData>
      <sheetData sheetId="17">
        <row r="7">
          <cell r="AL7">
            <v>0</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row r="1">
          <cell r="AN1">
            <v>9.4436709627165102E-4</v>
          </cell>
        </row>
      </sheetData>
      <sheetData sheetId="99"/>
      <sheetData sheetId="100"/>
      <sheetData sheetId="101"/>
      <sheetData sheetId="102"/>
      <sheetData sheetId="10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Version notes"/>
      <sheetName val="Abbreviations and notes"/>
      <sheetName val="Main"/>
      <sheetName val="!!DELETE ME!! - Data checks"/>
      <sheetName val="!! DELETE ME!! - Workbook Check"/>
      <sheetName val="---Compare options---"/>
      <sheetName val="BaseCase_Generation"/>
      <sheetName val="BaseCase_Capacity"/>
      <sheetName val="BaseCase_VOM Cost"/>
      <sheetName val="BaseCase_FOM Cost"/>
      <sheetName val="BaseCase_Fuel Cost"/>
      <sheetName val="BaseCase_Build Cost"/>
      <sheetName val="BaseCase_REHAB Cost"/>
      <sheetName val="BaseCase_REZ Tx Cost"/>
      <sheetName val="BaseCase_USE+DSP Cost"/>
      <sheetName val="BaseCase_SyncCon Cost"/>
      <sheetName val="M31_34_Generation"/>
      <sheetName val="M31_34_Capacity"/>
      <sheetName val="M31_34_VOM Cost"/>
      <sheetName val="M31_34_FOM Cost"/>
      <sheetName val="M31_34_Fuel Cost"/>
      <sheetName val="M31_34_Build Cost"/>
      <sheetName val="M31_34_REHAB Cost"/>
      <sheetName val="M31_34_REZ Tx Cost"/>
      <sheetName val="M31_34_USE+DSP Cost"/>
      <sheetName val="M31_34_SyncCon Cost"/>
      <sheetName val="1_NPVall"/>
      <sheetName val="1_GenSO"/>
      <sheetName val="1_Cap"/>
      <sheetName val="1_NSCap"/>
      <sheetName val="1_DemandSum"/>
      <sheetName val="2_NPVall"/>
      <sheetName val="2_GenSO"/>
      <sheetName val="2_Cap"/>
      <sheetName val="2_NSCap"/>
      <sheetName val="2_DemandSum"/>
      <sheetName val="ESS_Charge_GWh"/>
      <sheetName val="ESS_Discharge_GWh"/>
      <sheetName val="NPVall_Slow"/>
      <sheetName val="GenSO_Slow"/>
      <sheetName val="Cap_Slow"/>
      <sheetName val="NSCap_Slow"/>
      <sheetName val="DemandSum_Slow"/>
      <sheetName val="NPVall_Slow FY27-30"/>
      <sheetName val="GenSO_Slow FY27-30"/>
      <sheetName val="Cap_Slow FY27-30"/>
      <sheetName val="NSCap_Slow FY27-30"/>
      <sheetName val="DemandSum_Slow FY27-30"/>
      <sheetName val="NPVall_Slow FY31-34"/>
      <sheetName val="GenSO_Slow FY31-34"/>
      <sheetName val="Cap_Slow FY31-34"/>
      <sheetName val="NSCap_Slow FY31-34"/>
      <sheetName val="DemandSum_Slow FY31-34"/>
      <sheetName val="NPVall_Central"/>
      <sheetName val="GenSO_Central"/>
      <sheetName val="Cap_Central"/>
      <sheetName val="NSCap_Central"/>
      <sheetName val="DemandSum_Central"/>
      <sheetName val="NPVall_Central FY27-30"/>
      <sheetName val="GenSO_Central FY27-30"/>
      <sheetName val="Cap_Central FY27-30"/>
      <sheetName val="NSCap_Central FY27-30"/>
      <sheetName val="DemandSum_Central FY27-30"/>
      <sheetName val="NPVall_Central FY31-34"/>
      <sheetName val="GenSO_Central FY31-34"/>
      <sheetName val="Cap_Central FY31-34"/>
      <sheetName val="NSCap_Central FY31-34"/>
      <sheetName val="DemandSum_Central FY31-34"/>
      <sheetName val="NPVall_Fast"/>
      <sheetName val="GenSO_Fast"/>
      <sheetName val="Cap_Fast"/>
      <sheetName val="NSCap_Fast"/>
      <sheetName val="DemandSum_Fast"/>
      <sheetName val="NPVall_Fast FY27-30"/>
      <sheetName val="GenSO_Fast FY27-30"/>
      <sheetName val="Cap_Fast FY27-30"/>
      <sheetName val="NSCap_Fast FY27-30"/>
      <sheetName val="DemandSum_Fast FY27-30"/>
      <sheetName val="NPVall_Fast FY31-34"/>
      <sheetName val="GenSO_Fast FY31-34"/>
      <sheetName val="Cap_Fast FY31-34"/>
      <sheetName val="NSCap_Fast FY31-34"/>
      <sheetName val="DemandSum_Fast FY31-34"/>
      <sheetName val="NPVall_High DER"/>
      <sheetName val="GenSO_High DER"/>
      <sheetName val="Cap_High DER"/>
      <sheetName val="NSCap_High DER"/>
      <sheetName val="DemandSum_High DER"/>
      <sheetName val="NPVall_High DER FY27-30"/>
      <sheetName val="GenSO_High DER FY27-30"/>
      <sheetName val="Cap_High DER FY27-30"/>
      <sheetName val="NSCap_High DER FY27-30"/>
      <sheetName val="DemandSum_High DER FY27-30"/>
      <sheetName val="NPVall_High DER FY31-34"/>
      <sheetName val="GenSO_High DER FY31-34"/>
      <sheetName val="Cap_High DER FY31-34"/>
      <sheetName val="NSCap_High DER FY31-34"/>
      <sheetName val="DemandSum_High DER FY31-34"/>
      <sheetName val="NPVall_Step"/>
      <sheetName val="GenSO_Step"/>
      <sheetName val="Cap_Step"/>
      <sheetName val="NSCap_Step"/>
      <sheetName val="DemandSum_Step"/>
      <sheetName val="NPVall_Step FY27-30"/>
      <sheetName val="GenSO_Step FY27-30"/>
      <sheetName val="Cap_Step FY27-30"/>
      <sheetName val="NSCap_Step FY27-30"/>
      <sheetName val="DemandSum_Step FY27-30"/>
      <sheetName val="NPVall_Step FY31-34"/>
      <sheetName val="GenSO_Step FY31-34"/>
      <sheetName val="Cap_Step FY31-34"/>
      <sheetName val="NSCap_Step FY31-34"/>
      <sheetName val="DemandSum_Step FY31-3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9">
          <cell r="C9">
            <v>19443.503163702309</v>
          </cell>
          <cell r="D9">
            <v>1.6188610579999995E-2</v>
          </cell>
          <cell r="E9">
            <v>1303.06253422848</v>
          </cell>
          <cell r="F9">
            <v>131.75840715466998</v>
          </cell>
          <cell r="G9">
            <v>480.33184858532996</v>
          </cell>
          <cell r="H9">
            <v>160.42665978168003</v>
          </cell>
          <cell r="I9">
            <v>1.6434329279999996E-2</v>
          </cell>
          <cell r="J9">
            <v>16854.367859732338</v>
          </cell>
          <cell r="K9">
            <v>1131.9067209852501</v>
          </cell>
          <cell r="L9">
            <v>0.93255257713999984</v>
          </cell>
          <cell r="M9">
            <v>77.311465243909993</v>
          </cell>
          <cell r="N9">
            <v>19086.576599640091</v>
          </cell>
          <cell r="O9">
            <v>16297.076294599099</v>
          </cell>
          <cell r="P9">
            <v>8215.6215566523297</v>
          </cell>
          <cell r="Q9">
            <v>1998.4054276709403</v>
          </cell>
          <cell r="R9">
            <v>15038.50459981042</v>
          </cell>
          <cell r="S9">
            <v>25784.245970678348</v>
          </cell>
          <cell r="T9">
            <v>10.72097737226</v>
          </cell>
          <cell r="U9">
            <v>17547.35110233082</v>
          </cell>
          <cell r="V9">
            <v>1004.2765516034701</v>
          </cell>
          <cell r="W9">
            <v>9317.8541945206707</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6">
    <tabColor rgb="FFFFE600"/>
    <pageSetUpPr fitToPage="1"/>
  </sheetPr>
  <dimension ref="A1:O44"/>
  <sheetViews>
    <sheetView showGridLines="0" tabSelected="1" zoomScale="85" zoomScaleNormal="85" zoomScaleSheetLayoutView="70" workbookViewId="0"/>
  </sheetViews>
  <sheetFormatPr defaultColWidth="8.7109375" defaultRowHeight="12.75"/>
  <cols>
    <col min="1" max="14" width="8.7109375" style="1"/>
    <col min="15" max="15" width="18.85546875" style="1" customWidth="1"/>
    <col min="16" max="16" width="9.28515625" style="1" customWidth="1"/>
    <col min="17" max="16384" width="8.7109375" style="1"/>
  </cols>
  <sheetData>
    <row r="1" spans="1:1">
      <c r="A1" s="1" t="s">
        <v>0</v>
      </c>
    </row>
    <row r="43" spans="15:15">
      <c r="O43" s="1" t="s">
        <v>0</v>
      </c>
    </row>
    <row r="44" spans="15:15">
      <c r="O44" s="1" t="s">
        <v>0</v>
      </c>
    </row>
  </sheetData>
  <sheetProtection algorithmName="SHA-512" hashValue="jtU2bdeoGJUHA3OlaK/pvy3n4zzFUIRRXBwVQHrdELZbMZjKFNAegF6Jpzo/PYexisoHumPHwaCK2t3VfHJV+Q==" saltValue="qYfoAY84/xDqfMTxzvoqHg==" spinCount="100000" sheet="1" objects="1" scenarios="1"/>
  <pageMargins left="0.45" right="0.45" top="0.45" bottom="0.45" header="0.25" footer="0.25"/>
  <pageSetup paperSize="9" scale="96"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57E188"/>
  </sheetPr>
  <dimension ref="A1:AE87"/>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143</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30</v>
      </c>
      <c r="B2" s="38" t="s">
        <v>144</v>
      </c>
      <c r="C2" s="38"/>
      <c r="D2" s="38"/>
      <c r="E2" s="38"/>
      <c r="F2" s="38"/>
      <c r="G2" s="38"/>
      <c r="H2" s="38"/>
      <c r="I2" s="38"/>
      <c r="J2" s="38"/>
      <c r="K2" s="38"/>
      <c r="L2" s="38"/>
      <c r="M2" s="38"/>
      <c r="N2" s="38"/>
      <c r="O2" s="38"/>
      <c r="P2" s="38"/>
      <c r="Q2" s="38"/>
      <c r="R2" s="38"/>
      <c r="S2" s="38"/>
      <c r="T2" s="38"/>
      <c r="U2" s="38"/>
      <c r="V2" s="38"/>
    </row>
    <row r="3" spans="1:31">
      <c r="B3" s="38"/>
      <c r="C3" s="38"/>
      <c r="D3" s="38"/>
      <c r="E3" s="38"/>
      <c r="F3" s="38"/>
      <c r="G3" s="38"/>
      <c r="H3" s="38"/>
      <c r="I3" s="38"/>
      <c r="J3" s="38"/>
      <c r="K3" s="38"/>
      <c r="L3" s="38"/>
      <c r="M3" s="38"/>
      <c r="N3" s="38"/>
      <c r="O3" s="38"/>
      <c r="P3" s="38"/>
      <c r="Q3" s="38"/>
      <c r="R3" s="38"/>
      <c r="S3" s="38"/>
      <c r="T3" s="38"/>
      <c r="U3" s="38"/>
      <c r="V3" s="3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0</v>
      </c>
      <c r="D6" s="33">
        <v>0</v>
      </c>
      <c r="E6" s="33">
        <v>0</v>
      </c>
      <c r="F6" s="33">
        <v>-109008.50797702836</v>
      </c>
      <c r="G6" s="33">
        <v>41210.286562651439</v>
      </c>
      <c r="H6" s="33">
        <v>133793.88680616015</v>
      </c>
      <c r="I6" s="33">
        <v>-82299.581221592787</v>
      </c>
      <c r="J6" s="33">
        <v>-195376.11207199091</v>
      </c>
      <c r="K6" s="33">
        <v>-198520.48397469608</v>
      </c>
      <c r="L6" s="33">
        <v>-198495.07233500286</v>
      </c>
      <c r="M6" s="33">
        <v>193447.16754776039</v>
      </c>
      <c r="N6" s="33">
        <v>339149.28616645129</v>
      </c>
      <c r="O6" s="33">
        <v>192816.830717779</v>
      </c>
      <c r="P6" s="33">
        <v>-103427.4743401867</v>
      </c>
      <c r="Q6" s="33">
        <v>-5452.1870795727282</v>
      </c>
      <c r="R6" s="33">
        <v>-2.9585675674619412E-3</v>
      </c>
      <c r="S6" s="33">
        <v>-5.6563711582921397E-4</v>
      </c>
      <c r="T6" s="33">
        <v>-5.7790595800322198E-4</v>
      </c>
      <c r="U6" s="33">
        <v>-5.5291225743431499E-4</v>
      </c>
      <c r="V6" s="33">
        <v>-5.2611274414085399E-4</v>
      </c>
      <c r="W6" s="33">
        <v>239835.44152177102</v>
      </c>
      <c r="X6" s="33">
        <v>0</v>
      </c>
      <c r="Y6" s="33">
        <v>0</v>
      </c>
      <c r="Z6" s="33">
        <v>0</v>
      </c>
      <c r="AA6" s="33">
        <v>0</v>
      </c>
      <c r="AB6" s="33">
        <v>0</v>
      </c>
      <c r="AC6" s="33">
        <v>0</v>
      </c>
      <c r="AD6" s="33">
        <v>0</v>
      </c>
      <c r="AE6" s="33">
        <v>0</v>
      </c>
    </row>
    <row r="7" spans="1:31">
      <c r="A7" s="29" t="s">
        <v>40</v>
      </c>
      <c r="B7" s="29" t="s">
        <v>71</v>
      </c>
      <c r="C7" s="33">
        <v>0</v>
      </c>
      <c r="D7" s="33">
        <v>0</v>
      </c>
      <c r="E7" s="33">
        <v>0</v>
      </c>
      <c r="F7" s="33">
        <v>-124190.25858850422</v>
      </c>
      <c r="G7" s="33">
        <v>-123086.3014299669</v>
      </c>
      <c r="H7" s="33">
        <v>-141433.46755885213</v>
      </c>
      <c r="I7" s="33">
        <v>169521.25520053293</v>
      </c>
      <c r="J7" s="33">
        <v>451614.91068419529</v>
      </c>
      <c r="K7" s="33">
        <v>-91113.392127275423</v>
      </c>
      <c r="L7" s="33">
        <v>-68540.956784446811</v>
      </c>
      <c r="M7" s="33">
        <v>-32788.363993385363</v>
      </c>
      <c r="N7" s="33">
        <v>-4.0172885965445212E-3</v>
      </c>
      <c r="O7" s="33">
        <v>-3.8332906440316323E-3</v>
      </c>
      <c r="P7" s="33">
        <v>-3.6577200787266356E-3</v>
      </c>
      <c r="Q7" s="33">
        <v>-3.49952831907001E-3</v>
      </c>
      <c r="R7" s="33">
        <v>-3.3299070917473385E-3</v>
      </c>
      <c r="S7" s="33">
        <v>190672.81531934871</v>
      </c>
      <c r="T7" s="33">
        <v>363063.54828634014</v>
      </c>
      <c r="U7" s="33">
        <v>-2.9007386169530658E-3</v>
      </c>
      <c r="V7" s="33">
        <v>-2.760140570733914E-3</v>
      </c>
      <c r="W7" s="33">
        <v>-2.6337219175906817E-3</v>
      </c>
      <c r="X7" s="33">
        <v>-2.5130934318150148E-3</v>
      </c>
      <c r="Y7" s="33">
        <v>-2.40440532457782E-3</v>
      </c>
      <c r="Z7" s="33">
        <v>-2.2878644239331088E-3</v>
      </c>
      <c r="AA7" s="33">
        <v>-2.1830767395250579E-3</v>
      </c>
      <c r="AB7" s="33">
        <v>-2.0830884910839008E-3</v>
      </c>
      <c r="AC7" s="33">
        <v>-1.4915861423179279E-3</v>
      </c>
      <c r="AD7" s="33">
        <v>0</v>
      </c>
      <c r="AE7" s="33">
        <v>0</v>
      </c>
    </row>
    <row r="8" spans="1:31">
      <c r="A8" s="29" t="s">
        <v>40</v>
      </c>
      <c r="B8" s="29" t="s">
        <v>20</v>
      </c>
      <c r="C8" s="33">
        <v>1.890311899921956E-4</v>
      </c>
      <c r="D8" s="33">
        <v>1.8301501295574289E-4</v>
      </c>
      <c r="E8" s="33">
        <v>1.9136854214538178E-4</v>
      </c>
      <c r="F8" s="33">
        <v>1.9963495063191362E-4</v>
      </c>
      <c r="G8" s="33">
        <v>1.9049136503094901E-4</v>
      </c>
      <c r="H8" s="33">
        <v>1.817665696136547E-4</v>
      </c>
      <c r="I8" s="33">
        <v>1.7675079591740987E-4</v>
      </c>
      <c r="J8" s="33">
        <v>1.8343870433174491E-4</v>
      </c>
      <c r="K8" s="33">
        <v>1.7602550326342663E-4</v>
      </c>
      <c r="L8" s="33">
        <v>1.7075148610348181E-4</v>
      </c>
      <c r="M8" s="33">
        <v>1.694961478693496E-4</v>
      </c>
      <c r="N8" s="33">
        <v>2.5895124482080018E-4</v>
      </c>
      <c r="O8" s="33">
        <v>2.4884792240020945E-4</v>
      </c>
      <c r="P8" s="33">
        <v>2.3813492005376739E-4</v>
      </c>
      <c r="Q8" s="33">
        <v>2.3840281393625401E-4</v>
      </c>
      <c r="R8" s="33">
        <v>2.3314013244316712E-4</v>
      </c>
      <c r="S8" s="33">
        <v>4.6145248608622845E-4</v>
      </c>
      <c r="T8" s="33">
        <v>4.4125044194582598E-4</v>
      </c>
      <c r="U8" s="33">
        <v>4.8430568548528912E-4</v>
      </c>
      <c r="V8" s="33">
        <v>4.608315148881513E-4</v>
      </c>
      <c r="W8" s="33">
        <v>5.8930155050952043E-4</v>
      </c>
      <c r="X8" s="33">
        <v>5.8532623039963877E-4</v>
      </c>
      <c r="Y8" s="33">
        <v>5.6382432912930843E-4</v>
      </c>
      <c r="Z8" s="33">
        <v>5.3748928960531774E-4</v>
      </c>
      <c r="AA8" s="33">
        <v>5.4262313760816304E-4</v>
      </c>
      <c r="AB8" s="33">
        <v>5.8585221252654355E-4</v>
      </c>
      <c r="AC8" s="33">
        <v>5.6193572939295419E-4</v>
      </c>
      <c r="AD8" s="33">
        <v>7.7519996423183898E-4</v>
      </c>
      <c r="AE8" s="33">
        <v>7.4033689821655535E-4</v>
      </c>
    </row>
    <row r="9" spans="1:31">
      <c r="A9" s="29" t="s">
        <v>40</v>
      </c>
      <c r="B9" s="29" t="s">
        <v>32</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40</v>
      </c>
      <c r="B10" s="29" t="s">
        <v>66</v>
      </c>
      <c r="C10" s="33">
        <v>8.1244584745161601E-4</v>
      </c>
      <c r="D10" s="33">
        <v>7.9729297099814453E-4</v>
      </c>
      <c r="E10" s="33">
        <v>7.6805764288610356E-4</v>
      </c>
      <c r="F10" s="33">
        <v>7.3083008872374094E-4</v>
      </c>
      <c r="G10" s="33">
        <v>6.9735695461143222E-4</v>
      </c>
      <c r="H10" s="33">
        <v>6.6541694115820459E-4</v>
      </c>
      <c r="I10" s="33">
        <v>6.3663850143031104E-4</v>
      </c>
      <c r="J10" s="33">
        <v>6.2086056106817791E-4</v>
      </c>
      <c r="K10" s="33">
        <v>6.1393642496970823E-4</v>
      </c>
      <c r="L10" s="33">
        <v>6.1475491288242104E-4</v>
      </c>
      <c r="M10" s="33">
        <v>6.185977642275593E-4</v>
      </c>
      <c r="N10" s="33">
        <v>7.9535988006751521E-4</v>
      </c>
      <c r="O10" s="33">
        <v>7.5893118296838243E-4</v>
      </c>
      <c r="P10" s="33">
        <v>7.2598072973084355E-4</v>
      </c>
      <c r="Q10" s="33">
        <v>7.7064791372329945E-4</v>
      </c>
      <c r="R10" s="33">
        <v>7.5055064592483955E-4</v>
      </c>
      <c r="S10" s="33">
        <v>2.3894324011429187E-3</v>
      </c>
      <c r="T10" s="33">
        <v>2.286002403231872E-3</v>
      </c>
      <c r="U10" s="33">
        <v>4596.676491852505</v>
      </c>
      <c r="V10" s="33">
        <v>4373.8767779869158</v>
      </c>
      <c r="W10" s="33">
        <v>4807.4321636734385</v>
      </c>
      <c r="X10" s="33">
        <v>4587.2461411117556</v>
      </c>
      <c r="Y10" s="33">
        <v>4651.877639910067</v>
      </c>
      <c r="Z10" s="33">
        <v>8186.8014213826291</v>
      </c>
      <c r="AA10" s="33">
        <v>9541.4201517462971</v>
      </c>
      <c r="AB10" s="33">
        <v>13986.064834954799</v>
      </c>
      <c r="AC10" s="33">
        <v>13381.185255019756</v>
      </c>
      <c r="AD10" s="33">
        <v>17299.274263774088</v>
      </c>
      <c r="AE10" s="33">
        <v>17065.075268480025</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1.5405612023781629E-2</v>
      </c>
      <c r="D12" s="33">
        <v>19157.377454511447</v>
      </c>
      <c r="E12" s="33">
        <v>39754.915313653757</v>
      </c>
      <c r="F12" s="33">
        <v>64604.769801610855</v>
      </c>
      <c r="G12" s="33">
        <v>87673.839159939555</v>
      </c>
      <c r="H12" s="33">
        <v>103462.37241511518</v>
      </c>
      <c r="I12" s="33">
        <v>131474.29269037308</v>
      </c>
      <c r="J12" s="33">
        <v>153195.91334531642</v>
      </c>
      <c r="K12" s="33">
        <v>208464.39126173951</v>
      </c>
      <c r="L12" s="33">
        <v>201138.94377561443</v>
      </c>
      <c r="M12" s="33">
        <v>194565.77806195646</v>
      </c>
      <c r="N12" s="33">
        <v>192259.43964225339</v>
      </c>
      <c r="O12" s="33">
        <v>191750.67949322332</v>
      </c>
      <c r="P12" s="33">
        <v>187431.37426969895</v>
      </c>
      <c r="Q12" s="33">
        <v>193283.57080790997</v>
      </c>
      <c r="R12" s="33">
        <v>201537.77947516696</v>
      </c>
      <c r="S12" s="33">
        <v>244639.74303534903</v>
      </c>
      <c r="T12" s="33">
        <v>246387.12812124167</v>
      </c>
      <c r="U12" s="33">
        <v>248981.24992832419</v>
      </c>
      <c r="V12" s="33">
        <v>242202.68281211521</v>
      </c>
      <c r="W12" s="33">
        <v>248126.44128498857</v>
      </c>
      <c r="X12" s="33">
        <v>262047.03883164699</v>
      </c>
      <c r="Y12" s="33">
        <v>261522.71600249512</v>
      </c>
      <c r="Z12" s="33">
        <v>254119.43658522953</v>
      </c>
      <c r="AA12" s="33">
        <v>258738.64788210724</v>
      </c>
      <c r="AB12" s="33">
        <v>264385.42767193366</v>
      </c>
      <c r="AC12" s="33">
        <v>263733.73426932952</v>
      </c>
      <c r="AD12" s="33">
        <v>259328.33729641346</v>
      </c>
      <c r="AE12" s="33">
        <v>257361.55621746049</v>
      </c>
    </row>
    <row r="13" spans="1:31">
      <c r="A13" s="29" t="s">
        <v>40</v>
      </c>
      <c r="B13" s="29" t="s">
        <v>68</v>
      </c>
      <c r="C13" s="33">
        <v>1.4085848852970248E-3</v>
      </c>
      <c r="D13" s="33">
        <v>2.2964547981351472E-3</v>
      </c>
      <c r="E13" s="33">
        <v>2.5290612304056394E-3</v>
      </c>
      <c r="F13" s="33">
        <v>2.8913421399233462E-3</v>
      </c>
      <c r="G13" s="33">
        <v>3.4185372619454659E-3</v>
      </c>
      <c r="H13" s="33">
        <v>3.5826136026266019E-3</v>
      </c>
      <c r="I13" s="33">
        <v>1.0573551508617416E-2</v>
      </c>
      <c r="J13" s="33">
        <v>2656.6469927715984</v>
      </c>
      <c r="K13" s="33">
        <v>51250.503519079917</v>
      </c>
      <c r="L13" s="33">
        <v>48903.152376107595</v>
      </c>
      <c r="M13" s="33">
        <v>46788.153232142176</v>
      </c>
      <c r="N13" s="33">
        <v>44520.344816453129</v>
      </c>
      <c r="O13" s="33">
        <v>42481.245229184176</v>
      </c>
      <c r="P13" s="33">
        <v>40535.53947334415</v>
      </c>
      <c r="Q13" s="33">
        <v>38782.428774690947</v>
      </c>
      <c r="R13" s="33">
        <v>36902.655754131927</v>
      </c>
      <c r="S13" s="33">
        <v>48889.11594690213</v>
      </c>
      <c r="T13" s="33">
        <v>46649.919850969338</v>
      </c>
      <c r="U13" s="33">
        <v>44632.369965981525</v>
      </c>
      <c r="V13" s="33">
        <v>44816.954336439558</v>
      </c>
      <c r="W13" s="33">
        <v>48234.755275887539</v>
      </c>
      <c r="X13" s="33">
        <v>79328.246785445037</v>
      </c>
      <c r="Y13" s="33">
        <v>77514.674609008565</v>
      </c>
      <c r="Z13" s="33">
        <v>73757.558575172196</v>
      </c>
      <c r="AA13" s="33">
        <v>76946.266988004369</v>
      </c>
      <c r="AB13" s="33">
        <v>95991.986278074066</v>
      </c>
      <c r="AC13" s="33">
        <v>95081.957473192451</v>
      </c>
      <c r="AD13" s="33">
        <v>101274.83412057257</v>
      </c>
      <c r="AE13" s="33">
        <v>107898.37514445958</v>
      </c>
    </row>
    <row r="14" spans="1:31">
      <c r="A14" s="29" t="s">
        <v>40</v>
      </c>
      <c r="B14" s="29" t="s">
        <v>36</v>
      </c>
      <c r="C14" s="33">
        <v>1.6609849119933219E-3</v>
      </c>
      <c r="D14" s="33">
        <v>1.6023750535085369E-3</v>
      </c>
      <c r="E14" s="33">
        <v>1.5330743623980731E-3</v>
      </c>
      <c r="F14" s="33">
        <v>1.4587666468382809E-3</v>
      </c>
      <c r="G14" s="33">
        <v>1.4218445272380772E-3</v>
      </c>
      <c r="H14" s="33">
        <v>1.3828109314537578E-3</v>
      </c>
      <c r="I14" s="33">
        <v>1.5590084204249459E-3</v>
      </c>
      <c r="J14" s="33">
        <v>1.7431216494751588E-3</v>
      </c>
      <c r="K14" s="33">
        <v>4.1877220824234687E-3</v>
      </c>
      <c r="L14" s="33">
        <v>4.0781242293166471E-3</v>
      </c>
      <c r="M14" s="33">
        <v>3.9461661561723546E-3</v>
      </c>
      <c r="N14" s="33">
        <v>5.5360358931184541E-3</v>
      </c>
      <c r="O14" s="33">
        <v>7.893973515142795E-3</v>
      </c>
      <c r="P14" s="33">
        <v>7.5682866339238384E-3</v>
      </c>
      <c r="Q14" s="33">
        <v>9.2336818033245584E-3</v>
      </c>
      <c r="R14" s="33">
        <v>8.848727207276353E-3</v>
      </c>
      <c r="S14" s="33">
        <v>4624.2672995204648</v>
      </c>
      <c r="T14" s="33">
        <v>4412.4688212668298</v>
      </c>
      <c r="U14" s="33">
        <v>6789.2949859530045</v>
      </c>
      <c r="V14" s="33">
        <v>6460.2196344975555</v>
      </c>
      <c r="W14" s="33">
        <v>21610.54864326043</v>
      </c>
      <c r="X14" s="33">
        <v>20620.752617183112</v>
      </c>
      <c r="Y14" s="33">
        <v>19728.931229635604</v>
      </c>
      <c r="Z14" s="33">
        <v>22854.525092188862</v>
      </c>
      <c r="AA14" s="33">
        <v>21807.752992649584</v>
      </c>
      <c r="AB14" s="33">
        <v>27012.871127668706</v>
      </c>
      <c r="AC14" s="33">
        <v>25844.59873078583</v>
      </c>
      <c r="AD14" s="33">
        <v>28472.017948016557</v>
      </c>
      <c r="AE14" s="33">
        <v>27167.956111746862</v>
      </c>
    </row>
    <row r="15" spans="1:31">
      <c r="A15" s="29" t="s">
        <v>40</v>
      </c>
      <c r="B15" s="29" t="s">
        <v>73</v>
      </c>
      <c r="C15" s="33">
        <v>0</v>
      </c>
      <c r="D15" s="33">
        <v>0</v>
      </c>
      <c r="E15" s="33">
        <v>1.8307136670520879E-3</v>
      </c>
      <c r="F15" s="33">
        <v>1.9729702793344051E-3</v>
      </c>
      <c r="G15" s="33">
        <v>1.9440134241931143E-3</v>
      </c>
      <c r="H15" s="33">
        <v>1.9128715263991309E-3</v>
      </c>
      <c r="I15" s="33">
        <v>1.8953489835736841E-3</v>
      </c>
      <c r="J15" s="33">
        <v>1.9599730679293972E-3</v>
      </c>
      <c r="K15" s="33">
        <v>22893.993683021919</v>
      </c>
      <c r="L15" s="33">
        <v>21845.413909329327</v>
      </c>
      <c r="M15" s="33">
        <v>20900.627515103588</v>
      </c>
      <c r="N15" s="33">
        <v>19887.580680011346</v>
      </c>
      <c r="O15" s="33">
        <v>18976.700658924023</v>
      </c>
      <c r="P15" s="33">
        <v>18107.538809292113</v>
      </c>
      <c r="Q15" s="33">
        <v>17324.411084951636</v>
      </c>
      <c r="R15" s="33">
        <v>16484.701443807411</v>
      </c>
      <c r="S15" s="33">
        <v>23862.426962417525</v>
      </c>
      <c r="T15" s="33">
        <v>22769.49139898549</v>
      </c>
      <c r="U15" s="33">
        <v>21972.907994138379</v>
      </c>
      <c r="V15" s="33">
        <v>20907.886861907697</v>
      </c>
      <c r="W15" s="33">
        <v>21193.970810443148</v>
      </c>
      <c r="X15" s="33">
        <v>24697.849968961313</v>
      </c>
      <c r="Y15" s="33">
        <v>23629.699253082254</v>
      </c>
      <c r="Z15" s="33">
        <v>24997.70470062198</v>
      </c>
      <c r="AA15" s="33">
        <v>23852.771683760337</v>
      </c>
      <c r="AB15" s="33">
        <v>25273.680833466104</v>
      </c>
      <c r="AC15" s="33">
        <v>24180.626190784373</v>
      </c>
      <c r="AD15" s="33">
        <v>25654.555061518113</v>
      </c>
      <c r="AE15" s="33">
        <v>24479.537279680229</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1.7815673946522465E-2</v>
      </c>
      <c r="D17" s="35">
        <v>19157.380731274228</v>
      </c>
      <c r="E17" s="35">
        <v>39754.918802141176</v>
      </c>
      <c r="F17" s="35">
        <v>-168593.99294211456</v>
      </c>
      <c r="G17" s="35">
        <v>5797.8285990096747</v>
      </c>
      <c r="H17" s="35">
        <v>95822.79609222032</v>
      </c>
      <c r="I17" s="35">
        <v>218695.97805625401</v>
      </c>
      <c r="J17" s="35">
        <v>412091.35975459166</v>
      </c>
      <c r="K17" s="35">
        <v>-29918.980531190165</v>
      </c>
      <c r="L17" s="35">
        <v>-16993.932182221251</v>
      </c>
      <c r="M17" s="35">
        <v>402012.73563656752</v>
      </c>
      <c r="N17" s="35">
        <v>575929.0676621804</v>
      </c>
      <c r="O17" s="35">
        <v>427048.75261467497</v>
      </c>
      <c r="P17" s="35">
        <v>124539.43670925197</v>
      </c>
      <c r="Q17" s="35">
        <v>226613.81001255062</v>
      </c>
      <c r="R17" s="35">
        <v>238440.42992451502</v>
      </c>
      <c r="S17" s="35">
        <v>484201.67658684769</v>
      </c>
      <c r="T17" s="35">
        <v>656100.59840789798</v>
      </c>
      <c r="U17" s="35">
        <v>298210.29341681302</v>
      </c>
      <c r="V17" s="35">
        <v>291393.51110111986</v>
      </c>
      <c r="W17" s="35">
        <v>541004.06820190023</v>
      </c>
      <c r="X17" s="35">
        <v>345962.52983043657</v>
      </c>
      <c r="Y17" s="35">
        <v>343689.26641083276</v>
      </c>
      <c r="Z17" s="35">
        <v>336063.79483140924</v>
      </c>
      <c r="AA17" s="35">
        <v>345226.33338140434</v>
      </c>
      <c r="AB17" s="35">
        <v>374363.47728772624</v>
      </c>
      <c r="AC17" s="35">
        <v>372196.87606789137</v>
      </c>
      <c r="AD17" s="35">
        <v>377902.44645596005</v>
      </c>
      <c r="AE17" s="35">
        <v>382325.00737073703</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0</v>
      </c>
      <c r="D20" s="33">
        <v>0</v>
      </c>
      <c r="E20" s="33">
        <v>0</v>
      </c>
      <c r="F20" s="33">
        <v>-37442.636321014361</v>
      </c>
      <c r="G20" s="33">
        <v>109498.21467669362</v>
      </c>
      <c r="H20" s="33">
        <v>-132609.02819236822</v>
      </c>
      <c r="I20" s="33">
        <v>-135050.57925655378</v>
      </c>
      <c r="J20" s="33">
        <v>-128504.71280955151</v>
      </c>
      <c r="K20" s="33">
        <v>-134711.89691761936</v>
      </c>
      <c r="L20" s="33">
        <v>-137609.01600707055</v>
      </c>
      <c r="M20" s="33">
        <v>-131736.60165492105</v>
      </c>
      <c r="N20" s="33">
        <v>233718.23292523099</v>
      </c>
      <c r="O20" s="33">
        <v>-55501.427425696616</v>
      </c>
      <c r="P20" s="33">
        <v>-52959.377293511665</v>
      </c>
      <c r="Q20" s="33">
        <v>-3.7079801787961097E-4</v>
      </c>
      <c r="R20" s="33">
        <v>-3.5282553440553298E-4</v>
      </c>
      <c r="S20" s="33">
        <v>-3.3666558613078702E-4</v>
      </c>
      <c r="T20" s="33">
        <v>-3.2124578816483998E-4</v>
      </c>
      <c r="U20" s="33">
        <v>-3.0735231479391901E-4</v>
      </c>
      <c r="V20" s="33">
        <v>-2.92455028044811E-4</v>
      </c>
      <c r="W20" s="33">
        <v>-2.7906014115303303E-4</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4.0997927740722503E-5</v>
      </c>
      <c r="D22" s="33">
        <v>4.0375496625461497E-5</v>
      </c>
      <c r="E22" s="33">
        <v>4.1919956471287897E-5</v>
      </c>
      <c r="F22" s="33">
        <v>4.5201931449768E-5</v>
      </c>
      <c r="G22" s="33">
        <v>4.3131613961614598E-5</v>
      </c>
      <c r="H22" s="33">
        <v>4.1156120175995203E-5</v>
      </c>
      <c r="I22" s="33">
        <v>3.9376170116627501E-5</v>
      </c>
      <c r="J22" s="33">
        <v>3.9965109909759897E-5</v>
      </c>
      <c r="K22" s="33">
        <v>3.8134646845275603E-5</v>
      </c>
      <c r="L22" s="33">
        <v>3.7209253785037801E-5</v>
      </c>
      <c r="M22" s="33">
        <v>3.6913918326884199E-5</v>
      </c>
      <c r="N22" s="33">
        <v>6.2817323510072889E-5</v>
      </c>
      <c r="O22" s="33">
        <v>5.9940194165137302E-5</v>
      </c>
      <c r="P22" s="33">
        <v>5.7194841737856596E-5</v>
      </c>
      <c r="Q22" s="33">
        <v>6.1557938733162892E-5</v>
      </c>
      <c r="R22" s="33">
        <v>5.85742414553115E-5</v>
      </c>
      <c r="S22" s="33">
        <v>1.7932889448376199E-4</v>
      </c>
      <c r="T22" s="33">
        <v>1.7111535726370899E-4</v>
      </c>
      <c r="U22" s="33">
        <v>1.6613541134033599E-4</v>
      </c>
      <c r="V22" s="33">
        <v>1.58082871168066E-4</v>
      </c>
      <c r="W22" s="33">
        <v>2.1639999042526799E-4</v>
      </c>
      <c r="X22" s="33">
        <v>2.0648854039991802E-4</v>
      </c>
      <c r="Y22" s="33">
        <v>1.9755817261568801E-4</v>
      </c>
      <c r="Z22" s="33">
        <v>1.87982579378139E-4</v>
      </c>
      <c r="AA22" s="33">
        <v>1.7937269017490401E-4</v>
      </c>
      <c r="AB22" s="33">
        <v>2.3379590208585799E-4</v>
      </c>
      <c r="AC22" s="33">
        <v>2.2408975532539299E-4</v>
      </c>
      <c r="AD22" s="33">
        <v>2.4115126406298401E-4</v>
      </c>
      <c r="AE22" s="33">
        <v>2.3010616790742101E-4</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1.6834796396878848E-4</v>
      </c>
      <c r="D24" s="33">
        <v>1.6837968956388721E-4</v>
      </c>
      <c r="E24" s="33">
        <v>1.6634406414099719E-4</v>
      </c>
      <c r="F24" s="33">
        <v>1.5828141062175499E-4</v>
      </c>
      <c r="G24" s="33">
        <v>1.5103188030414079E-4</v>
      </c>
      <c r="H24" s="33">
        <v>1.4411438954581261E-4</v>
      </c>
      <c r="I24" s="33">
        <v>1.3788162476791632E-4</v>
      </c>
      <c r="J24" s="33">
        <v>1.3119853828139419E-4</v>
      </c>
      <c r="K24" s="33">
        <v>1.2787372655226841E-4</v>
      </c>
      <c r="L24" s="33">
        <v>1.277459736348196E-4</v>
      </c>
      <c r="M24" s="33">
        <v>1.283823032624143E-4</v>
      </c>
      <c r="N24" s="33">
        <v>1.7839728027620289E-4</v>
      </c>
      <c r="O24" s="33">
        <v>1.7022641240952241E-4</v>
      </c>
      <c r="P24" s="33">
        <v>1.624297827688468E-4</v>
      </c>
      <c r="Q24" s="33">
        <v>1.763557290600051E-4</v>
      </c>
      <c r="R24" s="33">
        <v>1.6780781274638816E-4</v>
      </c>
      <c r="S24" s="33">
        <v>1.3986280168664649E-3</v>
      </c>
      <c r="T24" s="33">
        <v>1.334568717852705E-3</v>
      </c>
      <c r="U24" s="33">
        <v>4596.6732159038929</v>
      </c>
      <c r="V24" s="33">
        <v>4373.87366082268</v>
      </c>
      <c r="W24" s="33">
        <v>4173.5435728894981</v>
      </c>
      <c r="X24" s="33">
        <v>3982.3889038434295</v>
      </c>
      <c r="Y24" s="33">
        <v>4073.1796897225172</v>
      </c>
      <c r="Z24" s="33">
        <v>7081.5884346732437</v>
      </c>
      <c r="AA24" s="33">
        <v>6757.240870089603</v>
      </c>
      <c r="AB24" s="33">
        <v>6447.748919274225</v>
      </c>
      <c r="AC24" s="33">
        <v>6168.8919472027483</v>
      </c>
      <c r="AD24" s="33">
        <v>8397.8972552130799</v>
      </c>
      <c r="AE24" s="33">
        <v>8013.2607371901868</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2.8841150722639427E-3</v>
      </c>
      <c r="D26" s="33">
        <v>19157.365303513863</v>
      </c>
      <c r="E26" s="33">
        <v>36664.047331424394</v>
      </c>
      <c r="F26" s="33">
        <v>52591.894814613261</v>
      </c>
      <c r="G26" s="33">
        <v>67138.845424121188</v>
      </c>
      <c r="H26" s="33">
        <v>81141.840791937095</v>
      </c>
      <c r="I26" s="33">
        <v>93972.002654858472</v>
      </c>
      <c r="J26" s="33">
        <v>101378.55987106061</v>
      </c>
      <c r="K26" s="33">
        <v>143390.05267791095</v>
      </c>
      <c r="L26" s="33">
        <v>136822.56929467933</v>
      </c>
      <c r="M26" s="33">
        <v>130905.16650507072</v>
      </c>
      <c r="N26" s="33">
        <v>124560.22713767091</v>
      </c>
      <c r="O26" s="33">
        <v>118855.17851916085</v>
      </c>
      <c r="P26" s="33">
        <v>113411.42983954385</v>
      </c>
      <c r="Q26" s="33">
        <v>108506.52922884194</v>
      </c>
      <c r="R26" s="33">
        <v>103247.24617114769</v>
      </c>
      <c r="S26" s="33">
        <v>99829.277636550658</v>
      </c>
      <c r="T26" s="33">
        <v>99201.254351433367</v>
      </c>
      <c r="U26" s="33">
        <v>105143.27605844704</v>
      </c>
      <c r="V26" s="33">
        <v>103566.81080798386</v>
      </c>
      <c r="W26" s="33">
        <v>110335.20500748036</v>
      </c>
      <c r="X26" s="33">
        <v>110648.01866032301</v>
      </c>
      <c r="Y26" s="33">
        <v>105862.6320266666</v>
      </c>
      <c r="Z26" s="33">
        <v>100731.49779077865</v>
      </c>
      <c r="AA26" s="33">
        <v>101016.93239526488</v>
      </c>
      <c r="AB26" s="33">
        <v>96390.204205904665</v>
      </c>
      <c r="AC26" s="33">
        <v>95365.439853063945</v>
      </c>
      <c r="AD26" s="33">
        <v>94471.102220584246</v>
      </c>
      <c r="AE26" s="33">
        <v>90144.18150279556</v>
      </c>
    </row>
    <row r="27" spans="1:31">
      <c r="A27" s="29" t="s">
        <v>130</v>
      </c>
      <c r="B27" s="29" t="s">
        <v>68</v>
      </c>
      <c r="C27" s="33">
        <v>3.2949463862126524E-4</v>
      </c>
      <c r="D27" s="33">
        <v>8.0983199324567332E-4</v>
      </c>
      <c r="E27" s="33">
        <v>8.3597955305784034E-4</v>
      </c>
      <c r="F27" s="33">
        <v>9.8515231888140044E-4</v>
      </c>
      <c r="G27" s="33">
        <v>1.5940344919040839E-3</v>
      </c>
      <c r="H27" s="33">
        <v>1.8074473020686941E-3</v>
      </c>
      <c r="I27" s="33">
        <v>8.2958898193123461E-3</v>
      </c>
      <c r="J27" s="33">
        <v>2656.6446729601357</v>
      </c>
      <c r="K27" s="33">
        <v>51250.500301939683</v>
      </c>
      <c r="L27" s="33">
        <v>48903.149123602714</v>
      </c>
      <c r="M27" s="33">
        <v>46788.149876501891</v>
      </c>
      <c r="N27" s="33">
        <v>44520.340425506634</v>
      </c>
      <c r="O27" s="33">
        <v>42481.240847120353</v>
      </c>
      <c r="P27" s="33">
        <v>40535.535143327936</v>
      </c>
      <c r="Q27" s="33">
        <v>38782.424605876484</v>
      </c>
      <c r="R27" s="33">
        <v>36902.650576036038</v>
      </c>
      <c r="S27" s="33">
        <v>41582.995045395452</v>
      </c>
      <c r="T27" s="33">
        <v>39678.4303763114</v>
      </c>
      <c r="U27" s="33">
        <v>37962.388529854441</v>
      </c>
      <c r="V27" s="33">
        <v>36122.361434546074</v>
      </c>
      <c r="W27" s="33">
        <v>34467.902124180917</v>
      </c>
      <c r="X27" s="33">
        <v>50991.132687301302</v>
      </c>
      <c r="Y27" s="33">
        <v>48785.830824461453</v>
      </c>
      <c r="Z27" s="33">
        <v>46421.194294644607</v>
      </c>
      <c r="AA27" s="33">
        <v>44295.032747830941</v>
      </c>
      <c r="AB27" s="33">
        <v>55475.997078079541</v>
      </c>
      <c r="AC27" s="33">
        <v>53076.730550249187</v>
      </c>
      <c r="AD27" s="33">
        <v>58733.565346621712</v>
      </c>
      <c r="AE27" s="33">
        <v>59237.246728215119</v>
      </c>
    </row>
    <row r="28" spans="1:31">
      <c r="A28" s="29" t="s">
        <v>130</v>
      </c>
      <c r="B28" s="29" t="s">
        <v>36</v>
      </c>
      <c r="C28" s="33">
        <v>5.78617510798656E-4</v>
      </c>
      <c r="D28" s="33">
        <v>5.6473251789183497E-4</v>
      </c>
      <c r="E28" s="33">
        <v>5.4030855191909699E-4</v>
      </c>
      <c r="F28" s="33">
        <v>5.1411993695346387E-4</v>
      </c>
      <c r="G28" s="33">
        <v>4.9057245872975307E-4</v>
      </c>
      <c r="H28" s="33">
        <v>4.6810349096798197E-4</v>
      </c>
      <c r="I28" s="33">
        <v>5.4442305640776099E-4</v>
      </c>
      <c r="J28" s="33">
        <v>5.7539986840290404E-4</v>
      </c>
      <c r="K28" s="33">
        <v>2.4811413152254751E-3</v>
      </c>
      <c r="L28" s="33">
        <v>2.3727957791529726E-3</v>
      </c>
      <c r="M28" s="33">
        <v>2.2751470613126806E-3</v>
      </c>
      <c r="N28" s="33">
        <v>2.5214232408933431E-3</v>
      </c>
      <c r="O28" s="33">
        <v>2.4059382060014371E-3</v>
      </c>
      <c r="P28" s="33">
        <v>2.2974751058895391E-3</v>
      </c>
      <c r="Q28" s="33">
        <v>2.4416508378029248E-3</v>
      </c>
      <c r="R28" s="33">
        <v>2.3262573629552466E-3</v>
      </c>
      <c r="S28" s="33">
        <v>4.2817929103521876E-2</v>
      </c>
      <c r="T28" s="33">
        <v>4.0857794369841841E-2</v>
      </c>
      <c r="U28" s="33">
        <v>233.92245079974364</v>
      </c>
      <c r="V28" s="33">
        <v>222.58429191593649</v>
      </c>
      <c r="W28" s="33">
        <v>5829.6929490118764</v>
      </c>
      <c r="X28" s="33">
        <v>5562.6841134040242</v>
      </c>
      <c r="Y28" s="33">
        <v>5322.1050877681382</v>
      </c>
      <c r="Z28" s="33">
        <v>6498.8676591888216</v>
      </c>
      <c r="AA28" s="33">
        <v>6201.2096107898042</v>
      </c>
      <c r="AB28" s="33">
        <v>5917.1848634251355</v>
      </c>
      <c r="AC28" s="33">
        <v>5661.2741205577022</v>
      </c>
      <c r="AD28" s="33">
        <v>5386.8736516655908</v>
      </c>
      <c r="AE28" s="33">
        <v>5140.1466259042763</v>
      </c>
    </row>
    <row r="29" spans="1:31">
      <c r="A29" s="29" t="s">
        <v>130</v>
      </c>
      <c r="B29" s="29" t="s">
        <v>73</v>
      </c>
      <c r="C29" s="33">
        <v>0</v>
      </c>
      <c r="D29" s="33">
        <v>0</v>
      </c>
      <c r="E29" s="33">
        <v>5.40251225938086E-4</v>
      </c>
      <c r="F29" s="33">
        <v>6.1448591170014497E-4</v>
      </c>
      <c r="G29" s="33">
        <v>5.863415185644121E-4</v>
      </c>
      <c r="H29" s="33">
        <v>5.5948618161352705E-4</v>
      </c>
      <c r="I29" s="33">
        <v>5.5933668414373994E-4</v>
      </c>
      <c r="J29" s="33">
        <v>5.8105432729349603E-4</v>
      </c>
      <c r="K29" s="33">
        <v>22893.992323866387</v>
      </c>
      <c r="L29" s="33">
        <v>21845.412536975717</v>
      </c>
      <c r="M29" s="33">
        <v>20900.626127774398</v>
      </c>
      <c r="N29" s="33">
        <v>19887.578444550723</v>
      </c>
      <c r="O29" s="33">
        <v>18976.696981520072</v>
      </c>
      <c r="P29" s="33">
        <v>18107.535280500968</v>
      </c>
      <c r="Q29" s="33">
        <v>17324.407426286762</v>
      </c>
      <c r="R29" s="33">
        <v>16484.697906172078</v>
      </c>
      <c r="S29" s="33">
        <v>15729.675237519776</v>
      </c>
      <c r="T29" s="33">
        <v>15009.232091663087</v>
      </c>
      <c r="U29" s="33">
        <v>14360.101828534378</v>
      </c>
      <c r="V29" s="33">
        <v>13664.071428276957</v>
      </c>
      <c r="W29" s="33">
        <v>13038.236137201682</v>
      </c>
      <c r="X29" s="33">
        <v>12441.065012587522</v>
      </c>
      <c r="Y29" s="33">
        <v>11903.004712341366</v>
      </c>
      <c r="Z29" s="33">
        <v>11326.069881695525</v>
      </c>
      <c r="AA29" s="33">
        <v>10807.318586359788</v>
      </c>
      <c r="AB29" s="33">
        <v>10312.326893341777</v>
      </c>
      <c r="AC29" s="33">
        <v>9866.3318200309659</v>
      </c>
      <c r="AD29" s="33">
        <v>9388.1132854016814</v>
      </c>
      <c r="AE29" s="33">
        <v>8958.1233608666971</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3.422955602594719E-3</v>
      </c>
      <c r="D31" s="35">
        <v>19157.366322101043</v>
      </c>
      <c r="E31" s="35">
        <v>36664.048375667968</v>
      </c>
      <c r="F31" s="35">
        <v>15149.259682234557</v>
      </c>
      <c r="G31" s="35">
        <v>176637.06188901281</v>
      </c>
      <c r="H31" s="35">
        <v>-51467.185407713288</v>
      </c>
      <c r="I31" s="35">
        <v>-41078.568128547682</v>
      </c>
      <c r="J31" s="35">
        <v>-24469.508094367113</v>
      </c>
      <c r="K31" s="35">
        <v>59928.656228239633</v>
      </c>
      <c r="L31" s="35">
        <v>48116.70257616671</v>
      </c>
      <c r="M31" s="35">
        <v>45956.714891947791</v>
      </c>
      <c r="N31" s="35">
        <v>402798.80072962312</v>
      </c>
      <c r="O31" s="35">
        <v>105834.9921707512</v>
      </c>
      <c r="P31" s="35">
        <v>100987.58790898474</v>
      </c>
      <c r="Q31" s="35">
        <v>147288.95370183408</v>
      </c>
      <c r="R31" s="35">
        <v>140149.89662074024</v>
      </c>
      <c r="S31" s="35">
        <v>141412.27392323743</v>
      </c>
      <c r="T31" s="35">
        <v>138879.68591218305</v>
      </c>
      <c r="U31" s="35">
        <v>147702.33766298846</v>
      </c>
      <c r="V31" s="35">
        <v>144063.04576898046</v>
      </c>
      <c r="W31" s="35">
        <v>148976.65064189062</v>
      </c>
      <c r="X31" s="35">
        <v>165621.54045795629</v>
      </c>
      <c r="Y31" s="35">
        <v>158721.64273840873</v>
      </c>
      <c r="Z31" s="35">
        <v>154234.28070807908</v>
      </c>
      <c r="AA31" s="35">
        <v>152069.20619255811</v>
      </c>
      <c r="AB31" s="35">
        <v>158313.95043705433</v>
      </c>
      <c r="AC31" s="35">
        <v>154611.06257460563</v>
      </c>
      <c r="AD31" s="35">
        <v>161602.56506357031</v>
      </c>
      <c r="AE31" s="35">
        <v>157394.68919830705</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0</v>
      </c>
      <c r="D34" s="33">
        <v>0</v>
      </c>
      <c r="E34" s="33">
        <v>0</v>
      </c>
      <c r="F34" s="33">
        <v>-71565.871656014002</v>
      </c>
      <c r="G34" s="33">
        <v>-68287.928114042181</v>
      </c>
      <c r="H34" s="33">
        <v>266402.91499852837</v>
      </c>
      <c r="I34" s="33">
        <v>52750.998034960998</v>
      </c>
      <c r="J34" s="33">
        <v>-66871.399262439401</v>
      </c>
      <c r="K34" s="33">
        <v>-63808.587057076729</v>
      </c>
      <c r="L34" s="33">
        <v>-60886.056327932318</v>
      </c>
      <c r="M34" s="33">
        <v>325183.76920268143</v>
      </c>
      <c r="N34" s="33">
        <v>105431.05324122029</v>
      </c>
      <c r="O34" s="33">
        <v>248318.25814347563</v>
      </c>
      <c r="P34" s="33">
        <v>-50468.097046675037</v>
      </c>
      <c r="Q34" s="33">
        <v>-5452.1867087747105</v>
      </c>
      <c r="R34" s="33">
        <v>-2.6057420330564082E-3</v>
      </c>
      <c r="S34" s="33">
        <v>-2.2897152969842698E-4</v>
      </c>
      <c r="T34" s="33">
        <v>-2.5666016983838205E-4</v>
      </c>
      <c r="U34" s="33">
        <v>-2.4555994264039598E-4</v>
      </c>
      <c r="V34" s="33">
        <v>-2.3365771609604299E-4</v>
      </c>
      <c r="W34" s="33">
        <v>239835.44180083115</v>
      </c>
      <c r="X34" s="33">
        <v>0</v>
      </c>
      <c r="Y34" s="33">
        <v>0</v>
      </c>
      <c r="Z34" s="33">
        <v>0</v>
      </c>
      <c r="AA34" s="33">
        <v>0</v>
      </c>
      <c r="AB34" s="33">
        <v>0</v>
      </c>
      <c r="AC34" s="33">
        <v>0</v>
      </c>
      <c r="AD34" s="33">
        <v>0</v>
      </c>
      <c r="AE34" s="33">
        <v>0</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4.3730763076212599E-5</v>
      </c>
      <c r="D36" s="33">
        <v>4.3114230897327904E-5</v>
      </c>
      <c r="E36" s="33">
        <v>4.4129151780884597E-5</v>
      </c>
      <c r="F36" s="33">
        <v>4.9424036185114902E-5</v>
      </c>
      <c r="G36" s="33">
        <v>4.7160339852517299E-5</v>
      </c>
      <c r="H36" s="33">
        <v>4.5000324268837499E-5</v>
      </c>
      <c r="I36" s="33">
        <v>4.30541172524482E-5</v>
      </c>
      <c r="J36" s="33">
        <v>4.5951248073458098E-5</v>
      </c>
      <c r="K36" s="33">
        <v>4.3846610739660098E-5</v>
      </c>
      <c r="L36" s="33">
        <v>4.2795300209878E-5</v>
      </c>
      <c r="M36" s="33">
        <v>4.3816813043087298E-5</v>
      </c>
      <c r="N36" s="33">
        <v>6.2008255467108398E-5</v>
      </c>
      <c r="O36" s="33">
        <v>6.0925222710052498E-5</v>
      </c>
      <c r="P36" s="33">
        <v>5.8134754471180202E-5</v>
      </c>
      <c r="Q36" s="33">
        <v>5.5620499987769001E-5</v>
      </c>
      <c r="R36" s="33">
        <v>5.8360895826721001E-5</v>
      </c>
      <c r="S36" s="33">
        <v>9.8412343138879702E-5</v>
      </c>
      <c r="T36" s="33">
        <v>9.3904907537881299E-5</v>
      </c>
      <c r="U36" s="33">
        <v>1.13396503007984E-4</v>
      </c>
      <c r="V36" s="33">
        <v>1.07900204004059E-4</v>
      </c>
      <c r="W36" s="33">
        <v>1.42903058302358E-4</v>
      </c>
      <c r="X36" s="33">
        <v>1.59373470829562E-4</v>
      </c>
      <c r="Y36" s="33">
        <v>1.52480770116967E-4</v>
      </c>
      <c r="Z36" s="33">
        <v>1.4509006685292899E-4</v>
      </c>
      <c r="AA36" s="33">
        <v>1.6725650581818301E-4</v>
      </c>
      <c r="AB36" s="33">
        <v>1.60294565376398E-4</v>
      </c>
      <c r="AC36" s="33">
        <v>1.5336202849153198E-4</v>
      </c>
      <c r="AD36" s="33">
        <v>1.4592861086331298E-4</v>
      </c>
      <c r="AE36" s="33">
        <v>1.3924485763856402E-4</v>
      </c>
    </row>
    <row r="37" spans="1:31">
      <c r="A37" s="29" t="s">
        <v>131</v>
      </c>
      <c r="B37" s="29" t="s">
        <v>32</v>
      </c>
      <c r="C37" s="33">
        <v>0</v>
      </c>
      <c r="D37" s="33">
        <v>0</v>
      </c>
      <c r="E37" s="33">
        <v>0</v>
      </c>
      <c r="F37" s="33">
        <v>0</v>
      </c>
      <c r="G37" s="33">
        <v>0</v>
      </c>
      <c r="H37" s="33">
        <v>0</v>
      </c>
      <c r="I37" s="33">
        <v>0</v>
      </c>
      <c r="J37" s="33">
        <v>0</v>
      </c>
      <c r="K37" s="33">
        <v>0</v>
      </c>
      <c r="L37" s="33">
        <v>0</v>
      </c>
      <c r="M37" s="33">
        <v>0</v>
      </c>
      <c r="N37" s="33">
        <v>0</v>
      </c>
      <c r="O37" s="33">
        <v>0</v>
      </c>
      <c r="P37" s="33">
        <v>0</v>
      </c>
      <c r="Q37" s="33">
        <v>0</v>
      </c>
      <c r="R37" s="33">
        <v>0</v>
      </c>
      <c r="S37" s="33">
        <v>0</v>
      </c>
      <c r="T37" s="33">
        <v>0</v>
      </c>
      <c r="U37" s="33">
        <v>0</v>
      </c>
      <c r="V37" s="33">
        <v>0</v>
      </c>
      <c r="W37" s="33">
        <v>0</v>
      </c>
      <c r="X37" s="33">
        <v>0</v>
      </c>
      <c r="Y37" s="33">
        <v>0</v>
      </c>
      <c r="Z37" s="33">
        <v>0</v>
      </c>
      <c r="AA37" s="33">
        <v>0</v>
      </c>
      <c r="AB37" s="33">
        <v>0</v>
      </c>
      <c r="AC37" s="33">
        <v>0</v>
      </c>
      <c r="AD37" s="33">
        <v>0</v>
      </c>
      <c r="AE37" s="33">
        <v>0</v>
      </c>
    </row>
    <row r="38" spans="1:31">
      <c r="A38" s="29" t="s">
        <v>131</v>
      </c>
      <c r="B38" s="29" t="s">
        <v>66</v>
      </c>
      <c r="C38" s="33">
        <v>1.6558034253466859E-4</v>
      </c>
      <c r="D38" s="33">
        <v>1.6366472348424831E-4</v>
      </c>
      <c r="E38" s="33">
        <v>1.565864315306715E-4</v>
      </c>
      <c r="F38" s="33">
        <v>1.489967279258815E-4</v>
      </c>
      <c r="G38" s="33">
        <v>1.4217245025435361E-4</v>
      </c>
      <c r="H38" s="33">
        <v>1.3566073492151859E-4</v>
      </c>
      <c r="I38" s="33">
        <v>1.2979357999669012E-4</v>
      </c>
      <c r="J38" s="33">
        <v>1.2922592820872951E-4</v>
      </c>
      <c r="K38" s="33">
        <v>1.272951004548186E-4</v>
      </c>
      <c r="L38" s="33">
        <v>1.2776947140413249E-4</v>
      </c>
      <c r="M38" s="33">
        <v>1.2937418516831449E-4</v>
      </c>
      <c r="N38" s="33">
        <v>1.528444831220667E-4</v>
      </c>
      <c r="O38" s="33">
        <v>1.4584397238665629E-4</v>
      </c>
      <c r="P38" s="33">
        <v>1.391640957333898E-4</v>
      </c>
      <c r="Q38" s="33">
        <v>1.3792231379063211E-4</v>
      </c>
      <c r="R38" s="33">
        <v>1.4288915148522291E-4</v>
      </c>
      <c r="S38" s="33">
        <v>1.8852100024058561E-4</v>
      </c>
      <c r="T38" s="33">
        <v>1.7988645053962959E-4</v>
      </c>
      <c r="U38" s="33">
        <v>5.5826188717442301E-4</v>
      </c>
      <c r="V38" s="33">
        <v>5.3120307871901303E-4</v>
      </c>
      <c r="W38" s="33">
        <v>5.1394473052461195E-4</v>
      </c>
      <c r="X38" s="33">
        <v>2.2023572145683499E-3</v>
      </c>
      <c r="Y38" s="33">
        <v>2.1071080550738078E-3</v>
      </c>
      <c r="Z38" s="33">
        <v>2.008822876585829E-3</v>
      </c>
      <c r="AA38" s="33">
        <v>1729.5886511025353</v>
      </c>
      <c r="AB38" s="33">
        <v>6532.027140234617</v>
      </c>
      <c r="AC38" s="33">
        <v>6249.5252414566594</v>
      </c>
      <c r="AD38" s="33">
        <v>6161.2223809397401</v>
      </c>
      <c r="AE38" s="33">
        <v>6437.1631657015296</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5.2656159228411312E-3</v>
      </c>
      <c r="D40" s="33">
        <v>5.1691190792250534E-3</v>
      </c>
      <c r="E40" s="33">
        <v>5.1789143218993151E-3</v>
      </c>
      <c r="F40" s="33">
        <v>6130.7760258586195</v>
      </c>
      <c r="G40" s="33">
        <v>12112.999836683173</v>
      </c>
      <c r="H40" s="33">
        <v>11558.20598944638</v>
      </c>
      <c r="I40" s="33">
        <v>24597.243881212886</v>
      </c>
      <c r="J40" s="33">
        <v>37056.055409135959</v>
      </c>
      <c r="K40" s="33">
        <v>48621.043443518967</v>
      </c>
      <c r="L40" s="33">
        <v>46394.125404734506</v>
      </c>
      <c r="M40" s="33">
        <v>44387.63825494155</v>
      </c>
      <c r="N40" s="33">
        <v>42236.180987298212</v>
      </c>
      <c r="O40" s="33">
        <v>40301.699527205987</v>
      </c>
      <c r="P40" s="33">
        <v>38455.820295552519</v>
      </c>
      <c r="Q40" s="33">
        <v>38915.145445278569</v>
      </c>
      <c r="R40" s="33">
        <v>44344.319289996798</v>
      </c>
      <c r="S40" s="33">
        <v>61682.677752829783</v>
      </c>
      <c r="T40" s="33">
        <v>58857.516916290719</v>
      </c>
      <c r="U40" s="33">
        <v>56312.003872753332</v>
      </c>
      <c r="V40" s="33">
        <v>53904.331099159543</v>
      </c>
      <c r="W40" s="33">
        <v>54620.825673588035</v>
      </c>
      <c r="X40" s="33">
        <v>67714.859732092111</v>
      </c>
      <c r="Y40" s="33">
        <v>64786.278095022913</v>
      </c>
      <c r="Z40" s="33">
        <v>66918.76262206072</v>
      </c>
      <c r="AA40" s="33">
        <v>66399.901543980188</v>
      </c>
      <c r="AB40" s="33">
        <v>69144.670871398645</v>
      </c>
      <c r="AC40" s="33">
        <v>66154.2514514871</v>
      </c>
      <c r="AD40" s="33">
        <v>62947.772091778454</v>
      </c>
      <c r="AE40" s="33">
        <v>64192.656600924347</v>
      </c>
    </row>
    <row r="41" spans="1:31">
      <c r="A41" s="29" t="s">
        <v>131</v>
      </c>
      <c r="B41" s="29" t="s">
        <v>68</v>
      </c>
      <c r="C41" s="33">
        <v>4.6172794144371627E-4</v>
      </c>
      <c r="D41" s="33">
        <v>6.6771042214649101E-4</v>
      </c>
      <c r="E41" s="33">
        <v>7.2599868620309689E-4</v>
      </c>
      <c r="F41" s="33">
        <v>7.9105721491663696E-4</v>
      </c>
      <c r="G41" s="33">
        <v>7.5482558645200359E-4</v>
      </c>
      <c r="H41" s="33">
        <v>7.4077753648810847E-4</v>
      </c>
      <c r="I41" s="33">
        <v>1.1192619736404654E-3</v>
      </c>
      <c r="J41" s="33">
        <v>1.0915772332368121E-3</v>
      </c>
      <c r="K41" s="33">
        <v>1.9624510265993807E-3</v>
      </c>
      <c r="L41" s="33">
        <v>1.8725677727271792E-3</v>
      </c>
      <c r="M41" s="33">
        <v>1.791581588801614E-3</v>
      </c>
      <c r="N41" s="33">
        <v>1.7047440952213391E-3</v>
      </c>
      <c r="O41" s="33">
        <v>1.6300578712886242E-3</v>
      </c>
      <c r="P41" s="33">
        <v>1.5553987315263954E-3</v>
      </c>
      <c r="Q41" s="33">
        <v>1.4891476748887524E-3</v>
      </c>
      <c r="R41" s="33">
        <v>1.4219714559131525E-3</v>
      </c>
      <c r="S41" s="33">
        <v>7306.111769989946</v>
      </c>
      <c r="T41" s="33">
        <v>6971.4806948675441</v>
      </c>
      <c r="U41" s="33">
        <v>6669.9729865693262</v>
      </c>
      <c r="V41" s="33">
        <v>7704.1819228915674</v>
      </c>
      <c r="W41" s="33">
        <v>10874.012543707104</v>
      </c>
      <c r="X41" s="33">
        <v>24148.842301438461</v>
      </c>
      <c r="Y41" s="33">
        <v>23104.435471744579</v>
      </c>
      <c r="Z41" s="33">
        <v>21984.569575616912</v>
      </c>
      <c r="AA41" s="33">
        <v>21796.031730090486</v>
      </c>
      <c r="AB41" s="33">
        <v>30157.971268144229</v>
      </c>
      <c r="AC41" s="33">
        <v>28853.677216139455</v>
      </c>
      <c r="AD41" s="33">
        <v>27455.146987471351</v>
      </c>
      <c r="AE41" s="33">
        <v>32552.560613307876</v>
      </c>
    </row>
    <row r="42" spans="1:31">
      <c r="A42" s="29" t="s">
        <v>131</v>
      </c>
      <c r="B42" s="29" t="s">
        <v>36</v>
      </c>
      <c r="C42" s="33">
        <v>2.7151978515861701E-4</v>
      </c>
      <c r="D42" s="33">
        <v>2.5908376436118303E-4</v>
      </c>
      <c r="E42" s="33">
        <v>2.4787871977039399E-4</v>
      </c>
      <c r="F42" s="33">
        <v>2.3586410270171401E-4</v>
      </c>
      <c r="G42" s="33">
        <v>2.35926901501579E-4</v>
      </c>
      <c r="H42" s="33">
        <v>2.2512108912943802E-4</v>
      </c>
      <c r="I42" s="33">
        <v>2.7058362804054797E-4</v>
      </c>
      <c r="J42" s="33">
        <v>3.5449205511129599E-4</v>
      </c>
      <c r="K42" s="33">
        <v>4.5195256102219602E-4</v>
      </c>
      <c r="L42" s="33">
        <v>4.655296067425E-4</v>
      </c>
      <c r="M42" s="33">
        <v>4.5493704505893199E-4</v>
      </c>
      <c r="N42" s="33">
        <v>8.8287840048014799E-4</v>
      </c>
      <c r="O42" s="33">
        <v>3.4515272309779601E-3</v>
      </c>
      <c r="P42" s="33">
        <v>3.2960920355961498E-3</v>
      </c>
      <c r="Q42" s="33">
        <v>3.1603640551411899E-3</v>
      </c>
      <c r="R42" s="33">
        <v>3.0089741364060603E-3</v>
      </c>
      <c r="S42" s="33">
        <v>4624.1915173766602</v>
      </c>
      <c r="T42" s="33">
        <v>4412.3964842897594</v>
      </c>
      <c r="U42" s="33">
        <v>4221.5659274376903</v>
      </c>
      <c r="V42" s="33">
        <v>4016.9477263581302</v>
      </c>
      <c r="W42" s="33">
        <v>8061.9507419384699</v>
      </c>
      <c r="X42" s="33">
        <v>7692.7011809097803</v>
      </c>
      <c r="Y42" s="33">
        <v>7360.0016023978196</v>
      </c>
      <c r="Z42" s="33">
        <v>9650.390603589909</v>
      </c>
      <c r="AA42" s="33">
        <v>9208.3879781880405</v>
      </c>
      <c r="AB42" s="33">
        <v>14990.5760919927</v>
      </c>
      <c r="AC42" s="33">
        <v>14342.252668377199</v>
      </c>
      <c r="AD42" s="33">
        <v>13647.087413925899</v>
      </c>
      <c r="AE42" s="33">
        <v>13022.0299744933</v>
      </c>
    </row>
    <row r="43" spans="1:31">
      <c r="A43" s="29" t="s">
        <v>131</v>
      </c>
      <c r="B43" s="29" t="s">
        <v>73</v>
      </c>
      <c r="C43" s="33">
        <v>0</v>
      </c>
      <c r="D43" s="33">
        <v>0</v>
      </c>
      <c r="E43" s="33">
        <v>2.3628856500960499E-4</v>
      </c>
      <c r="F43" s="33">
        <v>2.81177928085183E-4</v>
      </c>
      <c r="G43" s="33">
        <v>2.7206352808855798E-4</v>
      </c>
      <c r="H43" s="33">
        <v>2.69607470545004E-4</v>
      </c>
      <c r="I43" s="33">
        <v>2.6811258763661199E-4</v>
      </c>
      <c r="J43" s="33">
        <v>2.9779042216236603E-4</v>
      </c>
      <c r="K43" s="33">
        <v>2.8565170600012901E-4</v>
      </c>
      <c r="L43" s="33">
        <v>2.8858340544068398E-4</v>
      </c>
      <c r="M43" s="33">
        <v>2.88478979919011E-4</v>
      </c>
      <c r="N43" s="33">
        <v>6.2199313204018005E-4</v>
      </c>
      <c r="O43" s="33">
        <v>2.1313488738233599E-3</v>
      </c>
      <c r="P43" s="33">
        <v>2.0346198557132703E-3</v>
      </c>
      <c r="Q43" s="33">
        <v>1.95122299858172E-3</v>
      </c>
      <c r="R43" s="33">
        <v>1.85784342696539E-3</v>
      </c>
      <c r="S43" s="33">
        <v>6149.2227843257806</v>
      </c>
      <c r="T43" s="33">
        <v>5867.5789903412597</v>
      </c>
      <c r="U43" s="33">
        <v>5613.8136322962991</v>
      </c>
      <c r="V43" s="33">
        <v>5341.7135458126804</v>
      </c>
      <c r="W43" s="33">
        <v>5761.8954834558499</v>
      </c>
      <c r="X43" s="33">
        <v>9972.5872516846994</v>
      </c>
      <c r="Y43" s="33">
        <v>9541.2854867277802</v>
      </c>
      <c r="Z43" s="33">
        <v>9078.8218708191489</v>
      </c>
      <c r="AA43" s="33">
        <v>8662.9979654737799</v>
      </c>
      <c r="AB43" s="33">
        <v>10779.621908970101</v>
      </c>
      <c r="AC43" s="33">
        <v>10313.4169174699</v>
      </c>
      <c r="AD43" s="33">
        <v>9813.5282822218996</v>
      </c>
      <c r="AE43" s="33">
        <v>9364.053712739651</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5.9366549698957292E-3</v>
      </c>
      <c r="D45" s="35">
        <v>6.0436084557531199E-3</v>
      </c>
      <c r="E45" s="35">
        <v>6.1056285914139682E-3</v>
      </c>
      <c r="F45" s="35">
        <v>-65435.094640677402</v>
      </c>
      <c r="G45" s="35">
        <v>-56174.927333200634</v>
      </c>
      <c r="H45" s="35">
        <v>277961.12190941337</v>
      </c>
      <c r="I45" s="35">
        <v>77348.243208283558</v>
      </c>
      <c r="J45" s="35">
        <v>-29815.342586549032</v>
      </c>
      <c r="K45" s="35">
        <v>-15187.54147996503</v>
      </c>
      <c r="L45" s="35">
        <v>-14491.928880065272</v>
      </c>
      <c r="M45" s="35">
        <v>369571.40942239558</v>
      </c>
      <c r="N45" s="35">
        <v>147667.23614811533</v>
      </c>
      <c r="O45" s="35">
        <v>288619.95950750873</v>
      </c>
      <c r="P45" s="35">
        <v>-12012.274998424931</v>
      </c>
      <c r="Q45" s="35">
        <v>33462.960419194351</v>
      </c>
      <c r="R45" s="35">
        <v>44344.318307476271</v>
      </c>
      <c r="S45" s="35">
        <v>68988.789580781537</v>
      </c>
      <c r="T45" s="35">
        <v>65828.997628289449</v>
      </c>
      <c r="U45" s="35">
        <v>62981.977285421104</v>
      </c>
      <c r="V45" s="35">
        <v>61608.513427496677</v>
      </c>
      <c r="W45" s="35">
        <v>305330.28067497408</v>
      </c>
      <c r="X45" s="35">
        <v>91863.704395261258</v>
      </c>
      <c r="Y45" s="35">
        <v>87890.715826356318</v>
      </c>
      <c r="Z45" s="35">
        <v>88903.334351590573</v>
      </c>
      <c r="AA45" s="35">
        <v>89925.522092429717</v>
      </c>
      <c r="AB45" s="35">
        <v>105834.66944007206</v>
      </c>
      <c r="AC45" s="35">
        <v>101257.45406244523</v>
      </c>
      <c r="AD45" s="35">
        <v>96564.141606118152</v>
      </c>
      <c r="AE45" s="35">
        <v>103182.38051917861</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0</v>
      </c>
      <c r="D49" s="33">
        <v>0</v>
      </c>
      <c r="E49" s="33">
        <v>0</v>
      </c>
      <c r="F49" s="33">
        <v>-124190.25858850422</v>
      </c>
      <c r="G49" s="33">
        <v>-123086.3014299669</v>
      </c>
      <c r="H49" s="33">
        <v>-141433.46755885213</v>
      </c>
      <c r="I49" s="33">
        <v>169521.25520053293</v>
      </c>
      <c r="J49" s="33">
        <v>451614.91068419529</v>
      </c>
      <c r="K49" s="33">
        <v>-91113.392127275423</v>
      </c>
      <c r="L49" s="33">
        <v>-68540.956784446811</v>
      </c>
      <c r="M49" s="33">
        <v>-32788.363993385363</v>
      </c>
      <c r="N49" s="33">
        <v>-4.0172885965445212E-3</v>
      </c>
      <c r="O49" s="33">
        <v>-3.8332906440316323E-3</v>
      </c>
      <c r="P49" s="33">
        <v>-3.6577200787266356E-3</v>
      </c>
      <c r="Q49" s="33">
        <v>-3.49952831907001E-3</v>
      </c>
      <c r="R49" s="33">
        <v>-3.3299070917473385E-3</v>
      </c>
      <c r="S49" s="33">
        <v>190672.81531934871</v>
      </c>
      <c r="T49" s="33">
        <v>363063.54828634014</v>
      </c>
      <c r="U49" s="33">
        <v>-2.9007386169530658E-3</v>
      </c>
      <c r="V49" s="33">
        <v>-2.760140570733914E-3</v>
      </c>
      <c r="W49" s="33">
        <v>-2.6337219175906817E-3</v>
      </c>
      <c r="X49" s="33">
        <v>-2.5130934318150148E-3</v>
      </c>
      <c r="Y49" s="33">
        <v>-2.40440532457782E-3</v>
      </c>
      <c r="Z49" s="33">
        <v>-2.2878644239331088E-3</v>
      </c>
      <c r="AA49" s="33">
        <v>-2.1830767395250579E-3</v>
      </c>
      <c r="AB49" s="33">
        <v>-2.0830884910839008E-3</v>
      </c>
      <c r="AC49" s="33">
        <v>-1.4915861423179279E-3</v>
      </c>
      <c r="AD49" s="33">
        <v>0</v>
      </c>
      <c r="AE49" s="33">
        <v>0</v>
      </c>
    </row>
    <row r="50" spans="1:31">
      <c r="A50" s="29" t="s">
        <v>132</v>
      </c>
      <c r="B50" s="29" t="s">
        <v>20</v>
      </c>
      <c r="C50" s="33">
        <v>3.5939234354577996E-5</v>
      </c>
      <c r="D50" s="33">
        <v>3.4293162538425297E-5</v>
      </c>
      <c r="E50" s="33">
        <v>3.4303313320818495E-5</v>
      </c>
      <c r="F50" s="33">
        <v>3.7434995315962002E-5</v>
      </c>
      <c r="G50" s="33">
        <v>3.5720415363605297E-5</v>
      </c>
      <c r="H50" s="33">
        <v>3.4084365791397099E-5</v>
      </c>
      <c r="I50" s="33">
        <v>3.4600519753530804E-5</v>
      </c>
      <c r="J50" s="33">
        <v>3.6033407721806402E-5</v>
      </c>
      <c r="K50" s="33">
        <v>3.4383022621622802E-5</v>
      </c>
      <c r="L50" s="33">
        <v>3.2808227679326403E-5</v>
      </c>
      <c r="M50" s="33">
        <v>3.2239127672605101E-5</v>
      </c>
      <c r="N50" s="33">
        <v>5.2761146800838899E-5</v>
      </c>
      <c r="O50" s="33">
        <v>5.0344605705948002E-5</v>
      </c>
      <c r="P50" s="33">
        <v>4.8038745883496795E-5</v>
      </c>
      <c r="Q50" s="33">
        <v>4.59611309814694E-5</v>
      </c>
      <c r="R50" s="33">
        <v>4.3733406918277105E-5</v>
      </c>
      <c r="S50" s="33">
        <v>7.0287588693075895E-5</v>
      </c>
      <c r="T50" s="33">
        <v>6.7068309794935895E-5</v>
      </c>
      <c r="U50" s="33">
        <v>8.8561025294826991E-5</v>
      </c>
      <c r="V50" s="33">
        <v>8.4268495435415892E-5</v>
      </c>
      <c r="W50" s="33">
        <v>8.5093883882749103E-5</v>
      </c>
      <c r="X50" s="33">
        <v>8.1196454054266489E-5</v>
      </c>
      <c r="Y50" s="33">
        <v>7.7684810279384208E-5</v>
      </c>
      <c r="Z50" s="33">
        <v>7.391944773263399E-5</v>
      </c>
      <c r="AA50" s="33">
        <v>7.0533824144279592E-5</v>
      </c>
      <c r="AB50" s="33">
        <v>7.0966696316476996E-5</v>
      </c>
      <c r="AC50" s="33">
        <v>6.7897476604281706E-5</v>
      </c>
      <c r="AD50" s="33">
        <v>2.36504687489052E-4</v>
      </c>
      <c r="AE50" s="33">
        <v>2.2567241163634998E-4</v>
      </c>
    </row>
    <row r="51" spans="1:31">
      <c r="A51" s="29" t="s">
        <v>132</v>
      </c>
      <c r="B51" s="29" t="s">
        <v>32</v>
      </c>
      <c r="C51" s="33">
        <v>0</v>
      </c>
      <c r="D51" s="33">
        <v>0</v>
      </c>
      <c r="E51" s="33">
        <v>0</v>
      </c>
      <c r="F51" s="33">
        <v>0</v>
      </c>
      <c r="G51" s="33">
        <v>0</v>
      </c>
      <c r="H51" s="33">
        <v>0</v>
      </c>
      <c r="I51" s="33">
        <v>0</v>
      </c>
      <c r="J51" s="33">
        <v>0</v>
      </c>
      <c r="K51" s="33">
        <v>0</v>
      </c>
      <c r="L51" s="33">
        <v>0</v>
      </c>
      <c r="M51" s="33">
        <v>0</v>
      </c>
      <c r="N51" s="33">
        <v>0</v>
      </c>
      <c r="O51" s="33">
        <v>0</v>
      </c>
      <c r="P51" s="33">
        <v>0</v>
      </c>
      <c r="Q51" s="33">
        <v>0</v>
      </c>
      <c r="R51" s="33">
        <v>0</v>
      </c>
      <c r="S51" s="33">
        <v>0</v>
      </c>
      <c r="T51" s="33">
        <v>0</v>
      </c>
      <c r="U51" s="33">
        <v>0</v>
      </c>
      <c r="V51" s="33">
        <v>0</v>
      </c>
      <c r="W51" s="33">
        <v>0</v>
      </c>
      <c r="X51" s="33">
        <v>0</v>
      </c>
      <c r="Y51" s="33">
        <v>0</v>
      </c>
      <c r="Z51" s="33">
        <v>0</v>
      </c>
      <c r="AA51" s="33">
        <v>0</v>
      </c>
      <c r="AB51" s="33">
        <v>0</v>
      </c>
      <c r="AC51" s="33">
        <v>0</v>
      </c>
      <c r="AD51" s="33">
        <v>0</v>
      </c>
      <c r="AE51" s="33">
        <v>0</v>
      </c>
    </row>
    <row r="52" spans="1:31">
      <c r="A52" s="29" t="s">
        <v>132</v>
      </c>
      <c r="B52" s="29" t="s">
        <v>66</v>
      </c>
      <c r="C52" s="33">
        <v>1.5878672356755308E-4</v>
      </c>
      <c r="D52" s="33">
        <v>1.5459902648502118E-4</v>
      </c>
      <c r="E52" s="33">
        <v>1.4791281444186789E-4</v>
      </c>
      <c r="F52" s="33">
        <v>1.4074351880117769E-4</v>
      </c>
      <c r="G52" s="33">
        <v>1.3429725071101577E-4</v>
      </c>
      <c r="H52" s="33">
        <v>1.281462315434627E-4</v>
      </c>
      <c r="I52" s="33">
        <v>1.2260406937005718E-4</v>
      </c>
      <c r="J52" s="33">
        <v>1.202857781261943E-4</v>
      </c>
      <c r="K52" s="33">
        <v>1.194609281853643E-4</v>
      </c>
      <c r="L52" s="33">
        <v>1.195180544837792E-4</v>
      </c>
      <c r="M52" s="33">
        <v>1.2012366736263811E-4</v>
      </c>
      <c r="N52" s="33">
        <v>1.6506196639748811E-4</v>
      </c>
      <c r="O52" s="33">
        <v>1.5750187627077588E-4</v>
      </c>
      <c r="P52" s="33">
        <v>1.5028804981686162E-4</v>
      </c>
      <c r="Q52" s="33">
        <v>1.5984673316815228E-4</v>
      </c>
      <c r="R52" s="33">
        <v>1.5209900359106819E-4</v>
      </c>
      <c r="S52" s="33">
        <v>2.2912734209536411E-4</v>
      </c>
      <c r="T52" s="33">
        <v>2.1863295992761739E-4</v>
      </c>
      <c r="U52" s="33">
        <v>4.0882404938349801E-4</v>
      </c>
      <c r="V52" s="33">
        <v>3.8900845405381699E-4</v>
      </c>
      <c r="W52" s="33">
        <v>5.1857662311383199E-4</v>
      </c>
      <c r="X52" s="33">
        <v>4.9482502185818199E-4</v>
      </c>
      <c r="Y52" s="33">
        <v>4.7342446652724404E-4</v>
      </c>
      <c r="Z52" s="33">
        <v>4.9751748678070098E-4</v>
      </c>
      <c r="AA52" s="33">
        <v>4.7473042612846208E-4</v>
      </c>
      <c r="AB52" s="33">
        <v>4.5298704765215795E-4</v>
      </c>
      <c r="AC52" s="33">
        <v>4.3339593170358602E-4</v>
      </c>
      <c r="AD52" s="33">
        <v>1567.1166748245639</v>
      </c>
      <c r="AE52" s="33">
        <v>1495.3403410205958</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1.8952130094514752E-3</v>
      </c>
      <c r="D54" s="33">
        <v>1.85566455687338E-3</v>
      </c>
      <c r="E54" s="33">
        <v>1.8792325796504734E-3</v>
      </c>
      <c r="F54" s="33">
        <v>2.1718069572256547E-3</v>
      </c>
      <c r="G54" s="33">
        <v>2.0723348820238657E-3</v>
      </c>
      <c r="H54" s="33">
        <v>1.9774187797698679E-3</v>
      </c>
      <c r="I54" s="33">
        <v>2.0381895602391612E-3</v>
      </c>
      <c r="J54" s="33">
        <v>2.2123563363230726E-3</v>
      </c>
      <c r="K54" s="33">
        <v>2.1423182838850884E-3</v>
      </c>
      <c r="L54" s="33">
        <v>2.1056444195230563E-3</v>
      </c>
      <c r="M54" s="33">
        <v>2.1237233091818261E-3</v>
      </c>
      <c r="N54" s="33">
        <v>9.0544532962350613E-3</v>
      </c>
      <c r="O54" s="33">
        <v>6356.4691475549771</v>
      </c>
      <c r="P54" s="33">
        <v>8676.830100848807</v>
      </c>
      <c r="Q54" s="33">
        <v>8532.7296530435779</v>
      </c>
      <c r="R54" s="33">
        <v>14257.743619774146</v>
      </c>
      <c r="S54" s="33">
        <v>35149.179218023732</v>
      </c>
      <c r="T54" s="33">
        <v>35080.050959103457</v>
      </c>
      <c r="U54" s="33">
        <v>33562.897071543906</v>
      </c>
      <c r="V54" s="33">
        <v>31936.112973828367</v>
      </c>
      <c r="W54" s="33">
        <v>32793.093207243583</v>
      </c>
      <c r="X54" s="33">
        <v>35614.200111995196</v>
      </c>
      <c r="Y54" s="33">
        <v>44882.809152251451</v>
      </c>
      <c r="Z54" s="33">
        <v>42707.351067626703</v>
      </c>
      <c r="AA54" s="33">
        <v>49210.770814579904</v>
      </c>
      <c r="AB54" s="33">
        <v>54706.375353174655</v>
      </c>
      <c r="AC54" s="33">
        <v>59351.047133194799</v>
      </c>
      <c r="AD54" s="33">
        <v>58494.463679363806</v>
      </c>
      <c r="AE54" s="33">
        <v>61598.192060811067</v>
      </c>
    </row>
    <row r="55" spans="1:31">
      <c r="A55" s="29" t="s">
        <v>132</v>
      </c>
      <c r="B55" s="29" t="s">
        <v>68</v>
      </c>
      <c r="C55" s="33">
        <v>1.261924870755292E-4</v>
      </c>
      <c r="D55" s="33">
        <v>1.425139390570621E-4</v>
      </c>
      <c r="E55" s="33">
        <v>1.4836644799151651E-4</v>
      </c>
      <c r="F55" s="33">
        <v>2.6400452276743847E-4</v>
      </c>
      <c r="G55" s="33">
        <v>2.5191271246405761E-4</v>
      </c>
      <c r="H55" s="33">
        <v>2.4037472553794408E-4</v>
      </c>
      <c r="I55" s="33">
        <v>2.7430090882833908E-4</v>
      </c>
      <c r="J55" s="33">
        <v>2.8838287840729499E-4</v>
      </c>
      <c r="K55" s="33">
        <v>2.888711642138836E-4</v>
      </c>
      <c r="L55" s="33">
        <v>3.1013288425632801E-4</v>
      </c>
      <c r="M55" s="33">
        <v>3.3624336401375497E-4</v>
      </c>
      <c r="N55" s="33">
        <v>5.9330948823042102E-4</v>
      </c>
      <c r="O55" s="33">
        <v>6.1249150577446002E-4</v>
      </c>
      <c r="P55" s="33">
        <v>6.0402662518777993E-4</v>
      </c>
      <c r="Q55" s="33">
        <v>5.9527323275966409E-4</v>
      </c>
      <c r="R55" s="33">
        <v>7.1735890077969202E-4</v>
      </c>
      <c r="S55" s="33">
        <v>2.3312162987949342E-3</v>
      </c>
      <c r="T55" s="33">
        <v>2.2347832316401981E-3</v>
      </c>
      <c r="U55" s="33">
        <v>2.1615783534376948E-3</v>
      </c>
      <c r="V55" s="33">
        <v>3.4335856332239826E-3</v>
      </c>
      <c r="W55" s="33">
        <v>1670.1446769262197</v>
      </c>
      <c r="X55" s="33">
        <v>2002.5693966281135</v>
      </c>
      <c r="Y55" s="33">
        <v>1915.9608159356487</v>
      </c>
      <c r="Z55" s="33">
        <v>1823.0946935699064</v>
      </c>
      <c r="AA55" s="33">
        <v>6468.4188045445781</v>
      </c>
      <c r="AB55" s="33">
        <v>6172.155589305652</v>
      </c>
      <c r="AC55" s="33">
        <v>9146.7205837214551</v>
      </c>
      <c r="AD55" s="33">
        <v>10684.150257023388</v>
      </c>
      <c r="AE55" s="33">
        <v>11908.211488538876</v>
      </c>
    </row>
    <row r="56" spans="1:31">
      <c r="A56" s="29" t="s">
        <v>132</v>
      </c>
      <c r="B56" s="29" t="s">
        <v>36</v>
      </c>
      <c r="C56" s="33">
        <v>2.6383806564190599E-4</v>
      </c>
      <c r="D56" s="33">
        <v>2.5473270270436797E-4</v>
      </c>
      <c r="E56" s="33">
        <v>2.4371583601813502E-4</v>
      </c>
      <c r="F56" s="33">
        <v>2.3190299284207101E-4</v>
      </c>
      <c r="G56" s="33">
        <v>2.3108691861880302E-4</v>
      </c>
      <c r="H56" s="33">
        <v>2.31718302445259E-4</v>
      </c>
      <c r="I56" s="33">
        <v>2.5013778913314202E-4</v>
      </c>
      <c r="J56" s="33">
        <v>2.6685983594326598E-4</v>
      </c>
      <c r="K56" s="33">
        <v>4.2279620323893601E-4</v>
      </c>
      <c r="L56" s="33">
        <v>4.1640490478594597E-4</v>
      </c>
      <c r="M56" s="33">
        <v>4.0479063356138698E-4</v>
      </c>
      <c r="N56" s="33">
        <v>8.01235494101998E-4</v>
      </c>
      <c r="O56" s="33">
        <v>7.6453768490745099E-4</v>
      </c>
      <c r="P56" s="33">
        <v>7.3128744279413508E-4</v>
      </c>
      <c r="Q56" s="33">
        <v>1.0140405901746701E-3</v>
      </c>
      <c r="R56" s="33">
        <v>9.6825461816038203E-4</v>
      </c>
      <c r="S56" s="33">
        <v>1.82228840039455E-3</v>
      </c>
      <c r="T56" s="33">
        <v>1.7409884146882199E-3</v>
      </c>
      <c r="U56" s="33">
        <v>1.2757828685517699E-2</v>
      </c>
      <c r="V56" s="33">
        <v>1.2141504581329199E-2</v>
      </c>
      <c r="W56" s="33">
        <v>2448.8882519374201</v>
      </c>
      <c r="X56" s="33">
        <v>2336.7254317206202</v>
      </c>
      <c r="Y56" s="33">
        <v>2235.66501912276</v>
      </c>
      <c r="Z56" s="33">
        <v>2127.3029295507504</v>
      </c>
      <c r="AA56" s="33">
        <v>2029.86920982788</v>
      </c>
      <c r="AB56" s="33">
        <v>1936.8981047873599</v>
      </c>
      <c r="AC56" s="33">
        <v>1853.1297200115</v>
      </c>
      <c r="AD56" s="33">
        <v>5643.4090670649693</v>
      </c>
      <c r="AE56" s="33">
        <v>5384.9323231299395</v>
      </c>
    </row>
    <row r="57" spans="1:31">
      <c r="A57" s="29" t="s">
        <v>132</v>
      </c>
      <c r="B57" s="29" t="s">
        <v>73</v>
      </c>
      <c r="C57" s="33">
        <v>0</v>
      </c>
      <c r="D57" s="33">
        <v>0</v>
      </c>
      <c r="E57" s="33">
        <v>2.5980868243598499E-4</v>
      </c>
      <c r="F57" s="33">
        <v>2.9308981396381601E-4</v>
      </c>
      <c r="G57" s="33">
        <v>2.9035558916596201E-4</v>
      </c>
      <c r="H57" s="33">
        <v>2.92000975773678E-4</v>
      </c>
      <c r="I57" s="33">
        <v>2.7937230349015803E-4</v>
      </c>
      <c r="J57" s="33">
        <v>2.8562691385842099E-4</v>
      </c>
      <c r="K57" s="33">
        <v>2.7428966371725199E-4</v>
      </c>
      <c r="L57" s="33">
        <v>2.7802410790029301E-4</v>
      </c>
      <c r="M57" s="33">
        <v>2.7706494501055303E-4</v>
      </c>
      <c r="N57" s="33">
        <v>6.5963113591855803E-4</v>
      </c>
      <c r="O57" s="33">
        <v>6.2941902257246493E-4</v>
      </c>
      <c r="P57" s="33">
        <v>6.0059067015446504E-4</v>
      </c>
      <c r="Q57" s="33">
        <v>7.2640062256617004E-4</v>
      </c>
      <c r="R57" s="33">
        <v>6.9383538839366398E-4</v>
      </c>
      <c r="S57" s="33">
        <v>1983.52782372091</v>
      </c>
      <c r="T57" s="33">
        <v>1892.6792218415901</v>
      </c>
      <c r="U57" s="33">
        <v>1998.9913269345</v>
      </c>
      <c r="V57" s="33">
        <v>1902.1007372986601</v>
      </c>
      <c r="W57" s="33">
        <v>2393.8379649266399</v>
      </c>
      <c r="X57" s="33">
        <v>2284.1965322227302</v>
      </c>
      <c r="Y57" s="33">
        <v>2185.4079259170098</v>
      </c>
      <c r="Z57" s="33">
        <v>4592.8117327354703</v>
      </c>
      <c r="AA57" s="33">
        <v>4382.4539437619596</v>
      </c>
      <c r="AB57" s="33">
        <v>4181.7308629499503</v>
      </c>
      <c r="AC57" s="33">
        <v>4000.8763040437698</v>
      </c>
      <c r="AD57" s="33">
        <v>6452.9123215653599</v>
      </c>
      <c r="AE57" s="33">
        <v>6157.35908301175</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2.2161314544491351E-3</v>
      </c>
      <c r="D59" s="35">
        <v>2.1870706849538885E-3</v>
      </c>
      <c r="E59" s="35">
        <v>2.2098151554046761E-3</v>
      </c>
      <c r="F59" s="35">
        <v>-124190.25597451422</v>
      </c>
      <c r="G59" s="35">
        <v>-123086.29893570163</v>
      </c>
      <c r="H59" s="35">
        <v>-141433.46517882802</v>
      </c>
      <c r="I59" s="35">
        <v>169521.25767022799</v>
      </c>
      <c r="J59" s="35">
        <v>451614.91334125365</v>
      </c>
      <c r="K59" s="35">
        <v>-91113.389542242046</v>
      </c>
      <c r="L59" s="35">
        <v>-68540.95421634322</v>
      </c>
      <c r="M59" s="35">
        <v>-32788.361381055896</v>
      </c>
      <c r="N59" s="35">
        <v>5.8482973011192881E-3</v>
      </c>
      <c r="O59" s="35">
        <v>6356.4661346023213</v>
      </c>
      <c r="P59" s="35">
        <v>8676.827245482149</v>
      </c>
      <c r="Q59" s="35">
        <v>8532.7269545963572</v>
      </c>
      <c r="R59" s="35">
        <v>14257.741203058365</v>
      </c>
      <c r="S59" s="35">
        <v>225821.99716800367</v>
      </c>
      <c r="T59" s="35">
        <v>398143.60176592815</v>
      </c>
      <c r="U59" s="35">
        <v>33562.896829768717</v>
      </c>
      <c r="V59" s="35">
        <v>31936.114120550377</v>
      </c>
      <c r="W59" s="35">
        <v>34463.235854118393</v>
      </c>
      <c r="X59" s="35">
        <v>37616.767571551354</v>
      </c>
      <c r="Y59" s="35">
        <v>46798.768114891056</v>
      </c>
      <c r="Z59" s="35">
        <v>44530.444044769116</v>
      </c>
      <c r="AA59" s="35">
        <v>55679.187981311989</v>
      </c>
      <c r="AB59" s="35">
        <v>60878.529383345558</v>
      </c>
      <c r="AC59" s="35">
        <v>68497.766726623522</v>
      </c>
      <c r="AD59" s="35">
        <v>70745.730847716448</v>
      </c>
      <c r="AE59" s="35">
        <v>75001.744116042944</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3.5385918468342296E-5</v>
      </c>
      <c r="D64" s="33">
        <v>3.37651893647466E-5</v>
      </c>
      <c r="E64" s="33">
        <v>4.0910092054183205E-5</v>
      </c>
      <c r="F64" s="33">
        <v>3.8927190533912495E-5</v>
      </c>
      <c r="G64" s="33">
        <v>3.7144265761846106E-5</v>
      </c>
      <c r="H64" s="33">
        <v>3.5443001667040203E-5</v>
      </c>
      <c r="I64" s="33">
        <v>3.3910136745574295E-5</v>
      </c>
      <c r="J64" s="33">
        <v>3.5906767230350396E-5</v>
      </c>
      <c r="K64" s="33">
        <v>3.4262182458067899E-5</v>
      </c>
      <c r="L64" s="33">
        <v>3.37029786766744E-5</v>
      </c>
      <c r="M64" s="33">
        <v>3.3338727510204895E-5</v>
      </c>
      <c r="N64" s="33">
        <v>5.8094290346645696E-5</v>
      </c>
      <c r="O64" s="33">
        <v>5.5433483133127E-5</v>
      </c>
      <c r="P64" s="33">
        <v>5.2894544953299302E-5</v>
      </c>
      <c r="Q64" s="33">
        <v>5.3504344404483402E-5</v>
      </c>
      <c r="R64" s="33">
        <v>5.0911002748829804E-5</v>
      </c>
      <c r="S64" s="33">
        <v>9.1826846731597107E-5</v>
      </c>
      <c r="T64" s="33">
        <v>8.7621036922746904E-5</v>
      </c>
      <c r="U64" s="33">
        <v>9.3474672716080208E-5</v>
      </c>
      <c r="V64" s="33">
        <v>8.8943979644306409E-5</v>
      </c>
      <c r="W64" s="33">
        <v>1.22392047970697E-4</v>
      </c>
      <c r="X64" s="33">
        <v>1.1678630526905499E-4</v>
      </c>
      <c r="Y64" s="33">
        <v>1.14637727732322E-4</v>
      </c>
      <c r="Z64" s="33">
        <v>1.09081266888877E-4</v>
      </c>
      <c r="AA64" s="33">
        <v>1.0408517828764299E-4</v>
      </c>
      <c r="AB64" s="33">
        <v>9.931791817385941E-5</v>
      </c>
      <c r="AC64" s="33">
        <v>9.5022544032811299E-5</v>
      </c>
      <c r="AD64" s="33">
        <v>1.29735887772244E-4</v>
      </c>
      <c r="AE64" s="33">
        <v>1.2379378599293301E-4</v>
      </c>
    </row>
    <row r="65" spans="1:31">
      <c r="A65" s="29" t="s">
        <v>133</v>
      </c>
      <c r="B65" s="29" t="s">
        <v>32</v>
      </c>
      <c r="C65" s="33">
        <v>0</v>
      </c>
      <c r="D65" s="33">
        <v>0</v>
      </c>
      <c r="E65" s="33">
        <v>0</v>
      </c>
      <c r="F65" s="33">
        <v>0</v>
      </c>
      <c r="G65" s="33">
        <v>0</v>
      </c>
      <c r="H65" s="33">
        <v>0</v>
      </c>
      <c r="I65" s="33">
        <v>0</v>
      </c>
      <c r="J65" s="33">
        <v>0</v>
      </c>
      <c r="K65" s="33">
        <v>0</v>
      </c>
      <c r="L65" s="33">
        <v>0</v>
      </c>
      <c r="M65" s="33">
        <v>0</v>
      </c>
      <c r="N65" s="33">
        <v>0</v>
      </c>
      <c r="O65" s="33">
        <v>0</v>
      </c>
      <c r="P65" s="33">
        <v>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1.58729399878529E-4</v>
      </c>
      <c r="D66" s="33">
        <v>1.555295337959504E-4</v>
      </c>
      <c r="E66" s="33">
        <v>1.4880307849040399E-4</v>
      </c>
      <c r="F66" s="33">
        <v>1.4159063198285809E-4</v>
      </c>
      <c r="G66" s="33">
        <v>1.351055648153508E-4</v>
      </c>
      <c r="H66" s="33">
        <v>1.289175236274448E-4</v>
      </c>
      <c r="I66" s="33">
        <v>1.233420040485112E-4</v>
      </c>
      <c r="J66" s="33">
        <v>1.2051889068856861E-4</v>
      </c>
      <c r="K66" s="33">
        <v>1.196924693125368E-4</v>
      </c>
      <c r="L66" s="33">
        <v>1.199829572496126E-4</v>
      </c>
      <c r="M66" s="33">
        <v>1.2060306427136138E-4</v>
      </c>
      <c r="N66" s="33">
        <v>1.6790970223536751E-4</v>
      </c>
      <c r="O66" s="33">
        <v>1.6021918145851029E-4</v>
      </c>
      <c r="P66" s="33">
        <v>1.5288089827740779E-4</v>
      </c>
      <c r="Q66" s="33">
        <v>1.7604278552230929E-4</v>
      </c>
      <c r="R66" s="33">
        <v>1.6751003750056179E-4</v>
      </c>
      <c r="S66" s="33">
        <v>4.5256501255925202E-4</v>
      </c>
      <c r="T66" s="33">
        <v>4.31836843873164E-4</v>
      </c>
      <c r="U66" s="33">
        <v>2.155612463906087E-3</v>
      </c>
      <c r="V66" s="33">
        <v>2.0511304885017672E-3</v>
      </c>
      <c r="W66" s="33">
        <v>633.88741574559026</v>
      </c>
      <c r="X66" s="33">
        <v>604.85440409658918</v>
      </c>
      <c r="Y66" s="33">
        <v>578.69523954690158</v>
      </c>
      <c r="Z66" s="33">
        <v>1105.2103547730385</v>
      </c>
      <c r="AA66" s="33">
        <v>1054.5900327605254</v>
      </c>
      <c r="AB66" s="33">
        <v>1006.2881987983518</v>
      </c>
      <c r="AC66" s="33">
        <v>962.76750900707157</v>
      </c>
      <c r="AD66" s="33">
        <v>1173.0378208404754</v>
      </c>
      <c r="AE66" s="33">
        <v>1119.3108975849836</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3.3014736732614926E-3</v>
      </c>
      <c r="D68" s="33">
        <v>3.1590239162022828E-3</v>
      </c>
      <c r="E68" s="33">
        <v>3.7543162714310245E-3</v>
      </c>
      <c r="F68" s="33">
        <v>3.6092954986118959E-3</v>
      </c>
      <c r="G68" s="33">
        <v>3.4439842530295376E-3</v>
      </c>
      <c r="H68" s="33">
        <v>3.2862445149412279E-3</v>
      </c>
      <c r="I68" s="33">
        <v>3.2626025137953646E-3</v>
      </c>
      <c r="J68" s="33">
        <v>3.6171678716061472E-3</v>
      </c>
      <c r="K68" s="33">
        <v>3.4632209148541104E-3</v>
      </c>
      <c r="L68" s="33">
        <v>3.4416208867232697E-3</v>
      </c>
      <c r="M68" s="33">
        <v>3.3757191553485792E-3</v>
      </c>
      <c r="N68" s="33">
        <v>5090.5120634249679</v>
      </c>
      <c r="O68" s="33">
        <v>4857.3588562535706</v>
      </c>
      <c r="P68" s="33">
        <v>4634.8844676286599</v>
      </c>
      <c r="Q68" s="33">
        <v>14267.556339761601</v>
      </c>
      <c r="R68" s="33">
        <v>16058.926948820006</v>
      </c>
      <c r="S68" s="33">
        <v>23822.82205425042</v>
      </c>
      <c r="T68" s="33">
        <v>28662.322356054676</v>
      </c>
      <c r="U68" s="33">
        <v>28918.712751911633</v>
      </c>
      <c r="V68" s="33">
        <v>27517.030542584951</v>
      </c>
      <c r="W68" s="33">
        <v>26256.709211090187</v>
      </c>
      <c r="X68" s="33">
        <v>25054.11283106924</v>
      </c>
      <c r="Y68" s="33">
        <v>23970.555479185838</v>
      </c>
      <c r="Z68" s="33">
        <v>22808.708914761231</v>
      </c>
      <c r="AA68" s="33">
        <v>22117.611657232304</v>
      </c>
      <c r="AB68" s="33">
        <v>25066.475463697981</v>
      </c>
      <c r="AC68" s="33">
        <v>24610.380487306811</v>
      </c>
      <c r="AD68" s="33">
        <v>26047.083478249002</v>
      </c>
      <c r="AE68" s="33">
        <v>24854.087293842291</v>
      </c>
    </row>
    <row r="69" spans="1:31">
      <c r="A69" s="29" t="s">
        <v>133</v>
      </c>
      <c r="B69" s="29" t="s">
        <v>68</v>
      </c>
      <c r="C69" s="33">
        <v>4.3372102806619306E-4</v>
      </c>
      <c r="D69" s="33">
        <v>5.9705431674320455E-4</v>
      </c>
      <c r="E69" s="33">
        <v>7.0746869168610384E-4</v>
      </c>
      <c r="F69" s="33">
        <v>7.2877745050210947E-4</v>
      </c>
      <c r="G69" s="33">
        <v>6.9539833035493022E-4</v>
      </c>
      <c r="H69" s="33">
        <v>6.6505227250520836E-4</v>
      </c>
      <c r="I69" s="33">
        <v>7.3890319268355201E-4</v>
      </c>
      <c r="J69" s="33">
        <v>7.9043242973055928E-4</v>
      </c>
      <c r="K69" s="33">
        <v>7.8668674680788548E-4</v>
      </c>
      <c r="L69" s="33">
        <v>8.4154127754273664E-4</v>
      </c>
      <c r="M69" s="33">
        <v>9.3614425693196157E-4</v>
      </c>
      <c r="N69" s="33">
        <v>1.807680895838899E-3</v>
      </c>
      <c r="O69" s="33">
        <v>1.862271097513989E-3</v>
      </c>
      <c r="P69" s="33">
        <v>1.9060456851617941E-3</v>
      </c>
      <c r="Q69" s="33">
        <v>1.8268950114095259E-3</v>
      </c>
      <c r="R69" s="33">
        <v>2.7884502703186937E-3</v>
      </c>
      <c r="S69" s="33">
        <v>6.5064034518941532E-3</v>
      </c>
      <c r="T69" s="33">
        <v>6.2216562849426726E-3</v>
      </c>
      <c r="U69" s="33">
        <v>5.955543022511273E-3</v>
      </c>
      <c r="V69" s="33">
        <v>990.40706973684405</v>
      </c>
      <c r="W69" s="33">
        <v>1222.6954771807036</v>
      </c>
      <c r="X69" s="33">
        <v>2185.7019669735478</v>
      </c>
      <c r="Y69" s="33">
        <v>3708.4470824944519</v>
      </c>
      <c r="Z69" s="33">
        <v>3528.6996170528628</v>
      </c>
      <c r="AA69" s="33">
        <v>4386.78332930943</v>
      </c>
      <c r="AB69" s="33">
        <v>4185.8619835475911</v>
      </c>
      <c r="AC69" s="33">
        <v>4004.8287796114541</v>
      </c>
      <c r="AD69" s="33">
        <v>4401.9712026331872</v>
      </c>
      <c r="AE69" s="33">
        <v>4200.3560025437446</v>
      </c>
    </row>
    <row r="70" spans="1:31">
      <c r="A70" s="29" t="s">
        <v>133</v>
      </c>
      <c r="B70" s="29" t="s">
        <v>36</v>
      </c>
      <c r="C70" s="33">
        <v>2.85192231908837E-4</v>
      </c>
      <c r="D70" s="33">
        <v>2.7400038307303097E-4</v>
      </c>
      <c r="E70" s="33">
        <v>2.62150213619933E-4</v>
      </c>
      <c r="F70" s="33">
        <v>2.4944386095668801E-4</v>
      </c>
      <c r="G70" s="33">
        <v>2.3801895119978899E-4</v>
      </c>
      <c r="H70" s="33">
        <v>2.3327486355939801E-4</v>
      </c>
      <c r="I70" s="33">
        <v>2.5593377183236898E-4</v>
      </c>
      <c r="J70" s="33">
        <v>2.7647233987146901E-4</v>
      </c>
      <c r="K70" s="33">
        <v>4.5776806509077099E-4</v>
      </c>
      <c r="L70" s="33">
        <v>4.4075288368388099E-4</v>
      </c>
      <c r="M70" s="33">
        <v>4.2538254969915601E-4</v>
      </c>
      <c r="N70" s="33">
        <v>8.94787588797835E-4</v>
      </c>
      <c r="O70" s="33">
        <v>8.55011843820417E-4</v>
      </c>
      <c r="P70" s="33">
        <v>8.1812539135690896E-4</v>
      </c>
      <c r="Q70" s="33">
        <v>2.1873111978116802E-3</v>
      </c>
      <c r="R70" s="33">
        <v>2.1002394410345898E-3</v>
      </c>
      <c r="S70" s="33">
        <v>3.0683633409203701E-2</v>
      </c>
      <c r="T70" s="33">
        <v>2.9280867104335803E-2</v>
      </c>
      <c r="U70" s="33">
        <v>2333.7932530984199</v>
      </c>
      <c r="V70" s="33">
        <v>2220.6749044377598</v>
      </c>
      <c r="W70" s="33">
        <v>5270.0160075866497</v>
      </c>
      <c r="X70" s="33">
        <v>5028.6412284047801</v>
      </c>
      <c r="Y70" s="33">
        <v>4811.1588696874205</v>
      </c>
      <c r="Z70" s="33">
        <v>4577.9632618885407</v>
      </c>
      <c r="AA70" s="33">
        <v>4368.2855563983603</v>
      </c>
      <c r="AB70" s="33">
        <v>4168.2114114353499</v>
      </c>
      <c r="AC70" s="33">
        <v>3987.9415528093896</v>
      </c>
      <c r="AD70" s="33">
        <v>3794.6470680996399</v>
      </c>
      <c r="AE70" s="33">
        <v>3620.8464417631899</v>
      </c>
    </row>
    <row r="71" spans="1:31">
      <c r="A71" s="29" t="s">
        <v>133</v>
      </c>
      <c r="B71" s="29" t="s">
        <v>73</v>
      </c>
      <c r="C71" s="33">
        <v>0</v>
      </c>
      <c r="D71" s="33">
        <v>0</v>
      </c>
      <c r="E71" s="33">
        <v>2.0008772758689898E-4</v>
      </c>
      <c r="F71" s="33">
        <v>1.9038952747788701E-4</v>
      </c>
      <c r="G71" s="33">
        <v>1.8166939637603898E-4</v>
      </c>
      <c r="H71" s="33">
        <v>1.7684104993871E-4</v>
      </c>
      <c r="I71" s="33">
        <v>1.71729074980118E-4</v>
      </c>
      <c r="J71" s="33">
        <v>1.7547393725688201E-4</v>
      </c>
      <c r="K71" s="33">
        <v>1.71423024270669E-4</v>
      </c>
      <c r="L71" s="33">
        <v>1.7334077326773502E-4</v>
      </c>
      <c r="M71" s="33">
        <v>1.7306512879551101E-4</v>
      </c>
      <c r="N71" s="33">
        <v>2.5829157456936703E-4</v>
      </c>
      <c r="O71" s="33">
        <v>2.4646142601768598E-4</v>
      </c>
      <c r="P71" s="33">
        <v>2.3517311633546199E-4</v>
      </c>
      <c r="Q71" s="33">
        <v>3.14399862408975E-4</v>
      </c>
      <c r="R71" s="33">
        <v>3.1352036452022197E-4</v>
      </c>
      <c r="S71" s="33">
        <v>4.3727004446428704E-4</v>
      </c>
      <c r="T71" s="33">
        <v>4.18062720686864E-4</v>
      </c>
      <c r="U71" s="33">
        <v>4.0064873883989397E-4</v>
      </c>
      <c r="V71" s="33">
        <v>3.8122939868568599E-4</v>
      </c>
      <c r="W71" s="33">
        <v>4.4118793472045799E-4</v>
      </c>
      <c r="X71" s="33">
        <v>4.2164962570359897E-4</v>
      </c>
      <c r="Y71" s="33">
        <v>4.0341381355478401E-4</v>
      </c>
      <c r="Z71" s="33">
        <v>5.0858852320080509E-4</v>
      </c>
      <c r="AA71" s="33">
        <v>4.8644440723094199E-4</v>
      </c>
      <c r="AB71" s="33">
        <v>4.6416451053175303E-4</v>
      </c>
      <c r="AC71" s="33">
        <v>4.4464838048086704E-4</v>
      </c>
      <c r="AD71" s="33">
        <v>4.2373306522790199E-4</v>
      </c>
      <c r="AE71" s="33">
        <v>4.04325443758783E-4</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3.9293100196745572E-3</v>
      </c>
      <c r="D73" s="35">
        <v>3.9453729561061846E-3</v>
      </c>
      <c r="E73" s="35">
        <v>4.6514981336617149E-3</v>
      </c>
      <c r="F73" s="35">
        <v>4.518590771630776E-3</v>
      </c>
      <c r="G73" s="35">
        <v>4.3116324139616646E-3</v>
      </c>
      <c r="H73" s="35">
        <v>4.1156573127409217E-3</v>
      </c>
      <c r="I73" s="35">
        <v>4.1587578472730025E-3</v>
      </c>
      <c r="J73" s="35">
        <v>4.5640259592556257E-3</v>
      </c>
      <c r="K73" s="35">
        <v>4.4038623134326008E-3</v>
      </c>
      <c r="L73" s="35">
        <v>4.4368481001922939E-3</v>
      </c>
      <c r="M73" s="35">
        <v>4.4658052040621073E-3</v>
      </c>
      <c r="N73" s="35">
        <v>5090.5140971098563</v>
      </c>
      <c r="O73" s="35">
        <v>4857.3609341773326</v>
      </c>
      <c r="P73" s="35">
        <v>4634.8865794497888</v>
      </c>
      <c r="Q73" s="35">
        <v>14267.558396203742</v>
      </c>
      <c r="R73" s="35">
        <v>16058.929955691317</v>
      </c>
      <c r="S73" s="35">
        <v>23822.829105045734</v>
      </c>
      <c r="T73" s="35">
        <v>28662.32909716884</v>
      </c>
      <c r="U73" s="35">
        <v>28918.720956541794</v>
      </c>
      <c r="V73" s="35">
        <v>28507.439752396265</v>
      </c>
      <c r="W73" s="35">
        <v>28113.292226408528</v>
      </c>
      <c r="X73" s="35">
        <v>27844.669318925684</v>
      </c>
      <c r="Y73" s="35">
        <v>28257.697915864919</v>
      </c>
      <c r="Z73" s="35">
        <v>27442.618995668399</v>
      </c>
      <c r="AA73" s="35">
        <v>27558.98512338744</v>
      </c>
      <c r="AB73" s="35">
        <v>30258.625745361842</v>
      </c>
      <c r="AC73" s="35">
        <v>29577.976870947881</v>
      </c>
      <c r="AD73" s="35">
        <v>31622.092631458552</v>
      </c>
      <c r="AE73" s="35">
        <v>30173.754317764804</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ollapsed="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3.2977346352340206E-5</v>
      </c>
      <c r="D78" s="33">
        <v>3.1466933529781601E-5</v>
      </c>
      <c r="E78" s="33">
        <v>3.0106028518207597E-5</v>
      </c>
      <c r="F78" s="33">
        <v>2.8646797147156199E-5</v>
      </c>
      <c r="G78" s="33">
        <v>2.73347300913657E-5</v>
      </c>
      <c r="H78" s="33">
        <v>2.6082757710384699E-5</v>
      </c>
      <c r="I78" s="33">
        <v>2.5809852049229101E-5</v>
      </c>
      <c r="J78" s="33">
        <v>2.5582171396370102E-5</v>
      </c>
      <c r="K78" s="33">
        <v>2.5399040598800203E-5</v>
      </c>
      <c r="L78" s="33">
        <v>2.42357257525652E-5</v>
      </c>
      <c r="M78" s="33">
        <v>2.3187561316568099E-5</v>
      </c>
      <c r="N78" s="33">
        <v>2.3270228696134302E-5</v>
      </c>
      <c r="O78" s="33">
        <v>2.2204416685944602E-5</v>
      </c>
      <c r="P78" s="33">
        <v>2.18720330079345E-5</v>
      </c>
      <c r="Q78" s="33">
        <v>2.1758899829369302E-5</v>
      </c>
      <c r="R78" s="33">
        <v>2.1560585494027701E-5</v>
      </c>
      <c r="S78" s="33">
        <v>2.15968130389138E-5</v>
      </c>
      <c r="T78" s="33">
        <v>2.1540830426552901E-5</v>
      </c>
      <c r="U78" s="33">
        <v>2.2738073126061902E-5</v>
      </c>
      <c r="V78" s="33">
        <v>2.1635964636304E-5</v>
      </c>
      <c r="W78" s="33">
        <v>2.2512569928448301E-5</v>
      </c>
      <c r="X78" s="33">
        <v>2.1481459846837298E-5</v>
      </c>
      <c r="Y78" s="33">
        <v>2.14628483849472E-5</v>
      </c>
      <c r="Z78" s="33">
        <v>2.1415928752738799E-5</v>
      </c>
      <c r="AA78" s="33">
        <v>2.13749391831534E-5</v>
      </c>
      <c r="AB78" s="33">
        <v>2.1477130573951097E-5</v>
      </c>
      <c r="AC78" s="33">
        <v>2.1563924938936297E-5</v>
      </c>
      <c r="AD78" s="33">
        <v>2.1879514044245902E-5</v>
      </c>
      <c r="AE78" s="33">
        <v>2.1519675041287298E-5</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1.6100141750207691E-4</v>
      </c>
      <c r="D80" s="33">
        <v>1.551199976690375E-4</v>
      </c>
      <c r="E80" s="33">
        <v>1.4841125428216302E-4</v>
      </c>
      <c r="F80" s="33">
        <v>1.4121779939206859E-4</v>
      </c>
      <c r="G80" s="33">
        <v>1.3474980852657128E-4</v>
      </c>
      <c r="H80" s="33">
        <v>1.2857806151996589E-4</v>
      </c>
      <c r="I80" s="33">
        <v>1.230172232471363E-4</v>
      </c>
      <c r="J80" s="33">
        <v>1.196314257632913E-4</v>
      </c>
      <c r="K80" s="33">
        <v>1.196142004647201E-4</v>
      </c>
      <c r="L80" s="33">
        <v>1.197384561100772E-4</v>
      </c>
      <c r="M80" s="33">
        <v>1.201145441628311E-4</v>
      </c>
      <c r="N80" s="33">
        <v>1.3114644803639001E-4</v>
      </c>
      <c r="O80" s="33">
        <v>1.2513974044291751E-4</v>
      </c>
      <c r="P80" s="33">
        <v>1.212179031343375E-4</v>
      </c>
      <c r="Q80" s="33">
        <v>1.2048035218220071E-4</v>
      </c>
      <c r="R80" s="33">
        <v>1.2024464060159851E-4</v>
      </c>
      <c r="S80" s="33">
        <v>1.20591029381252E-4</v>
      </c>
      <c r="T80" s="33">
        <v>1.2107743103875579E-4</v>
      </c>
      <c r="U80" s="33">
        <v>1.5325021196009852E-4</v>
      </c>
      <c r="V80" s="33">
        <v>1.4582221405007171E-4</v>
      </c>
      <c r="W80" s="33">
        <v>1.4251699651172972E-4</v>
      </c>
      <c r="X80" s="33">
        <v>1.359895004341513E-4</v>
      </c>
      <c r="Y80" s="33">
        <v>1.3010812681739489E-4</v>
      </c>
      <c r="Z80" s="33">
        <v>1.2559598303072062E-4</v>
      </c>
      <c r="AA80" s="33">
        <v>1.2306320786438548E-4</v>
      </c>
      <c r="AB80" s="33">
        <v>1.2366055858412819E-4</v>
      </c>
      <c r="AC80" s="33">
        <v>1.2395734547626731E-4</v>
      </c>
      <c r="AD80" s="33">
        <v>1.3195622862590561E-4</v>
      </c>
      <c r="AE80" s="33">
        <v>1.2698272988665221E-4</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2.0591943459635858E-3</v>
      </c>
      <c r="D82" s="33">
        <v>1.9671900324986081E-3</v>
      </c>
      <c r="E82" s="33">
        <v>3090.8571697661919</v>
      </c>
      <c r="F82" s="33">
        <v>5882.0931800365197</v>
      </c>
      <c r="G82" s="33">
        <v>8421.9883828160564</v>
      </c>
      <c r="H82" s="33">
        <v>10762.320370068423</v>
      </c>
      <c r="I82" s="33">
        <v>12905.040853509658</v>
      </c>
      <c r="J82" s="33">
        <v>14761.292235595638</v>
      </c>
      <c r="K82" s="33">
        <v>16453.289534770367</v>
      </c>
      <c r="L82" s="33">
        <v>17922.243528935312</v>
      </c>
      <c r="M82" s="33">
        <v>19272.96780250172</v>
      </c>
      <c r="N82" s="33">
        <v>20372.510399406019</v>
      </c>
      <c r="O82" s="33">
        <v>21379.973443047918</v>
      </c>
      <c r="P82" s="33">
        <v>22252.409566125109</v>
      </c>
      <c r="Q82" s="33">
        <v>23061.610140984292</v>
      </c>
      <c r="R82" s="33">
        <v>23629.543445428309</v>
      </c>
      <c r="S82" s="33">
        <v>24155.786373694416</v>
      </c>
      <c r="T82" s="33">
        <v>24585.983538359462</v>
      </c>
      <c r="U82" s="33">
        <v>25044.360173668265</v>
      </c>
      <c r="V82" s="33">
        <v>25278.397388558489</v>
      </c>
      <c r="W82" s="33">
        <v>24120.608185586432</v>
      </c>
      <c r="X82" s="33">
        <v>23015.847496167429</v>
      </c>
      <c r="Y82" s="33">
        <v>22020.441249368298</v>
      </c>
      <c r="Z82" s="33">
        <v>20953.116190002242</v>
      </c>
      <c r="AA82" s="33">
        <v>19993.431471049931</v>
      </c>
      <c r="AB82" s="33">
        <v>19077.701777757724</v>
      </c>
      <c r="AC82" s="33">
        <v>18252.615344276899</v>
      </c>
      <c r="AD82" s="33">
        <v>17367.915826437977</v>
      </c>
      <c r="AE82" s="33">
        <v>16572.438759087236</v>
      </c>
    </row>
    <row r="83" spans="1:31">
      <c r="A83" s="29" t="s">
        <v>134</v>
      </c>
      <c r="B83" s="29" t="s">
        <v>68</v>
      </c>
      <c r="C83" s="33">
        <v>5.7448790090320997E-5</v>
      </c>
      <c r="D83" s="33">
        <v>7.9344126942716001E-5</v>
      </c>
      <c r="E83" s="33">
        <v>1.1124785146708201E-4</v>
      </c>
      <c r="F83" s="33">
        <v>1.2235063285576101E-4</v>
      </c>
      <c r="G83" s="33">
        <v>1.2236614077039E-4</v>
      </c>
      <c r="H83" s="33">
        <v>1.2896176602664701E-4</v>
      </c>
      <c r="I83" s="33">
        <v>1.4519561415271402E-4</v>
      </c>
      <c r="J83" s="33">
        <v>1.4941892153609199E-4</v>
      </c>
      <c r="K83" s="33">
        <v>1.79131303468878E-4</v>
      </c>
      <c r="L83" s="33">
        <v>2.2826295331497301E-4</v>
      </c>
      <c r="M83" s="33">
        <v>2.9167107255422697E-4</v>
      </c>
      <c r="N83" s="33">
        <v>2.8521201815515898E-4</v>
      </c>
      <c r="O83" s="33">
        <v>2.77243346056872E-4</v>
      </c>
      <c r="P83" s="33">
        <v>2.6454517742986202E-4</v>
      </c>
      <c r="Q83" s="33">
        <v>2.57498547668843E-4</v>
      </c>
      <c r="R83" s="33">
        <v>2.50315257987258E-4</v>
      </c>
      <c r="S83" s="33">
        <v>2.93896982270303E-4</v>
      </c>
      <c r="T83" s="33">
        <v>3.2335086692906502E-4</v>
      </c>
      <c r="U83" s="33">
        <v>3.3243637995117499E-4</v>
      </c>
      <c r="V83" s="33">
        <v>4.7567943576337201E-4</v>
      </c>
      <c r="W83" s="33">
        <v>4.5389259119655803E-4</v>
      </c>
      <c r="X83" s="33">
        <v>4.3310361738153902E-4</v>
      </c>
      <c r="Y83" s="33">
        <v>4.1437243460303502E-4</v>
      </c>
      <c r="Z83" s="33">
        <v>3.9428791048501697E-4</v>
      </c>
      <c r="AA83" s="33">
        <v>3.7622892206874199E-4</v>
      </c>
      <c r="AB83" s="33">
        <v>3.5899706289976803E-4</v>
      </c>
      <c r="AC83" s="33">
        <v>3.4347089472140804E-4</v>
      </c>
      <c r="AD83" s="33">
        <v>3.2682294979843499E-4</v>
      </c>
      <c r="AE83" s="33">
        <v>3.1185395960717498E-4</v>
      </c>
    </row>
    <row r="84" spans="1:31">
      <c r="A84" s="29" t="s">
        <v>134</v>
      </c>
      <c r="B84" s="29" t="s">
        <v>36</v>
      </c>
      <c r="C84" s="33">
        <v>2.6181731848530596E-4</v>
      </c>
      <c r="D84" s="33">
        <v>2.4982568547812003E-4</v>
      </c>
      <c r="E84" s="33">
        <v>2.39021041070514E-4</v>
      </c>
      <c r="F84" s="33">
        <v>2.2743575338434398E-4</v>
      </c>
      <c r="G84" s="33">
        <v>2.2623929718815301E-4</v>
      </c>
      <c r="H84" s="33">
        <v>2.2459318535168098E-4</v>
      </c>
      <c r="I84" s="33">
        <v>2.37930175011126E-4</v>
      </c>
      <c r="J84" s="33">
        <v>2.6989755014622399E-4</v>
      </c>
      <c r="K84" s="33">
        <v>3.7406393784609099E-4</v>
      </c>
      <c r="L84" s="33">
        <v>3.8264105495134797E-4</v>
      </c>
      <c r="M84" s="33">
        <v>3.8590886654019899E-4</v>
      </c>
      <c r="N84" s="33">
        <v>4.3571116884513002E-4</v>
      </c>
      <c r="O84" s="33">
        <v>4.1695854943552902E-4</v>
      </c>
      <c r="P84" s="33">
        <v>4.25306658287106E-4</v>
      </c>
      <c r="Q84" s="33">
        <v>4.3031512239409298E-4</v>
      </c>
      <c r="R84" s="33">
        <v>4.4500164872007504E-4</v>
      </c>
      <c r="S84" s="33">
        <v>4.5829289137959103E-4</v>
      </c>
      <c r="T84" s="33">
        <v>4.5732718064600704E-4</v>
      </c>
      <c r="U84" s="33">
        <v>5.9678846493185994E-4</v>
      </c>
      <c r="V84" s="33">
        <v>5.7028114755401703E-4</v>
      </c>
      <c r="W84" s="33">
        <v>6.9278601484636299E-4</v>
      </c>
      <c r="X84" s="33">
        <v>6.6274390821594693E-4</v>
      </c>
      <c r="Y84" s="33">
        <v>6.5065946504344E-4</v>
      </c>
      <c r="Z84" s="33">
        <v>6.379708380679801E-4</v>
      </c>
      <c r="AA84" s="33">
        <v>6.3744549568130605E-4</v>
      </c>
      <c r="AB84" s="33">
        <v>6.5602816308453699E-4</v>
      </c>
      <c r="AC84" s="33">
        <v>6.6903004089518203E-4</v>
      </c>
      <c r="AD84" s="33">
        <v>7.4726045699724302E-4</v>
      </c>
      <c r="AE84" s="33">
        <v>7.4645615853000298E-4</v>
      </c>
    </row>
    <row r="85" spans="1:31">
      <c r="A85" s="29" t="s">
        <v>134</v>
      </c>
      <c r="B85" s="29" t="s">
        <v>73</v>
      </c>
      <c r="C85" s="33">
        <v>0</v>
      </c>
      <c r="D85" s="33">
        <v>0</v>
      </c>
      <c r="E85" s="33">
        <v>5.9427746608151295E-4</v>
      </c>
      <c r="F85" s="33">
        <v>5.9382709810737401E-4</v>
      </c>
      <c r="G85" s="33">
        <v>6.1358339199814305E-4</v>
      </c>
      <c r="H85" s="33">
        <v>6.1493584852821204E-4</v>
      </c>
      <c r="I85" s="33">
        <v>6.16798333323056E-4</v>
      </c>
      <c r="J85" s="33">
        <v>6.2002746735823197E-4</v>
      </c>
      <c r="K85" s="33">
        <v>6.2779113679494695E-4</v>
      </c>
      <c r="L85" s="33">
        <v>6.3240532336305199E-4</v>
      </c>
      <c r="M85" s="33">
        <v>6.4872013794376902E-4</v>
      </c>
      <c r="N85" s="33">
        <v>6.9554478142190286E-4</v>
      </c>
      <c r="O85" s="33">
        <v>6.7017462830372496E-4</v>
      </c>
      <c r="P85" s="33">
        <v>6.5840750623407708E-4</v>
      </c>
      <c r="Q85" s="33">
        <v>6.6664138978063208E-4</v>
      </c>
      <c r="R85" s="33">
        <v>6.7243615302201303E-4</v>
      </c>
      <c r="S85" s="33">
        <v>6.7958101604915198E-4</v>
      </c>
      <c r="T85" s="33">
        <v>6.7707683202766896E-4</v>
      </c>
      <c r="U85" s="33">
        <v>8.05724461180603E-4</v>
      </c>
      <c r="V85" s="33">
        <v>7.692899989937569E-4</v>
      </c>
      <c r="W85" s="33">
        <v>7.8367104406265793E-4</v>
      </c>
      <c r="X85" s="33">
        <v>7.5081673615086495E-4</v>
      </c>
      <c r="Y85" s="33">
        <v>7.2468228150804803E-4</v>
      </c>
      <c r="Z85" s="33">
        <v>7.06783311346044E-4</v>
      </c>
      <c r="AA85" s="33">
        <v>7.0172040079563103E-4</v>
      </c>
      <c r="AB85" s="33">
        <v>7.0403976850793605E-4</v>
      </c>
      <c r="AC85" s="33">
        <v>7.0459135891612096E-4</v>
      </c>
      <c r="AD85" s="33">
        <v>7.48596105663151E-4</v>
      </c>
      <c r="AE85" s="33">
        <v>7.1873668486014601E-4</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2.3106218999083242E-3</v>
      </c>
      <c r="D87" s="35">
        <v>2.2331210906401432E-3</v>
      </c>
      <c r="E87" s="35">
        <v>3090.8574595313262</v>
      </c>
      <c r="F87" s="35">
        <v>5882.0934722517486</v>
      </c>
      <c r="G87" s="35">
        <v>8421.9886672667344</v>
      </c>
      <c r="H87" s="35">
        <v>10762.320653691009</v>
      </c>
      <c r="I87" s="35">
        <v>12905.041147532347</v>
      </c>
      <c r="J87" s="35">
        <v>14761.292530228156</v>
      </c>
      <c r="K87" s="35">
        <v>16453.289858914912</v>
      </c>
      <c r="L87" s="35">
        <v>17922.243901172449</v>
      </c>
      <c r="M87" s="35">
        <v>19272.968237474899</v>
      </c>
      <c r="N87" s="35">
        <v>20372.510839034716</v>
      </c>
      <c r="O87" s="35">
        <v>21379.973867635425</v>
      </c>
      <c r="P87" s="35">
        <v>22252.409973760223</v>
      </c>
      <c r="Q87" s="35">
        <v>23061.610540722093</v>
      </c>
      <c r="R87" s="35">
        <v>23629.543837548794</v>
      </c>
      <c r="S87" s="35">
        <v>24155.786809779242</v>
      </c>
      <c r="T87" s="35">
        <v>24585.984004328591</v>
      </c>
      <c r="U87" s="35">
        <v>25044.360682092927</v>
      </c>
      <c r="V87" s="35">
        <v>25278.398031696106</v>
      </c>
      <c r="W87" s="35">
        <v>24120.608804508589</v>
      </c>
      <c r="X87" s="35">
        <v>23015.848086742008</v>
      </c>
      <c r="Y87" s="35">
        <v>22020.441815311708</v>
      </c>
      <c r="Z87" s="35">
        <v>20953.116731302067</v>
      </c>
      <c r="AA87" s="35">
        <v>19993.431991717003</v>
      </c>
      <c r="AB87" s="35">
        <v>19077.702281892474</v>
      </c>
      <c r="AC87" s="35">
        <v>18252.615833269065</v>
      </c>
      <c r="AD87" s="35">
        <v>17367.916307096668</v>
      </c>
      <c r="AE87" s="35">
        <v>16572.4392194436</v>
      </c>
    </row>
  </sheetData>
  <sheetProtection algorithmName="SHA-512" hashValue="AZVUg6jfTZvnM4zS6vDf2xPjS9h+A5Hrzi4tLLrmYtUMlYd0XKUTvGjR0E7rgqA38xU961DLTfcdayc+SFHqbQ==" saltValue="mr2sRxJXfBBi5fyelxLANw==" spinCount="100000" sheet="1" objects="1" scenarios="1"/>
  <mergeCells count="7">
    <mergeCell ref="A87:B87"/>
    <mergeCell ref="B2:V3"/>
    <mergeCell ref="A17:B17"/>
    <mergeCell ref="A31:B31"/>
    <mergeCell ref="A45:B45"/>
    <mergeCell ref="A59:B59"/>
    <mergeCell ref="A73:B7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57E188"/>
  </sheetPr>
  <dimension ref="A1:AE87"/>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145</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81</v>
      </c>
      <c r="B2" s="18" t="s">
        <v>142</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1734126.6168</v>
      </c>
      <c r="D6" s="33">
        <v>1469669.6862000001</v>
      </c>
      <c r="E6" s="33">
        <v>1432829.0444</v>
      </c>
      <c r="F6" s="33">
        <v>1316326.928343236</v>
      </c>
      <c r="G6" s="33">
        <v>1173832.4400329145</v>
      </c>
      <c r="H6" s="33">
        <v>1013974.3321523472</v>
      </c>
      <c r="I6" s="33">
        <v>885994.91168491635</v>
      </c>
      <c r="J6" s="33">
        <v>918120.46399625717</v>
      </c>
      <c r="K6" s="33">
        <v>658104.89195109508</v>
      </c>
      <c r="L6" s="33">
        <v>591048.00101793674</v>
      </c>
      <c r="M6" s="33">
        <v>537305.03233526764</v>
      </c>
      <c r="N6" s="33">
        <v>509180.07696101198</v>
      </c>
      <c r="O6" s="33">
        <v>518461.7138302786</v>
      </c>
      <c r="P6" s="33">
        <v>467101.41954289126</v>
      </c>
      <c r="Q6" s="33">
        <v>377171.55574000004</v>
      </c>
      <c r="R6" s="33">
        <v>343696.49609999999</v>
      </c>
      <c r="S6" s="33">
        <v>272130.95400000003</v>
      </c>
      <c r="T6" s="33">
        <v>257925.80210000003</v>
      </c>
      <c r="U6" s="33">
        <v>235222.13641000001</v>
      </c>
      <c r="V6" s="33">
        <v>214436.68440000003</v>
      </c>
      <c r="W6" s="33">
        <v>196505.49789999999</v>
      </c>
      <c r="X6" s="33">
        <v>125614.60468</v>
      </c>
      <c r="Y6" s="33">
        <v>98303.083159999995</v>
      </c>
      <c r="Z6" s="33">
        <v>75359.467240000013</v>
      </c>
      <c r="AA6" s="33">
        <v>56592.663399999998</v>
      </c>
      <c r="AB6" s="33">
        <v>39904.248460000003</v>
      </c>
      <c r="AC6" s="33">
        <v>36780.256759999997</v>
      </c>
      <c r="AD6" s="33">
        <v>34537.912990000004</v>
      </c>
      <c r="AE6" s="33">
        <v>31180.078649999999</v>
      </c>
    </row>
    <row r="7" spans="1:31">
      <c r="A7" s="29" t="s">
        <v>40</v>
      </c>
      <c r="B7" s="29" t="s">
        <v>71</v>
      </c>
      <c r="C7" s="33">
        <v>230976.9491</v>
      </c>
      <c r="D7" s="33">
        <v>210169.45009999999</v>
      </c>
      <c r="E7" s="33">
        <v>202374.56796000001</v>
      </c>
      <c r="F7" s="33">
        <v>149576.9020501849</v>
      </c>
      <c r="G7" s="33">
        <v>148094.83220038924</v>
      </c>
      <c r="H7" s="33">
        <v>135598.55050829463</v>
      </c>
      <c r="I7" s="33">
        <v>125909.44771088148</v>
      </c>
      <c r="J7" s="33">
        <v>118537.5410082352</v>
      </c>
      <c r="K7" s="33">
        <v>110972.18018149534</v>
      </c>
      <c r="L7" s="33">
        <v>105895.27279731185</v>
      </c>
      <c r="M7" s="33">
        <v>98878.404551904168</v>
      </c>
      <c r="N7" s="33">
        <v>92967.92959</v>
      </c>
      <c r="O7" s="33">
        <v>90726.313250000007</v>
      </c>
      <c r="P7" s="33">
        <v>86041.260909999997</v>
      </c>
      <c r="Q7" s="33">
        <v>84405.959940000001</v>
      </c>
      <c r="R7" s="33">
        <v>76069.796599999987</v>
      </c>
      <c r="S7" s="33">
        <v>67338.999859999996</v>
      </c>
      <c r="T7" s="33">
        <v>66370.299029999995</v>
      </c>
      <c r="U7" s="33">
        <v>55804.893230000001</v>
      </c>
      <c r="V7" s="33">
        <v>56670.085859999999</v>
      </c>
      <c r="W7" s="33">
        <v>59582.821969999997</v>
      </c>
      <c r="X7" s="33">
        <v>55882.117819999999</v>
      </c>
      <c r="Y7" s="33">
        <v>51047.750740000003</v>
      </c>
      <c r="Z7" s="33">
        <v>48947.408029999999</v>
      </c>
      <c r="AA7" s="33">
        <v>44137.1227</v>
      </c>
      <c r="AB7" s="33">
        <v>43633.547810000004</v>
      </c>
      <c r="AC7" s="33">
        <v>27788.826759999996</v>
      </c>
      <c r="AD7" s="33">
        <v>0</v>
      </c>
      <c r="AE7" s="33">
        <v>0</v>
      </c>
    </row>
    <row r="8" spans="1:31">
      <c r="A8" s="29" t="s">
        <v>40</v>
      </c>
      <c r="B8" s="29" t="s">
        <v>20</v>
      </c>
      <c r="C8" s="33">
        <v>185391.64553983533</v>
      </c>
      <c r="D8" s="33">
        <v>177223.02255934771</v>
      </c>
      <c r="E8" s="33">
        <v>139266.97175883499</v>
      </c>
      <c r="F8" s="33">
        <v>139346.29588225333</v>
      </c>
      <c r="G8" s="33">
        <v>127293.01686485393</v>
      </c>
      <c r="H8" s="33">
        <v>123763.89505947649</v>
      </c>
      <c r="I8" s="33">
        <v>113169.82479695433</v>
      </c>
      <c r="J8" s="33">
        <v>118971.3721627075</v>
      </c>
      <c r="K8" s="33">
        <v>102540.5107791669</v>
      </c>
      <c r="L8" s="33">
        <v>103556.84705020369</v>
      </c>
      <c r="M8" s="33">
        <v>105413.59771525172</v>
      </c>
      <c r="N8" s="33">
        <v>226395.7914513674</v>
      </c>
      <c r="O8" s="33">
        <v>217054.0006730606</v>
      </c>
      <c r="P8" s="33">
        <v>225144.31379113931</v>
      </c>
      <c r="Q8" s="33">
        <v>174253.30989875869</v>
      </c>
      <c r="R8" s="33">
        <v>174242.05657776978</v>
      </c>
      <c r="S8" s="33">
        <v>190889.79674836306</v>
      </c>
      <c r="T8" s="33">
        <v>184128.21127614882</v>
      </c>
      <c r="U8" s="33">
        <v>144485.87227545941</v>
      </c>
      <c r="V8" s="33">
        <v>143168.73927396099</v>
      </c>
      <c r="W8" s="33">
        <v>147157.03747970518</v>
      </c>
      <c r="X8" s="33">
        <v>151891.0268506885</v>
      </c>
      <c r="Y8" s="33">
        <v>96828.702707880599</v>
      </c>
      <c r="Z8" s="33">
        <v>84857.293512619712</v>
      </c>
      <c r="AA8" s="33">
        <v>45844.250468207101</v>
      </c>
      <c r="AB8" s="33">
        <v>30886.790871506299</v>
      </c>
      <c r="AC8" s="33">
        <v>29724.029799137101</v>
      </c>
      <c r="AD8" s="33">
        <v>28403.445830032801</v>
      </c>
      <c r="AE8" s="33">
        <v>27270.187180841196</v>
      </c>
    </row>
    <row r="9" spans="1:31">
      <c r="A9" s="29" t="s">
        <v>40</v>
      </c>
      <c r="B9" s="29" t="s">
        <v>32</v>
      </c>
      <c r="C9" s="33">
        <v>86050.261800000007</v>
      </c>
      <c r="D9" s="33">
        <v>82697.83630000001</v>
      </c>
      <c r="E9" s="33">
        <v>78097.157439999995</v>
      </c>
      <c r="F9" s="33">
        <v>14002.319800000001</v>
      </c>
      <c r="G9" s="33">
        <v>12299.172579999999</v>
      </c>
      <c r="H9" s="33">
        <v>12620.44082</v>
      </c>
      <c r="I9" s="33">
        <v>11253.66878</v>
      </c>
      <c r="J9" s="33">
        <v>11667.370220000001</v>
      </c>
      <c r="K9" s="33">
        <v>9727.3245260000003</v>
      </c>
      <c r="L9" s="33">
        <v>9840.48704</v>
      </c>
      <c r="M9" s="33">
        <v>9298.1079700000009</v>
      </c>
      <c r="N9" s="33">
        <v>16662.986960000002</v>
      </c>
      <c r="O9" s="33">
        <v>11790.9571</v>
      </c>
      <c r="P9" s="33">
        <v>19602.0285</v>
      </c>
      <c r="Q9" s="33">
        <v>6278.7709999999997</v>
      </c>
      <c r="R9" s="33">
        <v>6027.1734999999999</v>
      </c>
      <c r="S9" s="33">
        <v>13122.584999999999</v>
      </c>
      <c r="T9" s="33">
        <v>12673.974</v>
      </c>
      <c r="U9" s="33">
        <v>5379.3895000000002</v>
      </c>
      <c r="V9" s="33">
        <v>5724.5550000000003</v>
      </c>
      <c r="W9" s="33">
        <v>6024.9844999999996</v>
      </c>
      <c r="X9" s="33">
        <v>6814.3919999999998</v>
      </c>
      <c r="Y9" s="33">
        <v>6460.7659999999996</v>
      </c>
      <c r="Z9" s="33">
        <v>4975.8455000000004</v>
      </c>
      <c r="AA9" s="33">
        <v>6571.4475000000002</v>
      </c>
      <c r="AB9" s="33">
        <v>0</v>
      </c>
      <c r="AC9" s="33">
        <v>0</v>
      </c>
      <c r="AD9" s="33">
        <v>0</v>
      </c>
      <c r="AE9" s="33">
        <v>0</v>
      </c>
    </row>
    <row r="10" spans="1:31">
      <c r="A10" s="29" t="s">
        <v>40</v>
      </c>
      <c r="B10" s="29" t="s">
        <v>66</v>
      </c>
      <c r="C10" s="33">
        <v>4826.7898977131199</v>
      </c>
      <c r="D10" s="33">
        <v>1984.03565760274</v>
      </c>
      <c r="E10" s="33">
        <v>10397.840514546697</v>
      </c>
      <c r="F10" s="33">
        <v>9369.47586218582</v>
      </c>
      <c r="G10" s="33">
        <v>3093.1308141579198</v>
      </c>
      <c r="H10" s="33">
        <v>5510.9094620685792</v>
      </c>
      <c r="I10" s="33">
        <v>2254.9611543068295</v>
      </c>
      <c r="J10" s="33">
        <v>6424.44071680665</v>
      </c>
      <c r="K10" s="33">
        <v>597.30857978769995</v>
      </c>
      <c r="L10" s="33">
        <v>1683.1766700319001</v>
      </c>
      <c r="M10" s="33">
        <v>1523.4244324349499</v>
      </c>
      <c r="N10" s="33">
        <v>27806.951396636039</v>
      </c>
      <c r="O10" s="33">
        <v>16184.01772351135</v>
      </c>
      <c r="P10" s="33">
        <v>22356.099795148704</v>
      </c>
      <c r="Q10" s="33">
        <v>22737.494100919223</v>
      </c>
      <c r="R10" s="33">
        <v>26930.194586086072</v>
      </c>
      <c r="S10" s="33">
        <v>89083.149645353085</v>
      </c>
      <c r="T10" s="33">
        <v>101802.11298295984</v>
      </c>
      <c r="U10" s="33">
        <v>213830.2406880584</v>
      </c>
      <c r="V10" s="33">
        <v>228542.15953986935</v>
      </c>
      <c r="W10" s="33">
        <v>167233.52997813938</v>
      </c>
      <c r="X10" s="33">
        <v>250437.95903074686</v>
      </c>
      <c r="Y10" s="33">
        <v>334351.71564072062</v>
      </c>
      <c r="Z10" s="33">
        <v>180791.84178201569</v>
      </c>
      <c r="AA10" s="33">
        <v>214475.41317786108</v>
      </c>
      <c r="AB10" s="33">
        <v>298810.49057716056</v>
      </c>
      <c r="AC10" s="33">
        <v>371973.51754754857</v>
      </c>
      <c r="AD10" s="33">
        <v>529759.46617566235</v>
      </c>
      <c r="AE10" s="33">
        <v>494055.14872370823</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0</v>
      </c>
      <c r="D12" s="33">
        <v>0</v>
      </c>
      <c r="E12" s="33">
        <v>0</v>
      </c>
      <c r="F12" s="33">
        <v>0</v>
      </c>
      <c r="G12" s="33">
        <v>0</v>
      </c>
      <c r="H12" s="33">
        <v>0</v>
      </c>
      <c r="I12" s="33">
        <v>0</v>
      </c>
      <c r="J12" s="33">
        <v>0</v>
      </c>
      <c r="K12" s="33">
        <v>0</v>
      </c>
      <c r="L12" s="33">
        <v>0</v>
      </c>
      <c r="M12" s="33">
        <v>0</v>
      </c>
      <c r="N12" s="33">
        <v>0</v>
      </c>
      <c r="O12" s="33">
        <v>0</v>
      </c>
      <c r="P12" s="33">
        <v>0</v>
      </c>
      <c r="Q12" s="33">
        <v>0</v>
      </c>
      <c r="R12" s="33">
        <v>0</v>
      </c>
      <c r="S12" s="33">
        <v>0</v>
      </c>
      <c r="T12" s="33">
        <v>0</v>
      </c>
      <c r="U12" s="33">
        <v>0</v>
      </c>
      <c r="V12" s="33">
        <v>0</v>
      </c>
      <c r="W12" s="33">
        <v>0</v>
      </c>
      <c r="X12" s="33">
        <v>0</v>
      </c>
      <c r="Y12" s="33">
        <v>0</v>
      </c>
      <c r="Z12" s="33">
        <v>0</v>
      </c>
      <c r="AA12" s="33">
        <v>0</v>
      </c>
      <c r="AB12" s="33">
        <v>0</v>
      </c>
      <c r="AC12" s="33">
        <v>0</v>
      </c>
      <c r="AD12" s="33">
        <v>0</v>
      </c>
      <c r="AE12" s="33">
        <v>0</v>
      </c>
    </row>
    <row r="13" spans="1:31">
      <c r="A13" s="29" t="s">
        <v>40</v>
      </c>
      <c r="B13" s="29" t="s">
        <v>68</v>
      </c>
      <c r="C13" s="33">
        <v>0</v>
      </c>
      <c r="D13" s="33">
        <v>0</v>
      </c>
      <c r="E13" s="33">
        <v>0</v>
      </c>
      <c r="F13" s="33">
        <v>0</v>
      </c>
      <c r="G13" s="33">
        <v>0</v>
      </c>
      <c r="H13" s="33">
        <v>0</v>
      </c>
      <c r="I13" s="33">
        <v>0</v>
      </c>
      <c r="J13" s="33">
        <v>0</v>
      </c>
      <c r="K13" s="33">
        <v>0</v>
      </c>
      <c r="L13" s="33">
        <v>0</v>
      </c>
      <c r="M13" s="33">
        <v>0</v>
      </c>
      <c r="N13" s="33">
        <v>0</v>
      </c>
      <c r="O13" s="33">
        <v>0</v>
      </c>
      <c r="P13" s="33">
        <v>0</v>
      </c>
      <c r="Q13" s="33">
        <v>0</v>
      </c>
      <c r="R13" s="33">
        <v>0</v>
      </c>
      <c r="S13" s="33">
        <v>0</v>
      </c>
      <c r="T13" s="33">
        <v>0</v>
      </c>
      <c r="U13" s="33">
        <v>0</v>
      </c>
      <c r="V13" s="33">
        <v>0</v>
      </c>
      <c r="W13" s="33">
        <v>0</v>
      </c>
      <c r="X13" s="33">
        <v>0</v>
      </c>
      <c r="Y13" s="33">
        <v>0</v>
      </c>
      <c r="Z13" s="33">
        <v>0</v>
      </c>
      <c r="AA13" s="33">
        <v>0</v>
      </c>
      <c r="AB13" s="33">
        <v>0</v>
      </c>
      <c r="AC13" s="33">
        <v>0</v>
      </c>
      <c r="AD13" s="33">
        <v>0</v>
      </c>
      <c r="AE13" s="33">
        <v>0</v>
      </c>
    </row>
    <row r="14" spans="1:31">
      <c r="A14" s="29" t="s">
        <v>40</v>
      </c>
      <c r="B14" s="29" t="s">
        <v>36</v>
      </c>
      <c r="C14" s="33">
        <v>0</v>
      </c>
      <c r="D14" s="33">
        <v>0</v>
      </c>
      <c r="E14" s="33">
        <v>0</v>
      </c>
      <c r="F14" s="33">
        <v>0</v>
      </c>
      <c r="G14" s="33">
        <v>0</v>
      </c>
      <c r="H14" s="33">
        <v>0</v>
      </c>
      <c r="I14" s="33">
        <v>0</v>
      </c>
      <c r="J14" s="33">
        <v>0</v>
      </c>
      <c r="K14" s="33">
        <v>0</v>
      </c>
      <c r="L14" s="33">
        <v>0</v>
      </c>
      <c r="M14" s="33">
        <v>0</v>
      </c>
      <c r="N14" s="33">
        <v>0</v>
      </c>
      <c r="O14" s="33">
        <v>0</v>
      </c>
      <c r="P14" s="33">
        <v>0</v>
      </c>
      <c r="Q14" s="33">
        <v>0</v>
      </c>
      <c r="R14" s="33">
        <v>0</v>
      </c>
      <c r="S14" s="33">
        <v>0</v>
      </c>
      <c r="T14" s="33">
        <v>0</v>
      </c>
      <c r="U14" s="33">
        <v>0</v>
      </c>
      <c r="V14" s="33">
        <v>0</v>
      </c>
      <c r="W14" s="33">
        <v>0</v>
      </c>
      <c r="X14" s="33">
        <v>0</v>
      </c>
      <c r="Y14" s="33">
        <v>0</v>
      </c>
      <c r="Z14" s="33">
        <v>0</v>
      </c>
      <c r="AA14" s="33">
        <v>0</v>
      </c>
      <c r="AB14" s="33">
        <v>0</v>
      </c>
      <c r="AC14" s="33">
        <v>0</v>
      </c>
      <c r="AD14" s="33">
        <v>0</v>
      </c>
      <c r="AE14" s="33">
        <v>0</v>
      </c>
    </row>
    <row r="15" spans="1:31">
      <c r="A15" s="29" t="s">
        <v>40</v>
      </c>
      <c r="B15" s="29" t="s">
        <v>73</v>
      </c>
      <c r="C15" s="33">
        <v>0</v>
      </c>
      <c r="D15" s="33">
        <v>0</v>
      </c>
      <c r="E15" s="33">
        <v>0</v>
      </c>
      <c r="F15" s="33">
        <v>0</v>
      </c>
      <c r="G15" s="33">
        <v>0</v>
      </c>
      <c r="H15" s="33">
        <v>0</v>
      </c>
      <c r="I15" s="33">
        <v>0</v>
      </c>
      <c r="J15" s="33">
        <v>0</v>
      </c>
      <c r="K15" s="33">
        <v>0</v>
      </c>
      <c r="L15" s="33">
        <v>0</v>
      </c>
      <c r="M15" s="33">
        <v>0</v>
      </c>
      <c r="N15" s="33">
        <v>0</v>
      </c>
      <c r="O15" s="33">
        <v>0</v>
      </c>
      <c r="P15" s="33">
        <v>0</v>
      </c>
      <c r="Q15" s="33">
        <v>0</v>
      </c>
      <c r="R15" s="33">
        <v>0</v>
      </c>
      <c r="S15" s="33">
        <v>0</v>
      </c>
      <c r="T15" s="33">
        <v>0</v>
      </c>
      <c r="U15" s="33">
        <v>0</v>
      </c>
      <c r="V15" s="33">
        <v>0</v>
      </c>
      <c r="W15" s="33">
        <v>0</v>
      </c>
      <c r="X15" s="33">
        <v>0</v>
      </c>
      <c r="Y15" s="33">
        <v>0</v>
      </c>
      <c r="Z15" s="33">
        <v>0</v>
      </c>
      <c r="AA15" s="33">
        <v>0</v>
      </c>
      <c r="AB15" s="33">
        <v>0</v>
      </c>
      <c r="AC15" s="33">
        <v>0</v>
      </c>
      <c r="AD15" s="33">
        <v>0</v>
      </c>
      <c r="AE15" s="33">
        <v>0</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2241372.2631375487</v>
      </c>
      <c r="D17" s="35">
        <v>1941744.0308169508</v>
      </c>
      <c r="E17" s="35">
        <v>1862965.5820733819</v>
      </c>
      <c r="F17" s="35">
        <v>1628621.9219378601</v>
      </c>
      <c r="G17" s="35">
        <v>1464612.5924923155</v>
      </c>
      <c r="H17" s="35">
        <v>1291468.1280021868</v>
      </c>
      <c r="I17" s="35">
        <v>1138582.814127059</v>
      </c>
      <c r="J17" s="35">
        <v>1173721.1881040062</v>
      </c>
      <c r="K17" s="35">
        <v>881942.21601754508</v>
      </c>
      <c r="L17" s="35">
        <v>812023.78457548423</v>
      </c>
      <c r="M17" s="35">
        <v>752418.56700485852</v>
      </c>
      <c r="N17" s="35">
        <v>873013.73635901546</v>
      </c>
      <c r="O17" s="35">
        <v>854217.00257685047</v>
      </c>
      <c r="P17" s="35">
        <v>820245.12253917928</v>
      </c>
      <c r="Q17" s="35">
        <v>664847.0906796779</v>
      </c>
      <c r="R17" s="35">
        <v>626965.71736385592</v>
      </c>
      <c r="S17" s="35">
        <v>632565.48525371612</v>
      </c>
      <c r="T17" s="35">
        <v>622900.39938910864</v>
      </c>
      <c r="U17" s="35">
        <v>654722.53210351779</v>
      </c>
      <c r="V17" s="35">
        <v>648542.22407383029</v>
      </c>
      <c r="W17" s="35">
        <v>576503.87182784453</v>
      </c>
      <c r="X17" s="35">
        <v>590640.10038143536</v>
      </c>
      <c r="Y17" s="35">
        <v>586992.01824860123</v>
      </c>
      <c r="Z17" s="35">
        <v>394931.85606463545</v>
      </c>
      <c r="AA17" s="35">
        <v>367620.89724606817</v>
      </c>
      <c r="AB17" s="35">
        <v>413235.07771866687</v>
      </c>
      <c r="AC17" s="35">
        <v>466266.63086668565</v>
      </c>
      <c r="AD17" s="35">
        <v>592700.82499569515</v>
      </c>
      <c r="AE17" s="35">
        <v>552505.41455454938</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919164.62510000006</v>
      </c>
      <c r="D20" s="33">
        <v>749947.9347000001</v>
      </c>
      <c r="E20" s="33">
        <v>708599.82</v>
      </c>
      <c r="F20" s="33">
        <v>707059.87974544719</v>
      </c>
      <c r="G20" s="33">
        <v>590593.15786235908</v>
      </c>
      <c r="H20" s="33">
        <v>474238.65162439062</v>
      </c>
      <c r="I20" s="33">
        <v>408203.68925239204</v>
      </c>
      <c r="J20" s="33">
        <v>463714.09648424387</v>
      </c>
      <c r="K20" s="33">
        <v>256400.64436348801</v>
      </c>
      <c r="L20" s="33">
        <v>221485.77095583957</v>
      </c>
      <c r="M20" s="33">
        <v>191312.52696263982</v>
      </c>
      <c r="N20" s="33">
        <v>151054.94338995239</v>
      </c>
      <c r="O20" s="33">
        <v>169500.1839398536</v>
      </c>
      <c r="P20" s="33">
        <v>147482.69707283418</v>
      </c>
      <c r="Q20" s="33">
        <v>71104.800199999998</v>
      </c>
      <c r="R20" s="33">
        <v>82063.1397</v>
      </c>
      <c r="S20" s="33">
        <v>84991.613400000002</v>
      </c>
      <c r="T20" s="33">
        <v>77203.128299999997</v>
      </c>
      <c r="U20" s="33">
        <v>69712.520300000004</v>
      </c>
      <c r="V20" s="33">
        <v>57424.754000000001</v>
      </c>
      <c r="W20" s="33">
        <v>48915.457000000002</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2337.0403213082404</v>
      </c>
      <c r="D22" s="33">
        <v>2210.8935816783396</v>
      </c>
      <c r="E22" s="33">
        <v>6456.6473631582003</v>
      </c>
      <c r="F22" s="33">
        <v>4060.3277765552002</v>
      </c>
      <c r="G22" s="33">
        <v>3797.62583320063</v>
      </c>
      <c r="H22" s="33">
        <v>3632.1594488400997</v>
      </c>
      <c r="I22" s="33">
        <v>3507.5366748272399</v>
      </c>
      <c r="J22" s="33">
        <v>3420.7665148790002</v>
      </c>
      <c r="K22" s="33">
        <v>3242.6666570750999</v>
      </c>
      <c r="L22" s="33">
        <v>3137.3023283846001</v>
      </c>
      <c r="M22" s="33">
        <v>2960.3939197001996</v>
      </c>
      <c r="N22" s="33">
        <v>43656.158927999306</v>
      </c>
      <c r="O22" s="33">
        <v>34550.005415642001</v>
      </c>
      <c r="P22" s="33">
        <v>44283.759312228394</v>
      </c>
      <c r="Q22" s="33">
        <v>26356.1996122405</v>
      </c>
      <c r="R22" s="33">
        <v>39531.696348714198</v>
      </c>
      <c r="S22" s="33">
        <v>57682.423506241998</v>
      </c>
      <c r="T22" s="33">
        <v>59613.323457747996</v>
      </c>
      <c r="U22" s="33">
        <v>47752.016479770602</v>
      </c>
      <c r="V22" s="33">
        <v>46016.520263154998</v>
      </c>
      <c r="W22" s="33">
        <v>46111.667322649999</v>
      </c>
      <c r="X22" s="33">
        <v>50084.626273927999</v>
      </c>
      <c r="Y22" s="33">
        <v>1041.7886606899999</v>
      </c>
      <c r="Z22" s="33">
        <v>7.9521890000000001E-3</v>
      </c>
      <c r="AA22" s="33">
        <v>7.9730544000000004E-3</v>
      </c>
      <c r="AB22" s="33">
        <v>1.0690603999999899E-2</v>
      </c>
      <c r="AC22" s="33">
        <v>1.02199429999999E-2</v>
      </c>
      <c r="AD22" s="33">
        <v>1.1079592999999999E-2</v>
      </c>
      <c r="AE22" s="33">
        <v>1.0194426999999999E-2</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20.761186136769997</v>
      </c>
      <c r="D24" s="33">
        <v>2.78047601E-3</v>
      </c>
      <c r="E24" s="33">
        <v>1542.3939674387998</v>
      </c>
      <c r="F24" s="33">
        <v>5154.6490437572002</v>
      </c>
      <c r="G24" s="33">
        <v>1063.4401735259701</v>
      </c>
      <c r="H24" s="33">
        <v>1712.4433534735401</v>
      </c>
      <c r="I24" s="33">
        <v>610.06245122345001</v>
      </c>
      <c r="J24" s="33">
        <v>1201.7759728231699</v>
      </c>
      <c r="K24" s="33">
        <v>2.9396271299999997E-3</v>
      </c>
      <c r="L24" s="33">
        <v>78.596232352729999</v>
      </c>
      <c r="M24" s="33">
        <v>2.9372671400000002E-3</v>
      </c>
      <c r="N24" s="33">
        <v>2623.8716604984502</v>
      </c>
      <c r="O24" s="33">
        <v>1266.7532654402798</v>
      </c>
      <c r="P24" s="33">
        <v>1659.3427065810301</v>
      </c>
      <c r="Q24" s="33">
        <v>5435.9659196200309</v>
      </c>
      <c r="R24" s="33">
        <v>3778.6542941065695</v>
      </c>
      <c r="S24" s="33">
        <v>15950.124535618299</v>
      </c>
      <c r="T24" s="33">
        <v>29651.580993622199</v>
      </c>
      <c r="U24" s="33">
        <v>111326.459043569</v>
      </c>
      <c r="V24" s="33">
        <v>140459.08174901869</v>
      </c>
      <c r="W24" s="33">
        <v>73334.212945156309</v>
      </c>
      <c r="X24" s="33">
        <v>132729.72633072329</v>
      </c>
      <c r="Y24" s="33">
        <v>197579.76519696799</v>
      </c>
      <c r="Z24" s="33">
        <v>94006.513200599002</v>
      </c>
      <c r="AA24" s="33">
        <v>91125.099582608003</v>
      </c>
      <c r="AB24" s="33">
        <v>116829.189039105</v>
      </c>
      <c r="AC24" s="33">
        <v>197193.602274668</v>
      </c>
      <c r="AD24" s="33">
        <v>285952.29043176654</v>
      </c>
      <c r="AE24" s="33">
        <v>267620.39365335397</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0</v>
      </c>
      <c r="D26" s="33">
        <v>0</v>
      </c>
      <c r="E26" s="33">
        <v>0</v>
      </c>
      <c r="F26" s="33">
        <v>0</v>
      </c>
      <c r="G26" s="33">
        <v>0</v>
      </c>
      <c r="H26" s="33">
        <v>0</v>
      </c>
      <c r="I26" s="33">
        <v>0</v>
      </c>
      <c r="J26" s="33">
        <v>0</v>
      </c>
      <c r="K26" s="33">
        <v>0</v>
      </c>
      <c r="L26" s="33">
        <v>0</v>
      </c>
      <c r="M26" s="33">
        <v>0</v>
      </c>
      <c r="N26" s="33">
        <v>0</v>
      </c>
      <c r="O26" s="33">
        <v>0</v>
      </c>
      <c r="P26" s="33">
        <v>0</v>
      </c>
      <c r="Q26" s="33">
        <v>0</v>
      </c>
      <c r="R26" s="33">
        <v>0</v>
      </c>
      <c r="S26" s="33">
        <v>0</v>
      </c>
      <c r="T26" s="33">
        <v>0</v>
      </c>
      <c r="U26" s="33">
        <v>0</v>
      </c>
      <c r="V26" s="33">
        <v>0</v>
      </c>
      <c r="W26" s="33">
        <v>0</v>
      </c>
      <c r="X26" s="33">
        <v>0</v>
      </c>
      <c r="Y26" s="33">
        <v>0</v>
      </c>
      <c r="Z26" s="33">
        <v>0</v>
      </c>
      <c r="AA26" s="33">
        <v>0</v>
      </c>
      <c r="AB26" s="33">
        <v>0</v>
      </c>
      <c r="AC26" s="33">
        <v>0</v>
      </c>
      <c r="AD26" s="33">
        <v>0</v>
      </c>
      <c r="AE26" s="33">
        <v>0</v>
      </c>
    </row>
    <row r="27" spans="1:31">
      <c r="A27" s="29" t="s">
        <v>130</v>
      </c>
      <c r="B27" s="29" t="s">
        <v>68</v>
      </c>
      <c r="C27" s="33">
        <v>0</v>
      </c>
      <c r="D27" s="33">
        <v>0</v>
      </c>
      <c r="E27" s="33">
        <v>0</v>
      </c>
      <c r="F27" s="33">
        <v>0</v>
      </c>
      <c r="G27" s="33">
        <v>0</v>
      </c>
      <c r="H27" s="33">
        <v>0</v>
      </c>
      <c r="I27" s="33">
        <v>0</v>
      </c>
      <c r="J27" s="33">
        <v>0</v>
      </c>
      <c r="K27" s="33">
        <v>0</v>
      </c>
      <c r="L27" s="33">
        <v>0</v>
      </c>
      <c r="M27" s="33">
        <v>0</v>
      </c>
      <c r="N27" s="33">
        <v>0</v>
      </c>
      <c r="O27" s="33">
        <v>0</v>
      </c>
      <c r="P27" s="33">
        <v>0</v>
      </c>
      <c r="Q27" s="33">
        <v>0</v>
      </c>
      <c r="R27" s="33">
        <v>0</v>
      </c>
      <c r="S27" s="33">
        <v>0</v>
      </c>
      <c r="T27" s="33">
        <v>0</v>
      </c>
      <c r="U27" s="33">
        <v>0</v>
      </c>
      <c r="V27" s="33">
        <v>0</v>
      </c>
      <c r="W27" s="33">
        <v>0</v>
      </c>
      <c r="X27" s="33">
        <v>0</v>
      </c>
      <c r="Y27" s="33">
        <v>0</v>
      </c>
      <c r="Z27" s="33">
        <v>0</v>
      </c>
      <c r="AA27" s="33">
        <v>0</v>
      </c>
      <c r="AB27" s="33">
        <v>0</v>
      </c>
      <c r="AC27" s="33">
        <v>0</v>
      </c>
      <c r="AD27" s="33">
        <v>0</v>
      </c>
      <c r="AE27" s="33">
        <v>0</v>
      </c>
    </row>
    <row r="28" spans="1:31">
      <c r="A28" s="29" t="s">
        <v>130</v>
      </c>
      <c r="B28" s="29" t="s">
        <v>36</v>
      </c>
      <c r="C28" s="33">
        <v>0</v>
      </c>
      <c r="D28" s="33">
        <v>0</v>
      </c>
      <c r="E28" s="33">
        <v>0</v>
      </c>
      <c r="F28" s="33">
        <v>0</v>
      </c>
      <c r="G28" s="33">
        <v>0</v>
      </c>
      <c r="H28" s="33">
        <v>0</v>
      </c>
      <c r="I28" s="33">
        <v>0</v>
      </c>
      <c r="J28" s="33">
        <v>0</v>
      </c>
      <c r="K28" s="33">
        <v>0</v>
      </c>
      <c r="L28" s="33">
        <v>0</v>
      </c>
      <c r="M28" s="33">
        <v>0</v>
      </c>
      <c r="N28" s="33">
        <v>0</v>
      </c>
      <c r="O28" s="33">
        <v>0</v>
      </c>
      <c r="P28" s="33">
        <v>0</v>
      </c>
      <c r="Q28" s="33">
        <v>0</v>
      </c>
      <c r="R28" s="33">
        <v>0</v>
      </c>
      <c r="S28" s="33">
        <v>0</v>
      </c>
      <c r="T28" s="33">
        <v>0</v>
      </c>
      <c r="U28" s="33">
        <v>0</v>
      </c>
      <c r="V28" s="33">
        <v>0</v>
      </c>
      <c r="W28" s="33">
        <v>0</v>
      </c>
      <c r="X28" s="33">
        <v>0</v>
      </c>
      <c r="Y28" s="33">
        <v>0</v>
      </c>
      <c r="Z28" s="33">
        <v>0</v>
      </c>
      <c r="AA28" s="33">
        <v>0</v>
      </c>
      <c r="AB28" s="33">
        <v>0</v>
      </c>
      <c r="AC28" s="33">
        <v>0</v>
      </c>
      <c r="AD28" s="33">
        <v>0</v>
      </c>
      <c r="AE28" s="33">
        <v>0</v>
      </c>
    </row>
    <row r="29" spans="1:31">
      <c r="A29" s="29" t="s">
        <v>130</v>
      </c>
      <c r="B29" s="29" t="s">
        <v>73</v>
      </c>
      <c r="C29" s="33">
        <v>0</v>
      </c>
      <c r="D29" s="33">
        <v>0</v>
      </c>
      <c r="E29" s="33">
        <v>0</v>
      </c>
      <c r="F29" s="33">
        <v>0</v>
      </c>
      <c r="G29" s="33">
        <v>0</v>
      </c>
      <c r="H29" s="33">
        <v>0</v>
      </c>
      <c r="I29" s="33">
        <v>0</v>
      </c>
      <c r="J29" s="33">
        <v>0</v>
      </c>
      <c r="K29" s="33">
        <v>0</v>
      </c>
      <c r="L29" s="33">
        <v>0</v>
      </c>
      <c r="M29" s="33">
        <v>0</v>
      </c>
      <c r="N29" s="33">
        <v>0</v>
      </c>
      <c r="O29" s="33">
        <v>0</v>
      </c>
      <c r="P29" s="33">
        <v>0</v>
      </c>
      <c r="Q29" s="33">
        <v>0</v>
      </c>
      <c r="R29" s="33">
        <v>0</v>
      </c>
      <c r="S29" s="33">
        <v>0</v>
      </c>
      <c r="T29" s="33">
        <v>0</v>
      </c>
      <c r="U29" s="33">
        <v>0</v>
      </c>
      <c r="V29" s="33">
        <v>0</v>
      </c>
      <c r="W29" s="33">
        <v>0</v>
      </c>
      <c r="X29" s="33">
        <v>0</v>
      </c>
      <c r="Y29" s="33">
        <v>0</v>
      </c>
      <c r="Z29" s="33">
        <v>0</v>
      </c>
      <c r="AA29" s="33">
        <v>0</v>
      </c>
      <c r="AB29" s="33">
        <v>0</v>
      </c>
      <c r="AC29" s="33">
        <v>0</v>
      </c>
      <c r="AD29" s="33">
        <v>0</v>
      </c>
      <c r="AE29" s="33">
        <v>0</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921522.426607445</v>
      </c>
      <c r="D31" s="35">
        <v>752158.8310621545</v>
      </c>
      <c r="E31" s="35">
        <v>716598.86133059696</v>
      </c>
      <c r="F31" s="35">
        <v>716274.85656575963</v>
      </c>
      <c r="G31" s="35">
        <v>595454.22386908566</v>
      </c>
      <c r="H31" s="35">
        <v>479583.25442670425</v>
      </c>
      <c r="I31" s="35">
        <v>412321.2883784427</v>
      </c>
      <c r="J31" s="35">
        <v>468336.63897194603</v>
      </c>
      <c r="K31" s="35">
        <v>259643.31396019025</v>
      </c>
      <c r="L31" s="35">
        <v>224701.66951657689</v>
      </c>
      <c r="M31" s="35">
        <v>194272.92381960715</v>
      </c>
      <c r="N31" s="35">
        <v>197334.97397845011</v>
      </c>
      <c r="O31" s="35">
        <v>205316.94262093588</v>
      </c>
      <c r="P31" s="35">
        <v>193425.7990916436</v>
      </c>
      <c r="Q31" s="35">
        <v>102896.96573186053</v>
      </c>
      <c r="R31" s="35">
        <v>125373.49034282078</v>
      </c>
      <c r="S31" s="35">
        <v>158624.16144186028</v>
      </c>
      <c r="T31" s="35">
        <v>166468.03275137019</v>
      </c>
      <c r="U31" s="35">
        <v>228790.99582333962</v>
      </c>
      <c r="V31" s="35">
        <v>243900.3560121737</v>
      </c>
      <c r="W31" s="35">
        <v>168361.33726780629</v>
      </c>
      <c r="X31" s="35">
        <v>182814.3526046513</v>
      </c>
      <c r="Y31" s="35">
        <v>198621.553857658</v>
      </c>
      <c r="Z31" s="35">
        <v>94006.521152788002</v>
      </c>
      <c r="AA31" s="35">
        <v>91125.107555662398</v>
      </c>
      <c r="AB31" s="35">
        <v>116829.199729709</v>
      </c>
      <c r="AC31" s="35">
        <v>197193.61249461101</v>
      </c>
      <c r="AD31" s="35">
        <v>285952.30151135952</v>
      </c>
      <c r="AE31" s="35">
        <v>267620.40384778095</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814961.99170000001</v>
      </c>
      <c r="D34" s="33">
        <v>719721.75150000001</v>
      </c>
      <c r="E34" s="33">
        <v>724229.22439999995</v>
      </c>
      <c r="F34" s="33">
        <v>609267.04859778879</v>
      </c>
      <c r="G34" s="33">
        <v>583239.28217055544</v>
      </c>
      <c r="H34" s="33">
        <v>539735.68052795657</v>
      </c>
      <c r="I34" s="33">
        <v>477791.22243252432</v>
      </c>
      <c r="J34" s="33">
        <v>454406.36751201336</v>
      </c>
      <c r="K34" s="33">
        <v>401704.24758760713</v>
      </c>
      <c r="L34" s="33">
        <v>369562.23006209719</v>
      </c>
      <c r="M34" s="33">
        <v>345992.50537262775</v>
      </c>
      <c r="N34" s="33">
        <v>358125.13357105956</v>
      </c>
      <c r="O34" s="33">
        <v>348961.52989042498</v>
      </c>
      <c r="P34" s="33">
        <v>319618.72247005708</v>
      </c>
      <c r="Q34" s="33">
        <v>306066.75554000004</v>
      </c>
      <c r="R34" s="33">
        <v>261633.35640000002</v>
      </c>
      <c r="S34" s="33">
        <v>187139.3406</v>
      </c>
      <c r="T34" s="33">
        <v>180722.67380000002</v>
      </c>
      <c r="U34" s="33">
        <v>165509.61611</v>
      </c>
      <c r="V34" s="33">
        <v>157011.93040000001</v>
      </c>
      <c r="W34" s="33">
        <v>147590.04089999999</v>
      </c>
      <c r="X34" s="33">
        <v>125614.60468</v>
      </c>
      <c r="Y34" s="33">
        <v>98303.083159999995</v>
      </c>
      <c r="Z34" s="33">
        <v>75359.467240000013</v>
      </c>
      <c r="AA34" s="33">
        <v>56592.663399999998</v>
      </c>
      <c r="AB34" s="33">
        <v>39904.248460000003</v>
      </c>
      <c r="AC34" s="33">
        <v>36780.256759999997</v>
      </c>
      <c r="AD34" s="33">
        <v>34537.912990000004</v>
      </c>
      <c r="AE34" s="33">
        <v>31180.078649999999</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90043.372640444097</v>
      </c>
      <c r="D36" s="33">
        <v>87633.594568468703</v>
      </c>
      <c r="E36" s="33">
        <v>92167.471576172597</v>
      </c>
      <c r="F36" s="33">
        <v>104348.72522589449</v>
      </c>
      <c r="G36" s="33">
        <v>93926.728314942709</v>
      </c>
      <c r="H36" s="33">
        <v>91746.725111949199</v>
      </c>
      <c r="I36" s="33">
        <v>82522.207648547497</v>
      </c>
      <c r="J36" s="33">
        <v>89364.724973263204</v>
      </c>
      <c r="K36" s="33">
        <v>74413.487574986211</v>
      </c>
      <c r="L36" s="33">
        <v>76583.0002349672</v>
      </c>
      <c r="M36" s="33">
        <v>79628.023368020804</v>
      </c>
      <c r="N36" s="33">
        <v>138072.54575709769</v>
      </c>
      <c r="O36" s="33">
        <v>141616.6127374644</v>
      </c>
      <c r="P36" s="33">
        <v>129763.32012078831</v>
      </c>
      <c r="Q36" s="33">
        <v>116341.80003676801</v>
      </c>
      <c r="R36" s="33">
        <v>99484.594144792791</v>
      </c>
      <c r="S36" s="33">
        <v>133207.36370323348</v>
      </c>
      <c r="T36" s="33">
        <v>124514.87855130339</v>
      </c>
      <c r="U36" s="33">
        <v>96733.845136815507</v>
      </c>
      <c r="V36" s="33">
        <v>97152.208971943386</v>
      </c>
      <c r="W36" s="33">
        <v>101045.3583393517</v>
      </c>
      <c r="X36" s="33">
        <v>101806.38898072431</v>
      </c>
      <c r="Y36" s="33">
        <v>95786.902710009599</v>
      </c>
      <c r="Z36" s="33">
        <v>84857.27530323001</v>
      </c>
      <c r="AA36" s="33">
        <v>45844.232287173298</v>
      </c>
      <c r="AB36" s="33">
        <v>30886.770035788501</v>
      </c>
      <c r="AC36" s="33">
        <v>29724.009745756</v>
      </c>
      <c r="AD36" s="33">
        <v>28403.4134408545</v>
      </c>
      <c r="AE36" s="33">
        <v>27270.157093891597</v>
      </c>
    </row>
    <row r="37" spans="1:31">
      <c r="A37" s="29" t="s">
        <v>131</v>
      </c>
      <c r="B37" s="29" t="s">
        <v>32</v>
      </c>
      <c r="C37" s="33">
        <v>2295.5459999999998</v>
      </c>
      <c r="D37" s="33">
        <v>2237.2472000000002</v>
      </c>
      <c r="E37" s="33">
        <v>4295.9709999999995</v>
      </c>
      <c r="F37" s="33">
        <v>4361.7124999999996</v>
      </c>
      <c r="G37" s="33">
        <v>4354.0209999999997</v>
      </c>
      <c r="H37" s="33">
        <v>4188.0281999999997</v>
      </c>
      <c r="I37" s="33">
        <v>3839.4512</v>
      </c>
      <c r="J37" s="33">
        <v>3554.2732000000001</v>
      </c>
      <c r="K37" s="33">
        <v>3419.7332000000001</v>
      </c>
      <c r="L37" s="33">
        <v>3462.4522000000002</v>
      </c>
      <c r="M37" s="33">
        <v>3458.4432000000002</v>
      </c>
      <c r="N37" s="33">
        <v>3335.7402000000002</v>
      </c>
      <c r="O37" s="33">
        <v>3132.1262000000002</v>
      </c>
      <c r="P37" s="33">
        <v>2898.9722000000002</v>
      </c>
      <c r="Q37" s="33">
        <v>2735.4782</v>
      </c>
      <c r="R37" s="33">
        <v>3064.9639999999999</v>
      </c>
      <c r="S37" s="33">
        <v>6205.6785</v>
      </c>
      <c r="T37" s="33">
        <v>6463.0924999999997</v>
      </c>
      <c r="U37" s="33">
        <v>5379.3895000000002</v>
      </c>
      <c r="V37" s="33">
        <v>5724.5550000000003</v>
      </c>
      <c r="W37" s="33">
        <v>6024.9844999999996</v>
      </c>
      <c r="X37" s="33">
        <v>6814.3919999999998</v>
      </c>
      <c r="Y37" s="33">
        <v>6460.7659999999996</v>
      </c>
      <c r="Z37" s="33">
        <v>4975.8455000000004</v>
      </c>
      <c r="AA37" s="33">
        <v>6571.4475000000002</v>
      </c>
      <c r="AB37" s="33">
        <v>0</v>
      </c>
      <c r="AC37" s="33">
        <v>0</v>
      </c>
      <c r="AD37" s="33">
        <v>0</v>
      </c>
      <c r="AE37" s="33">
        <v>0</v>
      </c>
    </row>
    <row r="38" spans="1:31">
      <c r="A38" s="29" t="s">
        <v>131</v>
      </c>
      <c r="B38" s="29" t="s">
        <v>66</v>
      </c>
      <c r="C38" s="33">
        <v>4.9556447399999991E-3</v>
      </c>
      <c r="D38" s="33">
        <v>4.8787213400000012E-3</v>
      </c>
      <c r="E38" s="33">
        <v>152.73323249857998</v>
      </c>
      <c r="F38" s="33">
        <v>2725.8079750813704</v>
      </c>
      <c r="G38" s="33">
        <v>1166.7835397377996</v>
      </c>
      <c r="H38" s="33">
        <v>1677.5861098662201</v>
      </c>
      <c r="I38" s="33">
        <v>669.92750620345987</v>
      </c>
      <c r="J38" s="33">
        <v>3812.9738484306904</v>
      </c>
      <c r="K38" s="33">
        <v>511.76071066461998</v>
      </c>
      <c r="L38" s="33">
        <v>1282.99572564748</v>
      </c>
      <c r="M38" s="33">
        <v>1386.4122439686898</v>
      </c>
      <c r="N38" s="33">
        <v>11809.022983963399</v>
      </c>
      <c r="O38" s="33">
        <v>6615.48436277766</v>
      </c>
      <c r="P38" s="33">
        <v>3453.9438078423</v>
      </c>
      <c r="Q38" s="33">
        <v>5232.9529064532999</v>
      </c>
      <c r="R38" s="33">
        <v>11531.250586304501</v>
      </c>
      <c r="S38" s="33">
        <v>38818.363130592501</v>
      </c>
      <c r="T38" s="33">
        <v>37955.904797862</v>
      </c>
      <c r="U38" s="33">
        <v>55023.810125163596</v>
      </c>
      <c r="V38" s="33">
        <v>47738.715141983303</v>
      </c>
      <c r="W38" s="33">
        <v>49276.521186552804</v>
      </c>
      <c r="X38" s="33">
        <v>69283.285370825499</v>
      </c>
      <c r="Y38" s="33">
        <v>68583.6013539142</v>
      </c>
      <c r="Z38" s="33">
        <v>58255.819681238005</v>
      </c>
      <c r="AA38" s="33">
        <v>95909.349138565492</v>
      </c>
      <c r="AB38" s="33">
        <v>157560.43795013698</v>
      </c>
      <c r="AC38" s="33">
        <v>145601.28404362869</v>
      </c>
      <c r="AD38" s="33">
        <v>135684.01317814202</v>
      </c>
      <c r="AE38" s="33">
        <v>117023.1904486227</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0</v>
      </c>
      <c r="D40" s="33">
        <v>0</v>
      </c>
      <c r="E40" s="33">
        <v>0</v>
      </c>
      <c r="F40" s="33">
        <v>0</v>
      </c>
      <c r="G40" s="33">
        <v>0</v>
      </c>
      <c r="H40" s="33">
        <v>0</v>
      </c>
      <c r="I40" s="33">
        <v>0</v>
      </c>
      <c r="J40" s="33">
        <v>0</v>
      </c>
      <c r="K40" s="33">
        <v>0</v>
      </c>
      <c r="L40" s="33">
        <v>0</v>
      </c>
      <c r="M40" s="33">
        <v>0</v>
      </c>
      <c r="N40" s="33">
        <v>0</v>
      </c>
      <c r="O40" s="33">
        <v>0</v>
      </c>
      <c r="P40" s="33">
        <v>0</v>
      </c>
      <c r="Q40" s="33">
        <v>0</v>
      </c>
      <c r="R40" s="33">
        <v>0</v>
      </c>
      <c r="S40" s="33">
        <v>0</v>
      </c>
      <c r="T40" s="33">
        <v>0</v>
      </c>
      <c r="U40" s="33">
        <v>0</v>
      </c>
      <c r="V40" s="33">
        <v>0</v>
      </c>
      <c r="W40" s="33">
        <v>0</v>
      </c>
      <c r="X40" s="33">
        <v>0</v>
      </c>
      <c r="Y40" s="33">
        <v>0</v>
      </c>
      <c r="Z40" s="33">
        <v>0</v>
      </c>
      <c r="AA40" s="33">
        <v>0</v>
      </c>
      <c r="AB40" s="33">
        <v>0</v>
      </c>
      <c r="AC40" s="33">
        <v>0</v>
      </c>
      <c r="AD40" s="33">
        <v>0</v>
      </c>
      <c r="AE40" s="33">
        <v>0</v>
      </c>
    </row>
    <row r="41" spans="1:31">
      <c r="A41" s="29" t="s">
        <v>131</v>
      </c>
      <c r="B41" s="29" t="s">
        <v>68</v>
      </c>
      <c r="C41" s="33">
        <v>0</v>
      </c>
      <c r="D41" s="33">
        <v>0</v>
      </c>
      <c r="E41" s="33">
        <v>0</v>
      </c>
      <c r="F41" s="33">
        <v>0</v>
      </c>
      <c r="G41" s="33">
        <v>0</v>
      </c>
      <c r="H41" s="33">
        <v>0</v>
      </c>
      <c r="I41" s="33">
        <v>0</v>
      </c>
      <c r="J41" s="33">
        <v>0</v>
      </c>
      <c r="K41" s="33">
        <v>0</v>
      </c>
      <c r="L41" s="33">
        <v>0</v>
      </c>
      <c r="M41" s="33">
        <v>0</v>
      </c>
      <c r="N41" s="33">
        <v>0</v>
      </c>
      <c r="O41" s="33">
        <v>0</v>
      </c>
      <c r="P41" s="33">
        <v>0</v>
      </c>
      <c r="Q41" s="33">
        <v>0</v>
      </c>
      <c r="R41" s="33">
        <v>0</v>
      </c>
      <c r="S41" s="33">
        <v>0</v>
      </c>
      <c r="T41" s="33">
        <v>0</v>
      </c>
      <c r="U41" s="33">
        <v>0</v>
      </c>
      <c r="V41" s="33">
        <v>0</v>
      </c>
      <c r="W41" s="33">
        <v>0</v>
      </c>
      <c r="X41" s="33">
        <v>0</v>
      </c>
      <c r="Y41" s="33">
        <v>0</v>
      </c>
      <c r="Z41" s="33">
        <v>0</v>
      </c>
      <c r="AA41" s="33">
        <v>0</v>
      </c>
      <c r="AB41" s="33">
        <v>0</v>
      </c>
      <c r="AC41" s="33">
        <v>0</v>
      </c>
      <c r="AD41" s="33">
        <v>0</v>
      </c>
      <c r="AE41" s="33">
        <v>0</v>
      </c>
    </row>
    <row r="42" spans="1:31">
      <c r="A42" s="29" t="s">
        <v>131</v>
      </c>
      <c r="B42" s="29" t="s">
        <v>36</v>
      </c>
      <c r="C42" s="33">
        <v>0</v>
      </c>
      <c r="D42" s="33">
        <v>0</v>
      </c>
      <c r="E42" s="33">
        <v>0</v>
      </c>
      <c r="F42" s="33">
        <v>0</v>
      </c>
      <c r="G42" s="33">
        <v>0</v>
      </c>
      <c r="H42" s="33">
        <v>0</v>
      </c>
      <c r="I42" s="33">
        <v>0</v>
      </c>
      <c r="J42" s="33">
        <v>0</v>
      </c>
      <c r="K42" s="33">
        <v>0</v>
      </c>
      <c r="L42" s="33">
        <v>0</v>
      </c>
      <c r="M42" s="33">
        <v>0</v>
      </c>
      <c r="N42" s="33">
        <v>0</v>
      </c>
      <c r="O42" s="33">
        <v>0</v>
      </c>
      <c r="P42" s="33">
        <v>0</v>
      </c>
      <c r="Q42" s="33">
        <v>0</v>
      </c>
      <c r="R42" s="33">
        <v>0</v>
      </c>
      <c r="S42" s="33">
        <v>0</v>
      </c>
      <c r="T42" s="33">
        <v>0</v>
      </c>
      <c r="U42" s="33">
        <v>0</v>
      </c>
      <c r="V42" s="33">
        <v>0</v>
      </c>
      <c r="W42" s="33">
        <v>0</v>
      </c>
      <c r="X42" s="33">
        <v>0</v>
      </c>
      <c r="Y42" s="33">
        <v>0</v>
      </c>
      <c r="Z42" s="33">
        <v>0</v>
      </c>
      <c r="AA42" s="33">
        <v>0</v>
      </c>
      <c r="AB42" s="33">
        <v>0</v>
      </c>
      <c r="AC42" s="33">
        <v>0</v>
      </c>
      <c r="AD42" s="33">
        <v>0</v>
      </c>
      <c r="AE42" s="33">
        <v>0</v>
      </c>
    </row>
    <row r="43" spans="1:31">
      <c r="A43" s="29" t="s">
        <v>131</v>
      </c>
      <c r="B43" s="29" t="s">
        <v>73</v>
      </c>
      <c r="C43" s="33">
        <v>0</v>
      </c>
      <c r="D43" s="33">
        <v>0</v>
      </c>
      <c r="E43" s="33">
        <v>0</v>
      </c>
      <c r="F43" s="33">
        <v>0</v>
      </c>
      <c r="G43" s="33">
        <v>0</v>
      </c>
      <c r="H43" s="33">
        <v>0</v>
      </c>
      <c r="I43" s="33">
        <v>0</v>
      </c>
      <c r="J43" s="33">
        <v>0</v>
      </c>
      <c r="K43" s="33">
        <v>0</v>
      </c>
      <c r="L43" s="33">
        <v>0</v>
      </c>
      <c r="M43" s="33">
        <v>0</v>
      </c>
      <c r="N43" s="33">
        <v>0</v>
      </c>
      <c r="O43" s="33">
        <v>0</v>
      </c>
      <c r="P43" s="33">
        <v>0</v>
      </c>
      <c r="Q43" s="33">
        <v>0</v>
      </c>
      <c r="R43" s="33">
        <v>0</v>
      </c>
      <c r="S43" s="33">
        <v>0</v>
      </c>
      <c r="T43" s="33">
        <v>0</v>
      </c>
      <c r="U43" s="33">
        <v>0</v>
      </c>
      <c r="V43" s="33">
        <v>0</v>
      </c>
      <c r="W43" s="33">
        <v>0</v>
      </c>
      <c r="X43" s="33">
        <v>0</v>
      </c>
      <c r="Y43" s="33">
        <v>0</v>
      </c>
      <c r="Z43" s="33">
        <v>0</v>
      </c>
      <c r="AA43" s="33">
        <v>0</v>
      </c>
      <c r="AB43" s="33">
        <v>0</v>
      </c>
      <c r="AC43" s="33">
        <v>0</v>
      </c>
      <c r="AD43" s="33">
        <v>0</v>
      </c>
      <c r="AE43" s="33">
        <v>0</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907300.91529608879</v>
      </c>
      <c r="D45" s="35">
        <v>809592.59814719006</v>
      </c>
      <c r="E45" s="35">
        <v>820845.40020867123</v>
      </c>
      <c r="F45" s="35">
        <v>720703.29429876467</v>
      </c>
      <c r="G45" s="35">
        <v>682686.81502523588</v>
      </c>
      <c r="H45" s="35">
        <v>637348.01994977193</v>
      </c>
      <c r="I45" s="35">
        <v>564822.80878727522</v>
      </c>
      <c r="J45" s="35">
        <v>551138.33953370724</v>
      </c>
      <c r="K45" s="35">
        <v>480049.22907325794</v>
      </c>
      <c r="L45" s="35">
        <v>450890.6782227119</v>
      </c>
      <c r="M45" s="35">
        <v>430465.3841846172</v>
      </c>
      <c r="N45" s="35">
        <v>511342.44251212064</v>
      </c>
      <c r="O45" s="35">
        <v>500325.75319066708</v>
      </c>
      <c r="P45" s="35">
        <v>455734.95859868772</v>
      </c>
      <c r="Q45" s="35">
        <v>430376.98668322136</v>
      </c>
      <c r="R45" s="35">
        <v>375714.16513109731</v>
      </c>
      <c r="S45" s="35">
        <v>365370.74593382597</v>
      </c>
      <c r="T45" s="35">
        <v>349656.54964916542</v>
      </c>
      <c r="U45" s="35">
        <v>322646.66087197908</v>
      </c>
      <c r="V45" s="35">
        <v>307627.40951392672</v>
      </c>
      <c r="W45" s="35">
        <v>303936.90492590447</v>
      </c>
      <c r="X45" s="35">
        <v>303518.67103154981</v>
      </c>
      <c r="Y45" s="35">
        <v>269134.35322392377</v>
      </c>
      <c r="Z45" s="35">
        <v>223448.40772446801</v>
      </c>
      <c r="AA45" s="35">
        <v>204917.69232573878</v>
      </c>
      <c r="AB45" s="35">
        <v>228351.45644592549</v>
      </c>
      <c r="AC45" s="35">
        <v>212105.55054938467</v>
      </c>
      <c r="AD45" s="35">
        <v>198625.33960899652</v>
      </c>
      <c r="AE45" s="35">
        <v>175473.42619251431</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230976.9491</v>
      </c>
      <c r="D49" s="33">
        <v>210169.45009999999</v>
      </c>
      <c r="E49" s="33">
        <v>202374.56796000001</v>
      </c>
      <c r="F49" s="33">
        <v>149576.9020501849</v>
      </c>
      <c r="G49" s="33">
        <v>148094.83220038924</v>
      </c>
      <c r="H49" s="33">
        <v>135598.55050829463</v>
      </c>
      <c r="I49" s="33">
        <v>125909.44771088148</v>
      </c>
      <c r="J49" s="33">
        <v>118537.5410082352</v>
      </c>
      <c r="K49" s="33">
        <v>110972.18018149534</v>
      </c>
      <c r="L49" s="33">
        <v>105895.27279731185</v>
      </c>
      <c r="M49" s="33">
        <v>98878.404551904168</v>
      </c>
      <c r="N49" s="33">
        <v>92967.92959</v>
      </c>
      <c r="O49" s="33">
        <v>90726.313250000007</v>
      </c>
      <c r="P49" s="33">
        <v>86041.260909999997</v>
      </c>
      <c r="Q49" s="33">
        <v>84405.959940000001</v>
      </c>
      <c r="R49" s="33">
        <v>76069.796599999987</v>
      </c>
      <c r="S49" s="33">
        <v>67338.999859999996</v>
      </c>
      <c r="T49" s="33">
        <v>66370.299029999995</v>
      </c>
      <c r="U49" s="33">
        <v>55804.893230000001</v>
      </c>
      <c r="V49" s="33">
        <v>56670.085859999999</v>
      </c>
      <c r="W49" s="33">
        <v>59582.821969999997</v>
      </c>
      <c r="X49" s="33">
        <v>55882.117819999999</v>
      </c>
      <c r="Y49" s="33">
        <v>51047.750740000003</v>
      </c>
      <c r="Z49" s="33">
        <v>48947.408029999999</v>
      </c>
      <c r="AA49" s="33">
        <v>44137.1227</v>
      </c>
      <c r="AB49" s="33">
        <v>43633.547810000004</v>
      </c>
      <c r="AC49" s="33">
        <v>27788.826759999996</v>
      </c>
      <c r="AD49" s="33">
        <v>0</v>
      </c>
      <c r="AE49" s="33">
        <v>0</v>
      </c>
    </row>
    <row r="50" spans="1:31">
      <c r="A50" s="29" t="s">
        <v>132</v>
      </c>
      <c r="B50" s="29" t="s">
        <v>20</v>
      </c>
      <c r="C50" s="33">
        <v>1.4723447999999998E-3</v>
      </c>
      <c r="D50" s="33">
        <v>1.4443807999999999E-3</v>
      </c>
      <c r="E50" s="33">
        <v>1.5037506000000001E-3</v>
      </c>
      <c r="F50" s="33">
        <v>1.6884889999999998E-3</v>
      </c>
      <c r="G50" s="33">
        <v>1.63394899999999E-3</v>
      </c>
      <c r="H50" s="33">
        <v>1.5521746999999999E-3</v>
      </c>
      <c r="I50" s="33">
        <v>1.5768832999999999E-3</v>
      </c>
      <c r="J50" s="33">
        <v>1.6677389999999901E-3</v>
      </c>
      <c r="K50" s="33">
        <v>1.6106603E-3</v>
      </c>
      <c r="L50" s="33">
        <v>1.5819669000000001E-3</v>
      </c>
      <c r="M50" s="33">
        <v>1.5771732000000001E-3</v>
      </c>
      <c r="N50" s="33">
        <v>2.6554133999999998E-3</v>
      </c>
      <c r="O50" s="33">
        <v>2.5473259999999999E-3</v>
      </c>
      <c r="P50" s="33">
        <v>2.4838388000000002E-3</v>
      </c>
      <c r="Q50" s="33">
        <v>2.3895067999999998E-3</v>
      </c>
      <c r="R50" s="33">
        <v>2.3209512E-3</v>
      </c>
      <c r="S50" s="33">
        <v>3.7376782999999996E-3</v>
      </c>
      <c r="T50" s="33">
        <v>3.6422231E-3</v>
      </c>
      <c r="U50" s="33">
        <v>4.7361740000000001E-3</v>
      </c>
      <c r="V50" s="33">
        <v>4.4558929999999998E-3</v>
      </c>
      <c r="W50" s="33">
        <v>4.5411499999999999E-3</v>
      </c>
      <c r="X50" s="33">
        <v>4.456911E-3</v>
      </c>
      <c r="Y50" s="33">
        <v>4.273191E-3</v>
      </c>
      <c r="Z50" s="33">
        <v>3.8341114999999901E-3</v>
      </c>
      <c r="AA50" s="33">
        <v>3.8076233999999902E-3</v>
      </c>
      <c r="AB50" s="33">
        <v>3.8829894E-3</v>
      </c>
      <c r="AC50" s="33">
        <v>3.7729975999999999E-3</v>
      </c>
      <c r="AD50" s="33">
        <v>1.339976E-2</v>
      </c>
      <c r="AE50" s="33">
        <v>1.2489281999999999E-2</v>
      </c>
    </row>
    <row r="51" spans="1:31">
      <c r="A51" s="29" t="s">
        <v>132</v>
      </c>
      <c r="B51" s="29" t="s">
        <v>32</v>
      </c>
      <c r="C51" s="33">
        <v>815.99880000000007</v>
      </c>
      <c r="D51" s="33">
        <v>347.2201</v>
      </c>
      <c r="E51" s="33">
        <v>959.40343999999993</v>
      </c>
      <c r="F51" s="33">
        <v>1853.4698999999998</v>
      </c>
      <c r="G51" s="33">
        <v>497.32178000000005</v>
      </c>
      <c r="H51" s="33">
        <v>1354.5336000000002</v>
      </c>
      <c r="I51" s="33">
        <v>666.75743999999997</v>
      </c>
      <c r="J51" s="33">
        <v>1553.8898000000002</v>
      </c>
      <c r="K51" s="33">
        <v>25.445576000000003</v>
      </c>
      <c r="L51" s="33">
        <v>406.05270000000002</v>
      </c>
      <c r="M51" s="33">
        <v>135.37210999999999</v>
      </c>
      <c r="N51" s="33">
        <v>1613.0482</v>
      </c>
      <c r="O51" s="33">
        <v>1191.6923999999999</v>
      </c>
      <c r="P51" s="33">
        <v>985.90049999999997</v>
      </c>
      <c r="Q51" s="33">
        <v>3543.2927999999997</v>
      </c>
      <c r="R51" s="33">
        <v>2962.2094999999999</v>
      </c>
      <c r="S51" s="33">
        <v>6916.9065000000001</v>
      </c>
      <c r="T51" s="33">
        <v>6210.8815000000004</v>
      </c>
      <c r="U51" s="33">
        <v>0</v>
      </c>
      <c r="V51" s="33">
        <v>0</v>
      </c>
      <c r="W51" s="33">
        <v>0</v>
      </c>
      <c r="X51" s="33">
        <v>0</v>
      </c>
      <c r="Y51" s="33">
        <v>0</v>
      </c>
      <c r="Z51" s="33">
        <v>0</v>
      </c>
      <c r="AA51" s="33">
        <v>0</v>
      </c>
      <c r="AB51" s="33">
        <v>0</v>
      </c>
      <c r="AC51" s="33">
        <v>0</v>
      </c>
      <c r="AD51" s="33">
        <v>0</v>
      </c>
      <c r="AE51" s="33">
        <v>0</v>
      </c>
    </row>
    <row r="52" spans="1:31">
      <c r="A52" s="29" t="s">
        <v>132</v>
      </c>
      <c r="B52" s="29" t="s">
        <v>66</v>
      </c>
      <c r="C52" s="33">
        <v>820.37084572272988</v>
      </c>
      <c r="D52" s="33">
        <v>4.2891753599999995E-3</v>
      </c>
      <c r="E52" s="33">
        <v>1036.31705462993</v>
      </c>
      <c r="F52" s="33">
        <v>389.3053348391</v>
      </c>
      <c r="G52" s="33">
        <v>254.81534723611</v>
      </c>
      <c r="H52" s="33">
        <v>802.78208399730011</v>
      </c>
      <c r="I52" s="33">
        <v>416.75785251054992</v>
      </c>
      <c r="J52" s="33">
        <v>209.88954515332998</v>
      </c>
      <c r="K52" s="33">
        <v>5.3124509899999985E-3</v>
      </c>
      <c r="L52" s="33">
        <v>5.3470804399999997E-3</v>
      </c>
      <c r="M52" s="33">
        <v>5.3187532499999997E-3</v>
      </c>
      <c r="N52" s="33">
        <v>3752.3590611987506</v>
      </c>
      <c r="O52" s="33">
        <v>1344.8435579141296</v>
      </c>
      <c r="P52" s="33">
        <v>1581.21660521737</v>
      </c>
      <c r="Q52" s="33">
        <v>2322.5606390223002</v>
      </c>
      <c r="R52" s="33">
        <v>1690.4209884254699</v>
      </c>
      <c r="S52" s="33">
        <v>4614.335548446501</v>
      </c>
      <c r="T52" s="33">
        <v>1578.01335949645</v>
      </c>
      <c r="U52" s="33">
        <v>10023.720411992701</v>
      </c>
      <c r="V52" s="33">
        <v>7129.5905335611997</v>
      </c>
      <c r="W52" s="33">
        <v>5438.7450091473984</v>
      </c>
      <c r="X52" s="33">
        <v>2631.3023562532999</v>
      </c>
      <c r="Y52" s="33">
        <v>13152.541303765101</v>
      </c>
      <c r="Z52" s="33">
        <v>8893.0360883273006</v>
      </c>
      <c r="AA52" s="33">
        <v>8078.2983842681997</v>
      </c>
      <c r="AB52" s="33">
        <v>5649.8874008771018</v>
      </c>
      <c r="AC52" s="33">
        <v>3774.4226957163996</v>
      </c>
      <c r="AD52" s="33">
        <v>70535.172975271998</v>
      </c>
      <c r="AE52" s="33">
        <v>73055.786020193002</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0</v>
      </c>
      <c r="D54" s="33">
        <v>0</v>
      </c>
      <c r="E54" s="33">
        <v>0</v>
      </c>
      <c r="F54" s="33">
        <v>0</v>
      </c>
      <c r="G54" s="33">
        <v>0</v>
      </c>
      <c r="H54" s="33">
        <v>0</v>
      </c>
      <c r="I54" s="33">
        <v>0</v>
      </c>
      <c r="J54" s="33">
        <v>0</v>
      </c>
      <c r="K54" s="33">
        <v>0</v>
      </c>
      <c r="L54" s="33">
        <v>0</v>
      </c>
      <c r="M54" s="33">
        <v>0</v>
      </c>
      <c r="N54" s="33">
        <v>0</v>
      </c>
      <c r="O54" s="33">
        <v>0</v>
      </c>
      <c r="P54" s="33">
        <v>0</v>
      </c>
      <c r="Q54" s="33">
        <v>0</v>
      </c>
      <c r="R54" s="33">
        <v>0</v>
      </c>
      <c r="S54" s="33">
        <v>0</v>
      </c>
      <c r="T54" s="33">
        <v>0</v>
      </c>
      <c r="U54" s="33">
        <v>0</v>
      </c>
      <c r="V54" s="33">
        <v>0</v>
      </c>
      <c r="W54" s="33">
        <v>0</v>
      </c>
      <c r="X54" s="33">
        <v>0</v>
      </c>
      <c r="Y54" s="33">
        <v>0</v>
      </c>
      <c r="Z54" s="33">
        <v>0</v>
      </c>
      <c r="AA54" s="33">
        <v>0</v>
      </c>
      <c r="AB54" s="33">
        <v>0</v>
      </c>
      <c r="AC54" s="33">
        <v>0</v>
      </c>
      <c r="AD54" s="33">
        <v>0</v>
      </c>
      <c r="AE54" s="33">
        <v>0</v>
      </c>
    </row>
    <row r="55" spans="1:31">
      <c r="A55" s="29" t="s">
        <v>132</v>
      </c>
      <c r="B55" s="29" t="s">
        <v>68</v>
      </c>
      <c r="C55" s="33">
        <v>0</v>
      </c>
      <c r="D55" s="33">
        <v>0</v>
      </c>
      <c r="E55" s="33">
        <v>0</v>
      </c>
      <c r="F55" s="33">
        <v>0</v>
      </c>
      <c r="G55" s="33">
        <v>0</v>
      </c>
      <c r="H55" s="33">
        <v>0</v>
      </c>
      <c r="I55" s="33">
        <v>0</v>
      </c>
      <c r="J55" s="33">
        <v>0</v>
      </c>
      <c r="K55" s="33">
        <v>0</v>
      </c>
      <c r="L55" s="33">
        <v>0</v>
      </c>
      <c r="M55" s="33">
        <v>0</v>
      </c>
      <c r="N55" s="33">
        <v>0</v>
      </c>
      <c r="O55" s="33">
        <v>0</v>
      </c>
      <c r="P55" s="33">
        <v>0</v>
      </c>
      <c r="Q55" s="33">
        <v>0</v>
      </c>
      <c r="R55" s="33">
        <v>0</v>
      </c>
      <c r="S55" s="33">
        <v>0</v>
      </c>
      <c r="T55" s="33">
        <v>0</v>
      </c>
      <c r="U55" s="33">
        <v>0</v>
      </c>
      <c r="V55" s="33">
        <v>0</v>
      </c>
      <c r="W55" s="33">
        <v>0</v>
      </c>
      <c r="X55" s="33">
        <v>0</v>
      </c>
      <c r="Y55" s="33">
        <v>0</v>
      </c>
      <c r="Z55" s="33">
        <v>0</v>
      </c>
      <c r="AA55" s="33">
        <v>0</v>
      </c>
      <c r="AB55" s="33">
        <v>0</v>
      </c>
      <c r="AC55" s="33">
        <v>0</v>
      </c>
      <c r="AD55" s="33">
        <v>0</v>
      </c>
      <c r="AE55" s="33">
        <v>0</v>
      </c>
    </row>
    <row r="56" spans="1:31">
      <c r="A56" s="29" t="s">
        <v>132</v>
      </c>
      <c r="B56" s="29" t="s">
        <v>36</v>
      </c>
      <c r="C56" s="33">
        <v>0</v>
      </c>
      <c r="D56" s="33">
        <v>0</v>
      </c>
      <c r="E56" s="33">
        <v>0</v>
      </c>
      <c r="F56" s="33">
        <v>0</v>
      </c>
      <c r="G56" s="33">
        <v>0</v>
      </c>
      <c r="H56" s="33">
        <v>0</v>
      </c>
      <c r="I56" s="33">
        <v>0</v>
      </c>
      <c r="J56" s="33">
        <v>0</v>
      </c>
      <c r="K56" s="33">
        <v>0</v>
      </c>
      <c r="L56" s="33">
        <v>0</v>
      </c>
      <c r="M56" s="33">
        <v>0</v>
      </c>
      <c r="N56" s="33">
        <v>0</v>
      </c>
      <c r="O56" s="33">
        <v>0</v>
      </c>
      <c r="P56" s="33">
        <v>0</v>
      </c>
      <c r="Q56" s="33">
        <v>0</v>
      </c>
      <c r="R56" s="33">
        <v>0</v>
      </c>
      <c r="S56" s="33">
        <v>0</v>
      </c>
      <c r="T56" s="33">
        <v>0</v>
      </c>
      <c r="U56" s="33">
        <v>0</v>
      </c>
      <c r="V56" s="33">
        <v>0</v>
      </c>
      <c r="W56" s="33">
        <v>0</v>
      </c>
      <c r="X56" s="33">
        <v>0</v>
      </c>
      <c r="Y56" s="33">
        <v>0</v>
      </c>
      <c r="Z56" s="33">
        <v>0</v>
      </c>
      <c r="AA56" s="33">
        <v>0</v>
      </c>
      <c r="AB56" s="33">
        <v>0</v>
      </c>
      <c r="AC56" s="33">
        <v>0</v>
      </c>
      <c r="AD56" s="33">
        <v>0</v>
      </c>
      <c r="AE56" s="33">
        <v>0</v>
      </c>
    </row>
    <row r="57" spans="1:31">
      <c r="A57" s="29" t="s">
        <v>132</v>
      </c>
      <c r="B57" s="29" t="s">
        <v>73</v>
      </c>
      <c r="C57" s="33">
        <v>0</v>
      </c>
      <c r="D57" s="33">
        <v>0</v>
      </c>
      <c r="E57" s="33">
        <v>0</v>
      </c>
      <c r="F57" s="33">
        <v>0</v>
      </c>
      <c r="G57" s="33">
        <v>0</v>
      </c>
      <c r="H57" s="33">
        <v>0</v>
      </c>
      <c r="I57" s="33">
        <v>0</v>
      </c>
      <c r="J57" s="33">
        <v>0</v>
      </c>
      <c r="K57" s="33">
        <v>0</v>
      </c>
      <c r="L57" s="33">
        <v>0</v>
      </c>
      <c r="M57" s="33">
        <v>0</v>
      </c>
      <c r="N57" s="33">
        <v>0</v>
      </c>
      <c r="O57" s="33">
        <v>0</v>
      </c>
      <c r="P57" s="33">
        <v>0</v>
      </c>
      <c r="Q57" s="33">
        <v>0</v>
      </c>
      <c r="R57" s="33">
        <v>0</v>
      </c>
      <c r="S57" s="33">
        <v>0</v>
      </c>
      <c r="T57" s="33">
        <v>0</v>
      </c>
      <c r="U57" s="33">
        <v>0</v>
      </c>
      <c r="V57" s="33">
        <v>0</v>
      </c>
      <c r="W57" s="33">
        <v>0</v>
      </c>
      <c r="X57" s="33">
        <v>0</v>
      </c>
      <c r="Y57" s="33">
        <v>0</v>
      </c>
      <c r="Z57" s="33">
        <v>0</v>
      </c>
      <c r="AA57" s="33">
        <v>0</v>
      </c>
      <c r="AB57" s="33">
        <v>0</v>
      </c>
      <c r="AC57" s="33">
        <v>0</v>
      </c>
      <c r="AD57" s="33">
        <v>0</v>
      </c>
      <c r="AE57" s="33">
        <v>0</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232613.32021806753</v>
      </c>
      <c r="D59" s="35">
        <v>210516.67593355614</v>
      </c>
      <c r="E59" s="35">
        <v>204370.28995838054</v>
      </c>
      <c r="F59" s="35">
        <v>151819.67897351299</v>
      </c>
      <c r="G59" s="35">
        <v>148846.97096157435</v>
      </c>
      <c r="H59" s="35">
        <v>137755.86774446664</v>
      </c>
      <c r="I59" s="35">
        <v>126992.96458027532</v>
      </c>
      <c r="J59" s="35">
        <v>120301.32202112753</v>
      </c>
      <c r="K59" s="35">
        <v>110997.63268060662</v>
      </c>
      <c r="L59" s="35">
        <v>106301.33242635919</v>
      </c>
      <c r="M59" s="35">
        <v>99013.783557830611</v>
      </c>
      <c r="N59" s="35">
        <v>98333.339506612145</v>
      </c>
      <c r="O59" s="35">
        <v>93262.851755240146</v>
      </c>
      <c r="P59" s="35">
        <v>88608.380499056177</v>
      </c>
      <c r="Q59" s="35">
        <v>90271.815768529093</v>
      </c>
      <c r="R59" s="35">
        <v>80722.429409376651</v>
      </c>
      <c r="S59" s="35">
        <v>78870.245646124793</v>
      </c>
      <c r="T59" s="35">
        <v>74159.197531719547</v>
      </c>
      <c r="U59" s="35">
        <v>65828.618378166706</v>
      </c>
      <c r="V59" s="35">
        <v>63799.680849454198</v>
      </c>
      <c r="W59" s="35">
        <v>65021.571520297395</v>
      </c>
      <c r="X59" s="35">
        <v>58513.424633164301</v>
      </c>
      <c r="Y59" s="35">
        <v>64200.296316956104</v>
      </c>
      <c r="Z59" s="35">
        <v>57840.447952438801</v>
      </c>
      <c r="AA59" s="35">
        <v>52215.424891891598</v>
      </c>
      <c r="AB59" s="35">
        <v>49283.439093866502</v>
      </c>
      <c r="AC59" s="35">
        <v>31563.253228713995</v>
      </c>
      <c r="AD59" s="35">
        <v>70535.186375032004</v>
      </c>
      <c r="AE59" s="35">
        <v>73055.798509475004</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93011.229576464699</v>
      </c>
      <c r="D64" s="33">
        <v>87378.531479864192</v>
      </c>
      <c r="E64" s="33">
        <v>40642.849828184502</v>
      </c>
      <c r="F64" s="33">
        <v>30937.239743464699</v>
      </c>
      <c r="G64" s="33">
        <v>29568.659708163501</v>
      </c>
      <c r="H64" s="33">
        <v>28385.007623233399</v>
      </c>
      <c r="I64" s="33">
        <v>27140.0775802227</v>
      </c>
      <c r="J64" s="33">
        <v>26185.877691557402</v>
      </c>
      <c r="K64" s="33">
        <v>24884.353613931398</v>
      </c>
      <c r="L64" s="33">
        <v>23836.541593939</v>
      </c>
      <c r="M64" s="33">
        <v>22825.1775827075</v>
      </c>
      <c r="N64" s="33">
        <v>44667.082828465202</v>
      </c>
      <c r="O64" s="33">
        <v>40887.3787127795</v>
      </c>
      <c r="P64" s="33">
        <v>51097.2306248112</v>
      </c>
      <c r="Q64" s="33">
        <v>31555.306608665498</v>
      </c>
      <c r="R64" s="33">
        <v>35225.762517123199</v>
      </c>
      <c r="S64" s="33">
        <v>4.5512966999999996E-3</v>
      </c>
      <c r="T64" s="33">
        <v>4.3781089999999894E-3</v>
      </c>
      <c r="U64" s="33">
        <v>4.6198389999999997E-3</v>
      </c>
      <c r="V64" s="33">
        <v>4.3294344000000002E-3</v>
      </c>
      <c r="W64" s="33">
        <v>5.9822005999999994E-3</v>
      </c>
      <c r="X64" s="33">
        <v>5.8855146999999995E-3</v>
      </c>
      <c r="Y64" s="33">
        <v>5.8124557E-3</v>
      </c>
      <c r="Z64" s="33">
        <v>5.1762550000000003E-3</v>
      </c>
      <c r="AA64" s="33">
        <v>5.1575027000000002E-3</v>
      </c>
      <c r="AB64" s="33">
        <v>5.0146955999999998E-3</v>
      </c>
      <c r="AC64" s="33">
        <v>4.8100065999999893E-3</v>
      </c>
      <c r="AD64" s="33">
        <v>6.64428699999999E-3</v>
      </c>
      <c r="AE64" s="33">
        <v>6.1582640000000001E-3</v>
      </c>
    </row>
    <row r="65" spans="1:31">
      <c r="A65" s="29" t="s">
        <v>133</v>
      </c>
      <c r="B65" s="29" t="s">
        <v>32</v>
      </c>
      <c r="C65" s="33">
        <v>82938.717000000004</v>
      </c>
      <c r="D65" s="33">
        <v>80113.369000000006</v>
      </c>
      <c r="E65" s="33">
        <v>72841.782999999996</v>
      </c>
      <c r="F65" s="33">
        <v>7787.1374000000005</v>
      </c>
      <c r="G65" s="33">
        <v>7447.8297999999995</v>
      </c>
      <c r="H65" s="33">
        <v>7077.8790199999994</v>
      </c>
      <c r="I65" s="33">
        <v>6747.4601399999992</v>
      </c>
      <c r="J65" s="33">
        <v>6559.2072199999993</v>
      </c>
      <c r="K65" s="33">
        <v>6282.1457499999997</v>
      </c>
      <c r="L65" s="33">
        <v>5971.9821400000001</v>
      </c>
      <c r="M65" s="33">
        <v>5704.2926600000001</v>
      </c>
      <c r="N65" s="33">
        <v>11714.198560000001</v>
      </c>
      <c r="O65" s="33">
        <v>7467.1385</v>
      </c>
      <c r="P65" s="33">
        <v>15717.1558</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3985.6510580356398</v>
      </c>
      <c r="D66" s="33">
        <v>1984.0219464919298</v>
      </c>
      <c r="E66" s="33">
        <v>7666.3944457217685</v>
      </c>
      <c r="F66" s="33">
        <v>1099.7117079903599</v>
      </c>
      <c r="G66" s="33">
        <v>608.09007530604003</v>
      </c>
      <c r="H66" s="33">
        <v>1318.0962301891</v>
      </c>
      <c r="I66" s="33">
        <v>558.21166414158972</v>
      </c>
      <c r="J66" s="33">
        <v>1199.7996682771</v>
      </c>
      <c r="K66" s="33">
        <v>85.53791651414997</v>
      </c>
      <c r="L66" s="33">
        <v>321.57767099075005</v>
      </c>
      <c r="M66" s="33">
        <v>137.00231403024</v>
      </c>
      <c r="N66" s="33">
        <v>9609.648968899799</v>
      </c>
      <c r="O66" s="33">
        <v>6956.9349156777607</v>
      </c>
      <c r="P66" s="33">
        <v>15661.595063167795</v>
      </c>
      <c r="Q66" s="33">
        <v>9746.0130231503517</v>
      </c>
      <c r="R66" s="33">
        <v>9929.8671164007028</v>
      </c>
      <c r="S66" s="33">
        <v>29700.324811297905</v>
      </c>
      <c r="T66" s="33">
        <v>32616.612242281855</v>
      </c>
      <c r="U66" s="33">
        <v>37456.249495324002</v>
      </c>
      <c r="V66" s="33">
        <v>33214.770835381176</v>
      </c>
      <c r="W66" s="33">
        <v>39180.239562604998</v>
      </c>
      <c r="X66" s="33">
        <v>45793.643691975805</v>
      </c>
      <c r="Y66" s="33">
        <v>55035.806504806002</v>
      </c>
      <c r="Z66" s="33">
        <v>19636.471531027197</v>
      </c>
      <c r="AA66" s="33">
        <v>19362.664814640997</v>
      </c>
      <c r="AB66" s="33">
        <v>18770.974910395998</v>
      </c>
      <c r="AC66" s="33">
        <v>25404.207258444403</v>
      </c>
      <c r="AD66" s="33">
        <v>37576.171429472</v>
      </c>
      <c r="AE66" s="33">
        <v>36355.777337660256</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0</v>
      </c>
      <c r="D68" s="33">
        <v>0</v>
      </c>
      <c r="E68" s="33">
        <v>0</v>
      </c>
      <c r="F68" s="33">
        <v>0</v>
      </c>
      <c r="G68" s="33">
        <v>0</v>
      </c>
      <c r="H68" s="33">
        <v>0</v>
      </c>
      <c r="I68" s="33">
        <v>0</v>
      </c>
      <c r="J68" s="33">
        <v>0</v>
      </c>
      <c r="K68" s="33">
        <v>0</v>
      </c>
      <c r="L68" s="33">
        <v>0</v>
      </c>
      <c r="M68" s="33">
        <v>0</v>
      </c>
      <c r="N68" s="33">
        <v>0</v>
      </c>
      <c r="O68" s="33">
        <v>0</v>
      </c>
      <c r="P68" s="33">
        <v>0</v>
      </c>
      <c r="Q68" s="33">
        <v>0</v>
      </c>
      <c r="R68" s="33">
        <v>0</v>
      </c>
      <c r="S68" s="33">
        <v>0</v>
      </c>
      <c r="T68" s="33">
        <v>0</v>
      </c>
      <c r="U68" s="33">
        <v>0</v>
      </c>
      <c r="V68" s="33">
        <v>0</v>
      </c>
      <c r="W68" s="33">
        <v>0</v>
      </c>
      <c r="X68" s="33">
        <v>0</v>
      </c>
      <c r="Y68" s="33">
        <v>0</v>
      </c>
      <c r="Z68" s="33">
        <v>0</v>
      </c>
      <c r="AA68" s="33">
        <v>0</v>
      </c>
      <c r="AB68" s="33">
        <v>0</v>
      </c>
      <c r="AC68" s="33">
        <v>0</v>
      </c>
      <c r="AD68" s="33">
        <v>0</v>
      </c>
      <c r="AE68" s="33">
        <v>0</v>
      </c>
    </row>
    <row r="69" spans="1:31">
      <c r="A69" s="29" t="s">
        <v>133</v>
      </c>
      <c r="B69" s="29" t="s">
        <v>68</v>
      </c>
      <c r="C69" s="33">
        <v>0</v>
      </c>
      <c r="D69" s="33">
        <v>0</v>
      </c>
      <c r="E69" s="33">
        <v>0</v>
      </c>
      <c r="F69" s="33">
        <v>0</v>
      </c>
      <c r="G69" s="33">
        <v>0</v>
      </c>
      <c r="H69" s="33">
        <v>0</v>
      </c>
      <c r="I69" s="33">
        <v>0</v>
      </c>
      <c r="J69" s="33">
        <v>0</v>
      </c>
      <c r="K69" s="33">
        <v>0</v>
      </c>
      <c r="L69" s="33">
        <v>0</v>
      </c>
      <c r="M69" s="33">
        <v>0</v>
      </c>
      <c r="N69" s="33">
        <v>0</v>
      </c>
      <c r="O69" s="33">
        <v>0</v>
      </c>
      <c r="P69" s="33">
        <v>0</v>
      </c>
      <c r="Q69" s="33">
        <v>0</v>
      </c>
      <c r="R69" s="33">
        <v>0</v>
      </c>
      <c r="S69" s="33">
        <v>0</v>
      </c>
      <c r="T69" s="33">
        <v>0</v>
      </c>
      <c r="U69" s="33">
        <v>0</v>
      </c>
      <c r="V69" s="33">
        <v>0</v>
      </c>
      <c r="W69" s="33">
        <v>0</v>
      </c>
      <c r="X69" s="33">
        <v>0</v>
      </c>
      <c r="Y69" s="33">
        <v>0</v>
      </c>
      <c r="Z69" s="33">
        <v>0</v>
      </c>
      <c r="AA69" s="33">
        <v>0</v>
      </c>
      <c r="AB69" s="33">
        <v>0</v>
      </c>
      <c r="AC69" s="33">
        <v>0</v>
      </c>
      <c r="AD69" s="33">
        <v>0</v>
      </c>
      <c r="AE69" s="33">
        <v>0</v>
      </c>
    </row>
    <row r="70" spans="1:31">
      <c r="A70" s="29" t="s">
        <v>133</v>
      </c>
      <c r="B70" s="29" t="s">
        <v>36</v>
      </c>
      <c r="C70" s="33">
        <v>0</v>
      </c>
      <c r="D70" s="33">
        <v>0</v>
      </c>
      <c r="E70" s="33">
        <v>0</v>
      </c>
      <c r="F70" s="33">
        <v>0</v>
      </c>
      <c r="G70" s="33">
        <v>0</v>
      </c>
      <c r="H70" s="33">
        <v>0</v>
      </c>
      <c r="I70" s="33">
        <v>0</v>
      </c>
      <c r="J70" s="33">
        <v>0</v>
      </c>
      <c r="K70" s="33">
        <v>0</v>
      </c>
      <c r="L70" s="33">
        <v>0</v>
      </c>
      <c r="M70" s="33">
        <v>0</v>
      </c>
      <c r="N70" s="33">
        <v>0</v>
      </c>
      <c r="O70" s="33">
        <v>0</v>
      </c>
      <c r="P70" s="33">
        <v>0</v>
      </c>
      <c r="Q70" s="33">
        <v>0</v>
      </c>
      <c r="R70" s="33">
        <v>0</v>
      </c>
      <c r="S70" s="33">
        <v>0</v>
      </c>
      <c r="T70" s="33">
        <v>0</v>
      </c>
      <c r="U70" s="33">
        <v>0</v>
      </c>
      <c r="V70" s="33">
        <v>0</v>
      </c>
      <c r="W70" s="33">
        <v>0</v>
      </c>
      <c r="X70" s="33">
        <v>0</v>
      </c>
      <c r="Y70" s="33">
        <v>0</v>
      </c>
      <c r="Z70" s="33">
        <v>0</v>
      </c>
      <c r="AA70" s="33">
        <v>0</v>
      </c>
      <c r="AB70" s="33">
        <v>0</v>
      </c>
      <c r="AC70" s="33">
        <v>0</v>
      </c>
      <c r="AD70" s="33">
        <v>0</v>
      </c>
      <c r="AE70" s="33">
        <v>0</v>
      </c>
    </row>
    <row r="71" spans="1:31">
      <c r="A71" s="29" t="s">
        <v>133</v>
      </c>
      <c r="B71" s="29" t="s">
        <v>73</v>
      </c>
      <c r="C71" s="33">
        <v>0</v>
      </c>
      <c r="D71" s="33">
        <v>0</v>
      </c>
      <c r="E71" s="33">
        <v>0</v>
      </c>
      <c r="F71" s="33">
        <v>0</v>
      </c>
      <c r="G71" s="33">
        <v>0</v>
      </c>
      <c r="H71" s="33">
        <v>0</v>
      </c>
      <c r="I71" s="33">
        <v>0</v>
      </c>
      <c r="J71" s="33">
        <v>0</v>
      </c>
      <c r="K71" s="33">
        <v>0</v>
      </c>
      <c r="L71" s="33">
        <v>0</v>
      </c>
      <c r="M71" s="33">
        <v>0</v>
      </c>
      <c r="N71" s="33">
        <v>0</v>
      </c>
      <c r="O71" s="33">
        <v>0</v>
      </c>
      <c r="P71" s="33">
        <v>0</v>
      </c>
      <c r="Q71" s="33">
        <v>0</v>
      </c>
      <c r="R71" s="33">
        <v>0</v>
      </c>
      <c r="S71" s="33">
        <v>0</v>
      </c>
      <c r="T71" s="33">
        <v>0</v>
      </c>
      <c r="U71" s="33">
        <v>0</v>
      </c>
      <c r="V71" s="33">
        <v>0</v>
      </c>
      <c r="W71" s="33">
        <v>0</v>
      </c>
      <c r="X71" s="33">
        <v>0</v>
      </c>
      <c r="Y71" s="33">
        <v>0</v>
      </c>
      <c r="Z71" s="33">
        <v>0</v>
      </c>
      <c r="AA71" s="33">
        <v>0</v>
      </c>
      <c r="AB71" s="33">
        <v>0</v>
      </c>
      <c r="AC71" s="33">
        <v>0</v>
      </c>
      <c r="AD71" s="33">
        <v>0</v>
      </c>
      <c r="AE71" s="33">
        <v>0</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179935.59763450033</v>
      </c>
      <c r="D73" s="35">
        <v>169475.92242635615</v>
      </c>
      <c r="E73" s="35">
        <v>121151.02727390626</v>
      </c>
      <c r="F73" s="35">
        <v>39824.088851455061</v>
      </c>
      <c r="G73" s="35">
        <v>37624.579583469545</v>
      </c>
      <c r="H73" s="35">
        <v>36780.982873422494</v>
      </c>
      <c r="I73" s="35">
        <v>34445.749384364288</v>
      </c>
      <c r="J73" s="35">
        <v>33944.884579834499</v>
      </c>
      <c r="K73" s="35">
        <v>31252.037280445547</v>
      </c>
      <c r="L73" s="35">
        <v>30130.101404929752</v>
      </c>
      <c r="M73" s="35">
        <v>28666.472556737739</v>
      </c>
      <c r="N73" s="35">
        <v>65990.930357364996</v>
      </c>
      <c r="O73" s="35">
        <v>55311.452128457262</v>
      </c>
      <c r="P73" s="35">
        <v>82475.981487979006</v>
      </c>
      <c r="Q73" s="35">
        <v>41301.319631815852</v>
      </c>
      <c r="R73" s="35">
        <v>45155.629633523902</v>
      </c>
      <c r="S73" s="35">
        <v>29700.329362594606</v>
      </c>
      <c r="T73" s="35">
        <v>32616.616620390854</v>
      </c>
      <c r="U73" s="35">
        <v>37456.254115162999</v>
      </c>
      <c r="V73" s="35">
        <v>33214.775164815575</v>
      </c>
      <c r="W73" s="35">
        <v>39180.245544805599</v>
      </c>
      <c r="X73" s="35">
        <v>45793.649577490505</v>
      </c>
      <c r="Y73" s="35">
        <v>55035.812317261705</v>
      </c>
      <c r="Z73" s="35">
        <v>19636.476707282196</v>
      </c>
      <c r="AA73" s="35">
        <v>19362.669972143696</v>
      </c>
      <c r="AB73" s="35">
        <v>18770.979925091597</v>
      </c>
      <c r="AC73" s="35">
        <v>25404.212068451005</v>
      </c>
      <c r="AD73" s="35">
        <v>37576.178073759002</v>
      </c>
      <c r="AE73" s="35">
        <v>36355.783495924254</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1.5292735E-3</v>
      </c>
      <c r="D78" s="33">
        <v>1.4849557000000001E-3</v>
      </c>
      <c r="E78" s="33">
        <v>1.4875691E-3</v>
      </c>
      <c r="F78" s="33">
        <v>1.4478499000000001E-3</v>
      </c>
      <c r="G78" s="33">
        <v>1.3745981000000001E-3</v>
      </c>
      <c r="H78" s="33">
        <v>1.3232790999999999E-3</v>
      </c>
      <c r="I78" s="33">
        <v>1.3164735999999998E-3</v>
      </c>
      <c r="J78" s="33">
        <v>1.31526889999999E-3</v>
      </c>
      <c r="K78" s="33">
        <v>1.3225138999999999E-3</v>
      </c>
      <c r="L78" s="33">
        <v>1.3109459999999999E-3</v>
      </c>
      <c r="M78" s="33">
        <v>1.2676499999999999E-3</v>
      </c>
      <c r="N78" s="33">
        <v>1.28239179999999E-3</v>
      </c>
      <c r="O78" s="33">
        <v>1.2598486999999901E-3</v>
      </c>
      <c r="P78" s="33">
        <v>1.2494725999999999E-3</v>
      </c>
      <c r="Q78" s="33">
        <v>1.2515778999999899E-3</v>
      </c>
      <c r="R78" s="33">
        <v>1.24618839999999E-3</v>
      </c>
      <c r="S78" s="33">
        <v>1.2499126000000001E-3</v>
      </c>
      <c r="T78" s="33">
        <v>1.2467653E-3</v>
      </c>
      <c r="U78" s="33">
        <v>1.3028603000000002E-3</v>
      </c>
      <c r="V78" s="33">
        <v>1.2535351999999999E-3</v>
      </c>
      <c r="W78" s="33">
        <v>1.29435289999999E-3</v>
      </c>
      <c r="X78" s="33">
        <v>1.2536105E-3</v>
      </c>
      <c r="Y78" s="33">
        <v>1.2515343E-3</v>
      </c>
      <c r="Z78" s="33">
        <v>1.2468341999999999E-3</v>
      </c>
      <c r="AA78" s="33">
        <v>1.2428533E-3</v>
      </c>
      <c r="AB78" s="33">
        <v>1.2474287999999999E-3</v>
      </c>
      <c r="AC78" s="33">
        <v>1.2504338999999999E-3</v>
      </c>
      <c r="AD78" s="33">
        <v>1.2655383E-3</v>
      </c>
      <c r="AE78" s="33">
        <v>1.2449766000000001E-3</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1.8521732399999998E-3</v>
      </c>
      <c r="D80" s="33">
        <v>1.7627381000000001E-3</v>
      </c>
      <c r="E80" s="33">
        <v>1.81425762E-3</v>
      </c>
      <c r="F80" s="33">
        <v>1.8005177900000001E-3</v>
      </c>
      <c r="G80" s="33">
        <v>1.6783520000000004E-3</v>
      </c>
      <c r="H80" s="33">
        <v>1.6845424200000001E-3</v>
      </c>
      <c r="I80" s="33">
        <v>1.6802277799999998E-3</v>
      </c>
      <c r="J80" s="33">
        <v>1.682122359999998E-3</v>
      </c>
      <c r="K80" s="33">
        <v>1.7005308099999992E-3</v>
      </c>
      <c r="L80" s="33">
        <v>1.6939605E-3</v>
      </c>
      <c r="M80" s="33">
        <v>1.6184156299999999E-3</v>
      </c>
      <c r="N80" s="33">
        <v>12.048722075640001</v>
      </c>
      <c r="O80" s="33">
        <v>1.62170152E-3</v>
      </c>
      <c r="P80" s="33">
        <v>1.6123402099999999E-3</v>
      </c>
      <c r="Q80" s="33">
        <v>1.6126732400000001E-3</v>
      </c>
      <c r="R80" s="33">
        <v>1.6008488300000001E-3</v>
      </c>
      <c r="S80" s="33">
        <v>1.6193978799999992E-3</v>
      </c>
      <c r="T80" s="33">
        <v>1.5896973299999999E-3</v>
      </c>
      <c r="U80" s="33">
        <v>1.6120090999999998E-3</v>
      </c>
      <c r="V80" s="33">
        <v>1.2799249899999999E-3</v>
      </c>
      <c r="W80" s="33">
        <v>3.8112746778699997</v>
      </c>
      <c r="X80" s="33">
        <v>1.2809689899999999E-3</v>
      </c>
      <c r="Y80" s="33">
        <v>1.2812674099999999E-3</v>
      </c>
      <c r="Z80" s="33">
        <v>1.2808241799999989E-3</v>
      </c>
      <c r="AA80" s="33">
        <v>1.25777837E-3</v>
      </c>
      <c r="AB80" s="33">
        <v>1.2766455400000001E-3</v>
      </c>
      <c r="AC80" s="33">
        <v>1.2750911399999989E-3</v>
      </c>
      <c r="AD80" s="33">
        <v>11.81816100985</v>
      </c>
      <c r="AE80" s="33">
        <v>1.2638783199999989E-3</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0</v>
      </c>
      <c r="D82" s="33">
        <v>0</v>
      </c>
      <c r="E82" s="33">
        <v>0</v>
      </c>
      <c r="F82" s="33">
        <v>0</v>
      </c>
      <c r="G82" s="33">
        <v>0</v>
      </c>
      <c r="H82" s="33">
        <v>0</v>
      </c>
      <c r="I82" s="33">
        <v>0</v>
      </c>
      <c r="J82" s="33">
        <v>0</v>
      </c>
      <c r="K82" s="33">
        <v>0</v>
      </c>
      <c r="L82" s="33">
        <v>0</v>
      </c>
      <c r="M82" s="33">
        <v>0</v>
      </c>
      <c r="N82" s="33">
        <v>0</v>
      </c>
      <c r="O82" s="33">
        <v>0</v>
      </c>
      <c r="P82" s="33">
        <v>0</v>
      </c>
      <c r="Q82" s="33">
        <v>0</v>
      </c>
      <c r="R82" s="33">
        <v>0</v>
      </c>
      <c r="S82" s="33">
        <v>0</v>
      </c>
      <c r="T82" s="33">
        <v>0</v>
      </c>
      <c r="U82" s="33">
        <v>0</v>
      </c>
      <c r="V82" s="33">
        <v>0</v>
      </c>
      <c r="W82" s="33">
        <v>0</v>
      </c>
      <c r="X82" s="33">
        <v>0</v>
      </c>
      <c r="Y82" s="33">
        <v>0</v>
      </c>
      <c r="Z82" s="33">
        <v>0</v>
      </c>
      <c r="AA82" s="33">
        <v>0</v>
      </c>
      <c r="AB82" s="33">
        <v>0</v>
      </c>
      <c r="AC82" s="33">
        <v>0</v>
      </c>
      <c r="AD82" s="33">
        <v>0</v>
      </c>
      <c r="AE82" s="33">
        <v>0</v>
      </c>
    </row>
    <row r="83" spans="1:31">
      <c r="A83" s="29" t="s">
        <v>134</v>
      </c>
      <c r="B83" s="29" t="s">
        <v>68</v>
      </c>
      <c r="C83" s="33">
        <v>0</v>
      </c>
      <c r="D83" s="33">
        <v>0</v>
      </c>
      <c r="E83" s="33">
        <v>0</v>
      </c>
      <c r="F83" s="33">
        <v>0</v>
      </c>
      <c r="G83" s="33">
        <v>0</v>
      </c>
      <c r="H83" s="33">
        <v>0</v>
      </c>
      <c r="I83" s="33">
        <v>0</v>
      </c>
      <c r="J83" s="33">
        <v>0</v>
      </c>
      <c r="K83" s="33">
        <v>0</v>
      </c>
      <c r="L83" s="33">
        <v>0</v>
      </c>
      <c r="M83" s="33">
        <v>0</v>
      </c>
      <c r="N83" s="33">
        <v>0</v>
      </c>
      <c r="O83" s="33">
        <v>0</v>
      </c>
      <c r="P83" s="33">
        <v>0</v>
      </c>
      <c r="Q83" s="33">
        <v>0</v>
      </c>
      <c r="R83" s="33">
        <v>0</v>
      </c>
      <c r="S83" s="33">
        <v>0</v>
      </c>
      <c r="T83" s="33">
        <v>0</v>
      </c>
      <c r="U83" s="33">
        <v>0</v>
      </c>
      <c r="V83" s="33">
        <v>0</v>
      </c>
      <c r="W83" s="33">
        <v>0</v>
      </c>
      <c r="X83" s="33">
        <v>0</v>
      </c>
      <c r="Y83" s="33">
        <v>0</v>
      </c>
      <c r="Z83" s="33">
        <v>0</v>
      </c>
      <c r="AA83" s="33">
        <v>0</v>
      </c>
      <c r="AB83" s="33">
        <v>0</v>
      </c>
      <c r="AC83" s="33">
        <v>0</v>
      </c>
      <c r="AD83" s="33">
        <v>0</v>
      </c>
      <c r="AE83" s="33">
        <v>0</v>
      </c>
    </row>
    <row r="84" spans="1:31">
      <c r="A84" s="29" t="s">
        <v>134</v>
      </c>
      <c r="B84" s="29" t="s">
        <v>36</v>
      </c>
      <c r="C84" s="33">
        <v>0</v>
      </c>
      <c r="D84" s="33">
        <v>0</v>
      </c>
      <c r="E84" s="33">
        <v>0</v>
      </c>
      <c r="F84" s="33">
        <v>0</v>
      </c>
      <c r="G84" s="33">
        <v>0</v>
      </c>
      <c r="H84" s="33">
        <v>0</v>
      </c>
      <c r="I84" s="33">
        <v>0</v>
      </c>
      <c r="J84" s="33">
        <v>0</v>
      </c>
      <c r="K84" s="33">
        <v>0</v>
      </c>
      <c r="L84" s="33">
        <v>0</v>
      </c>
      <c r="M84" s="33">
        <v>0</v>
      </c>
      <c r="N84" s="33">
        <v>0</v>
      </c>
      <c r="O84" s="33">
        <v>0</v>
      </c>
      <c r="P84" s="33">
        <v>0</v>
      </c>
      <c r="Q84" s="33">
        <v>0</v>
      </c>
      <c r="R84" s="33">
        <v>0</v>
      </c>
      <c r="S84" s="33">
        <v>0</v>
      </c>
      <c r="T84" s="33">
        <v>0</v>
      </c>
      <c r="U84" s="33">
        <v>0</v>
      </c>
      <c r="V84" s="33">
        <v>0</v>
      </c>
      <c r="W84" s="33">
        <v>0</v>
      </c>
      <c r="X84" s="33">
        <v>0</v>
      </c>
      <c r="Y84" s="33">
        <v>0</v>
      </c>
      <c r="Z84" s="33">
        <v>0</v>
      </c>
      <c r="AA84" s="33">
        <v>0</v>
      </c>
      <c r="AB84" s="33">
        <v>0</v>
      </c>
      <c r="AC84" s="33">
        <v>0</v>
      </c>
      <c r="AD84" s="33">
        <v>0</v>
      </c>
      <c r="AE84" s="33">
        <v>0</v>
      </c>
    </row>
    <row r="85" spans="1:31">
      <c r="A85" s="29" t="s">
        <v>134</v>
      </c>
      <c r="B85" s="29" t="s">
        <v>73</v>
      </c>
      <c r="C85" s="33">
        <v>0</v>
      </c>
      <c r="D85" s="33">
        <v>0</v>
      </c>
      <c r="E85" s="33">
        <v>0</v>
      </c>
      <c r="F85" s="33">
        <v>0</v>
      </c>
      <c r="G85" s="33">
        <v>0</v>
      </c>
      <c r="H85" s="33">
        <v>0</v>
      </c>
      <c r="I85" s="33">
        <v>0</v>
      </c>
      <c r="J85" s="33">
        <v>0</v>
      </c>
      <c r="K85" s="33">
        <v>0</v>
      </c>
      <c r="L85" s="33">
        <v>0</v>
      </c>
      <c r="M85" s="33">
        <v>0</v>
      </c>
      <c r="N85" s="33">
        <v>0</v>
      </c>
      <c r="O85" s="33">
        <v>0</v>
      </c>
      <c r="P85" s="33">
        <v>0</v>
      </c>
      <c r="Q85" s="33">
        <v>0</v>
      </c>
      <c r="R85" s="33">
        <v>0</v>
      </c>
      <c r="S85" s="33">
        <v>0</v>
      </c>
      <c r="T85" s="33">
        <v>0</v>
      </c>
      <c r="U85" s="33">
        <v>0</v>
      </c>
      <c r="V85" s="33">
        <v>0</v>
      </c>
      <c r="W85" s="33">
        <v>0</v>
      </c>
      <c r="X85" s="33">
        <v>0</v>
      </c>
      <c r="Y85" s="33">
        <v>0</v>
      </c>
      <c r="Z85" s="33">
        <v>0</v>
      </c>
      <c r="AA85" s="33">
        <v>0</v>
      </c>
      <c r="AB85" s="33">
        <v>0</v>
      </c>
      <c r="AC85" s="33">
        <v>0</v>
      </c>
      <c r="AD85" s="33">
        <v>0</v>
      </c>
      <c r="AE85" s="33">
        <v>0</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3.3814467399999998E-3</v>
      </c>
      <c r="D87" s="35">
        <v>3.2476938000000001E-3</v>
      </c>
      <c r="E87" s="35">
        <v>3.3018267200000001E-3</v>
      </c>
      <c r="F87" s="35">
        <v>3.2483676900000001E-3</v>
      </c>
      <c r="G87" s="35">
        <v>3.0529501000000005E-3</v>
      </c>
      <c r="H87" s="35">
        <v>3.00782152E-3</v>
      </c>
      <c r="I87" s="35">
        <v>2.9967013799999994E-3</v>
      </c>
      <c r="J87" s="35">
        <v>2.997391259999988E-3</v>
      </c>
      <c r="K87" s="35">
        <v>3.0230447099999988E-3</v>
      </c>
      <c r="L87" s="35">
        <v>3.0049064999999996E-3</v>
      </c>
      <c r="M87" s="35">
        <v>2.8860656299999998E-3</v>
      </c>
      <c r="N87" s="35">
        <v>12.050004467440001</v>
      </c>
      <c r="O87" s="35">
        <v>2.8815502199999901E-3</v>
      </c>
      <c r="P87" s="35">
        <v>2.8618128099999998E-3</v>
      </c>
      <c r="Q87" s="35">
        <v>2.8642511399999898E-3</v>
      </c>
      <c r="R87" s="35">
        <v>2.8470372299999902E-3</v>
      </c>
      <c r="S87" s="35">
        <v>2.8693104799999993E-3</v>
      </c>
      <c r="T87" s="35">
        <v>2.8364626299999997E-3</v>
      </c>
      <c r="U87" s="35">
        <v>2.9148693999999998E-3</v>
      </c>
      <c r="V87" s="35">
        <v>2.5334601899999996E-3</v>
      </c>
      <c r="W87" s="35">
        <v>3.8125690307699998</v>
      </c>
      <c r="X87" s="35">
        <v>2.5345794900000001E-3</v>
      </c>
      <c r="Y87" s="35">
        <v>2.5328017100000001E-3</v>
      </c>
      <c r="Z87" s="35">
        <v>2.5276583799999988E-3</v>
      </c>
      <c r="AA87" s="35">
        <v>2.50063167E-3</v>
      </c>
      <c r="AB87" s="35">
        <v>2.5240743399999998E-3</v>
      </c>
      <c r="AC87" s="35">
        <v>2.5255250399999988E-3</v>
      </c>
      <c r="AD87" s="35">
        <v>11.81942654815</v>
      </c>
      <c r="AE87" s="35">
        <v>2.508854919999999E-3</v>
      </c>
    </row>
  </sheetData>
  <sheetProtection algorithmName="SHA-512" hashValue="2acFAbyTFA5Tu9H91LsBJ9WtfwMHj4SO2YXT5vxvdNhplwrKhFvMA268msffuUjkSah+bucaOGnxq1L0UqORzg==" saltValue="SpwVgTeQVTDi/D3l+gKT0g=="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57E188"/>
  </sheetPr>
  <dimension ref="A1:AE87"/>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146</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147</v>
      </c>
      <c r="B2" s="18" t="s">
        <v>148</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0</v>
      </c>
      <c r="D6" s="33">
        <v>0</v>
      </c>
      <c r="E6" s="33">
        <v>0</v>
      </c>
      <c r="F6" s="33">
        <v>0</v>
      </c>
      <c r="G6" s="33">
        <v>0</v>
      </c>
      <c r="H6" s="33">
        <v>0</v>
      </c>
      <c r="I6" s="33">
        <v>0</v>
      </c>
      <c r="J6" s="33">
        <v>0</v>
      </c>
      <c r="K6" s="33">
        <v>0</v>
      </c>
      <c r="L6" s="33">
        <v>0</v>
      </c>
      <c r="M6" s="33">
        <v>0</v>
      </c>
      <c r="N6" s="33">
        <v>0</v>
      </c>
      <c r="O6" s="33">
        <v>0</v>
      </c>
      <c r="P6" s="33">
        <v>0</v>
      </c>
      <c r="Q6" s="33">
        <v>0</v>
      </c>
      <c r="R6" s="33">
        <v>0</v>
      </c>
      <c r="S6" s="33">
        <v>0</v>
      </c>
      <c r="T6" s="33">
        <v>0</v>
      </c>
      <c r="U6" s="33">
        <v>0</v>
      </c>
      <c r="V6" s="33">
        <v>0</v>
      </c>
      <c r="W6" s="33">
        <v>0</v>
      </c>
      <c r="X6" s="33">
        <v>0</v>
      </c>
      <c r="Y6" s="33">
        <v>0</v>
      </c>
      <c r="Z6" s="33">
        <v>0</v>
      </c>
      <c r="AA6" s="33">
        <v>0</v>
      </c>
      <c r="AB6" s="33">
        <v>0</v>
      </c>
      <c r="AC6" s="33">
        <v>0</v>
      </c>
      <c r="AD6" s="33">
        <v>0</v>
      </c>
      <c r="AE6" s="33">
        <v>0</v>
      </c>
    </row>
    <row r="7" spans="1:31">
      <c r="A7" s="29" t="s">
        <v>40</v>
      </c>
      <c r="B7" s="29" t="s">
        <v>71</v>
      </c>
      <c r="C7" s="33">
        <v>0</v>
      </c>
      <c r="D7" s="33">
        <v>0</v>
      </c>
      <c r="E7" s="33">
        <v>0</v>
      </c>
      <c r="F7" s="33">
        <v>0</v>
      </c>
      <c r="G7" s="33">
        <v>0</v>
      </c>
      <c r="H7" s="33">
        <v>0</v>
      </c>
      <c r="I7" s="33">
        <v>0</v>
      </c>
      <c r="J7" s="33">
        <v>0</v>
      </c>
      <c r="K7" s="33">
        <v>0</v>
      </c>
      <c r="L7" s="33">
        <v>0</v>
      </c>
      <c r="M7" s="33">
        <v>0</v>
      </c>
      <c r="N7" s="33">
        <v>0</v>
      </c>
      <c r="O7" s="33">
        <v>0</v>
      </c>
      <c r="P7" s="33">
        <v>0</v>
      </c>
      <c r="Q7" s="33">
        <v>0</v>
      </c>
      <c r="R7" s="33">
        <v>0</v>
      </c>
      <c r="S7" s="33">
        <v>0</v>
      </c>
      <c r="T7" s="33">
        <v>0</v>
      </c>
      <c r="U7" s="33">
        <v>0</v>
      </c>
      <c r="V7" s="33">
        <v>0</v>
      </c>
      <c r="W7" s="33">
        <v>0</v>
      </c>
      <c r="X7" s="33">
        <v>0</v>
      </c>
      <c r="Y7" s="33">
        <v>0</v>
      </c>
      <c r="Z7" s="33">
        <v>0</v>
      </c>
      <c r="AA7" s="33">
        <v>0</v>
      </c>
      <c r="AB7" s="33">
        <v>0</v>
      </c>
      <c r="AC7" s="33">
        <v>0</v>
      </c>
      <c r="AD7" s="33">
        <v>0</v>
      </c>
      <c r="AE7" s="33">
        <v>0</v>
      </c>
    </row>
    <row r="8" spans="1:31">
      <c r="A8" s="29" t="s">
        <v>40</v>
      </c>
      <c r="B8" s="29" t="s">
        <v>20</v>
      </c>
      <c r="C8" s="33">
        <v>2.3245260641717659E-3</v>
      </c>
      <c r="D8" s="33">
        <v>2.249731506410552E-3</v>
      </c>
      <c r="E8" s="33">
        <v>2.3533892917486439E-3</v>
      </c>
      <c r="F8" s="33">
        <v>2.4521365394380443E-3</v>
      </c>
      <c r="G8" s="33">
        <v>2.3398249412803357E-3</v>
      </c>
      <c r="H8" s="33">
        <v>2.2326573858290066E-3</v>
      </c>
      <c r="I8" s="33">
        <v>2.1713441269531888E-3</v>
      </c>
      <c r="J8" s="33">
        <v>2.2518046027384161E-3</v>
      </c>
      <c r="K8" s="33">
        <v>2.1606150721929411E-3</v>
      </c>
      <c r="L8" s="33">
        <v>2.0952203626173351E-3</v>
      </c>
      <c r="M8" s="33">
        <v>2.0782894321764839E-3</v>
      </c>
      <c r="N8" s="33">
        <v>3.1551066606863311E-3</v>
      </c>
      <c r="O8" s="33">
        <v>3.0315330328344135E-3</v>
      </c>
      <c r="P8" s="33">
        <v>2.9008810173148749E-3</v>
      </c>
      <c r="Q8" s="33">
        <v>2.8996706811875101E-3</v>
      </c>
      <c r="R8" s="33">
        <v>2.8337578141506589E-3</v>
      </c>
      <c r="S8" s="33">
        <v>5.5160753686906584E-3</v>
      </c>
      <c r="T8" s="33">
        <v>5.2745177984330647E-3</v>
      </c>
      <c r="U8" s="33">
        <v>5.792396627231711E-3</v>
      </c>
      <c r="V8" s="33">
        <v>5.511640669436854E-3</v>
      </c>
      <c r="W8" s="33">
        <v>7.0088532920497592E-3</v>
      </c>
      <c r="X8" s="33">
        <v>6.9574283174697474E-3</v>
      </c>
      <c r="Y8" s="33">
        <v>6.7024418423099761E-3</v>
      </c>
      <c r="Z8" s="33">
        <v>6.3892414074263873E-3</v>
      </c>
      <c r="AA8" s="33">
        <v>6.4432341712786769E-3</v>
      </c>
      <c r="AB8" s="33">
        <v>6.1991163347601633E-3</v>
      </c>
      <c r="AC8" s="33">
        <v>5.9376005026516125E-3</v>
      </c>
      <c r="AD8" s="33">
        <v>8.4523579673063745E-3</v>
      </c>
      <c r="AE8" s="33">
        <v>8.0068352992942356E-3</v>
      </c>
    </row>
    <row r="9" spans="1:31">
      <c r="A9" s="29" t="s">
        <v>40</v>
      </c>
      <c r="B9" s="29" t="s">
        <v>32</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40</v>
      </c>
      <c r="B10" s="29" t="s">
        <v>66</v>
      </c>
      <c r="C10" s="33">
        <v>6.5887585470764398E-3</v>
      </c>
      <c r="D10" s="33">
        <v>6.4626120288929509E-3</v>
      </c>
      <c r="E10" s="33">
        <v>6.2225449544746764E-3</v>
      </c>
      <c r="F10" s="33">
        <v>5.9209398191491817E-3</v>
      </c>
      <c r="G10" s="33">
        <v>5.6497517335800784E-3</v>
      </c>
      <c r="H10" s="33">
        <v>5.3909844764606727E-3</v>
      </c>
      <c r="I10" s="33">
        <v>5.1578312273717706E-3</v>
      </c>
      <c r="J10" s="33">
        <v>5.0305290319858399E-3</v>
      </c>
      <c r="K10" s="33">
        <v>4.9727438044269148E-3</v>
      </c>
      <c r="L10" s="33">
        <v>4.9760702154374664E-3</v>
      </c>
      <c r="M10" s="33">
        <v>5.0030078855640824E-3</v>
      </c>
      <c r="N10" s="33">
        <v>6.3785029932304296E-3</v>
      </c>
      <c r="O10" s="33">
        <v>6.0863578155448484E-3</v>
      </c>
      <c r="P10" s="33">
        <v>5.8224211404530306E-3</v>
      </c>
      <c r="Q10" s="33">
        <v>6.1717561673697357E-3</v>
      </c>
      <c r="R10" s="33">
        <v>6.0079357480051186E-3</v>
      </c>
      <c r="S10" s="33">
        <v>1.7627971126113702E-2</v>
      </c>
      <c r="T10" s="33">
        <v>1.6867537523319064E-2</v>
      </c>
      <c r="U10" s="33">
        <v>30880.100648610198</v>
      </c>
      <c r="V10" s="33">
        <v>29383.35020275104</v>
      </c>
      <c r="W10" s="33">
        <v>32571.184626996084</v>
      </c>
      <c r="X10" s="33">
        <v>31079.386561030333</v>
      </c>
      <c r="Y10" s="33">
        <v>31489.919460032153</v>
      </c>
      <c r="Z10" s="33">
        <v>55250.014061600217</v>
      </c>
      <c r="AA10" s="33">
        <v>64554.59454961172</v>
      </c>
      <c r="AB10" s="33">
        <v>94934.494414434594</v>
      </c>
      <c r="AC10" s="33">
        <v>90828.697789774917</v>
      </c>
      <c r="AD10" s="33">
        <v>117430.49348580373</v>
      </c>
      <c r="AE10" s="33">
        <v>115844.22916247815</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7.6610394266218226E-2</v>
      </c>
      <c r="D12" s="33">
        <v>90911.141794337294</v>
      </c>
      <c r="E12" s="33">
        <v>188682.05897736648</v>
      </c>
      <c r="F12" s="33">
        <v>306800.28717396903</v>
      </c>
      <c r="G12" s="33">
        <v>415772.19098046451</v>
      </c>
      <c r="H12" s="33">
        <v>488750.01523556648</v>
      </c>
      <c r="I12" s="33">
        <v>620447.97358425823</v>
      </c>
      <c r="J12" s="33">
        <v>722460.48039933911</v>
      </c>
      <c r="K12" s="33">
        <v>976644.24191900215</v>
      </c>
      <c r="L12" s="33">
        <v>942539.30034876149</v>
      </c>
      <c r="M12" s="33">
        <v>911898.60051478329</v>
      </c>
      <c r="N12" s="33">
        <v>901936.42329191137</v>
      </c>
      <c r="O12" s="33">
        <v>900168.75678816112</v>
      </c>
      <c r="P12" s="33">
        <v>879784.55780134967</v>
      </c>
      <c r="Q12" s="33">
        <v>905990.71805664408</v>
      </c>
      <c r="R12" s="33">
        <v>941085.37895297841</v>
      </c>
      <c r="S12" s="33">
        <v>1131047.643075631</v>
      </c>
      <c r="T12" s="33">
        <v>1136482.1435225273</v>
      </c>
      <c r="U12" s="33">
        <v>1143648.4515062219</v>
      </c>
      <c r="V12" s="33">
        <v>1110244.5687783845</v>
      </c>
      <c r="W12" s="33">
        <v>1130425.5453593736</v>
      </c>
      <c r="X12" s="33">
        <v>1185407.7645623116</v>
      </c>
      <c r="Y12" s="33">
        <v>1180945.9893708825</v>
      </c>
      <c r="Z12" s="33">
        <v>1146145.708810675</v>
      </c>
      <c r="AA12" s="33">
        <v>1162259.7689828924</v>
      </c>
      <c r="AB12" s="33">
        <v>1183474.4345708922</v>
      </c>
      <c r="AC12" s="33">
        <v>1149224.735812977</v>
      </c>
      <c r="AD12" s="33">
        <v>1096382.0525443393</v>
      </c>
      <c r="AE12" s="33">
        <v>1048221.1965617208</v>
      </c>
    </row>
    <row r="13" spans="1:31">
      <c r="A13" s="29" t="s">
        <v>40</v>
      </c>
      <c r="B13" s="29" t="s">
        <v>68</v>
      </c>
      <c r="C13" s="33">
        <v>7.7832409726626235E-3</v>
      </c>
      <c r="D13" s="33">
        <v>1.2231513775263936E-2</v>
      </c>
      <c r="E13" s="33">
        <v>1.334636223341403E-2</v>
      </c>
      <c r="F13" s="33">
        <v>1.4981100827033331E-2</v>
      </c>
      <c r="G13" s="33">
        <v>1.7161786804659188E-2</v>
      </c>
      <c r="H13" s="33">
        <v>1.773161174014613E-2</v>
      </c>
      <c r="I13" s="33">
        <v>4.5978485542408055E-2</v>
      </c>
      <c r="J13" s="33">
        <v>10383.62305087725</v>
      </c>
      <c r="K13" s="33">
        <v>196621.98995438335</v>
      </c>
      <c r="L13" s="33">
        <v>187616.403283505</v>
      </c>
      <c r="M13" s="33">
        <v>179502.2324722484</v>
      </c>
      <c r="N13" s="33">
        <v>170801.81059727157</v>
      </c>
      <c r="O13" s="33">
        <v>162978.82757474334</v>
      </c>
      <c r="P13" s="33">
        <v>155514.14894063323</v>
      </c>
      <c r="Q13" s="33">
        <v>148788.35912544309</v>
      </c>
      <c r="R13" s="33">
        <v>141576.63042429302</v>
      </c>
      <c r="S13" s="33">
        <v>180952.92431742125</v>
      </c>
      <c r="T13" s="33">
        <v>172665.00430004817</v>
      </c>
      <c r="U13" s="33">
        <v>165197.46177673872</v>
      </c>
      <c r="V13" s="33">
        <v>165223.48783509314</v>
      </c>
      <c r="W13" s="33">
        <v>175844.80684209641</v>
      </c>
      <c r="X13" s="33">
        <v>270235.06776340463</v>
      </c>
      <c r="Y13" s="33">
        <v>263857.68826385413</v>
      </c>
      <c r="Z13" s="33">
        <v>251068.57499436766</v>
      </c>
      <c r="AA13" s="33">
        <v>259740.73571331397</v>
      </c>
      <c r="AB13" s="33">
        <v>310520.4821797628</v>
      </c>
      <c r="AC13" s="33">
        <v>306716.91229482088</v>
      </c>
      <c r="AD13" s="33">
        <v>320907.24572957831</v>
      </c>
      <c r="AE13" s="33">
        <v>337250.64479834645</v>
      </c>
    </row>
    <row r="14" spans="1:31">
      <c r="A14" s="29" t="s">
        <v>40</v>
      </c>
      <c r="B14" s="29" t="s">
        <v>36</v>
      </c>
      <c r="C14" s="33">
        <v>1.382159079531E-2</v>
      </c>
      <c r="D14" s="33">
        <v>1.333051803300061E-2</v>
      </c>
      <c r="E14" s="33">
        <v>1.2753990015714829E-2</v>
      </c>
      <c r="F14" s="33">
        <v>1.2135807437240492E-2</v>
      </c>
      <c r="G14" s="33">
        <v>1.180081648703867E-2</v>
      </c>
      <c r="H14" s="33">
        <v>1.144455486929364E-2</v>
      </c>
      <c r="I14" s="33">
        <v>1.241915274575826E-2</v>
      </c>
      <c r="J14" s="33">
        <v>1.3343648064804441E-2</v>
      </c>
      <c r="K14" s="33">
        <v>2.5641251426796539E-2</v>
      </c>
      <c r="L14" s="33">
        <v>2.4921697472900826E-2</v>
      </c>
      <c r="M14" s="33">
        <v>2.4085618148134435E-2</v>
      </c>
      <c r="N14" s="33">
        <v>3.2454435530336279E-2</v>
      </c>
      <c r="O14" s="33">
        <v>4.449360705631579E-2</v>
      </c>
      <c r="P14" s="33">
        <v>4.2640196153193102E-2</v>
      </c>
      <c r="Q14" s="33">
        <v>5.1088482247572467E-2</v>
      </c>
      <c r="R14" s="33">
        <v>4.8925523875274268E-2</v>
      </c>
      <c r="S14" s="33">
        <v>22238.515438537608</v>
      </c>
      <c r="T14" s="33">
        <v>21219.957595107968</v>
      </c>
      <c r="U14" s="33">
        <v>32648.026738340177</v>
      </c>
      <c r="V14" s="33">
        <v>31065.585423473858</v>
      </c>
      <c r="W14" s="33">
        <v>99353.894477582988</v>
      </c>
      <c r="X14" s="33">
        <v>94803.334788956839</v>
      </c>
      <c r="Y14" s="33">
        <v>90703.210833291916</v>
      </c>
      <c r="Z14" s="33">
        <v>103701.97843988558</v>
      </c>
      <c r="AA14" s="33">
        <v>98952.269590328084</v>
      </c>
      <c r="AB14" s="33">
        <v>120549.72636405443</v>
      </c>
      <c r="AC14" s="33">
        <v>115336.10308590104</v>
      </c>
      <c r="AD14" s="33">
        <v>126561.35553648724</v>
      </c>
      <c r="AE14" s="33">
        <v>120764.64739326498</v>
      </c>
    </row>
    <row r="15" spans="1:31">
      <c r="A15" s="29" t="s">
        <v>40</v>
      </c>
      <c r="B15" s="29" t="s">
        <v>73</v>
      </c>
      <c r="C15" s="33">
        <v>0</v>
      </c>
      <c r="D15" s="33">
        <v>0</v>
      </c>
      <c r="E15" s="33">
        <v>1.964540715000274E-2</v>
      </c>
      <c r="F15" s="33">
        <v>2.1109973564252066E-2</v>
      </c>
      <c r="G15" s="33">
        <v>2.070634569934892E-2</v>
      </c>
      <c r="H15" s="33">
        <v>2.0354578581084932E-2</v>
      </c>
      <c r="I15" s="33">
        <v>2.0112566152149191E-2</v>
      </c>
      <c r="J15" s="33">
        <v>2.0821825468864831E-2</v>
      </c>
      <c r="K15" s="33">
        <v>241735.98022665372</v>
      </c>
      <c r="L15" s="33">
        <v>230664.10420604749</v>
      </c>
      <c r="M15" s="33">
        <v>220688.17474655042</v>
      </c>
      <c r="N15" s="33">
        <v>209991.48914972213</v>
      </c>
      <c r="O15" s="33">
        <v>200373.57558692581</v>
      </c>
      <c r="P15" s="33">
        <v>191196.16000285541</v>
      </c>
      <c r="Q15" s="33">
        <v>182927.17290072184</v>
      </c>
      <c r="R15" s="33">
        <v>174060.74103154993</v>
      </c>
      <c r="S15" s="33">
        <v>257268.39953289105</v>
      </c>
      <c r="T15" s="33">
        <v>245485.11423470039</v>
      </c>
      <c r="U15" s="33">
        <v>237008.02306109248</v>
      </c>
      <c r="V15" s="33">
        <v>225520.30585566125</v>
      </c>
      <c r="W15" s="33">
        <v>229113.91026031907</v>
      </c>
      <c r="X15" s="33">
        <v>268098.88141166436</v>
      </c>
      <c r="Y15" s="33">
        <v>256503.944487431</v>
      </c>
      <c r="Z15" s="33">
        <v>272408.50222508551</v>
      </c>
      <c r="AA15" s="33">
        <v>259931.77711209719</v>
      </c>
      <c r="AB15" s="33">
        <v>275623.77092570503</v>
      </c>
      <c r="AC15" s="33">
        <v>263703.3923106218</v>
      </c>
      <c r="AD15" s="33">
        <v>280544.07862834266</v>
      </c>
      <c r="AE15" s="33">
        <v>267694.73158120696</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9.3306919850129053E-2</v>
      </c>
      <c r="D17" s="35">
        <v>90911.162738194602</v>
      </c>
      <c r="E17" s="35">
        <v>188682.08089966298</v>
      </c>
      <c r="F17" s="35">
        <v>306800.31052814622</v>
      </c>
      <c r="G17" s="35">
        <v>415772.21613182797</v>
      </c>
      <c r="H17" s="35">
        <v>488750.04059082008</v>
      </c>
      <c r="I17" s="35">
        <v>620448.02689191909</v>
      </c>
      <c r="J17" s="35">
        <v>732844.11073255003</v>
      </c>
      <c r="K17" s="35">
        <v>1173266.2390067442</v>
      </c>
      <c r="L17" s="35">
        <v>1130155.7107035571</v>
      </c>
      <c r="M17" s="35">
        <v>1091400.8400683291</v>
      </c>
      <c r="N17" s="35">
        <v>1072738.2434227925</v>
      </c>
      <c r="O17" s="35">
        <v>1063147.5934807954</v>
      </c>
      <c r="P17" s="35">
        <v>1035298.7154652851</v>
      </c>
      <c r="Q17" s="35">
        <v>1054779.086253514</v>
      </c>
      <c r="R17" s="35">
        <v>1082662.018218965</v>
      </c>
      <c r="S17" s="35">
        <v>1312000.5905370987</v>
      </c>
      <c r="T17" s="35">
        <v>1309147.1699646306</v>
      </c>
      <c r="U17" s="35">
        <v>1339726.0197239674</v>
      </c>
      <c r="V17" s="35">
        <v>1304851.4123278693</v>
      </c>
      <c r="W17" s="35">
        <v>1338841.5438373194</v>
      </c>
      <c r="X17" s="35">
        <v>1486722.2258441749</v>
      </c>
      <c r="Y17" s="35">
        <v>1476293.6037972108</v>
      </c>
      <c r="Z17" s="35">
        <v>1452464.3042558841</v>
      </c>
      <c r="AA17" s="35">
        <v>1486555.1056890523</v>
      </c>
      <c r="AB17" s="35">
        <v>1588929.4173642059</v>
      </c>
      <c r="AC17" s="35">
        <v>1546770.3518351733</v>
      </c>
      <c r="AD17" s="35">
        <v>1534719.8002120792</v>
      </c>
      <c r="AE17" s="35">
        <v>1501316.0785293807</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0</v>
      </c>
      <c r="D20" s="33">
        <v>0</v>
      </c>
      <c r="E20" s="33">
        <v>0</v>
      </c>
      <c r="F20" s="33">
        <v>0</v>
      </c>
      <c r="G20" s="33">
        <v>0</v>
      </c>
      <c r="H20" s="33">
        <v>0</v>
      </c>
      <c r="I20" s="33">
        <v>0</v>
      </c>
      <c r="J20" s="33">
        <v>0</v>
      </c>
      <c r="K20" s="33">
        <v>0</v>
      </c>
      <c r="L20" s="33">
        <v>0</v>
      </c>
      <c r="M20" s="33">
        <v>0</v>
      </c>
      <c r="N20" s="33">
        <v>0</v>
      </c>
      <c r="O20" s="33">
        <v>0</v>
      </c>
      <c r="P20" s="33">
        <v>0</v>
      </c>
      <c r="Q20" s="33">
        <v>0</v>
      </c>
      <c r="R20" s="33">
        <v>0</v>
      </c>
      <c r="S20" s="33">
        <v>0</v>
      </c>
      <c r="T20" s="33">
        <v>0</v>
      </c>
      <c r="U20" s="33">
        <v>0</v>
      </c>
      <c r="V20" s="33">
        <v>0</v>
      </c>
      <c r="W20" s="33">
        <v>0</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4.8444222069243597E-4</v>
      </c>
      <c r="D22" s="33">
        <v>4.7705581764787502E-4</v>
      </c>
      <c r="E22" s="33">
        <v>4.9516199286157294E-4</v>
      </c>
      <c r="F22" s="33">
        <v>5.3358338033587208E-4</v>
      </c>
      <c r="G22" s="33">
        <v>5.0914444668267197E-4</v>
      </c>
      <c r="H22" s="33">
        <v>4.8582485351142201E-4</v>
      </c>
      <c r="I22" s="33">
        <v>4.6481354405970301E-4</v>
      </c>
      <c r="J22" s="33">
        <v>4.7140232473251898E-4</v>
      </c>
      <c r="K22" s="33">
        <v>4.4981137838248398E-4</v>
      </c>
      <c r="L22" s="33">
        <v>4.3874787363483198E-4</v>
      </c>
      <c r="M22" s="33">
        <v>4.3500056288835697E-4</v>
      </c>
      <c r="N22" s="33">
        <v>7.3434397927203893E-4</v>
      </c>
      <c r="O22" s="33">
        <v>7.00709903606565E-4</v>
      </c>
      <c r="P22" s="33">
        <v>6.6861631996908099E-4</v>
      </c>
      <c r="Q22" s="33">
        <v>7.1833295661854904E-4</v>
      </c>
      <c r="R22" s="33">
        <v>6.8351554506511402E-4</v>
      </c>
      <c r="S22" s="33">
        <v>2.0665088960576299E-3</v>
      </c>
      <c r="T22" s="33">
        <v>1.97185963285774E-3</v>
      </c>
      <c r="U22" s="33">
        <v>1.9142066384187199E-3</v>
      </c>
      <c r="V22" s="33">
        <v>1.8214255405809201E-3</v>
      </c>
      <c r="W22" s="33">
        <v>2.48336033939377E-3</v>
      </c>
      <c r="X22" s="33">
        <v>2.3696186435163101E-3</v>
      </c>
      <c r="Y22" s="33">
        <v>2.2671356391133404E-3</v>
      </c>
      <c r="Z22" s="33">
        <v>2.1572481644163001E-3</v>
      </c>
      <c r="AA22" s="33">
        <v>2.0584429041578698E-3</v>
      </c>
      <c r="AB22" s="33">
        <v>2.5197110906441502E-3</v>
      </c>
      <c r="AC22" s="33">
        <v>2.4106999385614301E-3</v>
      </c>
      <c r="AD22" s="33">
        <v>2.5951545944766703E-3</v>
      </c>
      <c r="AE22" s="33">
        <v>2.45697423630811E-3</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1.3134736606144871E-3</v>
      </c>
      <c r="D24" s="33">
        <v>1.313434740763731E-3</v>
      </c>
      <c r="E24" s="33">
        <v>1.2960630608701851E-3</v>
      </c>
      <c r="F24" s="33">
        <v>1.233243221443709E-3</v>
      </c>
      <c r="G24" s="33">
        <v>1.176758798619014E-3</v>
      </c>
      <c r="H24" s="33">
        <v>1.1228614486169088E-3</v>
      </c>
      <c r="I24" s="33">
        <v>1.0742991134507021E-3</v>
      </c>
      <c r="J24" s="33">
        <v>1.0222281148700718E-3</v>
      </c>
      <c r="K24" s="33">
        <v>9.9672902572775198E-4</v>
      </c>
      <c r="L24" s="33">
        <v>9.952390035438889E-4</v>
      </c>
      <c r="M24" s="33">
        <v>9.9944461945124892E-4</v>
      </c>
      <c r="N24" s="33">
        <v>1.3730592205869901E-3</v>
      </c>
      <c r="O24" s="33">
        <v>1.3101710114888777E-3</v>
      </c>
      <c r="P24" s="33">
        <v>1.2501631784038829E-3</v>
      </c>
      <c r="Q24" s="33">
        <v>1.3550981882759949E-3</v>
      </c>
      <c r="R24" s="33">
        <v>1.2894169315804671E-3</v>
      </c>
      <c r="S24" s="33">
        <v>9.7880627813737384E-3</v>
      </c>
      <c r="T24" s="33">
        <v>9.3397545586611508E-3</v>
      </c>
      <c r="U24" s="33">
        <v>30880.076193899145</v>
      </c>
      <c r="V24" s="33">
        <v>29383.326933353466</v>
      </c>
      <c r="W24" s="33">
        <v>28037.525725890078</v>
      </c>
      <c r="X24" s="33">
        <v>26753.364231610405</v>
      </c>
      <c r="Y24" s="33">
        <v>27350.991917019521</v>
      </c>
      <c r="Z24" s="33">
        <v>47369.121146462159</v>
      </c>
      <c r="AA24" s="33">
        <v>45199.54306069031</v>
      </c>
      <c r="AB24" s="33">
        <v>43129.334557909606</v>
      </c>
      <c r="AC24" s="33">
        <v>41264.045460378802</v>
      </c>
      <c r="AD24" s="33">
        <v>55976.79311734932</v>
      </c>
      <c r="AE24" s="33">
        <v>53412.970514999193</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1.3664993333947061E-2</v>
      </c>
      <c r="D26" s="33">
        <v>90911.080756035779</v>
      </c>
      <c r="E26" s="33">
        <v>173256.17991910211</v>
      </c>
      <c r="F26" s="33">
        <v>247543.2085481438</v>
      </c>
      <c r="G26" s="33">
        <v>314926.79557012225</v>
      </c>
      <c r="H26" s="33">
        <v>379367.27928947977</v>
      </c>
      <c r="I26" s="33">
        <v>438049.28728738561</v>
      </c>
      <c r="J26" s="33">
        <v>471632.46395628422</v>
      </c>
      <c r="K26" s="33">
        <v>662796.8991079831</v>
      </c>
      <c r="L26" s="33">
        <v>632439.78897338675</v>
      </c>
      <c r="M26" s="33">
        <v>605087.56930069055</v>
      </c>
      <c r="N26" s="33">
        <v>575759.13222111599</v>
      </c>
      <c r="O26" s="33">
        <v>549388.48472508788</v>
      </c>
      <c r="P26" s="33">
        <v>524225.6531549287</v>
      </c>
      <c r="Q26" s="33">
        <v>501553.55800023652</v>
      </c>
      <c r="R26" s="33">
        <v>477243.38829391147</v>
      </c>
      <c r="S26" s="33">
        <v>460805.54831548512</v>
      </c>
      <c r="T26" s="33">
        <v>455999.44225422101</v>
      </c>
      <c r="U26" s="33">
        <v>479059.0959386552</v>
      </c>
      <c r="V26" s="33">
        <v>470151.30999800598</v>
      </c>
      <c r="W26" s="33">
        <v>495669.15208422643</v>
      </c>
      <c r="X26" s="33">
        <v>494006.12510749802</v>
      </c>
      <c r="Y26" s="33">
        <v>472640.98602361517</v>
      </c>
      <c r="Z26" s="33">
        <v>449732.2003802369</v>
      </c>
      <c r="AA26" s="33">
        <v>448125.89520902117</v>
      </c>
      <c r="AB26" s="33">
        <v>427601.04685445438</v>
      </c>
      <c r="AC26" s="33">
        <v>392910.05132511276</v>
      </c>
      <c r="AD26" s="33">
        <v>361584.47171004891</v>
      </c>
      <c r="AE26" s="33">
        <v>319434.04917929677</v>
      </c>
    </row>
    <row r="27" spans="1:31">
      <c r="A27" s="29" t="s">
        <v>130</v>
      </c>
      <c r="B27" s="29" t="s">
        <v>68</v>
      </c>
      <c r="C27" s="33">
        <v>1.7233401955890531E-3</v>
      </c>
      <c r="D27" s="33">
        <v>4.0650436586987821E-3</v>
      </c>
      <c r="E27" s="33">
        <v>4.1749766498829109E-3</v>
      </c>
      <c r="F27" s="33">
        <v>4.8110039712836953E-3</v>
      </c>
      <c r="G27" s="33">
        <v>7.4318613948924327E-3</v>
      </c>
      <c r="H27" s="33">
        <v>8.2952537526336037E-3</v>
      </c>
      <c r="I27" s="33">
        <v>3.444218906029814E-2</v>
      </c>
      <c r="J27" s="33">
        <v>10383.611426871701</v>
      </c>
      <c r="K27" s="33">
        <v>196621.97479624843</v>
      </c>
      <c r="L27" s="33">
        <v>187616.38808966512</v>
      </c>
      <c r="M27" s="33">
        <v>179502.21698484523</v>
      </c>
      <c r="N27" s="33">
        <v>170801.79123016787</v>
      </c>
      <c r="O27" s="33">
        <v>162978.80836084718</v>
      </c>
      <c r="P27" s="33">
        <v>155514.13005339843</v>
      </c>
      <c r="Q27" s="33">
        <v>148788.34095834577</v>
      </c>
      <c r="R27" s="33">
        <v>141576.60878381645</v>
      </c>
      <c r="S27" s="33">
        <v>155661.29673750713</v>
      </c>
      <c r="T27" s="33">
        <v>148531.77165384655</v>
      </c>
      <c r="U27" s="33">
        <v>142107.96069928686</v>
      </c>
      <c r="V27" s="33">
        <v>135220.02481545031</v>
      </c>
      <c r="W27" s="33">
        <v>129026.74120206105</v>
      </c>
      <c r="X27" s="33">
        <v>176853.29246804392</v>
      </c>
      <c r="Y27" s="33">
        <v>169204.61169532494</v>
      </c>
      <c r="Z27" s="33">
        <v>161003.30818021455</v>
      </c>
      <c r="AA27" s="33">
        <v>153629.11091184706</v>
      </c>
      <c r="AB27" s="33">
        <v>182166.90216591765</v>
      </c>
      <c r="AC27" s="33">
        <v>174288.4138486656</v>
      </c>
      <c r="AD27" s="33">
        <v>187329.25535168895</v>
      </c>
      <c r="AE27" s="33">
        <v>187150.42079378112</v>
      </c>
    </row>
    <row r="28" spans="1:31">
      <c r="A28" s="29" t="s">
        <v>130</v>
      </c>
      <c r="B28" s="29" t="s">
        <v>36</v>
      </c>
      <c r="C28" s="33">
        <v>4.4892252968768906E-3</v>
      </c>
      <c r="D28" s="33">
        <v>4.3835309907714797E-3</v>
      </c>
      <c r="E28" s="33">
        <v>4.19394882865566E-3</v>
      </c>
      <c r="F28" s="33">
        <v>3.9906692198670903E-3</v>
      </c>
      <c r="G28" s="33">
        <v>3.8078904754563999E-3</v>
      </c>
      <c r="H28" s="33">
        <v>3.6334832766606803E-3</v>
      </c>
      <c r="I28" s="33">
        <v>4.040871093297151E-3</v>
      </c>
      <c r="J28" s="33">
        <v>4.1544186368379791E-3</v>
      </c>
      <c r="K28" s="33">
        <v>1.34620907907755E-2</v>
      </c>
      <c r="L28" s="33">
        <v>1.2873255996502771E-2</v>
      </c>
      <c r="M28" s="33">
        <v>1.2342116277539582E-2</v>
      </c>
      <c r="N28" s="33">
        <v>1.354330727116252E-2</v>
      </c>
      <c r="O28" s="33">
        <v>1.2923003116193339E-2</v>
      </c>
      <c r="P28" s="33">
        <v>1.2339532725861951E-2</v>
      </c>
      <c r="Q28" s="33">
        <v>1.2970312096139408E-2</v>
      </c>
      <c r="R28" s="33">
        <v>1.2355498014809089E-2</v>
      </c>
      <c r="S28" s="33">
        <v>0.19901086153119021</v>
      </c>
      <c r="T28" s="33">
        <v>0.18990035445570377</v>
      </c>
      <c r="U28" s="33">
        <v>1039.0612681434145</v>
      </c>
      <c r="V28" s="33">
        <v>988.6982451188594</v>
      </c>
      <c r="W28" s="33">
        <v>25185.12142572962</v>
      </c>
      <c r="X28" s="33">
        <v>24031.604381260662</v>
      </c>
      <c r="Y28" s="33">
        <v>22992.267998921579</v>
      </c>
      <c r="Z28" s="33">
        <v>27826.784504339972</v>
      </c>
      <c r="AA28" s="33">
        <v>26552.275335436429</v>
      </c>
      <c r="AB28" s="33">
        <v>25336.141024435707</v>
      </c>
      <c r="AC28" s="33">
        <v>24240.384824932855</v>
      </c>
      <c r="AD28" s="33">
        <v>23065.459613404644</v>
      </c>
      <c r="AE28" s="33">
        <v>22009.022672901818</v>
      </c>
    </row>
    <row r="29" spans="1:31">
      <c r="A29" s="29" t="s">
        <v>130</v>
      </c>
      <c r="B29" s="29" t="s">
        <v>73</v>
      </c>
      <c r="C29" s="33">
        <v>0</v>
      </c>
      <c r="D29" s="33">
        <v>0</v>
      </c>
      <c r="E29" s="33">
        <v>5.3815989654694097E-3</v>
      </c>
      <c r="F29" s="33">
        <v>6.1181883840512397E-3</v>
      </c>
      <c r="G29" s="33">
        <v>5.8379660129918498E-3</v>
      </c>
      <c r="H29" s="33">
        <v>5.5705782544538405E-3</v>
      </c>
      <c r="I29" s="33">
        <v>5.5690891431140702E-3</v>
      </c>
      <c r="J29" s="33">
        <v>5.7829643392525798E-3</v>
      </c>
      <c r="K29" s="33">
        <v>241735.96546736243</v>
      </c>
      <c r="L29" s="33">
        <v>230664.08930566037</v>
      </c>
      <c r="M29" s="33">
        <v>220688.15973481568</v>
      </c>
      <c r="N29" s="33">
        <v>209991.46413693167</v>
      </c>
      <c r="O29" s="33">
        <v>200373.53440203256</v>
      </c>
      <c r="P29" s="33">
        <v>191196.12053650682</v>
      </c>
      <c r="Q29" s="33">
        <v>182927.13151919574</v>
      </c>
      <c r="R29" s="33">
        <v>174060.70105039305</v>
      </c>
      <c r="S29" s="33">
        <v>166088.47033878835</v>
      </c>
      <c r="T29" s="33">
        <v>158481.36477098244</v>
      </c>
      <c r="U29" s="33">
        <v>151627.24661084943</v>
      </c>
      <c r="V29" s="33">
        <v>144277.91340913207</v>
      </c>
      <c r="W29" s="33">
        <v>137669.76507100058</v>
      </c>
      <c r="X29" s="33">
        <v>131364.27960577878</v>
      </c>
      <c r="Y29" s="33">
        <v>125682.94093676194</v>
      </c>
      <c r="Z29" s="33">
        <v>119591.12788607705</v>
      </c>
      <c r="AA29" s="33">
        <v>114113.67161289214</v>
      </c>
      <c r="AB29" s="33">
        <v>108887.09120961798</v>
      </c>
      <c r="AC29" s="33">
        <v>104177.86246412256</v>
      </c>
      <c r="AD29" s="33">
        <v>99128.388590127492</v>
      </c>
      <c r="AE29" s="33">
        <v>94588.157018454323</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1.7186249410843037E-2</v>
      </c>
      <c r="D31" s="35">
        <v>90911.08661156999</v>
      </c>
      <c r="E31" s="35">
        <v>173256.1858853038</v>
      </c>
      <c r="F31" s="35">
        <v>247543.21512597438</v>
      </c>
      <c r="G31" s="35">
        <v>314926.80468788691</v>
      </c>
      <c r="H31" s="35">
        <v>379367.2891934198</v>
      </c>
      <c r="I31" s="35">
        <v>438049.32326868729</v>
      </c>
      <c r="J31" s="35">
        <v>482016.07687678636</v>
      </c>
      <c r="K31" s="35">
        <v>859418.87535077194</v>
      </c>
      <c r="L31" s="35">
        <v>820056.17849703867</v>
      </c>
      <c r="M31" s="35">
        <v>784589.78771998093</v>
      </c>
      <c r="N31" s="35">
        <v>746560.92555868707</v>
      </c>
      <c r="O31" s="35">
        <v>712367.29509681603</v>
      </c>
      <c r="P31" s="35">
        <v>679739.78512710659</v>
      </c>
      <c r="Q31" s="35">
        <v>650341.90103201347</v>
      </c>
      <c r="R31" s="35">
        <v>618819.99905066041</v>
      </c>
      <c r="S31" s="35">
        <v>616466.85690756398</v>
      </c>
      <c r="T31" s="35">
        <v>604531.22521968174</v>
      </c>
      <c r="U31" s="35">
        <v>652047.1347460479</v>
      </c>
      <c r="V31" s="35">
        <v>634754.66356823524</v>
      </c>
      <c r="W31" s="35">
        <v>652733.42149553786</v>
      </c>
      <c r="X31" s="35">
        <v>697612.78417677106</v>
      </c>
      <c r="Y31" s="35">
        <v>669196.59190309525</v>
      </c>
      <c r="Z31" s="35">
        <v>658104.6318641617</v>
      </c>
      <c r="AA31" s="35">
        <v>646954.55124000146</v>
      </c>
      <c r="AB31" s="35">
        <v>652897.28609799268</v>
      </c>
      <c r="AC31" s="35">
        <v>608462.51304485719</v>
      </c>
      <c r="AD31" s="35">
        <v>604890.52277424175</v>
      </c>
      <c r="AE31" s="35">
        <v>559997.44294505124</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0</v>
      </c>
      <c r="D34" s="33">
        <v>0</v>
      </c>
      <c r="E34" s="33">
        <v>0</v>
      </c>
      <c r="F34" s="33">
        <v>0</v>
      </c>
      <c r="G34" s="33">
        <v>0</v>
      </c>
      <c r="H34" s="33">
        <v>0</v>
      </c>
      <c r="I34" s="33">
        <v>0</v>
      </c>
      <c r="J34" s="33">
        <v>0</v>
      </c>
      <c r="K34" s="33">
        <v>0</v>
      </c>
      <c r="L34" s="33">
        <v>0</v>
      </c>
      <c r="M34" s="33">
        <v>0</v>
      </c>
      <c r="N34" s="33">
        <v>0</v>
      </c>
      <c r="O34" s="33">
        <v>0</v>
      </c>
      <c r="P34" s="33">
        <v>0</v>
      </c>
      <c r="Q34" s="33">
        <v>0</v>
      </c>
      <c r="R34" s="33">
        <v>0</v>
      </c>
      <c r="S34" s="33">
        <v>0</v>
      </c>
      <c r="T34" s="33">
        <v>0</v>
      </c>
      <c r="U34" s="33">
        <v>0</v>
      </c>
      <c r="V34" s="33">
        <v>0</v>
      </c>
      <c r="W34" s="33">
        <v>0</v>
      </c>
      <c r="X34" s="33">
        <v>0</v>
      </c>
      <c r="Y34" s="33">
        <v>0</v>
      </c>
      <c r="Z34" s="33">
        <v>0</v>
      </c>
      <c r="AA34" s="33">
        <v>0</v>
      </c>
      <c r="AB34" s="33">
        <v>0</v>
      </c>
      <c r="AC34" s="33">
        <v>0</v>
      </c>
      <c r="AD34" s="33">
        <v>0</v>
      </c>
      <c r="AE34" s="33">
        <v>0</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5.3327647581528101E-4</v>
      </c>
      <c r="D36" s="33">
        <v>5.2572209415983396E-4</v>
      </c>
      <c r="E36" s="33">
        <v>5.3796909184177801E-4</v>
      </c>
      <c r="F36" s="33">
        <v>6.0201413551557901E-4</v>
      </c>
      <c r="G36" s="33">
        <v>5.7444096877471698E-4</v>
      </c>
      <c r="H36" s="33">
        <v>5.4813069517749898E-4</v>
      </c>
      <c r="I36" s="33">
        <v>5.2442473700529198E-4</v>
      </c>
      <c r="J36" s="33">
        <v>5.5897291311802697E-4</v>
      </c>
      <c r="K36" s="33">
        <v>5.3337110009111404E-4</v>
      </c>
      <c r="L36" s="33">
        <v>5.2041213152242006E-4</v>
      </c>
      <c r="M36" s="33">
        <v>5.3225971329074492E-4</v>
      </c>
      <c r="N36" s="33">
        <v>7.4904488371177599E-4</v>
      </c>
      <c r="O36" s="33">
        <v>7.3567255953608602E-4</v>
      </c>
      <c r="P36" s="33">
        <v>7.0197763286564694E-4</v>
      </c>
      <c r="Q36" s="33">
        <v>6.7161798953797598E-4</v>
      </c>
      <c r="R36" s="33">
        <v>7.0348481392620995E-4</v>
      </c>
      <c r="S36" s="33">
        <v>1.17643586222327E-3</v>
      </c>
      <c r="T36" s="33">
        <v>1.12255330320124E-3</v>
      </c>
      <c r="U36" s="33">
        <v>1.3514201281204401E-3</v>
      </c>
      <c r="V36" s="33">
        <v>1.28591714604391E-3</v>
      </c>
      <c r="W36" s="33">
        <v>1.6956899727053102E-3</v>
      </c>
      <c r="X36" s="33">
        <v>1.88761599186939E-3</v>
      </c>
      <c r="Y36" s="33">
        <v>1.8059789915296201E-3</v>
      </c>
      <c r="Z36" s="33">
        <v>1.7184436595841901E-3</v>
      </c>
      <c r="AA36" s="33">
        <v>1.97534753261671E-3</v>
      </c>
      <c r="AB36" s="33">
        <v>1.7279550899309299E-3</v>
      </c>
      <c r="AC36" s="33">
        <v>1.6479881646871101E-3</v>
      </c>
      <c r="AD36" s="33">
        <v>1.557314075827E-3</v>
      </c>
      <c r="AE36" s="33">
        <v>1.4580962523825401E-3</v>
      </c>
    </row>
    <row r="37" spans="1:31">
      <c r="A37" s="29" t="s">
        <v>131</v>
      </c>
      <c r="B37" s="29" t="s">
        <v>32</v>
      </c>
      <c r="C37" s="33">
        <v>0</v>
      </c>
      <c r="D37" s="33">
        <v>0</v>
      </c>
      <c r="E37" s="33">
        <v>0</v>
      </c>
      <c r="F37" s="33">
        <v>0</v>
      </c>
      <c r="G37" s="33">
        <v>0</v>
      </c>
      <c r="H37" s="33">
        <v>0</v>
      </c>
      <c r="I37" s="33">
        <v>0</v>
      </c>
      <c r="J37" s="33">
        <v>0</v>
      </c>
      <c r="K37" s="33">
        <v>0</v>
      </c>
      <c r="L37" s="33">
        <v>0</v>
      </c>
      <c r="M37" s="33">
        <v>0</v>
      </c>
      <c r="N37" s="33">
        <v>0</v>
      </c>
      <c r="O37" s="33">
        <v>0</v>
      </c>
      <c r="P37" s="33">
        <v>0</v>
      </c>
      <c r="Q37" s="33">
        <v>0</v>
      </c>
      <c r="R37" s="33">
        <v>0</v>
      </c>
      <c r="S37" s="33">
        <v>0</v>
      </c>
      <c r="T37" s="33">
        <v>0</v>
      </c>
      <c r="U37" s="33">
        <v>0</v>
      </c>
      <c r="V37" s="33">
        <v>0</v>
      </c>
      <c r="W37" s="33">
        <v>0</v>
      </c>
      <c r="X37" s="33">
        <v>0</v>
      </c>
      <c r="Y37" s="33">
        <v>0</v>
      </c>
      <c r="Z37" s="33">
        <v>0</v>
      </c>
      <c r="AA37" s="33">
        <v>0</v>
      </c>
      <c r="AB37" s="33">
        <v>0</v>
      </c>
      <c r="AC37" s="33">
        <v>0</v>
      </c>
      <c r="AD37" s="33">
        <v>0</v>
      </c>
      <c r="AE37" s="33">
        <v>0</v>
      </c>
    </row>
    <row r="38" spans="1:31">
      <c r="A38" s="29" t="s">
        <v>131</v>
      </c>
      <c r="B38" s="29" t="s">
        <v>66</v>
      </c>
      <c r="C38" s="33">
        <v>1.331706933769417E-3</v>
      </c>
      <c r="D38" s="33">
        <v>1.316311922722476E-3</v>
      </c>
      <c r="E38" s="33">
        <v>1.2593830996221191E-3</v>
      </c>
      <c r="F38" s="33">
        <v>1.198341128376089E-3</v>
      </c>
      <c r="G38" s="33">
        <v>1.143455274712789E-3</v>
      </c>
      <c r="H38" s="33">
        <v>1.0910832769633139E-3</v>
      </c>
      <c r="I38" s="33">
        <v>1.0438953074632469E-3</v>
      </c>
      <c r="J38" s="33">
        <v>1.0391987855759418E-3</v>
      </c>
      <c r="K38" s="33">
        <v>1.0229968742749779E-3</v>
      </c>
      <c r="L38" s="33">
        <v>1.0259984345237058E-3</v>
      </c>
      <c r="M38" s="33">
        <v>1.0380206159872811E-3</v>
      </c>
      <c r="N38" s="33">
        <v>1.2210563075215459E-3</v>
      </c>
      <c r="O38" s="33">
        <v>1.1651300639650909E-3</v>
      </c>
      <c r="P38" s="33">
        <v>1.111765327768345E-3</v>
      </c>
      <c r="Q38" s="33">
        <v>1.1020644929409392E-3</v>
      </c>
      <c r="R38" s="33">
        <v>1.1398892883722461E-3</v>
      </c>
      <c r="S38" s="33">
        <v>1.4920489466607881E-3</v>
      </c>
      <c r="T38" s="33">
        <v>1.4237108263995882E-3</v>
      </c>
      <c r="U38" s="33">
        <v>4.1824358052788002E-3</v>
      </c>
      <c r="V38" s="33">
        <v>3.9797142297385195E-3</v>
      </c>
      <c r="W38" s="33">
        <v>3.8568161120705502E-3</v>
      </c>
      <c r="X38" s="33">
        <v>1.5609491542910909E-2</v>
      </c>
      <c r="Y38" s="33">
        <v>1.4934400808417641E-2</v>
      </c>
      <c r="Z38" s="33">
        <v>1.4238292734441441E-2</v>
      </c>
      <c r="AA38" s="33">
        <v>11835.129064286755</v>
      </c>
      <c r="AB38" s="33">
        <v>44629.662534893047</v>
      </c>
      <c r="AC38" s="33">
        <v>42699.486154777594</v>
      </c>
      <c r="AD38" s="33">
        <v>42090.975790454977</v>
      </c>
      <c r="AE38" s="33">
        <v>43955.376390914258</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2.639882455166518E-2</v>
      </c>
      <c r="D40" s="33">
        <v>2.5907048553724631E-2</v>
      </c>
      <c r="E40" s="33">
        <v>2.593037515998391E-2</v>
      </c>
      <c r="F40" s="33">
        <v>30007.65749586789</v>
      </c>
      <c r="G40" s="33">
        <v>59110.189371398934</v>
      </c>
      <c r="H40" s="33">
        <v>56402.852640358673</v>
      </c>
      <c r="I40" s="33">
        <v>119183.17809141436</v>
      </c>
      <c r="J40" s="33">
        <v>178819.64431306653</v>
      </c>
      <c r="K40" s="33">
        <v>233877.09343211033</v>
      </c>
      <c r="L40" s="33">
        <v>223165.16539980791</v>
      </c>
      <c r="M40" s="33">
        <v>213513.55471095891</v>
      </c>
      <c r="N40" s="33">
        <v>203164.60830985391</v>
      </c>
      <c r="O40" s="33">
        <v>193859.35957585237</v>
      </c>
      <c r="P40" s="33">
        <v>184980.30553868084</v>
      </c>
      <c r="Q40" s="33">
        <v>186584.46235111961</v>
      </c>
      <c r="R40" s="33">
        <v>210026.49170096661</v>
      </c>
      <c r="S40" s="33">
        <v>285887.76170254167</v>
      </c>
      <c r="T40" s="33">
        <v>272793.66563809471</v>
      </c>
      <c r="U40" s="33">
        <v>260995.68518533881</v>
      </c>
      <c r="V40" s="33">
        <v>249734.10748285142</v>
      </c>
      <c r="W40" s="33">
        <v>251953.4484221391</v>
      </c>
      <c r="X40" s="33">
        <v>306870.11743701715</v>
      </c>
      <c r="Y40" s="33">
        <v>293598.37470156496</v>
      </c>
      <c r="Z40" s="33">
        <v>301807.60209585459</v>
      </c>
      <c r="AA40" s="33">
        <v>298771.60169765109</v>
      </c>
      <c r="AB40" s="33">
        <v>309271.8778537105</v>
      </c>
      <c r="AC40" s="33">
        <v>295896.26071211579</v>
      </c>
      <c r="AD40" s="33">
        <v>281554.24557140103</v>
      </c>
      <c r="AE40" s="33">
        <v>276258.84674441739</v>
      </c>
    </row>
    <row r="41" spans="1:31">
      <c r="A41" s="29" t="s">
        <v>131</v>
      </c>
      <c r="B41" s="29" t="s">
        <v>68</v>
      </c>
      <c r="C41" s="33">
        <v>2.5621671826804382E-3</v>
      </c>
      <c r="D41" s="33">
        <v>3.6193009608617836E-3</v>
      </c>
      <c r="E41" s="33">
        <v>3.8958335346847648E-3</v>
      </c>
      <c r="F41" s="33">
        <v>4.1872175842962095E-3</v>
      </c>
      <c r="G41" s="33">
        <v>3.9954366246461636E-3</v>
      </c>
      <c r="H41" s="33">
        <v>3.9037271241646296E-3</v>
      </c>
      <c r="I41" s="33">
        <v>5.5015575641948079E-3</v>
      </c>
      <c r="J41" s="33">
        <v>5.3455513028651718E-3</v>
      </c>
      <c r="K41" s="33">
        <v>8.8290514014228855E-3</v>
      </c>
      <c r="L41" s="33">
        <v>8.4246673644158866E-3</v>
      </c>
      <c r="M41" s="33">
        <v>8.0603111736155791E-3</v>
      </c>
      <c r="N41" s="33">
        <v>7.6696299876908656E-3</v>
      </c>
      <c r="O41" s="33">
        <v>7.3310095180611941E-3</v>
      </c>
      <c r="P41" s="33">
        <v>6.9952380869680968E-3</v>
      </c>
      <c r="Q41" s="33">
        <v>6.6963678029989615E-3</v>
      </c>
      <c r="R41" s="33">
        <v>6.3890850447178649E-3</v>
      </c>
      <c r="S41" s="33">
        <v>25291.593191545318</v>
      </c>
      <c r="T41" s="33">
        <v>24133.199604375266</v>
      </c>
      <c r="U41" s="33">
        <v>23089.469294403087</v>
      </c>
      <c r="V41" s="33">
        <v>26509.218104785319</v>
      </c>
      <c r="W41" s="33">
        <v>36829.441560079664</v>
      </c>
      <c r="X41" s="33">
        <v>79060.974169449997</v>
      </c>
      <c r="Y41" s="33">
        <v>75641.687216166159</v>
      </c>
      <c r="Z41" s="33">
        <v>71975.354558427469</v>
      </c>
      <c r="AA41" s="33">
        <v>71098.382966644465</v>
      </c>
      <c r="AB41" s="33">
        <v>94943.998382529899</v>
      </c>
      <c r="AC41" s="33">
        <v>90837.790366945061</v>
      </c>
      <c r="AD41" s="33">
        <v>86434.906164581393</v>
      </c>
      <c r="AE41" s="33">
        <v>100151.43975764627</v>
      </c>
    </row>
    <row r="42" spans="1:31">
      <c r="A42" s="29" t="s">
        <v>131</v>
      </c>
      <c r="B42" s="29" t="s">
        <v>36</v>
      </c>
      <c r="C42" s="33">
        <v>2.27638575411454E-3</v>
      </c>
      <c r="D42" s="33">
        <v>2.1721238103132299E-3</v>
      </c>
      <c r="E42" s="33">
        <v>2.0781822072518203E-3</v>
      </c>
      <c r="F42" s="33">
        <v>1.97745325624625E-3</v>
      </c>
      <c r="G42" s="33">
        <v>1.96545356708392E-3</v>
      </c>
      <c r="H42" s="33">
        <v>1.8754327922723599E-3</v>
      </c>
      <c r="I42" s="33">
        <v>2.1442199574860199E-3</v>
      </c>
      <c r="J42" s="33">
        <v>2.6135830405737701E-3</v>
      </c>
      <c r="K42" s="33">
        <v>3.1277292716135E-3</v>
      </c>
      <c r="L42" s="33">
        <v>3.1718173367817799E-3</v>
      </c>
      <c r="M42" s="33">
        <v>3.0858960112141102E-3</v>
      </c>
      <c r="N42" s="33">
        <v>5.3045183101843099E-3</v>
      </c>
      <c r="O42" s="33">
        <v>1.8574337633703499E-2</v>
      </c>
      <c r="P42" s="33">
        <v>1.7737039465452197E-2</v>
      </c>
      <c r="Q42" s="33">
        <v>1.7003959172795499E-2</v>
      </c>
      <c r="R42" s="33">
        <v>1.6188549952990301E-2</v>
      </c>
      <c r="S42" s="33">
        <v>22238.148007277297</v>
      </c>
      <c r="T42" s="33">
        <v>21219.606868725001</v>
      </c>
      <c r="U42" s="33">
        <v>20301.8857594896</v>
      </c>
      <c r="V42" s="33">
        <v>19317.8586436121</v>
      </c>
      <c r="W42" s="33">
        <v>37465.041105828801</v>
      </c>
      <c r="X42" s="33">
        <v>35749.0854289118</v>
      </c>
      <c r="Y42" s="33">
        <v>34202.982781843901</v>
      </c>
      <c r="Z42" s="33">
        <v>43991.355801352998</v>
      </c>
      <c r="AA42" s="33">
        <v>41976.484501504601</v>
      </c>
      <c r="AB42" s="33">
        <v>66183.518621276104</v>
      </c>
      <c r="AC42" s="33">
        <v>63321.165155012299</v>
      </c>
      <c r="AD42" s="33">
        <v>60252.004533641302</v>
      </c>
      <c r="AE42" s="33">
        <v>57492.370485764804</v>
      </c>
    </row>
    <row r="43" spans="1:31">
      <c r="A43" s="29" t="s">
        <v>131</v>
      </c>
      <c r="B43" s="29" t="s">
        <v>73</v>
      </c>
      <c r="C43" s="33">
        <v>0</v>
      </c>
      <c r="D43" s="33">
        <v>0</v>
      </c>
      <c r="E43" s="33">
        <v>2.6984406850210098E-3</v>
      </c>
      <c r="F43" s="33">
        <v>3.2101096951194399E-3</v>
      </c>
      <c r="G43" s="33">
        <v>3.1059206545855397E-3</v>
      </c>
      <c r="H43" s="33">
        <v>3.0773602628569102E-3</v>
      </c>
      <c r="I43" s="33">
        <v>3.0595677081879402E-3</v>
      </c>
      <c r="J43" s="33">
        <v>3.3945532068109002E-3</v>
      </c>
      <c r="K43" s="33">
        <v>3.2560390183009901E-3</v>
      </c>
      <c r="L43" s="33">
        <v>3.2876583635568801E-3</v>
      </c>
      <c r="M43" s="33">
        <v>3.2848893155010498E-3</v>
      </c>
      <c r="N43" s="33">
        <v>7.0341515491821101E-3</v>
      </c>
      <c r="O43" s="33">
        <v>2.3975753302649401E-2</v>
      </c>
      <c r="P43" s="33">
        <v>2.28876031031893E-2</v>
      </c>
      <c r="Q43" s="33">
        <v>2.19491802871703E-2</v>
      </c>
      <c r="R43" s="33">
        <v>2.08986650421275E-2</v>
      </c>
      <c r="S43" s="33">
        <v>68553.395537337303</v>
      </c>
      <c r="T43" s="33">
        <v>65413.545334012</v>
      </c>
      <c r="U43" s="33">
        <v>62584.492366851206</v>
      </c>
      <c r="V43" s="33">
        <v>59551.0383014037</v>
      </c>
      <c r="W43" s="33">
        <v>64186.5915272114</v>
      </c>
      <c r="X43" s="33">
        <v>110725.48567081901</v>
      </c>
      <c r="Y43" s="33">
        <v>105936.748687097</v>
      </c>
      <c r="Z43" s="33">
        <v>100802.022141978</v>
      </c>
      <c r="AA43" s="33">
        <v>96185.135599786096</v>
      </c>
      <c r="AB43" s="33">
        <v>119376.975326114</v>
      </c>
      <c r="AC43" s="33">
        <v>114214.07237485901</v>
      </c>
      <c r="AD43" s="33">
        <v>108678.145996388</v>
      </c>
      <c r="AE43" s="33">
        <v>103700.52107935</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3.0825975143930314E-2</v>
      </c>
      <c r="D45" s="35">
        <v>3.1368383531468723E-2</v>
      </c>
      <c r="E45" s="35">
        <v>3.1623560886132572E-2</v>
      </c>
      <c r="F45" s="35">
        <v>30007.663483440738</v>
      </c>
      <c r="G45" s="35">
        <v>59110.1950847318</v>
      </c>
      <c r="H45" s="35">
        <v>56402.858183299773</v>
      </c>
      <c r="I45" s="35">
        <v>119183.18516129197</v>
      </c>
      <c r="J45" s="35">
        <v>178819.65125678951</v>
      </c>
      <c r="K45" s="35">
        <v>233877.10381752969</v>
      </c>
      <c r="L45" s="35">
        <v>223165.17537088582</v>
      </c>
      <c r="M45" s="35">
        <v>213513.5643415504</v>
      </c>
      <c r="N45" s="35">
        <v>203164.61794958508</v>
      </c>
      <c r="O45" s="35">
        <v>193859.36880766452</v>
      </c>
      <c r="P45" s="35">
        <v>184980.31434766189</v>
      </c>
      <c r="Q45" s="35">
        <v>186584.4708211699</v>
      </c>
      <c r="R45" s="35">
        <v>210026.49993342577</v>
      </c>
      <c r="S45" s="35">
        <v>311179.35756257182</v>
      </c>
      <c r="T45" s="35">
        <v>296926.86778873415</v>
      </c>
      <c r="U45" s="35">
        <v>284085.16001359781</v>
      </c>
      <c r="V45" s="35">
        <v>276243.3308532681</v>
      </c>
      <c r="W45" s="35">
        <v>288782.89553472481</v>
      </c>
      <c r="X45" s="35">
        <v>385931.10910357471</v>
      </c>
      <c r="Y45" s="35">
        <v>369240.07865811093</v>
      </c>
      <c r="Z45" s="35">
        <v>373782.97261101846</v>
      </c>
      <c r="AA45" s="35">
        <v>381705.11570392986</v>
      </c>
      <c r="AB45" s="35">
        <v>448845.54049908853</v>
      </c>
      <c r="AC45" s="35">
        <v>429433.53888182656</v>
      </c>
      <c r="AD45" s="35">
        <v>410080.12908375147</v>
      </c>
      <c r="AE45" s="35">
        <v>420365.66435107414</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0</v>
      </c>
      <c r="D49" s="33">
        <v>0</v>
      </c>
      <c r="E49" s="33">
        <v>0</v>
      </c>
      <c r="F49" s="33">
        <v>0</v>
      </c>
      <c r="G49" s="33">
        <v>0</v>
      </c>
      <c r="H49" s="33">
        <v>0</v>
      </c>
      <c r="I49" s="33">
        <v>0</v>
      </c>
      <c r="J49" s="33">
        <v>0</v>
      </c>
      <c r="K49" s="33">
        <v>0</v>
      </c>
      <c r="L49" s="33">
        <v>0</v>
      </c>
      <c r="M49" s="33">
        <v>0</v>
      </c>
      <c r="N49" s="33">
        <v>0</v>
      </c>
      <c r="O49" s="33">
        <v>0</v>
      </c>
      <c r="P49" s="33">
        <v>0</v>
      </c>
      <c r="Q49" s="33">
        <v>0</v>
      </c>
      <c r="R49" s="33">
        <v>0</v>
      </c>
      <c r="S49" s="33">
        <v>0</v>
      </c>
      <c r="T49" s="33">
        <v>0</v>
      </c>
      <c r="U49" s="33">
        <v>0</v>
      </c>
      <c r="V49" s="33">
        <v>0</v>
      </c>
      <c r="W49" s="33">
        <v>0</v>
      </c>
      <c r="X49" s="33">
        <v>0</v>
      </c>
      <c r="Y49" s="33">
        <v>0</v>
      </c>
      <c r="Z49" s="33">
        <v>0</v>
      </c>
      <c r="AA49" s="33">
        <v>0</v>
      </c>
      <c r="AB49" s="33">
        <v>0</v>
      </c>
      <c r="AC49" s="33">
        <v>0</v>
      </c>
      <c r="AD49" s="33">
        <v>0</v>
      </c>
      <c r="AE49" s="33">
        <v>0</v>
      </c>
    </row>
    <row r="50" spans="1:31">
      <c r="A50" s="29" t="s">
        <v>132</v>
      </c>
      <c r="B50" s="29" t="s">
        <v>20</v>
      </c>
      <c r="C50" s="33">
        <v>4.5449333810007397E-4</v>
      </c>
      <c r="D50" s="33">
        <v>4.3367684915947502E-4</v>
      </c>
      <c r="E50" s="33">
        <v>4.3373449973677097E-4</v>
      </c>
      <c r="F50" s="33">
        <v>4.7298488976741499E-4</v>
      </c>
      <c r="G50" s="33">
        <v>4.5132145952204999E-4</v>
      </c>
      <c r="H50" s="33">
        <v>4.3065024746409298E-4</v>
      </c>
      <c r="I50" s="33">
        <v>4.3689808724870697E-4</v>
      </c>
      <c r="J50" s="33">
        <v>4.5452488332168103E-4</v>
      </c>
      <c r="K50" s="33">
        <v>4.3370694956175996E-4</v>
      </c>
      <c r="L50" s="33">
        <v>4.1384250895905701E-4</v>
      </c>
      <c r="M50" s="33">
        <v>4.0648425820307798E-4</v>
      </c>
      <c r="N50" s="33">
        <v>6.6024099713508097E-4</v>
      </c>
      <c r="O50" s="33">
        <v>6.3000095121395409E-4</v>
      </c>
      <c r="P50" s="33">
        <v>6.0114594557551207E-4</v>
      </c>
      <c r="Q50" s="33">
        <v>5.7514714498546301E-4</v>
      </c>
      <c r="R50" s="33">
        <v>5.4726991247617098E-4</v>
      </c>
      <c r="S50" s="33">
        <v>8.72331165414996E-4</v>
      </c>
      <c r="T50" s="33">
        <v>8.3237706590429507E-4</v>
      </c>
      <c r="U50" s="33">
        <v>1.09429797271512E-3</v>
      </c>
      <c r="V50" s="33">
        <v>1.04125763462808E-3</v>
      </c>
      <c r="W50" s="33">
        <v>1.05056348906872E-3</v>
      </c>
      <c r="X50" s="33">
        <v>1.00244607695656E-3</v>
      </c>
      <c r="Y50" s="33">
        <v>9.5909155406758199E-4</v>
      </c>
      <c r="Z50" s="33">
        <v>9.1260463592228599E-4</v>
      </c>
      <c r="AA50" s="33">
        <v>8.7080594996083709E-4</v>
      </c>
      <c r="AB50" s="33">
        <v>7.3441219117584104E-4</v>
      </c>
      <c r="AC50" s="33">
        <v>7.02649794290669E-4</v>
      </c>
      <c r="AD50" s="33">
        <v>2.72615813049587E-3</v>
      </c>
      <c r="AE50" s="33">
        <v>2.5826424894791803E-3</v>
      </c>
    </row>
    <row r="51" spans="1:31">
      <c r="A51" s="29" t="s">
        <v>132</v>
      </c>
      <c r="B51" s="29" t="s">
        <v>32</v>
      </c>
      <c r="C51" s="33">
        <v>0</v>
      </c>
      <c r="D51" s="33">
        <v>0</v>
      </c>
      <c r="E51" s="33">
        <v>0</v>
      </c>
      <c r="F51" s="33">
        <v>0</v>
      </c>
      <c r="G51" s="33">
        <v>0</v>
      </c>
      <c r="H51" s="33">
        <v>0</v>
      </c>
      <c r="I51" s="33">
        <v>0</v>
      </c>
      <c r="J51" s="33">
        <v>0</v>
      </c>
      <c r="K51" s="33">
        <v>0</v>
      </c>
      <c r="L51" s="33">
        <v>0</v>
      </c>
      <c r="M51" s="33">
        <v>0</v>
      </c>
      <c r="N51" s="33">
        <v>0</v>
      </c>
      <c r="O51" s="33">
        <v>0</v>
      </c>
      <c r="P51" s="33">
        <v>0</v>
      </c>
      <c r="Q51" s="33">
        <v>0</v>
      </c>
      <c r="R51" s="33">
        <v>0</v>
      </c>
      <c r="S51" s="33">
        <v>0</v>
      </c>
      <c r="T51" s="33">
        <v>0</v>
      </c>
      <c r="U51" s="33">
        <v>0</v>
      </c>
      <c r="V51" s="33">
        <v>0</v>
      </c>
      <c r="W51" s="33">
        <v>0</v>
      </c>
      <c r="X51" s="33">
        <v>0</v>
      </c>
      <c r="Y51" s="33">
        <v>0</v>
      </c>
      <c r="Z51" s="33">
        <v>0</v>
      </c>
      <c r="AA51" s="33">
        <v>0</v>
      </c>
      <c r="AB51" s="33">
        <v>0</v>
      </c>
      <c r="AC51" s="33">
        <v>0</v>
      </c>
      <c r="AD51" s="33">
        <v>0</v>
      </c>
      <c r="AE51" s="33">
        <v>0</v>
      </c>
    </row>
    <row r="52" spans="1:31">
      <c r="A52" s="29" t="s">
        <v>132</v>
      </c>
      <c r="B52" s="29" t="s">
        <v>66</v>
      </c>
      <c r="C52" s="33">
        <v>1.32041646957063E-3</v>
      </c>
      <c r="D52" s="33">
        <v>1.2853486807101011E-3</v>
      </c>
      <c r="E52" s="33">
        <v>1.2297589786012862E-3</v>
      </c>
      <c r="F52" s="33">
        <v>1.170152880795266E-3</v>
      </c>
      <c r="G52" s="33">
        <v>1.1165580919173671E-3</v>
      </c>
      <c r="H52" s="33">
        <v>1.0654180262145432E-3</v>
      </c>
      <c r="I52" s="33">
        <v>1.0193400462955771E-3</v>
      </c>
      <c r="J52" s="33">
        <v>9.9998633621803108E-4</v>
      </c>
      <c r="K52" s="33">
        <v>9.9236105977991689E-4</v>
      </c>
      <c r="L52" s="33">
        <v>9.9215189929593604E-4</v>
      </c>
      <c r="M52" s="33">
        <v>9.9631783875573808E-4</v>
      </c>
      <c r="N52" s="33">
        <v>1.3527689248003338E-3</v>
      </c>
      <c r="O52" s="33">
        <v>1.2908100422345087E-3</v>
      </c>
      <c r="P52" s="33">
        <v>1.2316889711074511E-3</v>
      </c>
      <c r="Q52" s="33">
        <v>1.3082086915680519E-3</v>
      </c>
      <c r="R52" s="33">
        <v>1.24480015658099E-3</v>
      </c>
      <c r="S52" s="33">
        <v>1.8416430431837658E-3</v>
      </c>
      <c r="T52" s="33">
        <v>1.75729297943757E-3</v>
      </c>
      <c r="U52" s="33">
        <v>3.1929432470817701E-3</v>
      </c>
      <c r="V52" s="33">
        <v>3.0381821184489901E-3</v>
      </c>
      <c r="W52" s="33">
        <v>3.9966430737094095E-3</v>
      </c>
      <c r="X52" s="33">
        <v>3.8135907176701004E-3</v>
      </c>
      <c r="Y52" s="33">
        <v>3.6486577503424301E-3</v>
      </c>
      <c r="Z52" s="33">
        <v>3.8377034033965302E-3</v>
      </c>
      <c r="AA52" s="33">
        <v>3.6619307269739098E-3</v>
      </c>
      <c r="AB52" s="33">
        <v>3.0855656207934793E-3</v>
      </c>
      <c r="AC52" s="33">
        <v>2.9442340964447658E-3</v>
      </c>
      <c r="AD52" s="33">
        <v>11016.509723797519</v>
      </c>
      <c r="AE52" s="33">
        <v>10511.93677770718</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9.1824662513040421E-3</v>
      </c>
      <c r="D54" s="33">
        <v>8.9634743779192054E-3</v>
      </c>
      <c r="E54" s="33">
        <v>9.0660855021844101E-3</v>
      </c>
      <c r="F54" s="33">
        <v>1.0574889097625757E-2</v>
      </c>
      <c r="G54" s="33">
        <v>1.0090543028068373E-2</v>
      </c>
      <c r="H54" s="33">
        <v>9.6283807481403506E-3</v>
      </c>
      <c r="I54" s="33">
        <v>9.8868718588651337E-3</v>
      </c>
      <c r="J54" s="33">
        <v>1.0710975144186076E-2</v>
      </c>
      <c r="K54" s="33">
        <v>1.0315650451035434E-2</v>
      </c>
      <c r="L54" s="33">
        <v>1.014566978845141E-2</v>
      </c>
      <c r="M54" s="33">
        <v>1.0166567407491924E-2</v>
      </c>
      <c r="N54" s="33">
        <v>4.3612945629144112E-2</v>
      </c>
      <c r="O54" s="33">
        <v>30484.230900852497</v>
      </c>
      <c r="P54" s="33">
        <v>41421.275941538501</v>
      </c>
      <c r="Q54" s="33">
        <v>40709.240454674313</v>
      </c>
      <c r="R54" s="33">
        <v>66601.253935040208</v>
      </c>
      <c r="S54" s="33">
        <v>161006.86629252584</v>
      </c>
      <c r="T54" s="33">
        <v>160538.66597095467</v>
      </c>
      <c r="U54" s="33">
        <v>153595.63536722967</v>
      </c>
      <c r="V54" s="33">
        <v>146150.89836830398</v>
      </c>
      <c r="W54" s="33">
        <v>149779.79974971432</v>
      </c>
      <c r="X54" s="33">
        <v>162181.18835773307</v>
      </c>
      <c r="Y54" s="33">
        <v>201972.65951774557</v>
      </c>
      <c r="Z54" s="33">
        <v>192183.09724835749</v>
      </c>
      <c r="AA54" s="33">
        <v>220669.58261922182</v>
      </c>
      <c r="AB54" s="33">
        <v>244256.46206575955</v>
      </c>
      <c r="AC54" s="33">
        <v>264117.63293623296</v>
      </c>
      <c r="AD54" s="33">
        <v>259964.28085316755</v>
      </c>
      <c r="AE54" s="33">
        <v>272611.24003020127</v>
      </c>
    </row>
    <row r="55" spans="1:31">
      <c r="A55" s="29" t="s">
        <v>132</v>
      </c>
      <c r="B55" s="29" t="s">
        <v>68</v>
      </c>
      <c r="C55" s="33">
        <v>7.2970927473798891E-4</v>
      </c>
      <c r="D55" s="33">
        <v>8.1513461832908207E-4</v>
      </c>
      <c r="E55" s="33">
        <v>8.4195618646823011E-4</v>
      </c>
      <c r="F55" s="33">
        <v>1.4142508350898299E-3</v>
      </c>
      <c r="G55" s="33">
        <v>1.3494759871438781E-3</v>
      </c>
      <c r="H55" s="33">
        <v>1.2876679261513558E-3</v>
      </c>
      <c r="I55" s="33">
        <v>1.4305877182132708E-3</v>
      </c>
      <c r="J55" s="33">
        <v>1.480088278690276E-3</v>
      </c>
      <c r="K55" s="33">
        <v>1.470025494841469E-3</v>
      </c>
      <c r="L55" s="33">
        <v>1.5441036228580579E-3</v>
      </c>
      <c r="M55" s="33">
        <v>1.6357094466168279E-3</v>
      </c>
      <c r="N55" s="33">
        <v>2.6321165256076463E-3</v>
      </c>
      <c r="O55" s="33">
        <v>2.6914866742410587E-3</v>
      </c>
      <c r="P55" s="33">
        <v>2.643261841180453E-3</v>
      </c>
      <c r="Q55" s="33">
        <v>2.5939779969149433E-3</v>
      </c>
      <c r="R55" s="33">
        <v>3.0227369631114936E-3</v>
      </c>
      <c r="S55" s="33">
        <v>8.8156924234411207E-3</v>
      </c>
      <c r="T55" s="33">
        <v>8.4487762193370605E-3</v>
      </c>
      <c r="U55" s="33">
        <v>8.16600813270584E-3</v>
      </c>
      <c r="V55" s="33">
        <v>1.2563537108588941E-2</v>
      </c>
      <c r="W55" s="33">
        <v>5694.7834850717563</v>
      </c>
      <c r="X55" s="33">
        <v>6791.9284426818049</v>
      </c>
      <c r="Y55" s="33">
        <v>6498.1861702162832</v>
      </c>
      <c r="Z55" s="33">
        <v>6183.2207768640083</v>
      </c>
      <c r="AA55" s="33">
        <v>20463.180325719946</v>
      </c>
      <c r="AB55" s="33">
        <v>19525.935925146452</v>
      </c>
      <c r="AC55" s="33">
        <v>28307.512727900092</v>
      </c>
      <c r="AD55" s="33">
        <v>32742.152143162588</v>
      </c>
      <c r="AE55" s="33">
        <v>36207.431898733717</v>
      </c>
    </row>
    <row r="56" spans="1:31">
      <c r="A56" s="29" t="s">
        <v>132</v>
      </c>
      <c r="B56" s="29" t="s">
        <v>36</v>
      </c>
      <c r="C56" s="33">
        <v>2.3290841354180799E-3</v>
      </c>
      <c r="D56" s="33">
        <v>2.2483112795104398E-3</v>
      </c>
      <c r="E56" s="33">
        <v>2.1510746649236298E-3</v>
      </c>
      <c r="F56" s="33">
        <v>2.0468126354556099E-3</v>
      </c>
      <c r="G56" s="33">
        <v>2.0277236076475902E-3</v>
      </c>
      <c r="H56" s="33">
        <v>2.0151668500029596E-3</v>
      </c>
      <c r="I56" s="33">
        <v>2.117845857997E-3</v>
      </c>
      <c r="J56" s="33">
        <v>2.1946696875104902E-3</v>
      </c>
      <c r="K56" s="33">
        <v>3.0812931466034999E-3</v>
      </c>
      <c r="L56" s="33">
        <v>3.0148285727278103E-3</v>
      </c>
      <c r="M56" s="33">
        <v>2.9206146411357601E-3</v>
      </c>
      <c r="N56" s="33">
        <v>5.0847210377178596E-3</v>
      </c>
      <c r="O56" s="33">
        <v>4.85183304932588E-3</v>
      </c>
      <c r="P56" s="33">
        <v>4.6390432565312206E-3</v>
      </c>
      <c r="Q56" s="33">
        <v>6.0890088820487603E-3</v>
      </c>
      <c r="R56" s="33">
        <v>5.8112091801406701E-3</v>
      </c>
      <c r="S56" s="33">
        <v>1.00944187969486E-2</v>
      </c>
      <c r="T56" s="33">
        <v>9.6428449278979401E-3</v>
      </c>
      <c r="U56" s="33">
        <v>6.3328905557840195E-2</v>
      </c>
      <c r="V56" s="33">
        <v>6.0269162399293003E-2</v>
      </c>
      <c r="W56" s="33">
        <v>11605.0905929706</v>
      </c>
      <c r="X56" s="33">
        <v>11073.559718173301</v>
      </c>
      <c r="Y56" s="33">
        <v>10594.642298306298</v>
      </c>
      <c r="Z56" s="33">
        <v>10081.1227982811</v>
      </c>
      <c r="AA56" s="33">
        <v>9619.3919637806393</v>
      </c>
      <c r="AB56" s="33">
        <v>9178.809110966331</v>
      </c>
      <c r="AC56" s="33">
        <v>8781.8371905219901</v>
      </c>
      <c r="AD56" s="33">
        <v>25171.747172243202</v>
      </c>
      <c r="AE56" s="33">
        <v>24018.842365771598</v>
      </c>
    </row>
    <row r="57" spans="1:31">
      <c r="A57" s="29" t="s">
        <v>132</v>
      </c>
      <c r="B57" s="29" t="s">
        <v>73</v>
      </c>
      <c r="C57" s="33">
        <v>0</v>
      </c>
      <c r="D57" s="33">
        <v>0</v>
      </c>
      <c r="E57" s="33">
        <v>3.0359496933666202E-3</v>
      </c>
      <c r="F57" s="33">
        <v>3.42404058337328E-3</v>
      </c>
      <c r="G57" s="33">
        <v>3.39170265942337E-3</v>
      </c>
      <c r="H57" s="33">
        <v>3.4101267690843698E-3</v>
      </c>
      <c r="I57" s="33">
        <v>3.26264310640853E-3</v>
      </c>
      <c r="J57" s="33">
        <v>3.3339004849885197E-3</v>
      </c>
      <c r="K57" s="33">
        <v>3.2013844859821901E-3</v>
      </c>
      <c r="L57" s="33">
        <v>3.2429655201580499E-3</v>
      </c>
      <c r="M57" s="33">
        <v>3.23025134911257E-3</v>
      </c>
      <c r="N57" s="33">
        <v>7.6310930162471801E-3</v>
      </c>
      <c r="O57" s="33">
        <v>7.2815773026804103E-3</v>
      </c>
      <c r="P57" s="33">
        <v>6.9480699425395502E-3</v>
      </c>
      <c r="Q57" s="33">
        <v>8.3850458348875799E-3</v>
      </c>
      <c r="R57" s="33">
        <v>8.0088348998210192E-3</v>
      </c>
      <c r="S57" s="33">
        <v>22626.520423679402</v>
      </c>
      <c r="T57" s="33">
        <v>21590.191252313802</v>
      </c>
      <c r="U57" s="33">
        <v>22796.270449713302</v>
      </c>
      <c r="V57" s="33">
        <v>21691.341150816399</v>
      </c>
      <c r="W57" s="33">
        <v>27257.539543987597</v>
      </c>
      <c r="X57" s="33">
        <v>26009.102627342101</v>
      </c>
      <c r="Y57" s="33">
        <v>24884.2418880968</v>
      </c>
      <c r="Z57" s="33">
        <v>52015.337608365902</v>
      </c>
      <c r="AA57" s="33">
        <v>49632.955736558499</v>
      </c>
      <c r="AB57" s="33">
        <v>47359.690594703898</v>
      </c>
      <c r="AC57" s="33">
        <v>45311.444011015403</v>
      </c>
      <c r="AD57" s="33">
        <v>72737.530588476598</v>
      </c>
      <c r="AE57" s="33">
        <v>69406.040610227297</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1.1687085333712736E-2</v>
      </c>
      <c r="D59" s="35">
        <v>1.1497634526117864E-2</v>
      </c>
      <c r="E59" s="35">
        <v>1.1571535166990696E-2</v>
      </c>
      <c r="F59" s="35">
        <v>1.3632277703278267E-2</v>
      </c>
      <c r="G59" s="35">
        <v>1.3007898566651669E-2</v>
      </c>
      <c r="H59" s="35">
        <v>1.2412116947970344E-2</v>
      </c>
      <c r="I59" s="35">
        <v>1.2773697710622688E-2</v>
      </c>
      <c r="J59" s="35">
        <v>1.3645574642416064E-2</v>
      </c>
      <c r="K59" s="35">
        <v>1.3211743955218581E-2</v>
      </c>
      <c r="L59" s="35">
        <v>1.3095767819564461E-2</v>
      </c>
      <c r="M59" s="35">
        <v>1.3205078951067567E-2</v>
      </c>
      <c r="N59" s="35">
        <v>4.825807207668717E-2</v>
      </c>
      <c r="O59" s="35">
        <v>30484.235513150168</v>
      </c>
      <c r="P59" s="35">
        <v>41421.280417635258</v>
      </c>
      <c r="Q59" s="35">
        <v>40709.244932008143</v>
      </c>
      <c r="R59" s="35">
        <v>66601.258749847228</v>
      </c>
      <c r="S59" s="35">
        <v>161006.87782219247</v>
      </c>
      <c r="T59" s="35">
        <v>160538.67700940091</v>
      </c>
      <c r="U59" s="35">
        <v>153595.64782047903</v>
      </c>
      <c r="V59" s="35">
        <v>146150.91501128086</v>
      </c>
      <c r="W59" s="35">
        <v>155474.58828199265</v>
      </c>
      <c r="X59" s="35">
        <v>168973.12161645165</v>
      </c>
      <c r="Y59" s="35">
        <v>208470.85029571116</v>
      </c>
      <c r="Z59" s="35">
        <v>198366.32277552952</v>
      </c>
      <c r="AA59" s="35">
        <v>241132.76747767843</v>
      </c>
      <c r="AB59" s="35">
        <v>263782.40181088384</v>
      </c>
      <c r="AC59" s="35">
        <v>292425.14931101695</v>
      </c>
      <c r="AD59" s="35">
        <v>303722.94544628577</v>
      </c>
      <c r="AE59" s="35">
        <v>319330.61128928466</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4.4750884121745897E-4</v>
      </c>
      <c r="D64" s="33">
        <v>4.27012252900091E-4</v>
      </c>
      <c r="E64" s="33">
        <v>5.1696466473219905E-4</v>
      </c>
      <c r="F64" s="33">
        <v>4.9190752190626699E-4</v>
      </c>
      <c r="G64" s="33">
        <v>4.6937740621223999E-4</v>
      </c>
      <c r="H64" s="33">
        <v>4.4787920422268199E-4</v>
      </c>
      <c r="I64" s="33">
        <v>4.2850899603161203E-4</v>
      </c>
      <c r="J64" s="33">
        <v>4.5316269138550804E-4</v>
      </c>
      <c r="K64" s="33">
        <v>4.3240714809646304E-4</v>
      </c>
      <c r="L64" s="33">
        <v>4.25158214973185E-4</v>
      </c>
      <c r="M64" s="33">
        <v>4.2033271708933701E-4</v>
      </c>
      <c r="N64" s="33">
        <v>7.26538700939939E-4</v>
      </c>
      <c r="O64" s="33">
        <v>6.9326211894149602E-4</v>
      </c>
      <c r="P64" s="33">
        <v>6.6150965521516501E-4</v>
      </c>
      <c r="Q64" s="33">
        <v>6.6856661875380394E-4</v>
      </c>
      <c r="R64" s="33">
        <v>6.36161368651377E-4</v>
      </c>
      <c r="S64" s="33">
        <v>1.1373508942005902E-3</v>
      </c>
      <c r="T64" s="33">
        <v>1.0852584864005602E-3</v>
      </c>
      <c r="U64" s="33">
        <v>1.1561171981897299E-3</v>
      </c>
      <c r="V64" s="33">
        <v>1.1000804983244501E-3</v>
      </c>
      <c r="W64" s="33">
        <v>1.50627018359594E-3</v>
      </c>
      <c r="X64" s="33">
        <v>1.4372807089659001E-3</v>
      </c>
      <c r="Y64" s="33">
        <v>1.41031852627824E-3</v>
      </c>
      <c r="Z64" s="33">
        <v>1.34196075416374E-3</v>
      </c>
      <c r="AA64" s="33">
        <v>1.2804969023182001E-3</v>
      </c>
      <c r="AB64" s="33">
        <v>1.0833529499796499E-3</v>
      </c>
      <c r="AC64" s="33">
        <v>1.03649930732853E-3</v>
      </c>
      <c r="AD64" s="33">
        <v>1.42488773924002E-3</v>
      </c>
      <c r="AE64" s="33">
        <v>1.3596257048404E-3</v>
      </c>
    </row>
    <row r="65" spans="1:31">
      <c r="A65" s="29" t="s">
        <v>133</v>
      </c>
      <c r="B65" s="29" t="s">
        <v>32</v>
      </c>
      <c r="C65" s="33">
        <v>0</v>
      </c>
      <c r="D65" s="33">
        <v>0</v>
      </c>
      <c r="E65" s="33">
        <v>0</v>
      </c>
      <c r="F65" s="33">
        <v>0</v>
      </c>
      <c r="G65" s="33">
        <v>0</v>
      </c>
      <c r="H65" s="33">
        <v>0</v>
      </c>
      <c r="I65" s="33">
        <v>0</v>
      </c>
      <c r="J65" s="33">
        <v>0</v>
      </c>
      <c r="K65" s="33">
        <v>0</v>
      </c>
      <c r="L65" s="33">
        <v>0</v>
      </c>
      <c r="M65" s="33">
        <v>0</v>
      </c>
      <c r="N65" s="33">
        <v>0</v>
      </c>
      <c r="O65" s="33">
        <v>0</v>
      </c>
      <c r="P65" s="33">
        <v>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1.3232439010527122E-3</v>
      </c>
      <c r="D66" s="33">
        <v>1.2964472167200309E-3</v>
      </c>
      <c r="E66" s="33">
        <v>1.2403775169888629E-3</v>
      </c>
      <c r="F66" s="33">
        <v>1.1802567413893058E-3</v>
      </c>
      <c r="G66" s="33">
        <v>1.126199180266622E-3</v>
      </c>
      <c r="H66" s="33">
        <v>1.0746175379945191E-3</v>
      </c>
      <c r="I66" s="33">
        <v>1.028141690845385E-3</v>
      </c>
      <c r="J66" s="33">
        <v>1.004468252376618E-3</v>
      </c>
      <c r="K66" s="33">
        <v>9.9681508678436709E-4</v>
      </c>
      <c r="L66" s="33">
        <v>9.9851269720152981E-4</v>
      </c>
      <c r="M66" s="33">
        <v>1.002894601986168E-3</v>
      </c>
      <c r="N66" s="33">
        <v>1.3806650192127441E-3</v>
      </c>
      <c r="O66" s="33">
        <v>1.3174284529227759E-3</v>
      </c>
      <c r="P66" s="33">
        <v>1.257088217937288E-3</v>
      </c>
      <c r="Q66" s="33">
        <v>1.4405680781100719E-3</v>
      </c>
      <c r="R66" s="33">
        <v>1.3707441180868458E-3</v>
      </c>
      <c r="S66" s="33">
        <v>3.5413786194105497E-3</v>
      </c>
      <c r="T66" s="33">
        <v>3.3791780706113102E-3</v>
      </c>
      <c r="U66" s="33">
        <v>1.5868620656765271E-2</v>
      </c>
      <c r="V66" s="33">
        <v>1.509947274130174E-2</v>
      </c>
      <c r="W66" s="33">
        <v>4533.6499195410997</v>
      </c>
      <c r="X66" s="33">
        <v>4326.0018299009153</v>
      </c>
      <c r="Y66" s="33">
        <v>4138.9079300718404</v>
      </c>
      <c r="Z66" s="33">
        <v>7880.8738442931435</v>
      </c>
      <c r="AA66" s="33">
        <v>7519.9177873622011</v>
      </c>
      <c r="AB66" s="33">
        <v>7175.4936595356548</v>
      </c>
      <c r="AC66" s="33">
        <v>6865.1626384759502</v>
      </c>
      <c r="AD66" s="33">
        <v>8346.2141848034407</v>
      </c>
      <c r="AE66" s="33">
        <v>7963.9448316442731</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1.6973575670935426E-2</v>
      </c>
      <c r="D68" s="33">
        <v>1.6241516285448964E-2</v>
      </c>
      <c r="E68" s="33">
        <v>1.9248219772489233E-2</v>
      </c>
      <c r="F68" s="33">
        <v>1.8503915662141636E-2</v>
      </c>
      <c r="G68" s="33">
        <v>1.7656408067533221E-2</v>
      </c>
      <c r="H68" s="33">
        <v>1.6847717614984555E-2</v>
      </c>
      <c r="I68" s="33">
        <v>1.6706298048980238E-2</v>
      </c>
      <c r="J68" s="33">
        <v>1.8383550937834881E-2</v>
      </c>
      <c r="K68" s="33">
        <v>1.7599940645954378E-2</v>
      </c>
      <c r="L68" s="33">
        <v>1.7463573892928057E-2</v>
      </c>
      <c r="M68" s="33">
        <v>1.7112119308469058E-2</v>
      </c>
      <c r="N68" s="33">
        <v>24641.868297200006</v>
      </c>
      <c r="O68" s="33">
        <v>23513.233190298466</v>
      </c>
      <c r="P68" s="33">
        <v>22436.291510114352</v>
      </c>
      <c r="Q68" s="33">
        <v>66986.311982299769</v>
      </c>
      <c r="R68" s="33">
        <v>74817.772071898522</v>
      </c>
      <c r="S68" s="33">
        <v>108912.22531879992</v>
      </c>
      <c r="T68" s="33">
        <v>131133.63523480736</v>
      </c>
      <c r="U68" s="33">
        <v>132283.87574665839</v>
      </c>
      <c r="V68" s="33">
        <v>125872.11194271977</v>
      </c>
      <c r="W68" s="33">
        <v>120106.98008479062</v>
      </c>
      <c r="X68" s="33">
        <v>114605.9014333947</v>
      </c>
      <c r="Y68" s="33">
        <v>109649.34710007047</v>
      </c>
      <c r="Z68" s="33">
        <v>104334.67187350182</v>
      </c>
      <c r="AA68" s="33">
        <v>101097.13871876085</v>
      </c>
      <c r="AB68" s="33">
        <v>113036.31942773504</v>
      </c>
      <c r="AC68" s="33">
        <v>110854.55183593785</v>
      </c>
      <c r="AD68" s="33">
        <v>116735.0112503291</v>
      </c>
      <c r="AE68" s="33">
        <v>111388.36947589314</v>
      </c>
    </row>
    <row r="69" spans="1:31">
      <c r="A69" s="29" t="s">
        <v>133</v>
      </c>
      <c r="B69" s="29" t="s">
        <v>68</v>
      </c>
      <c r="C69" s="33">
        <v>2.4524637598702216E-3</v>
      </c>
      <c r="D69" s="33">
        <v>3.3054976390929631E-3</v>
      </c>
      <c r="E69" s="33">
        <v>3.8519219896141596E-3</v>
      </c>
      <c r="F69" s="33">
        <v>3.9370422449698239E-3</v>
      </c>
      <c r="G69" s="33">
        <v>3.7567196979030521E-3</v>
      </c>
      <c r="H69" s="33">
        <v>3.591709299168543E-3</v>
      </c>
      <c r="I69" s="33">
        <v>3.8864199654196001E-3</v>
      </c>
      <c r="J69" s="33">
        <v>4.0690454254107503E-3</v>
      </c>
      <c r="K69" s="33">
        <v>4.0170074359832776E-3</v>
      </c>
      <c r="L69" s="33">
        <v>4.1986217688213803E-3</v>
      </c>
      <c r="M69" s="33">
        <v>4.5308602528469286E-3</v>
      </c>
      <c r="N69" s="33">
        <v>7.8372808696301494E-3</v>
      </c>
      <c r="O69" s="33">
        <v>8.0008282415359004E-3</v>
      </c>
      <c r="P69" s="33">
        <v>8.1126931450026217E-3</v>
      </c>
      <c r="Q69" s="33">
        <v>7.7742406552992549E-3</v>
      </c>
      <c r="R69" s="33">
        <v>1.1161137896405521E-2</v>
      </c>
      <c r="S69" s="33">
        <v>2.4366174312007743E-2</v>
      </c>
      <c r="T69" s="33">
        <v>2.329671899181774E-2</v>
      </c>
      <c r="U69" s="33">
        <v>2.2299614624023474E-2</v>
      </c>
      <c r="V69" s="33">
        <v>3494.2305724781368</v>
      </c>
      <c r="W69" s="33">
        <v>4293.8388975153694</v>
      </c>
      <c r="X69" s="33">
        <v>7528.8710636024443</v>
      </c>
      <c r="Y69" s="33">
        <v>12513.201632567007</v>
      </c>
      <c r="Z69" s="33">
        <v>11906.690004389675</v>
      </c>
      <c r="AA69" s="33">
        <v>14550.060102163612</v>
      </c>
      <c r="AB69" s="33">
        <v>13883.644461329683</v>
      </c>
      <c r="AC69" s="33">
        <v>13283.194199230535</v>
      </c>
      <c r="AD69" s="33">
        <v>14400.931027477469</v>
      </c>
      <c r="AE69" s="33">
        <v>13741.351377445533</v>
      </c>
    </row>
    <row r="70" spans="1:31">
      <c r="A70" s="29" t="s">
        <v>133</v>
      </c>
      <c r="B70" s="29" t="s">
        <v>36</v>
      </c>
      <c r="C70" s="33">
        <v>2.5007433824924996E-3</v>
      </c>
      <c r="D70" s="33">
        <v>2.4023608975183301E-3</v>
      </c>
      <c r="E70" s="33">
        <v>2.2984618321089897E-3</v>
      </c>
      <c r="F70" s="33">
        <v>2.18705598498607E-3</v>
      </c>
      <c r="G70" s="33">
        <v>2.0868854810261002E-3</v>
      </c>
      <c r="H70" s="33">
        <v>2.0351028110946602E-3</v>
      </c>
      <c r="I70" s="33">
        <v>2.1642014848902301E-3</v>
      </c>
      <c r="J70" s="33">
        <v>2.2628989513844601E-3</v>
      </c>
      <c r="K70" s="33">
        <v>3.2902200034436698E-3</v>
      </c>
      <c r="L70" s="33">
        <v>3.1621106467250599E-3</v>
      </c>
      <c r="M70" s="33">
        <v>3.0460964484044801E-3</v>
      </c>
      <c r="N70" s="33">
        <v>5.5957700805403694E-3</v>
      </c>
      <c r="O70" s="33">
        <v>5.3460130159418097E-3</v>
      </c>
      <c r="P70" s="33">
        <v>5.1132176394671405E-3</v>
      </c>
      <c r="Q70" s="33">
        <v>1.2217084649081099E-2</v>
      </c>
      <c r="R70" s="33">
        <v>1.1721884752137101E-2</v>
      </c>
      <c r="S70" s="33">
        <v>0.15544382390934899</v>
      </c>
      <c r="T70" s="33">
        <v>0.14833706537765598</v>
      </c>
      <c r="U70" s="33">
        <v>11307.0129106922</v>
      </c>
      <c r="V70" s="33">
        <v>10758.9649515566</v>
      </c>
      <c r="W70" s="33">
        <v>25098.638383523899</v>
      </c>
      <c r="X70" s="33">
        <v>23949.082419492901</v>
      </c>
      <c r="Y70" s="33">
        <v>22913.314962465498</v>
      </c>
      <c r="Z70" s="33">
        <v>21802.712596813897</v>
      </c>
      <c r="AA70" s="33">
        <v>20804.115077984501</v>
      </c>
      <c r="AB70" s="33">
        <v>19851.254839384601</v>
      </c>
      <c r="AC70" s="33">
        <v>18992.713150422598</v>
      </c>
      <c r="AD70" s="33">
        <v>18072.141226318003</v>
      </c>
      <c r="AE70" s="33">
        <v>17244.409135406302</v>
      </c>
    </row>
    <row r="71" spans="1:31">
      <c r="A71" s="29" t="s">
        <v>133</v>
      </c>
      <c r="B71" s="29" t="s">
        <v>73</v>
      </c>
      <c r="C71" s="33">
        <v>0</v>
      </c>
      <c r="D71" s="33">
        <v>0</v>
      </c>
      <c r="E71" s="33">
        <v>3.49225437466659E-3</v>
      </c>
      <c r="F71" s="33">
        <v>3.3229857135370403E-3</v>
      </c>
      <c r="G71" s="33">
        <v>3.17078789333405E-3</v>
      </c>
      <c r="H71" s="33">
        <v>3.0862164264212903E-3</v>
      </c>
      <c r="I71" s="33">
        <v>2.99670591388907E-3</v>
      </c>
      <c r="J71" s="33">
        <v>3.0603450862858299E-3</v>
      </c>
      <c r="K71" s="33">
        <v>2.9890381490394603E-3</v>
      </c>
      <c r="L71" s="33">
        <v>3.0206463677824899E-3</v>
      </c>
      <c r="M71" s="33">
        <v>3.01432786040999E-3</v>
      </c>
      <c r="N71" s="33">
        <v>4.4774512641285605E-3</v>
      </c>
      <c r="O71" s="33">
        <v>4.2723771587270896E-3</v>
      </c>
      <c r="P71" s="33">
        <v>4.07669576052114E-3</v>
      </c>
      <c r="Q71" s="33">
        <v>5.42886562826365E-3</v>
      </c>
      <c r="R71" s="33">
        <v>5.4108615010344599E-3</v>
      </c>
      <c r="S71" s="33">
        <v>7.5161726688037899E-3</v>
      </c>
      <c r="T71" s="33">
        <v>7.1858754958088198E-3</v>
      </c>
      <c r="U71" s="33">
        <v>6.8864197111447598E-3</v>
      </c>
      <c r="V71" s="33">
        <v>6.5526367390515792E-3</v>
      </c>
      <c r="W71" s="33">
        <v>7.56292623117875E-3</v>
      </c>
      <c r="X71" s="33">
        <v>7.2278347372009E-3</v>
      </c>
      <c r="Y71" s="33">
        <v>6.9152400413314804E-3</v>
      </c>
      <c r="Z71" s="33">
        <v>8.68053059491063E-3</v>
      </c>
      <c r="AA71" s="33">
        <v>8.3022778350048503E-3</v>
      </c>
      <c r="AB71" s="33">
        <v>7.9220208317743596E-3</v>
      </c>
      <c r="AC71" s="33">
        <v>7.5887592299578605E-3</v>
      </c>
      <c r="AD71" s="33">
        <v>7.2315803578647296E-3</v>
      </c>
      <c r="AE71" s="33">
        <v>6.90036293414663E-3</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2.119679217307582E-2</v>
      </c>
      <c r="D73" s="35">
        <v>2.1270473394162048E-2</v>
      </c>
      <c r="E73" s="35">
        <v>2.4857483943824452E-2</v>
      </c>
      <c r="F73" s="35">
        <v>2.4113122170407033E-2</v>
      </c>
      <c r="G73" s="35">
        <v>2.3008704351915137E-2</v>
      </c>
      <c r="H73" s="35">
        <v>2.19619236563703E-2</v>
      </c>
      <c r="I73" s="35">
        <v>2.2049368701276835E-2</v>
      </c>
      <c r="J73" s="35">
        <v>2.3910227307007759E-2</v>
      </c>
      <c r="K73" s="35">
        <v>2.3046170316818486E-2</v>
      </c>
      <c r="L73" s="35">
        <v>2.3085866573924155E-2</v>
      </c>
      <c r="M73" s="35">
        <v>2.3066206880391491E-2</v>
      </c>
      <c r="N73" s="35">
        <v>24641.878241684597</v>
      </c>
      <c r="O73" s="35">
        <v>23513.24320181728</v>
      </c>
      <c r="P73" s="35">
        <v>22436.30154140537</v>
      </c>
      <c r="Q73" s="35">
        <v>66986.321865675127</v>
      </c>
      <c r="R73" s="35">
        <v>74817.785239941906</v>
      </c>
      <c r="S73" s="35">
        <v>108912.25436370375</v>
      </c>
      <c r="T73" s="35">
        <v>131133.66299596289</v>
      </c>
      <c r="U73" s="35">
        <v>132283.91507101085</v>
      </c>
      <c r="V73" s="35">
        <v>129366.35871475114</v>
      </c>
      <c r="W73" s="35">
        <v>128934.47040811727</v>
      </c>
      <c r="X73" s="35">
        <v>126460.77576417878</v>
      </c>
      <c r="Y73" s="35">
        <v>126301.45807302785</v>
      </c>
      <c r="Z73" s="35">
        <v>124122.23706414539</v>
      </c>
      <c r="AA73" s="35">
        <v>123167.11788878356</v>
      </c>
      <c r="AB73" s="35">
        <v>134095.45863195334</v>
      </c>
      <c r="AC73" s="35">
        <v>131002.90971014365</v>
      </c>
      <c r="AD73" s="35">
        <v>139482.15788749774</v>
      </c>
      <c r="AE73" s="35">
        <v>133093.66704460865</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4.0480518834651601E-4</v>
      </c>
      <c r="D78" s="33">
        <v>3.8626449254327698E-4</v>
      </c>
      <c r="E78" s="33">
        <v>3.6955904257632299E-4</v>
      </c>
      <c r="F78" s="33">
        <v>3.5164661191291102E-4</v>
      </c>
      <c r="G78" s="33">
        <v>3.3554066008865702E-4</v>
      </c>
      <c r="H78" s="33">
        <v>3.20172385453311E-4</v>
      </c>
      <c r="I78" s="33">
        <v>3.1669876260787498E-4</v>
      </c>
      <c r="J78" s="33">
        <v>3.1374179018068101E-4</v>
      </c>
      <c r="K78" s="33">
        <v>3.1131849606112001E-4</v>
      </c>
      <c r="L78" s="33">
        <v>2.9705963352784099E-4</v>
      </c>
      <c r="M78" s="33">
        <v>2.8421218070496699E-4</v>
      </c>
      <c r="N78" s="33">
        <v>2.8493809962749602E-4</v>
      </c>
      <c r="O78" s="33">
        <v>2.7188749953631201E-4</v>
      </c>
      <c r="P78" s="33">
        <v>2.6763146368947001E-4</v>
      </c>
      <c r="Q78" s="33">
        <v>2.6600597129171799E-4</v>
      </c>
      <c r="R78" s="33">
        <v>2.6332617403178701E-4</v>
      </c>
      <c r="S78" s="33">
        <v>2.6344855079417302E-4</v>
      </c>
      <c r="T78" s="33">
        <v>2.6246931006923004E-4</v>
      </c>
      <c r="U78" s="33">
        <v>2.7635468978770003E-4</v>
      </c>
      <c r="V78" s="33">
        <v>2.6295984985949398E-4</v>
      </c>
      <c r="W78" s="33">
        <v>2.7296930728601897E-4</v>
      </c>
      <c r="X78" s="33">
        <v>2.6046689616158802E-4</v>
      </c>
      <c r="Y78" s="33">
        <v>2.5991713132119299E-4</v>
      </c>
      <c r="Z78" s="33">
        <v>2.5898419333987099E-4</v>
      </c>
      <c r="AA78" s="33">
        <v>2.5814088222506001E-4</v>
      </c>
      <c r="AB78" s="33">
        <v>1.3368501302959298E-4</v>
      </c>
      <c r="AC78" s="33">
        <v>1.39763297783873E-4</v>
      </c>
      <c r="AD78" s="33">
        <v>1.4884342726681498E-4</v>
      </c>
      <c r="AE78" s="33">
        <v>1.4949661628400603E-4</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1.299917582069193E-3</v>
      </c>
      <c r="D80" s="33">
        <v>1.2510694679766119E-3</v>
      </c>
      <c r="E80" s="33">
        <v>1.1969622983922222E-3</v>
      </c>
      <c r="F80" s="33">
        <v>1.1389458471448121E-3</v>
      </c>
      <c r="G80" s="33">
        <v>1.0867803880642861E-3</v>
      </c>
      <c r="H80" s="33">
        <v>1.0370041866713882E-3</v>
      </c>
      <c r="I80" s="33">
        <v>9.921550693168591E-4</v>
      </c>
      <c r="J80" s="33">
        <v>9.6464754294517711E-4</v>
      </c>
      <c r="K80" s="33">
        <v>9.6384175785990103E-4</v>
      </c>
      <c r="L80" s="33">
        <v>9.6416818087240598E-4</v>
      </c>
      <c r="M80" s="33">
        <v>9.66330209383646E-4</v>
      </c>
      <c r="N80" s="33">
        <v>1.0509535211088159E-3</v>
      </c>
      <c r="O80" s="33">
        <v>1.002818244933595E-3</v>
      </c>
      <c r="P80" s="33">
        <v>9.71715445236064E-4</v>
      </c>
      <c r="Q80" s="33">
        <v>9.6581671647467807E-4</v>
      </c>
      <c r="R80" s="33">
        <v>9.63085253384569E-4</v>
      </c>
      <c r="S80" s="33">
        <v>9.6483773548486091E-4</v>
      </c>
      <c r="T80" s="33">
        <v>9.6760108820944496E-4</v>
      </c>
      <c r="U80" s="33">
        <v>1.210711345248113E-3</v>
      </c>
      <c r="V80" s="33">
        <v>1.152028481276021E-3</v>
      </c>
      <c r="W80" s="33">
        <v>1.1281057208307409E-3</v>
      </c>
      <c r="X80" s="33">
        <v>1.076436756089329E-3</v>
      </c>
      <c r="Y80" s="33">
        <v>1.0298822300622539E-3</v>
      </c>
      <c r="Z80" s="33">
        <v>9.9484877679923605E-4</v>
      </c>
      <c r="AA80" s="33">
        <v>9.7534172475119505E-4</v>
      </c>
      <c r="AB80" s="33">
        <v>5.7653065769902102E-4</v>
      </c>
      <c r="AC80" s="33">
        <v>5.9190849326524499E-4</v>
      </c>
      <c r="AD80" s="33">
        <v>6.6939847834113697E-4</v>
      </c>
      <c r="AE80" s="33">
        <v>6.4721324736174404E-4</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1.039053445836652E-2</v>
      </c>
      <c r="D82" s="33">
        <v>9.9262623028368198E-3</v>
      </c>
      <c r="E82" s="33">
        <v>15425.824813583968</v>
      </c>
      <c r="F82" s="33">
        <v>29249.392051152674</v>
      </c>
      <c r="G82" s="33">
        <v>41735.178291992248</v>
      </c>
      <c r="H82" s="33">
        <v>52979.856829629651</v>
      </c>
      <c r="I82" s="33">
        <v>63215.481612288298</v>
      </c>
      <c r="J82" s="33">
        <v>72008.343035462342</v>
      </c>
      <c r="K82" s="33">
        <v>79970.221463317677</v>
      </c>
      <c r="L82" s="33">
        <v>86934.31836632319</v>
      </c>
      <c r="M82" s="33">
        <v>93297.449224446958</v>
      </c>
      <c r="N82" s="33">
        <v>98370.770850795961</v>
      </c>
      <c r="O82" s="33">
        <v>102923.44839606991</v>
      </c>
      <c r="P82" s="33">
        <v>106721.03165608722</v>
      </c>
      <c r="Q82" s="33">
        <v>110157.14526831379</v>
      </c>
      <c r="R82" s="33">
        <v>112396.4729511616</v>
      </c>
      <c r="S82" s="33">
        <v>114435.24144627863</v>
      </c>
      <c r="T82" s="33">
        <v>116016.73442444943</v>
      </c>
      <c r="U82" s="33">
        <v>117714.15926833976</v>
      </c>
      <c r="V82" s="33">
        <v>118336.14098650341</v>
      </c>
      <c r="W82" s="33">
        <v>112916.1650185031</v>
      </c>
      <c r="X82" s="33">
        <v>107744.43222666846</v>
      </c>
      <c r="Y82" s="33">
        <v>103084.62202788636</v>
      </c>
      <c r="Z82" s="33">
        <v>98088.13721272409</v>
      </c>
      <c r="AA82" s="33">
        <v>93595.55073823758</v>
      </c>
      <c r="AB82" s="33">
        <v>89308.728369232616</v>
      </c>
      <c r="AC82" s="33">
        <v>85446.239003577473</v>
      </c>
      <c r="AD82" s="33">
        <v>76544.043159392677</v>
      </c>
      <c r="AE82" s="33">
        <v>68528.691131912245</v>
      </c>
    </row>
    <row r="83" spans="1:31">
      <c r="A83" s="29" t="s">
        <v>134</v>
      </c>
      <c r="B83" s="29" t="s">
        <v>68</v>
      </c>
      <c r="C83" s="33">
        <v>3.1556055978492197E-4</v>
      </c>
      <c r="D83" s="33">
        <v>4.2653689828132501E-4</v>
      </c>
      <c r="E83" s="33">
        <v>5.81673872763967E-4</v>
      </c>
      <c r="F83" s="33">
        <v>6.3158619139377199E-4</v>
      </c>
      <c r="G83" s="33">
        <v>6.2829310007366304E-4</v>
      </c>
      <c r="H83" s="33">
        <v>6.5325363802799894E-4</v>
      </c>
      <c r="I83" s="33">
        <v>7.1773123428223997E-4</v>
      </c>
      <c r="J83" s="33">
        <v>7.2932054087894405E-4</v>
      </c>
      <c r="K83" s="33">
        <v>8.4205059970028E-4</v>
      </c>
      <c r="L83" s="33">
        <v>1.02644717815657E-3</v>
      </c>
      <c r="M83" s="33">
        <v>1.26052229009995E-3</v>
      </c>
      <c r="N83" s="33">
        <v>1.2280763228957601E-3</v>
      </c>
      <c r="O83" s="33">
        <v>1.19057173454202E-3</v>
      </c>
      <c r="P83" s="33">
        <v>1.13604173098094E-3</v>
      </c>
      <c r="Q83" s="33">
        <v>1.10251086197404E-3</v>
      </c>
      <c r="R83" s="33">
        <v>1.0675166694311998E-3</v>
      </c>
      <c r="S83" s="33">
        <v>1.2065020828480001E-3</v>
      </c>
      <c r="T83" s="33">
        <v>1.2963311722730699E-3</v>
      </c>
      <c r="U83" s="33">
        <v>1.31742601094307E-3</v>
      </c>
      <c r="V83" s="33">
        <v>1.77884225721245E-3</v>
      </c>
      <c r="W83" s="33">
        <v>1.6973685653666499E-3</v>
      </c>
      <c r="X83" s="33">
        <v>1.6196264930256601E-3</v>
      </c>
      <c r="Y83" s="33">
        <v>1.5495796990109001E-3</v>
      </c>
      <c r="Z83" s="33">
        <v>1.47447197407888E-3</v>
      </c>
      <c r="AA83" s="33">
        <v>1.40693890600368E-3</v>
      </c>
      <c r="AB83" s="33">
        <v>1.24483913067828E-3</v>
      </c>
      <c r="AC83" s="33">
        <v>1.15207958787401E-3</v>
      </c>
      <c r="AD83" s="33">
        <v>1.0426679061274499E-3</v>
      </c>
      <c r="AE83" s="33">
        <v>9.7073987450006706E-4</v>
      </c>
    </row>
    <row r="84" spans="1:31">
      <c r="A84" s="29" t="s">
        <v>134</v>
      </c>
      <c r="B84" s="29" t="s">
        <v>36</v>
      </c>
      <c r="C84" s="33">
        <v>2.2261522264079899E-3</v>
      </c>
      <c r="D84" s="33">
        <v>2.1241910548871301E-3</v>
      </c>
      <c r="E84" s="33">
        <v>2.0323224827747299E-3</v>
      </c>
      <c r="F84" s="33">
        <v>1.9338163406854699E-3</v>
      </c>
      <c r="G84" s="33">
        <v>1.91286335582466E-3</v>
      </c>
      <c r="H84" s="33">
        <v>1.8853691392629801E-3</v>
      </c>
      <c r="I84" s="33">
        <v>1.9520143520878599E-3</v>
      </c>
      <c r="J84" s="33">
        <v>2.1180777484977402E-3</v>
      </c>
      <c r="K84" s="33">
        <v>2.67991821436037E-3</v>
      </c>
      <c r="L84" s="33">
        <v>2.6996849201634003E-3</v>
      </c>
      <c r="M84" s="33">
        <v>2.6908947698405E-3</v>
      </c>
      <c r="N84" s="33">
        <v>2.92611883073122E-3</v>
      </c>
      <c r="O84" s="33">
        <v>2.7984202411512702E-3</v>
      </c>
      <c r="P84" s="33">
        <v>2.8113630658805899E-3</v>
      </c>
      <c r="Q84" s="33">
        <v>2.8081174475076999E-3</v>
      </c>
      <c r="R84" s="33">
        <v>2.8483819751970998E-3</v>
      </c>
      <c r="S84" s="33">
        <v>2.8821560686395999E-3</v>
      </c>
      <c r="T84" s="33">
        <v>2.8461182039709798E-3</v>
      </c>
      <c r="U84" s="33">
        <v>3.4711094064069597E-3</v>
      </c>
      <c r="V84" s="33">
        <v>3.3140238949747902E-3</v>
      </c>
      <c r="W84" s="33">
        <v>2.9695300584854597E-3</v>
      </c>
      <c r="X84" s="33">
        <v>2.8411181721148702E-3</v>
      </c>
      <c r="Y84" s="33">
        <v>2.79175464836113E-3</v>
      </c>
      <c r="Z84" s="33">
        <v>2.7390976219339998E-3</v>
      </c>
      <c r="AA84" s="33">
        <v>2.71162190942573E-3</v>
      </c>
      <c r="AB84" s="33">
        <v>2.7679916759140101E-3</v>
      </c>
      <c r="AC84" s="33">
        <v>2.7650112875037E-3</v>
      </c>
      <c r="AD84" s="33">
        <v>2.9908801057255E-3</v>
      </c>
      <c r="AE84" s="33">
        <v>2.73342047901287E-3</v>
      </c>
    </row>
    <row r="85" spans="1:31">
      <c r="A85" s="29" t="s">
        <v>134</v>
      </c>
      <c r="B85" s="29" t="s">
        <v>73</v>
      </c>
      <c r="C85" s="33">
        <v>0</v>
      </c>
      <c r="D85" s="33">
        <v>0</v>
      </c>
      <c r="E85" s="33">
        <v>5.0371634314791101E-3</v>
      </c>
      <c r="F85" s="33">
        <v>5.0346491881710694E-3</v>
      </c>
      <c r="G85" s="33">
        <v>5.1999684790141106E-3</v>
      </c>
      <c r="H85" s="33">
        <v>5.2102968682685201E-3</v>
      </c>
      <c r="I85" s="33">
        <v>5.2245602805495806E-3</v>
      </c>
      <c r="J85" s="33">
        <v>5.2500623515269991E-3</v>
      </c>
      <c r="K85" s="33">
        <v>5.3128296265893601E-3</v>
      </c>
      <c r="L85" s="33">
        <v>5.3491168740252195E-3</v>
      </c>
      <c r="M85" s="33">
        <v>5.4822662226073401E-3</v>
      </c>
      <c r="N85" s="33">
        <v>5.8700946109370399E-3</v>
      </c>
      <c r="O85" s="33">
        <v>5.6551854948067703E-3</v>
      </c>
      <c r="P85" s="33">
        <v>5.5539798022809202E-3</v>
      </c>
      <c r="Q85" s="33">
        <v>5.6184343546732303E-3</v>
      </c>
      <c r="R85" s="33">
        <v>5.6627954069394396E-3</v>
      </c>
      <c r="S85" s="33">
        <v>5.7169133490548203E-3</v>
      </c>
      <c r="T85" s="33">
        <v>5.6915166667673095E-3</v>
      </c>
      <c r="U85" s="33">
        <v>6.7472587859117505E-3</v>
      </c>
      <c r="V85" s="33">
        <v>6.4416723749609198E-3</v>
      </c>
      <c r="W85" s="33">
        <v>6.55519324780036E-3</v>
      </c>
      <c r="X85" s="33">
        <v>6.27988972109961E-3</v>
      </c>
      <c r="Y85" s="33">
        <v>6.0602352070024601E-3</v>
      </c>
      <c r="Z85" s="33">
        <v>5.9081338986837406E-3</v>
      </c>
      <c r="AA85" s="33">
        <v>5.8605825941032202E-3</v>
      </c>
      <c r="AB85" s="33">
        <v>5.8732482448751689E-3</v>
      </c>
      <c r="AC85" s="33">
        <v>5.8718656034974209E-3</v>
      </c>
      <c r="AD85" s="33">
        <v>6.2217702047139001E-3</v>
      </c>
      <c r="AE85" s="33">
        <v>5.9728123892564397E-3</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1.2410817788567152E-2</v>
      </c>
      <c r="D87" s="35">
        <v>1.1990133161638033E-2</v>
      </c>
      <c r="E87" s="35">
        <v>15425.826961779181</v>
      </c>
      <c r="F87" s="35">
        <v>29249.394173331322</v>
      </c>
      <c r="G87" s="35">
        <v>41735.180342606393</v>
      </c>
      <c r="H87" s="35">
        <v>52979.85884005986</v>
      </c>
      <c r="I87" s="35">
        <v>63215.483638873367</v>
      </c>
      <c r="J87" s="35">
        <v>72008.345043172216</v>
      </c>
      <c r="K87" s="35">
        <v>79970.223580528531</v>
      </c>
      <c r="L87" s="35">
        <v>86934.320653998177</v>
      </c>
      <c r="M87" s="35">
        <v>93297.45173551164</v>
      </c>
      <c r="N87" s="35">
        <v>98370.773414763898</v>
      </c>
      <c r="O87" s="35">
        <v>102923.4508613474</v>
      </c>
      <c r="P87" s="35">
        <v>106721.03403147585</v>
      </c>
      <c r="Q87" s="35">
        <v>110157.14760264735</v>
      </c>
      <c r="R87" s="35">
        <v>112396.47524508971</v>
      </c>
      <c r="S87" s="35">
        <v>114435.243881067</v>
      </c>
      <c r="T87" s="35">
        <v>116016.736950851</v>
      </c>
      <c r="U87" s="35">
        <v>117714.16207283181</v>
      </c>
      <c r="V87" s="35">
        <v>118336.144180334</v>
      </c>
      <c r="W87" s="35">
        <v>112916.1681169467</v>
      </c>
      <c r="X87" s="35">
        <v>107744.4351831986</v>
      </c>
      <c r="Y87" s="35">
        <v>103084.62486726542</v>
      </c>
      <c r="Z87" s="35">
        <v>98088.139941029047</v>
      </c>
      <c r="AA87" s="35">
        <v>93595.553378659082</v>
      </c>
      <c r="AB87" s="35">
        <v>89308.730324287419</v>
      </c>
      <c r="AC87" s="35">
        <v>85446.240887328851</v>
      </c>
      <c r="AD87" s="35">
        <v>76544.045020302496</v>
      </c>
      <c r="AE87" s="35">
        <v>68528.69289936198</v>
      </c>
    </row>
  </sheetData>
  <sheetProtection algorithmName="SHA-512" hashValue="20UbvnKw4lPX9Wjc1K6mBljjqhAeMvqKuiZu5vWQ0sn1oi59YnZ3vnJDVMrU085VAY9Vn2SGCKFWSVN82CSllQ==" saltValue="JOwTY5RpM6hisdT3qQsjgw=="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57E188"/>
  </sheetPr>
  <dimension ref="A1:AE89"/>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149</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82</v>
      </c>
      <c r="B2" s="18" t="s">
        <v>142</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0</v>
      </c>
      <c r="D6" s="33">
        <v>0</v>
      </c>
      <c r="E6" s="33">
        <v>0</v>
      </c>
      <c r="F6" s="33">
        <v>118649.00414077504</v>
      </c>
      <c r="G6" s="33">
        <v>95333.813516588532</v>
      </c>
      <c r="H6" s="33">
        <v>18663.428516244239</v>
      </c>
      <c r="I6" s="33">
        <v>3880.1521784906213</v>
      </c>
      <c r="J6" s="33">
        <v>0</v>
      </c>
      <c r="K6" s="33">
        <v>23413.197000435204</v>
      </c>
      <c r="L6" s="33">
        <v>2561.2685956011337</v>
      </c>
      <c r="M6" s="33">
        <v>11.404699165788889</v>
      </c>
      <c r="N6" s="33">
        <v>0</v>
      </c>
      <c r="O6" s="33">
        <v>0</v>
      </c>
      <c r="P6" s="33">
        <v>0</v>
      </c>
      <c r="Q6" s="33">
        <v>0</v>
      </c>
      <c r="R6" s="33">
        <v>0</v>
      </c>
      <c r="S6" s="33">
        <v>0</v>
      </c>
      <c r="T6" s="33">
        <v>2.0588446563094801E-5</v>
      </c>
      <c r="U6" s="33">
        <v>0</v>
      </c>
      <c r="V6" s="33">
        <v>0</v>
      </c>
      <c r="W6" s="33">
        <v>0</v>
      </c>
      <c r="X6" s="33">
        <v>0</v>
      </c>
      <c r="Y6" s="33">
        <v>0</v>
      </c>
      <c r="Z6" s="33">
        <v>0</v>
      </c>
      <c r="AA6" s="33">
        <v>0</v>
      </c>
      <c r="AB6" s="33">
        <v>0</v>
      </c>
      <c r="AC6" s="33">
        <v>0</v>
      </c>
      <c r="AD6" s="33">
        <v>0</v>
      </c>
      <c r="AE6" s="33">
        <v>0</v>
      </c>
    </row>
    <row r="7" spans="1:31">
      <c r="A7" s="29" t="s">
        <v>40</v>
      </c>
      <c r="B7" s="29" t="s">
        <v>71</v>
      </c>
      <c r="C7" s="33">
        <v>0</v>
      </c>
      <c r="D7" s="33">
        <v>0</v>
      </c>
      <c r="E7" s="33">
        <v>0</v>
      </c>
      <c r="F7" s="33">
        <v>37334.643180637184</v>
      </c>
      <c r="G7" s="33">
        <v>1246.8178220940513</v>
      </c>
      <c r="H7" s="33">
        <v>4167.1895666990904</v>
      </c>
      <c r="I7" s="33">
        <v>0</v>
      </c>
      <c r="J7" s="33">
        <v>0</v>
      </c>
      <c r="K7" s="33">
        <v>176.04170799039875</v>
      </c>
      <c r="L7" s="33">
        <v>6.2217131015408203E-5</v>
      </c>
      <c r="M7" s="33">
        <v>2.7718680658938498E-4</v>
      </c>
      <c r="N7" s="33">
        <v>0</v>
      </c>
      <c r="O7" s="33">
        <v>0</v>
      </c>
      <c r="P7" s="33">
        <v>0</v>
      </c>
      <c r="Q7" s="33">
        <v>0</v>
      </c>
      <c r="R7" s="33">
        <v>0</v>
      </c>
      <c r="S7" s="33">
        <v>0</v>
      </c>
      <c r="T7" s="33">
        <v>0</v>
      </c>
      <c r="U7" s="33">
        <v>0</v>
      </c>
      <c r="V7" s="33">
        <v>0</v>
      </c>
      <c r="W7" s="33">
        <v>0</v>
      </c>
      <c r="X7" s="33">
        <v>0</v>
      </c>
      <c r="Y7" s="33">
        <v>0</v>
      </c>
      <c r="Z7" s="33">
        <v>0</v>
      </c>
      <c r="AA7" s="33">
        <v>0</v>
      </c>
      <c r="AB7" s="33">
        <v>0</v>
      </c>
      <c r="AC7" s="33">
        <v>0</v>
      </c>
      <c r="AD7" s="33">
        <v>0</v>
      </c>
      <c r="AE7" s="33">
        <v>0</v>
      </c>
    </row>
    <row r="8" spans="1:31">
      <c r="A8" s="29" t="s">
        <v>40</v>
      </c>
      <c r="B8" s="29" t="s">
        <v>20</v>
      </c>
      <c r="C8" s="33">
        <v>0</v>
      </c>
      <c r="D8" s="33">
        <v>0</v>
      </c>
      <c r="E8" s="33">
        <v>0</v>
      </c>
      <c r="F8" s="33">
        <v>0</v>
      </c>
      <c r="G8" s="33">
        <v>0</v>
      </c>
      <c r="H8" s="33">
        <v>0</v>
      </c>
      <c r="I8" s="33">
        <v>0</v>
      </c>
      <c r="J8" s="33">
        <v>0</v>
      </c>
      <c r="K8" s="33">
        <v>0</v>
      </c>
      <c r="L8" s="33">
        <v>0</v>
      </c>
      <c r="M8" s="33">
        <v>0</v>
      </c>
      <c r="N8" s="33">
        <v>0</v>
      </c>
      <c r="O8" s="33">
        <v>0</v>
      </c>
      <c r="P8" s="33">
        <v>0</v>
      </c>
      <c r="Q8" s="33">
        <v>0</v>
      </c>
      <c r="R8" s="33">
        <v>0</v>
      </c>
      <c r="S8" s="33">
        <v>0</v>
      </c>
      <c r="T8" s="33">
        <v>0</v>
      </c>
      <c r="U8" s="33">
        <v>0</v>
      </c>
      <c r="V8" s="33">
        <v>0</v>
      </c>
      <c r="W8" s="33">
        <v>0</v>
      </c>
      <c r="X8" s="33">
        <v>0</v>
      </c>
      <c r="Y8" s="33">
        <v>0</v>
      </c>
      <c r="Z8" s="33">
        <v>0</v>
      </c>
      <c r="AA8" s="33">
        <v>0</v>
      </c>
      <c r="AB8" s="33">
        <v>0</v>
      </c>
      <c r="AC8" s="33">
        <v>0</v>
      </c>
      <c r="AD8" s="33">
        <v>0</v>
      </c>
      <c r="AE8" s="33">
        <v>0</v>
      </c>
    </row>
    <row r="9" spans="1:31">
      <c r="A9" s="29" t="s">
        <v>40</v>
      </c>
      <c r="B9" s="29" t="s">
        <v>32</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40</v>
      </c>
      <c r="B10" s="29" t="s">
        <v>66</v>
      </c>
      <c r="C10" s="33">
        <v>0</v>
      </c>
      <c r="D10" s="33">
        <v>0</v>
      </c>
      <c r="E10" s="33">
        <v>0</v>
      </c>
      <c r="F10" s="33">
        <v>0</v>
      </c>
      <c r="G10" s="33">
        <v>0</v>
      </c>
      <c r="H10" s="33">
        <v>0</v>
      </c>
      <c r="I10" s="33">
        <v>0</v>
      </c>
      <c r="J10" s="33">
        <v>0</v>
      </c>
      <c r="K10" s="33">
        <v>0</v>
      </c>
      <c r="L10" s="33">
        <v>0</v>
      </c>
      <c r="M10" s="33">
        <v>0</v>
      </c>
      <c r="N10" s="33">
        <v>0</v>
      </c>
      <c r="O10" s="33">
        <v>0</v>
      </c>
      <c r="P10" s="33">
        <v>0</v>
      </c>
      <c r="Q10" s="33">
        <v>0</v>
      </c>
      <c r="R10" s="33">
        <v>0</v>
      </c>
      <c r="S10" s="33">
        <v>0</v>
      </c>
      <c r="T10" s="33">
        <v>0</v>
      </c>
      <c r="U10" s="33">
        <v>0</v>
      </c>
      <c r="V10" s="33">
        <v>0</v>
      </c>
      <c r="W10" s="33">
        <v>0</v>
      </c>
      <c r="X10" s="33">
        <v>0</v>
      </c>
      <c r="Y10" s="33">
        <v>0</v>
      </c>
      <c r="Z10" s="33">
        <v>0</v>
      </c>
      <c r="AA10" s="33">
        <v>0</v>
      </c>
      <c r="AB10" s="33">
        <v>0</v>
      </c>
      <c r="AC10" s="33">
        <v>0</v>
      </c>
      <c r="AD10" s="33">
        <v>0</v>
      </c>
      <c r="AE10" s="33">
        <v>0</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0</v>
      </c>
      <c r="D12" s="33">
        <v>0</v>
      </c>
      <c r="E12" s="33">
        <v>0</v>
      </c>
      <c r="F12" s="33">
        <v>0</v>
      </c>
      <c r="G12" s="33">
        <v>0</v>
      </c>
      <c r="H12" s="33">
        <v>0</v>
      </c>
      <c r="I12" s="33">
        <v>0</v>
      </c>
      <c r="J12" s="33">
        <v>0</v>
      </c>
      <c r="K12" s="33">
        <v>0</v>
      </c>
      <c r="L12" s="33">
        <v>0</v>
      </c>
      <c r="M12" s="33">
        <v>0</v>
      </c>
      <c r="N12" s="33">
        <v>0</v>
      </c>
      <c r="O12" s="33">
        <v>0</v>
      </c>
      <c r="P12" s="33">
        <v>0</v>
      </c>
      <c r="Q12" s="33">
        <v>0</v>
      </c>
      <c r="R12" s="33">
        <v>0</v>
      </c>
      <c r="S12" s="33">
        <v>0</v>
      </c>
      <c r="T12" s="33">
        <v>0</v>
      </c>
      <c r="U12" s="33">
        <v>0</v>
      </c>
      <c r="V12" s="33">
        <v>0</v>
      </c>
      <c r="W12" s="33">
        <v>0</v>
      </c>
      <c r="X12" s="33">
        <v>0</v>
      </c>
      <c r="Y12" s="33">
        <v>0</v>
      </c>
      <c r="Z12" s="33">
        <v>0</v>
      </c>
      <c r="AA12" s="33">
        <v>0</v>
      </c>
      <c r="AB12" s="33">
        <v>0</v>
      </c>
      <c r="AC12" s="33">
        <v>0</v>
      </c>
      <c r="AD12" s="33">
        <v>0</v>
      </c>
      <c r="AE12" s="33">
        <v>0</v>
      </c>
    </row>
    <row r="13" spans="1:31">
      <c r="A13" s="29" t="s">
        <v>40</v>
      </c>
      <c r="B13" s="29" t="s">
        <v>68</v>
      </c>
      <c r="C13" s="33">
        <v>0</v>
      </c>
      <c r="D13" s="33">
        <v>0</v>
      </c>
      <c r="E13" s="33">
        <v>0</v>
      </c>
      <c r="F13" s="33">
        <v>0</v>
      </c>
      <c r="G13" s="33">
        <v>0</v>
      </c>
      <c r="H13" s="33">
        <v>0</v>
      </c>
      <c r="I13" s="33">
        <v>0</v>
      </c>
      <c r="J13" s="33">
        <v>0</v>
      </c>
      <c r="K13" s="33">
        <v>0</v>
      </c>
      <c r="L13" s="33">
        <v>0</v>
      </c>
      <c r="M13" s="33">
        <v>0</v>
      </c>
      <c r="N13" s="33">
        <v>0</v>
      </c>
      <c r="O13" s="33">
        <v>0</v>
      </c>
      <c r="P13" s="33">
        <v>0</v>
      </c>
      <c r="Q13" s="33">
        <v>0</v>
      </c>
      <c r="R13" s="33">
        <v>0</v>
      </c>
      <c r="S13" s="33">
        <v>0</v>
      </c>
      <c r="T13" s="33">
        <v>0</v>
      </c>
      <c r="U13" s="33">
        <v>0</v>
      </c>
      <c r="V13" s="33">
        <v>0</v>
      </c>
      <c r="W13" s="33">
        <v>0</v>
      </c>
      <c r="X13" s="33">
        <v>0</v>
      </c>
      <c r="Y13" s="33">
        <v>0</v>
      </c>
      <c r="Z13" s="33">
        <v>0</v>
      </c>
      <c r="AA13" s="33">
        <v>0</v>
      </c>
      <c r="AB13" s="33">
        <v>0</v>
      </c>
      <c r="AC13" s="33">
        <v>0</v>
      </c>
      <c r="AD13" s="33">
        <v>0</v>
      </c>
      <c r="AE13" s="33">
        <v>0</v>
      </c>
    </row>
    <row r="14" spans="1:31">
      <c r="A14" s="29" t="s">
        <v>40</v>
      </c>
      <c r="B14" s="29" t="s">
        <v>36</v>
      </c>
      <c r="C14" s="33">
        <v>0</v>
      </c>
      <c r="D14" s="33">
        <v>0</v>
      </c>
      <c r="E14" s="33">
        <v>0</v>
      </c>
      <c r="F14" s="33">
        <v>0</v>
      </c>
      <c r="G14" s="33">
        <v>0</v>
      </c>
      <c r="H14" s="33">
        <v>0</v>
      </c>
      <c r="I14" s="33">
        <v>0</v>
      </c>
      <c r="J14" s="33">
        <v>0</v>
      </c>
      <c r="K14" s="33">
        <v>0</v>
      </c>
      <c r="L14" s="33">
        <v>0</v>
      </c>
      <c r="M14" s="33">
        <v>0</v>
      </c>
      <c r="N14" s="33">
        <v>0</v>
      </c>
      <c r="O14" s="33">
        <v>0</v>
      </c>
      <c r="P14" s="33">
        <v>0</v>
      </c>
      <c r="Q14" s="33">
        <v>0</v>
      </c>
      <c r="R14" s="33">
        <v>0</v>
      </c>
      <c r="S14" s="33">
        <v>0</v>
      </c>
      <c r="T14" s="33">
        <v>0</v>
      </c>
      <c r="U14" s="33">
        <v>0</v>
      </c>
      <c r="V14" s="33">
        <v>0</v>
      </c>
      <c r="W14" s="33">
        <v>0</v>
      </c>
      <c r="X14" s="33">
        <v>0</v>
      </c>
      <c r="Y14" s="33">
        <v>0</v>
      </c>
      <c r="Z14" s="33">
        <v>0</v>
      </c>
      <c r="AA14" s="33">
        <v>0</v>
      </c>
      <c r="AB14" s="33">
        <v>0</v>
      </c>
      <c r="AC14" s="33">
        <v>0</v>
      </c>
      <c r="AD14" s="33">
        <v>0</v>
      </c>
      <c r="AE14" s="33">
        <v>0</v>
      </c>
    </row>
    <row r="15" spans="1:31">
      <c r="A15" s="29" t="s">
        <v>40</v>
      </c>
      <c r="B15" s="29" t="s">
        <v>73</v>
      </c>
      <c r="C15" s="33">
        <v>0</v>
      </c>
      <c r="D15" s="33">
        <v>0</v>
      </c>
      <c r="E15" s="33">
        <v>0</v>
      </c>
      <c r="F15" s="33">
        <v>0</v>
      </c>
      <c r="G15" s="33">
        <v>0</v>
      </c>
      <c r="H15" s="33">
        <v>0</v>
      </c>
      <c r="I15" s="33">
        <v>0</v>
      </c>
      <c r="J15" s="33">
        <v>0</v>
      </c>
      <c r="K15" s="33">
        <v>0</v>
      </c>
      <c r="L15" s="33">
        <v>0</v>
      </c>
      <c r="M15" s="33">
        <v>0</v>
      </c>
      <c r="N15" s="33">
        <v>0</v>
      </c>
      <c r="O15" s="33">
        <v>0</v>
      </c>
      <c r="P15" s="33">
        <v>0</v>
      </c>
      <c r="Q15" s="33">
        <v>0</v>
      </c>
      <c r="R15" s="33">
        <v>0</v>
      </c>
      <c r="S15" s="33">
        <v>0</v>
      </c>
      <c r="T15" s="33">
        <v>0</v>
      </c>
      <c r="U15" s="33">
        <v>0</v>
      </c>
      <c r="V15" s="33">
        <v>0</v>
      </c>
      <c r="W15" s="33">
        <v>0</v>
      </c>
      <c r="X15" s="33">
        <v>0</v>
      </c>
      <c r="Y15" s="33">
        <v>0</v>
      </c>
      <c r="Z15" s="33">
        <v>0</v>
      </c>
      <c r="AA15" s="33">
        <v>0</v>
      </c>
      <c r="AB15" s="33">
        <v>0</v>
      </c>
      <c r="AC15" s="33">
        <v>0</v>
      </c>
      <c r="AD15" s="33">
        <v>0</v>
      </c>
      <c r="AE15" s="33">
        <v>0</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0</v>
      </c>
      <c r="D17" s="35">
        <v>0</v>
      </c>
      <c r="E17" s="35">
        <v>0</v>
      </c>
      <c r="F17" s="35">
        <v>155983.64732141222</v>
      </c>
      <c r="G17" s="35">
        <v>96580.631338682579</v>
      </c>
      <c r="H17" s="35">
        <v>22830.618082943329</v>
      </c>
      <c r="I17" s="35">
        <v>3880.1521784906213</v>
      </c>
      <c r="J17" s="35">
        <v>0</v>
      </c>
      <c r="K17" s="35">
        <v>23589.238708425604</v>
      </c>
      <c r="L17" s="35">
        <v>2561.2686578182647</v>
      </c>
      <c r="M17" s="35">
        <v>11.404976352595478</v>
      </c>
      <c r="N17" s="35">
        <v>0</v>
      </c>
      <c r="O17" s="35">
        <v>0</v>
      </c>
      <c r="P17" s="35">
        <v>0</v>
      </c>
      <c r="Q17" s="35">
        <v>0</v>
      </c>
      <c r="R17" s="35">
        <v>0</v>
      </c>
      <c r="S17" s="35">
        <v>0</v>
      </c>
      <c r="T17" s="35">
        <v>2.0588446563094801E-5</v>
      </c>
      <c r="U17" s="35">
        <v>0</v>
      </c>
      <c r="V17" s="35">
        <v>0</v>
      </c>
      <c r="W17" s="35">
        <v>0</v>
      </c>
      <c r="X17" s="35">
        <v>0</v>
      </c>
      <c r="Y17" s="35">
        <v>0</v>
      </c>
      <c r="Z17" s="35">
        <v>0</v>
      </c>
      <c r="AA17" s="35">
        <v>0</v>
      </c>
      <c r="AB17" s="35">
        <v>0</v>
      </c>
      <c r="AC17" s="35">
        <v>0</v>
      </c>
      <c r="AD17" s="35">
        <v>0</v>
      </c>
      <c r="AE17" s="35">
        <v>0</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0</v>
      </c>
      <c r="D20" s="33">
        <v>0</v>
      </c>
      <c r="E20" s="33">
        <v>0</v>
      </c>
      <c r="F20" s="33">
        <v>27726.887801691268</v>
      </c>
      <c r="G20" s="33">
        <v>95333.767079699712</v>
      </c>
      <c r="H20" s="33">
        <v>8872.8781356358431</v>
      </c>
      <c r="I20" s="33">
        <v>3880.1520573850858</v>
      </c>
      <c r="J20" s="33">
        <v>0</v>
      </c>
      <c r="K20" s="33">
        <v>23413.197000435204</v>
      </c>
      <c r="L20" s="33">
        <v>2561.2685956011337</v>
      </c>
      <c r="M20" s="33">
        <v>11.404699165788889</v>
      </c>
      <c r="N20" s="33">
        <v>0</v>
      </c>
      <c r="O20" s="33">
        <v>0</v>
      </c>
      <c r="P20" s="33">
        <v>0</v>
      </c>
      <c r="Q20" s="33">
        <v>0</v>
      </c>
      <c r="R20" s="33">
        <v>0</v>
      </c>
      <c r="S20" s="33">
        <v>0</v>
      </c>
      <c r="T20" s="33">
        <v>0</v>
      </c>
      <c r="U20" s="33">
        <v>0</v>
      </c>
      <c r="V20" s="33">
        <v>0</v>
      </c>
      <c r="W20" s="33">
        <v>0</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0</v>
      </c>
      <c r="D22" s="33">
        <v>0</v>
      </c>
      <c r="E22" s="33">
        <v>0</v>
      </c>
      <c r="F22" s="33">
        <v>0</v>
      </c>
      <c r="G22" s="33">
        <v>0</v>
      </c>
      <c r="H22" s="33">
        <v>0</v>
      </c>
      <c r="I22" s="33">
        <v>0</v>
      </c>
      <c r="J22" s="33">
        <v>0</v>
      </c>
      <c r="K22" s="33">
        <v>0</v>
      </c>
      <c r="L22" s="33">
        <v>0</v>
      </c>
      <c r="M22" s="33">
        <v>0</v>
      </c>
      <c r="N22" s="33">
        <v>0</v>
      </c>
      <c r="O22" s="33">
        <v>0</v>
      </c>
      <c r="P22" s="33">
        <v>0</v>
      </c>
      <c r="Q22" s="33">
        <v>0</v>
      </c>
      <c r="R22" s="33">
        <v>0</v>
      </c>
      <c r="S22" s="33">
        <v>0</v>
      </c>
      <c r="T22" s="33">
        <v>0</v>
      </c>
      <c r="U22" s="33">
        <v>0</v>
      </c>
      <c r="V22" s="33">
        <v>0</v>
      </c>
      <c r="W22" s="33">
        <v>0</v>
      </c>
      <c r="X22" s="33">
        <v>0</v>
      </c>
      <c r="Y22" s="33">
        <v>0</v>
      </c>
      <c r="Z22" s="33">
        <v>0</v>
      </c>
      <c r="AA22" s="33">
        <v>0</v>
      </c>
      <c r="AB22" s="33">
        <v>0</v>
      </c>
      <c r="AC22" s="33">
        <v>0</v>
      </c>
      <c r="AD22" s="33">
        <v>0</v>
      </c>
      <c r="AE22" s="33">
        <v>0</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0</v>
      </c>
      <c r="D24" s="33">
        <v>0</v>
      </c>
      <c r="E24" s="33">
        <v>0</v>
      </c>
      <c r="F24" s="33">
        <v>0</v>
      </c>
      <c r="G24" s="33">
        <v>0</v>
      </c>
      <c r="H24" s="33">
        <v>0</v>
      </c>
      <c r="I24" s="33">
        <v>0</v>
      </c>
      <c r="J24" s="33">
        <v>0</v>
      </c>
      <c r="K24" s="33">
        <v>0</v>
      </c>
      <c r="L24" s="33">
        <v>0</v>
      </c>
      <c r="M24" s="33">
        <v>0</v>
      </c>
      <c r="N24" s="33">
        <v>0</v>
      </c>
      <c r="O24" s="33">
        <v>0</v>
      </c>
      <c r="P24" s="33">
        <v>0</v>
      </c>
      <c r="Q24" s="33">
        <v>0</v>
      </c>
      <c r="R24" s="33">
        <v>0</v>
      </c>
      <c r="S24" s="33">
        <v>0</v>
      </c>
      <c r="T24" s="33">
        <v>0</v>
      </c>
      <c r="U24" s="33">
        <v>0</v>
      </c>
      <c r="V24" s="33">
        <v>0</v>
      </c>
      <c r="W24" s="33">
        <v>0</v>
      </c>
      <c r="X24" s="33">
        <v>0</v>
      </c>
      <c r="Y24" s="33">
        <v>0</v>
      </c>
      <c r="Z24" s="33">
        <v>0</v>
      </c>
      <c r="AA24" s="33">
        <v>0</v>
      </c>
      <c r="AB24" s="33">
        <v>0</v>
      </c>
      <c r="AC24" s="33">
        <v>0</v>
      </c>
      <c r="AD24" s="33">
        <v>0</v>
      </c>
      <c r="AE24" s="33">
        <v>0</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0</v>
      </c>
      <c r="D26" s="33">
        <v>0</v>
      </c>
      <c r="E26" s="33">
        <v>0</v>
      </c>
      <c r="F26" s="33">
        <v>0</v>
      </c>
      <c r="G26" s="33">
        <v>0</v>
      </c>
      <c r="H26" s="33">
        <v>0</v>
      </c>
      <c r="I26" s="33">
        <v>0</v>
      </c>
      <c r="J26" s="33">
        <v>0</v>
      </c>
      <c r="K26" s="33">
        <v>0</v>
      </c>
      <c r="L26" s="33">
        <v>0</v>
      </c>
      <c r="M26" s="33">
        <v>0</v>
      </c>
      <c r="N26" s="33">
        <v>0</v>
      </c>
      <c r="O26" s="33">
        <v>0</v>
      </c>
      <c r="P26" s="33">
        <v>0</v>
      </c>
      <c r="Q26" s="33">
        <v>0</v>
      </c>
      <c r="R26" s="33">
        <v>0</v>
      </c>
      <c r="S26" s="33">
        <v>0</v>
      </c>
      <c r="T26" s="33">
        <v>0</v>
      </c>
      <c r="U26" s="33">
        <v>0</v>
      </c>
      <c r="V26" s="33">
        <v>0</v>
      </c>
      <c r="W26" s="33">
        <v>0</v>
      </c>
      <c r="X26" s="33">
        <v>0</v>
      </c>
      <c r="Y26" s="33">
        <v>0</v>
      </c>
      <c r="Z26" s="33">
        <v>0</v>
      </c>
      <c r="AA26" s="33">
        <v>0</v>
      </c>
      <c r="AB26" s="33">
        <v>0</v>
      </c>
      <c r="AC26" s="33">
        <v>0</v>
      </c>
      <c r="AD26" s="33">
        <v>0</v>
      </c>
      <c r="AE26" s="33">
        <v>0</v>
      </c>
    </row>
    <row r="27" spans="1:31">
      <c r="A27" s="29" t="s">
        <v>130</v>
      </c>
      <c r="B27" s="29" t="s">
        <v>68</v>
      </c>
      <c r="C27" s="33">
        <v>0</v>
      </c>
      <c r="D27" s="33">
        <v>0</v>
      </c>
      <c r="E27" s="33">
        <v>0</v>
      </c>
      <c r="F27" s="33">
        <v>0</v>
      </c>
      <c r="G27" s="33">
        <v>0</v>
      </c>
      <c r="H27" s="33">
        <v>0</v>
      </c>
      <c r="I27" s="33">
        <v>0</v>
      </c>
      <c r="J27" s="33">
        <v>0</v>
      </c>
      <c r="K27" s="33">
        <v>0</v>
      </c>
      <c r="L27" s="33">
        <v>0</v>
      </c>
      <c r="M27" s="33">
        <v>0</v>
      </c>
      <c r="N27" s="33">
        <v>0</v>
      </c>
      <c r="O27" s="33">
        <v>0</v>
      </c>
      <c r="P27" s="33">
        <v>0</v>
      </c>
      <c r="Q27" s="33">
        <v>0</v>
      </c>
      <c r="R27" s="33">
        <v>0</v>
      </c>
      <c r="S27" s="33">
        <v>0</v>
      </c>
      <c r="T27" s="33">
        <v>0</v>
      </c>
      <c r="U27" s="33">
        <v>0</v>
      </c>
      <c r="V27" s="33">
        <v>0</v>
      </c>
      <c r="W27" s="33">
        <v>0</v>
      </c>
      <c r="X27" s="33">
        <v>0</v>
      </c>
      <c r="Y27" s="33">
        <v>0</v>
      </c>
      <c r="Z27" s="33">
        <v>0</v>
      </c>
      <c r="AA27" s="33">
        <v>0</v>
      </c>
      <c r="AB27" s="33">
        <v>0</v>
      </c>
      <c r="AC27" s="33">
        <v>0</v>
      </c>
      <c r="AD27" s="33">
        <v>0</v>
      </c>
      <c r="AE27" s="33">
        <v>0</v>
      </c>
    </row>
    <row r="28" spans="1:31">
      <c r="A28" s="29" t="s">
        <v>130</v>
      </c>
      <c r="B28" s="29" t="s">
        <v>36</v>
      </c>
      <c r="C28" s="33">
        <v>0</v>
      </c>
      <c r="D28" s="33">
        <v>0</v>
      </c>
      <c r="E28" s="33">
        <v>0</v>
      </c>
      <c r="F28" s="33">
        <v>0</v>
      </c>
      <c r="G28" s="33">
        <v>0</v>
      </c>
      <c r="H28" s="33">
        <v>0</v>
      </c>
      <c r="I28" s="33">
        <v>0</v>
      </c>
      <c r="J28" s="33">
        <v>0</v>
      </c>
      <c r="K28" s="33">
        <v>0</v>
      </c>
      <c r="L28" s="33">
        <v>0</v>
      </c>
      <c r="M28" s="33">
        <v>0</v>
      </c>
      <c r="N28" s="33">
        <v>0</v>
      </c>
      <c r="O28" s="33">
        <v>0</v>
      </c>
      <c r="P28" s="33">
        <v>0</v>
      </c>
      <c r="Q28" s="33">
        <v>0</v>
      </c>
      <c r="R28" s="33">
        <v>0</v>
      </c>
      <c r="S28" s="33">
        <v>0</v>
      </c>
      <c r="T28" s="33">
        <v>0</v>
      </c>
      <c r="U28" s="33">
        <v>0</v>
      </c>
      <c r="V28" s="33">
        <v>0</v>
      </c>
      <c r="W28" s="33">
        <v>0</v>
      </c>
      <c r="X28" s="33">
        <v>0</v>
      </c>
      <c r="Y28" s="33">
        <v>0</v>
      </c>
      <c r="Z28" s="33">
        <v>0</v>
      </c>
      <c r="AA28" s="33">
        <v>0</v>
      </c>
      <c r="AB28" s="33">
        <v>0</v>
      </c>
      <c r="AC28" s="33">
        <v>0</v>
      </c>
      <c r="AD28" s="33">
        <v>0</v>
      </c>
      <c r="AE28" s="33">
        <v>0</v>
      </c>
    </row>
    <row r="29" spans="1:31">
      <c r="A29" s="29" t="s">
        <v>130</v>
      </c>
      <c r="B29" s="29" t="s">
        <v>73</v>
      </c>
      <c r="C29" s="33">
        <v>0</v>
      </c>
      <c r="D29" s="33">
        <v>0</v>
      </c>
      <c r="E29" s="33">
        <v>0</v>
      </c>
      <c r="F29" s="33">
        <v>0</v>
      </c>
      <c r="G29" s="33">
        <v>0</v>
      </c>
      <c r="H29" s="33">
        <v>0</v>
      </c>
      <c r="I29" s="33">
        <v>0</v>
      </c>
      <c r="J29" s="33">
        <v>0</v>
      </c>
      <c r="K29" s="33">
        <v>0</v>
      </c>
      <c r="L29" s="33">
        <v>0</v>
      </c>
      <c r="M29" s="33">
        <v>0</v>
      </c>
      <c r="N29" s="33">
        <v>0</v>
      </c>
      <c r="O29" s="33">
        <v>0</v>
      </c>
      <c r="P29" s="33">
        <v>0</v>
      </c>
      <c r="Q29" s="33">
        <v>0</v>
      </c>
      <c r="R29" s="33">
        <v>0</v>
      </c>
      <c r="S29" s="33">
        <v>0</v>
      </c>
      <c r="T29" s="33">
        <v>0</v>
      </c>
      <c r="U29" s="33">
        <v>0</v>
      </c>
      <c r="V29" s="33">
        <v>0</v>
      </c>
      <c r="W29" s="33">
        <v>0</v>
      </c>
      <c r="X29" s="33">
        <v>0</v>
      </c>
      <c r="Y29" s="33">
        <v>0</v>
      </c>
      <c r="Z29" s="33">
        <v>0</v>
      </c>
      <c r="AA29" s="33">
        <v>0</v>
      </c>
      <c r="AB29" s="33">
        <v>0</v>
      </c>
      <c r="AC29" s="33">
        <v>0</v>
      </c>
      <c r="AD29" s="33">
        <v>0</v>
      </c>
      <c r="AE29" s="33">
        <v>0</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0</v>
      </c>
      <c r="D31" s="35">
        <v>0</v>
      </c>
      <c r="E31" s="35">
        <v>0</v>
      </c>
      <c r="F31" s="35">
        <v>27726.887801691268</v>
      </c>
      <c r="G31" s="35">
        <v>95333.767079699712</v>
      </c>
      <c r="H31" s="35">
        <v>8872.8781356358431</v>
      </c>
      <c r="I31" s="35">
        <v>3880.1520573850858</v>
      </c>
      <c r="J31" s="35">
        <v>0</v>
      </c>
      <c r="K31" s="35">
        <v>23413.197000435204</v>
      </c>
      <c r="L31" s="35">
        <v>2561.2685956011337</v>
      </c>
      <c r="M31" s="35">
        <v>11.404699165788889</v>
      </c>
      <c r="N31" s="35">
        <v>0</v>
      </c>
      <c r="O31" s="35">
        <v>0</v>
      </c>
      <c r="P31" s="35">
        <v>0</v>
      </c>
      <c r="Q31" s="35">
        <v>0</v>
      </c>
      <c r="R31" s="35">
        <v>0</v>
      </c>
      <c r="S31" s="35">
        <v>0</v>
      </c>
      <c r="T31" s="35">
        <v>0</v>
      </c>
      <c r="U31" s="35">
        <v>0</v>
      </c>
      <c r="V31" s="35">
        <v>0</v>
      </c>
      <c r="W31" s="35">
        <v>0</v>
      </c>
      <c r="X31" s="35">
        <v>0</v>
      </c>
      <c r="Y31" s="35">
        <v>0</v>
      </c>
      <c r="Z31" s="35">
        <v>0</v>
      </c>
      <c r="AA31" s="35">
        <v>0</v>
      </c>
      <c r="AB31" s="35">
        <v>0</v>
      </c>
      <c r="AC31" s="35">
        <v>0</v>
      </c>
      <c r="AD31" s="35">
        <v>0</v>
      </c>
      <c r="AE31" s="35">
        <v>0</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0</v>
      </c>
      <c r="D34" s="33">
        <v>0</v>
      </c>
      <c r="E34" s="33">
        <v>0</v>
      </c>
      <c r="F34" s="33">
        <v>90922.116339083776</v>
      </c>
      <c r="G34" s="33">
        <v>4.6436888818585494E-2</v>
      </c>
      <c r="H34" s="33">
        <v>9790.5503806083962</v>
      </c>
      <c r="I34" s="33">
        <v>1.211055356721015E-4</v>
      </c>
      <c r="J34" s="33">
        <v>0</v>
      </c>
      <c r="K34" s="33">
        <v>0</v>
      </c>
      <c r="L34" s="33">
        <v>0</v>
      </c>
      <c r="M34" s="33">
        <v>0</v>
      </c>
      <c r="N34" s="33">
        <v>0</v>
      </c>
      <c r="O34" s="33">
        <v>0</v>
      </c>
      <c r="P34" s="33">
        <v>0</v>
      </c>
      <c r="Q34" s="33">
        <v>0</v>
      </c>
      <c r="R34" s="33">
        <v>0</v>
      </c>
      <c r="S34" s="33">
        <v>0</v>
      </c>
      <c r="T34" s="33">
        <v>2.0588446563094801E-5</v>
      </c>
      <c r="U34" s="33">
        <v>0</v>
      </c>
      <c r="V34" s="33">
        <v>0</v>
      </c>
      <c r="W34" s="33">
        <v>0</v>
      </c>
      <c r="X34" s="33">
        <v>0</v>
      </c>
      <c r="Y34" s="33">
        <v>0</v>
      </c>
      <c r="Z34" s="33">
        <v>0</v>
      </c>
      <c r="AA34" s="33">
        <v>0</v>
      </c>
      <c r="AB34" s="33">
        <v>0</v>
      </c>
      <c r="AC34" s="33">
        <v>0</v>
      </c>
      <c r="AD34" s="33">
        <v>0</v>
      </c>
      <c r="AE34" s="33">
        <v>0</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0</v>
      </c>
      <c r="D36" s="33">
        <v>0</v>
      </c>
      <c r="E36" s="33">
        <v>0</v>
      </c>
      <c r="F36" s="33">
        <v>0</v>
      </c>
      <c r="G36" s="33">
        <v>0</v>
      </c>
      <c r="H36" s="33">
        <v>0</v>
      </c>
      <c r="I36" s="33">
        <v>0</v>
      </c>
      <c r="J36" s="33">
        <v>0</v>
      </c>
      <c r="K36" s="33">
        <v>0</v>
      </c>
      <c r="L36" s="33">
        <v>0</v>
      </c>
      <c r="M36" s="33">
        <v>0</v>
      </c>
      <c r="N36" s="33">
        <v>0</v>
      </c>
      <c r="O36" s="33">
        <v>0</v>
      </c>
      <c r="P36" s="33">
        <v>0</v>
      </c>
      <c r="Q36" s="33">
        <v>0</v>
      </c>
      <c r="R36" s="33">
        <v>0</v>
      </c>
      <c r="S36" s="33">
        <v>0</v>
      </c>
      <c r="T36" s="33">
        <v>0</v>
      </c>
      <c r="U36" s="33">
        <v>0</v>
      </c>
      <c r="V36" s="33">
        <v>0</v>
      </c>
      <c r="W36" s="33">
        <v>0</v>
      </c>
      <c r="X36" s="33">
        <v>0</v>
      </c>
      <c r="Y36" s="33">
        <v>0</v>
      </c>
      <c r="Z36" s="33">
        <v>0</v>
      </c>
      <c r="AA36" s="33">
        <v>0</v>
      </c>
      <c r="AB36" s="33">
        <v>0</v>
      </c>
      <c r="AC36" s="33">
        <v>0</v>
      </c>
      <c r="AD36" s="33">
        <v>0</v>
      </c>
      <c r="AE36" s="33">
        <v>0</v>
      </c>
    </row>
    <row r="37" spans="1:31">
      <c r="A37" s="29" t="s">
        <v>131</v>
      </c>
      <c r="B37" s="29" t="s">
        <v>32</v>
      </c>
      <c r="C37" s="33">
        <v>0</v>
      </c>
      <c r="D37" s="33">
        <v>0</v>
      </c>
      <c r="E37" s="33">
        <v>0</v>
      </c>
      <c r="F37" s="33">
        <v>0</v>
      </c>
      <c r="G37" s="33">
        <v>0</v>
      </c>
      <c r="H37" s="33">
        <v>0</v>
      </c>
      <c r="I37" s="33">
        <v>0</v>
      </c>
      <c r="J37" s="33">
        <v>0</v>
      </c>
      <c r="K37" s="33">
        <v>0</v>
      </c>
      <c r="L37" s="33">
        <v>0</v>
      </c>
      <c r="M37" s="33">
        <v>0</v>
      </c>
      <c r="N37" s="33">
        <v>0</v>
      </c>
      <c r="O37" s="33">
        <v>0</v>
      </c>
      <c r="P37" s="33">
        <v>0</v>
      </c>
      <c r="Q37" s="33">
        <v>0</v>
      </c>
      <c r="R37" s="33">
        <v>0</v>
      </c>
      <c r="S37" s="33">
        <v>0</v>
      </c>
      <c r="T37" s="33">
        <v>0</v>
      </c>
      <c r="U37" s="33">
        <v>0</v>
      </c>
      <c r="V37" s="33">
        <v>0</v>
      </c>
      <c r="W37" s="33">
        <v>0</v>
      </c>
      <c r="X37" s="33">
        <v>0</v>
      </c>
      <c r="Y37" s="33">
        <v>0</v>
      </c>
      <c r="Z37" s="33">
        <v>0</v>
      </c>
      <c r="AA37" s="33">
        <v>0</v>
      </c>
      <c r="AB37" s="33">
        <v>0</v>
      </c>
      <c r="AC37" s="33">
        <v>0</v>
      </c>
      <c r="AD37" s="33">
        <v>0</v>
      </c>
      <c r="AE37" s="33">
        <v>0</v>
      </c>
    </row>
    <row r="38" spans="1:31">
      <c r="A38" s="29" t="s">
        <v>131</v>
      </c>
      <c r="B38" s="29" t="s">
        <v>66</v>
      </c>
      <c r="C38" s="33">
        <v>0</v>
      </c>
      <c r="D38" s="33">
        <v>0</v>
      </c>
      <c r="E38" s="33">
        <v>0</v>
      </c>
      <c r="F38" s="33">
        <v>0</v>
      </c>
      <c r="G38" s="33">
        <v>0</v>
      </c>
      <c r="H38" s="33">
        <v>0</v>
      </c>
      <c r="I38" s="33">
        <v>0</v>
      </c>
      <c r="J38" s="33">
        <v>0</v>
      </c>
      <c r="K38" s="33">
        <v>0</v>
      </c>
      <c r="L38" s="33">
        <v>0</v>
      </c>
      <c r="M38" s="33">
        <v>0</v>
      </c>
      <c r="N38" s="33">
        <v>0</v>
      </c>
      <c r="O38" s="33">
        <v>0</v>
      </c>
      <c r="P38" s="33">
        <v>0</v>
      </c>
      <c r="Q38" s="33">
        <v>0</v>
      </c>
      <c r="R38" s="33">
        <v>0</v>
      </c>
      <c r="S38" s="33">
        <v>0</v>
      </c>
      <c r="T38" s="33">
        <v>0</v>
      </c>
      <c r="U38" s="33">
        <v>0</v>
      </c>
      <c r="V38" s="33">
        <v>0</v>
      </c>
      <c r="W38" s="33">
        <v>0</v>
      </c>
      <c r="X38" s="33">
        <v>0</v>
      </c>
      <c r="Y38" s="33">
        <v>0</v>
      </c>
      <c r="Z38" s="33">
        <v>0</v>
      </c>
      <c r="AA38" s="33">
        <v>0</v>
      </c>
      <c r="AB38" s="33">
        <v>0</v>
      </c>
      <c r="AC38" s="33">
        <v>0</v>
      </c>
      <c r="AD38" s="33">
        <v>0</v>
      </c>
      <c r="AE38" s="33">
        <v>0</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0</v>
      </c>
      <c r="D40" s="33">
        <v>0</v>
      </c>
      <c r="E40" s="33">
        <v>0</v>
      </c>
      <c r="F40" s="33">
        <v>0</v>
      </c>
      <c r="G40" s="33">
        <v>0</v>
      </c>
      <c r="H40" s="33">
        <v>0</v>
      </c>
      <c r="I40" s="33">
        <v>0</v>
      </c>
      <c r="J40" s="33">
        <v>0</v>
      </c>
      <c r="K40" s="33">
        <v>0</v>
      </c>
      <c r="L40" s="33">
        <v>0</v>
      </c>
      <c r="M40" s="33">
        <v>0</v>
      </c>
      <c r="N40" s="33">
        <v>0</v>
      </c>
      <c r="O40" s="33">
        <v>0</v>
      </c>
      <c r="P40" s="33">
        <v>0</v>
      </c>
      <c r="Q40" s="33">
        <v>0</v>
      </c>
      <c r="R40" s="33">
        <v>0</v>
      </c>
      <c r="S40" s="33">
        <v>0</v>
      </c>
      <c r="T40" s="33">
        <v>0</v>
      </c>
      <c r="U40" s="33">
        <v>0</v>
      </c>
      <c r="V40" s="33">
        <v>0</v>
      </c>
      <c r="W40" s="33">
        <v>0</v>
      </c>
      <c r="X40" s="33">
        <v>0</v>
      </c>
      <c r="Y40" s="33">
        <v>0</v>
      </c>
      <c r="Z40" s="33">
        <v>0</v>
      </c>
      <c r="AA40" s="33">
        <v>0</v>
      </c>
      <c r="AB40" s="33">
        <v>0</v>
      </c>
      <c r="AC40" s="33">
        <v>0</v>
      </c>
      <c r="AD40" s="33">
        <v>0</v>
      </c>
      <c r="AE40" s="33">
        <v>0</v>
      </c>
    </row>
    <row r="41" spans="1:31">
      <c r="A41" s="29" t="s">
        <v>131</v>
      </c>
      <c r="B41" s="29" t="s">
        <v>68</v>
      </c>
      <c r="C41" s="33">
        <v>0</v>
      </c>
      <c r="D41" s="33">
        <v>0</v>
      </c>
      <c r="E41" s="33">
        <v>0</v>
      </c>
      <c r="F41" s="33">
        <v>0</v>
      </c>
      <c r="G41" s="33">
        <v>0</v>
      </c>
      <c r="H41" s="33">
        <v>0</v>
      </c>
      <c r="I41" s="33">
        <v>0</v>
      </c>
      <c r="J41" s="33">
        <v>0</v>
      </c>
      <c r="K41" s="33">
        <v>0</v>
      </c>
      <c r="L41" s="33">
        <v>0</v>
      </c>
      <c r="M41" s="33">
        <v>0</v>
      </c>
      <c r="N41" s="33">
        <v>0</v>
      </c>
      <c r="O41" s="33">
        <v>0</v>
      </c>
      <c r="P41" s="33">
        <v>0</v>
      </c>
      <c r="Q41" s="33">
        <v>0</v>
      </c>
      <c r="R41" s="33">
        <v>0</v>
      </c>
      <c r="S41" s="33">
        <v>0</v>
      </c>
      <c r="T41" s="33">
        <v>0</v>
      </c>
      <c r="U41" s="33">
        <v>0</v>
      </c>
      <c r="V41" s="33">
        <v>0</v>
      </c>
      <c r="W41" s="33">
        <v>0</v>
      </c>
      <c r="X41" s="33">
        <v>0</v>
      </c>
      <c r="Y41" s="33">
        <v>0</v>
      </c>
      <c r="Z41" s="33">
        <v>0</v>
      </c>
      <c r="AA41" s="33">
        <v>0</v>
      </c>
      <c r="AB41" s="33">
        <v>0</v>
      </c>
      <c r="AC41" s="33">
        <v>0</v>
      </c>
      <c r="AD41" s="33">
        <v>0</v>
      </c>
      <c r="AE41" s="33">
        <v>0</v>
      </c>
    </row>
    <row r="42" spans="1:31">
      <c r="A42" s="29" t="s">
        <v>131</v>
      </c>
      <c r="B42" s="29" t="s">
        <v>36</v>
      </c>
      <c r="C42" s="33">
        <v>0</v>
      </c>
      <c r="D42" s="33">
        <v>0</v>
      </c>
      <c r="E42" s="33">
        <v>0</v>
      </c>
      <c r="F42" s="33">
        <v>0</v>
      </c>
      <c r="G42" s="33">
        <v>0</v>
      </c>
      <c r="H42" s="33">
        <v>0</v>
      </c>
      <c r="I42" s="33">
        <v>0</v>
      </c>
      <c r="J42" s="33">
        <v>0</v>
      </c>
      <c r="K42" s="33">
        <v>0</v>
      </c>
      <c r="L42" s="33">
        <v>0</v>
      </c>
      <c r="M42" s="33">
        <v>0</v>
      </c>
      <c r="N42" s="33">
        <v>0</v>
      </c>
      <c r="O42" s="33">
        <v>0</v>
      </c>
      <c r="P42" s="33">
        <v>0</v>
      </c>
      <c r="Q42" s="33">
        <v>0</v>
      </c>
      <c r="R42" s="33">
        <v>0</v>
      </c>
      <c r="S42" s="33">
        <v>0</v>
      </c>
      <c r="T42" s="33">
        <v>0</v>
      </c>
      <c r="U42" s="33">
        <v>0</v>
      </c>
      <c r="V42" s="33">
        <v>0</v>
      </c>
      <c r="W42" s="33">
        <v>0</v>
      </c>
      <c r="X42" s="33">
        <v>0</v>
      </c>
      <c r="Y42" s="33">
        <v>0</v>
      </c>
      <c r="Z42" s="33">
        <v>0</v>
      </c>
      <c r="AA42" s="33">
        <v>0</v>
      </c>
      <c r="AB42" s="33">
        <v>0</v>
      </c>
      <c r="AC42" s="33">
        <v>0</v>
      </c>
      <c r="AD42" s="33">
        <v>0</v>
      </c>
      <c r="AE42" s="33">
        <v>0</v>
      </c>
    </row>
    <row r="43" spans="1:31">
      <c r="A43" s="29" t="s">
        <v>131</v>
      </c>
      <c r="B43" s="29" t="s">
        <v>73</v>
      </c>
      <c r="C43" s="33">
        <v>0</v>
      </c>
      <c r="D43" s="33">
        <v>0</v>
      </c>
      <c r="E43" s="33">
        <v>0</v>
      </c>
      <c r="F43" s="33">
        <v>0</v>
      </c>
      <c r="G43" s="33">
        <v>0</v>
      </c>
      <c r="H43" s="33">
        <v>0</v>
      </c>
      <c r="I43" s="33">
        <v>0</v>
      </c>
      <c r="J43" s="33">
        <v>0</v>
      </c>
      <c r="K43" s="33">
        <v>0</v>
      </c>
      <c r="L43" s="33">
        <v>0</v>
      </c>
      <c r="M43" s="33">
        <v>0</v>
      </c>
      <c r="N43" s="33">
        <v>0</v>
      </c>
      <c r="O43" s="33">
        <v>0</v>
      </c>
      <c r="P43" s="33">
        <v>0</v>
      </c>
      <c r="Q43" s="33">
        <v>0</v>
      </c>
      <c r="R43" s="33">
        <v>0</v>
      </c>
      <c r="S43" s="33">
        <v>0</v>
      </c>
      <c r="T43" s="33">
        <v>0</v>
      </c>
      <c r="U43" s="33">
        <v>0</v>
      </c>
      <c r="V43" s="33">
        <v>0</v>
      </c>
      <c r="W43" s="33">
        <v>0</v>
      </c>
      <c r="X43" s="33">
        <v>0</v>
      </c>
      <c r="Y43" s="33">
        <v>0</v>
      </c>
      <c r="Z43" s="33">
        <v>0</v>
      </c>
      <c r="AA43" s="33">
        <v>0</v>
      </c>
      <c r="AB43" s="33">
        <v>0</v>
      </c>
      <c r="AC43" s="33">
        <v>0</v>
      </c>
      <c r="AD43" s="33">
        <v>0</v>
      </c>
      <c r="AE43" s="33">
        <v>0</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0</v>
      </c>
      <c r="D45" s="35">
        <v>0</v>
      </c>
      <c r="E45" s="35">
        <v>0</v>
      </c>
      <c r="F45" s="35">
        <v>90922.116339083776</v>
      </c>
      <c r="G45" s="35">
        <v>4.6436888818585494E-2</v>
      </c>
      <c r="H45" s="35">
        <v>9790.5503806083962</v>
      </c>
      <c r="I45" s="35">
        <v>1.211055356721015E-4</v>
      </c>
      <c r="J45" s="35">
        <v>0</v>
      </c>
      <c r="K45" s="35">
        <v>0</v>
      </c>
      <c r="L45" s="35">
        <v>0</v>
      </c>
      <c r="M45" s="35">
        <v>0</v>
      </c>
      <c r="N45" s="35">
        <v>0</v>
      </c>
      <c r="O45" s="35">
        <v>0</v>
      </c>
      <c r="P45" s="35">
        <v>0</v>
      </c>
      <c r="Q45" s="35">
        <v>0</v>
      </c>
      <c r="R45" s="35">
        <v>0</v>
      </c>
      <c r="S45" s="35">
        <v>0</v>
      </c>
      <c r="T45" s="35">
        <v>2.0588446563094801E-5</v>
      </c>
      <c r="U45" s="35">
        <v>0</v>
      </c>
      <c r="V45" s="35">
        <v>0</v>
      </c>
      <c r="W45" s="35">
        <v>0</v>
      </c>
      <c r="X45" s="35">
        <v>0</v>
      </c>
      <c r="Y45" s="35">
        <v>0</v>
      </c>
      <c r="Z45" s="35">
        <v>0</v>
      </c>
      <c r="AA45" s="35">
        <v>0</v>
      </c>
      <c r="AB45" s="35">
        <v>0</v>
      </c>
      <c r="AC45" s="35">
        <v>0</v>
      </c>
      <c r="AD45" s="35">
        <v>0</v>
      </c>
      <c r="AE45" s="35">
        <v>0</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0</v>
      </c>
      <c r="D49" s="33">
        <v>0</v>
      </c>
      <c r="E49" s="33">
        <v>0</v>
      </c>
      <c r="F49" s="33">
        <v>37334.643180637184</v>
      </c>
      <c r="G49" s="33">
        <v>1246.8178220940513</v>
      </c>
      <c r="H49" s="33">
        <v>4167.1895666990904</v>
      </c>
      <c r="I49" s="33">
        <v>0</v>
      </c>
      <c r="J49" s="33">
        <v>0</v>
      </c>
      <c r="K49" s="33">
        <v>176.04170799039875</v>
      </c>
      <c r="L49" s="33">
        <v>6.2217131015408203E-5</v>
      </c>
      <c r="M49" s="33">
        <v>2.7718680658938498E-4</v>
      </c>
      <c r="N49" s="33">
        <v>0</v>
      </c>
      <c r="O49" s="33">
        <v>0</v>
      </c>
      <c r="P49" s="33">
        <v>0</v>
      </c>
      <c r="Q49" s="33">
        <v>0</v>
      </c>
      <c r="R49" s="33">
        <v>0</v>
      </c>
      <c r="S49" s="33">
        <v>0</v>
      </c>
      <c r="T49" s="33">
        <v>0</v>
      </c>
      <c r="U49" s="33">
        <v>0</v>
      </c>
      <c r="V49" s="33">
        <v>0</v>
      </c>
      <c r="W49" s="33">
        <v>0</v>
      </c>
      <c r="X49" s="33">
        <v>0</v>
      </c>
      <c r="Y49" s="33">
        <v>0</v>
      </c>
      <c r="Z49" s="33">
        <v>0</v>
      </c>
      <c r="AA49" s="33">
        <v>0</v>
      </c>
      <c r="AB49" s="33">
        <v>0</v>
      </c>
      <c r="AC49" s="33">
        <v>0</v>
      </c>
      <c r="AD49" s="33">
        <v>0</v>
      </c>
      <c r="AE49" s="33">
        <v>0</v>
      </c>
    </row>
    <row r="50" spans="1:31">
      <c r="A50" s="29" t="s">
        <v>132</v>
      </c>
      <c r="B50" s="29" t="s">
        <v>20</v>
      </c>
      <c r="C50" s="33">
        <v>0</v>
      </c>
      <c r="D50" s="33">
        <v>0</v>
      </c>
      <c r="E50" s="33">
        <v>0</v>
      </c>
      <c r="F50" s="33">
        <v>0</v>
      </c>
      <c r="G50" s="33">
        <v>0</v>
      </c>
      <c r="H50" s="33">
        <v>0</v>
      </c>
      <c r="I50" s="33">
        <v>0</v>
      </c>
      <c r="J50" s="33">
        <v>0</v>
      </c>
      <c r="K50" s="33">
        <v>0</v>
      </c>
      <c r="L50" s="33">
        <v>0</v>
      </c>
      <c r="M50" s="33">
        <v>0</v>
      </c>
      <c r="N50" s="33">
        <v>0</v>
      </c>
      <c r="O50" s="33">
        <v>0</v>
      </c>
      <c r="P50" s="33">
        <v>0</v>
      </c>
      <c r="Q50" s="33">
        <v>0</v>
      </c>
      <c r="R50" s="33">
        <v>0</v>
      </c>
      <c r="S50" s="33">
        <v>0</v>
      </c>
      <c r="T50" s="33">
        <v>0</v>
      </c>
      <c r="U50" s="33">
        <v>0</v>
      </c>
      <c r="V50" s="33">
        <v>0</v>
      </c>
      <c r="W50" s="33">
        <v>0</v>
      </c>
      <c r="X50" s="33">
        <v>0</v>
      </c>
      <c r="Y50" s="33">
        <v>0</v>
      </c>
      <c r="Z50" s="33">
        <v>0</v>
      </c>
      <c r="AA50" s="33">
        <v>0</v>
      </c>
      <c r="AB50" s="33">
        <v>0</v>
      </c>
      <c r="AC50" s="33">
        <v>0</v>
      </c>
      <c r="AD50" s="33">
        <v>0</v>
      </c>
      <c r="AE50" s="33">
        <v>0</v>
      </c>
    </row>
    <row r="51" spans="1:31">
      <c r="A51" s="29" t="s">
        <v>132</v>
      </c>
      <c r="B51" s="29" t="s">
        <v>32</v>
      </c>
      <c r="C51" s="33">
        <v>0</v>
      </c>
      <c r="D51" s="33">
        <v>0</v>
      </c>
      <c r="E51" s="33">
        <v>0</v>
      </c>
      <c r="F51" s="33">
        <v>0</v>
      </c>
      <c r="G51" s="33">
        <v>0</v>
      </c>
      <c r="H51" s="33">
        <v>0</v>
      </c>
      <c r="I51" s="33">
        <v>0</v>
      </c>
      <c r="J51" s="33">
        <v>0</v>
      </c>
      <c r="K51" s="33">
        <v>0</v>
      </c>
      <c r="L51" s="33">
        <v>0</v>
      </c>
      <c r="M51" s="33">
        <v>0</v>
      </c>
      <c r="N51" s="33">
        <v>0</v>
      </c>
      <c r="O51" s="33">
        <v>0</v>
      </c>
      <c r="P51" s="33">
        <v>0</v>
      </c>
      <c r="Q51" s="33">
        <v>0</v>
      </c>
      <c r="R51" s="33">
        <v>0</v>
      </c>
      <c r="S51" s="33">
        <v>0</v>
      </c>
      <c r="T51" s="33">
        <v>0</v>
      </c>
      <c r="U51" s="33">
        <v>0</v>
      </c>
      <c r="V51" s="33">
        <v>0</v>
      </c>
      <c r="W51" s="33">
        <v>0</v>
      </c>
      <c r="X51" s="33">
        <v>0</v>
      </c>
      <c r="Y51" s="33">
        <v>0</v>
      </c>
      <c r="Z51" s="33">
        <v>0</v>
      </c>
      <c r="AA51" s="33">
        <v>0</v>
      </c>
      <c r="AB51" s="33">
        <v>0</v>
      </c>
      <c r="AC51" s="33">
        <v>0</v>
      </c>
      <c r="AD51" s="33">
        <v>0</v>
      </c>
      <c r="AE51" s="33">
        <v>0</v>
      </c>
    </row>
    <row r="52" spans="1:31">
      <c r="A52" s="29" t="s">
        <v>132</v>
      </c>
      <c r="B52" s="29" t="s">
        <v>66</v>
      </c>
      <c r="C52" s="33">
        <v>0</v>
      </c>
      <c r="D52" s="33">
        <v>0</v>
      </c>
      <c r="E52" s="33">
        <v>0</v>
      </c>
      <c r="F52" s="33">
        <v>0</v>
      </c>
      <c r="G52" s="33">
        <v>0</v>
      </c>
      <c r="H52" s="33">
        <v>0</v>
      </c>
      <c r="I52" s="33">
        <v>0</v>
      </c>
      <c r="J52" s="33">
        <v>0</v>
      </c>
      <c r="K52" s="33">
        <v>0</v>
      </c>
      <c r="L52" s="33">
        <v>0</v>
      </c>
      <c r="M52" s="33">
        <v>0</v>
      </c>
      <c r="N52" s="33">
        <v>0</v>
      </c>
      <c r="O52" s="33">
        <v>0</v>
      </c>
      <c r="P52" s="33">
        <v>0</v>
      </c>
      <c r="Q52" s="33">
        <v>0</v>
      </c>
      <c r="R52" s="33">
        <v>0</v>
      </c>
      <c r="S52" s="33">
        <v>0</v>
      </c>
      <c r="T52" s="33">
        <v>0</v>
      </c>
      <c r="U52" s="33">
        <v>0</v>
      </c>
      <c r="V52" s="33">
        <v>0</v>
      </c>
      <c r="W52" s="33">
        <v>0</v>
      </c>
      <c r="X52" s="33">
        <v>0</v>
      </c>
      <c r="Y52" s="33">
        <v>0</v>
      </c>
      <c r="Z52" s="33">
        <v>0</v>
      </c>
      <c r="AA52" s="33">
        <v>0</v>
      </c>
      <c r="AB52" s="33">
        <v>0</v>
      </c>
      <c r="AC52" s="33">
        <v>0</v>
      </c>
      <c r="AD52" s="33">
        <v>0</v>
      </c>
      <c r="AE52" s="33">
        <v>0</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0</v>
      </c>
      <c r="D54" s="33">
        <v>0</v>
      </c>
      <c r="E54" s="33">
        <v>0</v>
      </c>
      <c r="F54" s="33">
        <v>0</v>
      </c>
      <c r="G54" s="33">
        <v>0</v>
      </c>
      <c r="H54" s="33">
        <v>0</v>
      </c>
      <c r="I54" s="33">
        <v>0</v>
      </c>
      <c r="J54" s="33">
        <v>0</v>
      </c>
      <c r="K54" s="33">
        <v>0</v>
      </c>
      <c r="L54" s="33">
        <v>0</v>
      </c>
      <c r="M54" s="33">
        <v>0</v>
      </c>
      <c r="N54" s="33">
        <v>0</v>
      </c>
      <c r="O54" s="33">
        <v>0</v>
      </c>
      <c r="P54" s="33">
        <v>0</v>
      </c>
      <c r="Q54" s="33">
        <v>0</v>
      </c>
      <c r="R54" s="33">
        <v>0</v>
      </c>
      <c r="S54" s="33">
        <v>0</v>
      </c>
      <c r="T54" s="33">
        <v>0</v>
      </c>
      <c r="U54" s="33">
        <v>0</v>
      </c>
      <c r="V54" s="33">
        <v>0</v>
      </c>
      <c r="W54" s="33">
        <v>0</v>
      </c>
      <c r="X54" s="33">
        <v>0</v>
      </c>
      <c r="Y54" s="33">
        <v>0</v>
      </c>
      <c r="Z54" s="33">
        <v>0</v>
      </c>
      <c r="AA54" s="33">
        <v>0</v>
      </c>
      <c r="AB54" s="33">
        <v>0</v>
      </c>
      <c r="AC54" s="33">
        <v>0</v>
      </c>
      <c r="AD54" s="33">
        <v>0</v>
      </c>
      <c r="AE54" s="33">
        <v>0</v>
      </c>
    </row>
    <row r="55" spans="1:31">
      <c r="A55" s="29" t="s">
        <v>132</v>
      </c>
      <c r="B55" s="29" t="s">
        <v>68</v>
      </c>
      <c r="C55" s="33">
        <v>0</v>
      </c>
      <c r="D55" s="33">
        <v>0</v>
      </c>
      <c r="E55" s="33">
        <v>0</v>
      </c>
      <c r="F55" s="33">
        <v>0</v>
      </c>
      <c r="G55" s="33">
        <v>0</v>
      </c>
      <c r="H55" s="33">
        <v>0</v>
      </c>
      <c r="I55" s="33">
        <v>0</v>
      </c>
      <c r="J55" s="33">
        <v>0</v>
      </c>
      <c r="K55" s="33">
        <v>0</v>
      </c>
      <c r="L55" s="33">
        <v>0</v>
      </c>
      <c r="M55" s="33">
        <v>0</v>
      </c>
      <c r="N55" s="33">
        <v>0</v>
      </c>
      <c r="O55" s="33">
        <v>0</v>
      </c>
      <c r="P55" s="33">
        <v>0</v>
      </c>
      <c r="Q55" s="33">
        <v>0</v>
      </c>
      <c r="R55" s="33">
        <v>0</v>
      </c>
      <c r="S55" s="33">
        <v>0</v>
      </c>
      <c r="T55" s="33">
        <v>0</v>
      </c>
      <c r="U55" s="33">
        <v>0</v>
      </c>
      <c r="V55" s="33">
        <v>0</v>
      </c>
      <c r="W55" s="33">
        <v>0</v>
      </c>
      <c r="X55" s="33">
        <v>0</v>
      </c>
      <c r="Y55" s="33">
        <v>0</v>
      </c>
      <c r="Z55" s="33">
        <v>0</v>
      </c>
      <c r="AA55" s="33">
        <v>0</v>
      </c>
      <c r="AB55" s="33">
        <v>0</v>
      </c>
      <c r="AC55" s="33">
        <v>0</v>
      </c>
      <c r="AD55" s="33">
        <v>0</v>
      </c>
      <c r="AE55" s="33">
        <v>0</v>
      </c>
    </row>
    <row r="56" spans="1:31">
      <c r="A56" s="29" t="s">
        <v>132</v>
      </c>
      <c r="B56" s="29" t="s">
        <v>36</v>
      </c>
      <c r="C56" s="33">
        <v>0</v>
      </c>
      <c r="D56" s="33">
        <v>0</v>
      </c>
      <c r="E56" s="33">
        <v>0</v>
      </c>
      <c r="F56" s="33">
        <v>0</v>
      </c>
      <c r="G56" s="33">
        <v>0</v>
      </c>
      <c r="H56" s="33">
        <v>0</v>
      </c>
      <c r="I56" s="33">
        <v>0</v>
      </c>
      <c r="J56" s="33">
        <v>0</v>
      </c>
      <c r="K56" s="33">
        <v>0</v>
      </c>
      <c r="L56" s="33">
        <v>0</v>
      </c>
      <c r="M56" s="33">
        <v>0</v>
      </c>
      <c r="N56" s="33">
        <v>0</v>
      </c>
      <c r="O56" s="33">
        <v>0</v>
      </c>
      <c r="P56" s="33">
        <v>0</v>
      </c>
      <c r="Q56" s="33">
        <v>0</v>
      </c>
      <c r="R56" s="33">
        <v>0</v>
      </c>
      <c r="S56" s="33">
        <v>0</v>
      </c>
      <c r="T56" s="33">
        <v>0</v>
      </c>
      <c r="U56" s="33">
        <v>0</v>
      </c>
      <c r="V56" s="33">
        <v>0</v>
      </c>
      <c r="W56" s="33">
        <v>0</v>
      </c>
      <c r="X56" s="33">
        <v>0</v>
      </c>
      <c r="Y56" s="33">
        <v>0</v>
      </c>
      <c r="Z56" s="33">
        <v>0</v>
      </c>
      <c r="AA56" s="33">
        <v>0</v>
      </c>
      <c r="AB56" s="33">
        <v>0</v>
      </c>
      <c r="AC56" s="33">
        <v>0</v>
      </c>
      <c r="AD56" s="33">
        <v>0</v>
      </c>
      <c r="AE56" s="33">
        <v>0</v>
      </c>
    </row>
    <row r="57" spans="1:31">
      <c r="A57" s="29" t="s">
        <v>132</v>
      </c>
      <c r="B57" s="29" t="s">
        <v>73</v>
      </c>
      <c r="C57" s="33">
        <v>0</v>
      </c>
      <c r="D57" s="33">
        <v>0</v>
      </c>
      <c r="E57" s="33">
        <v>0</v>
      </c>
      <c r="F57" s="33">
        <v>0</v>
      </c>
      <c r="G57" s="33">
        <v>0</v>
      </c>
      <c r="H57" s="33">
        <v>0</v>
      </c>
      <c r="I57" s="33">
        <v>0</v>
      </c>
      <c r="J57" s="33">
        <v>0</v>
      </c>
      <c r="K57" s="33">
        <v>0</v>
      </c>
      <c r="L57" s="33">
        <v>0</v>
      </c>
      <c r="M57" s="33">
        <v>0</v>
      </c>
      <c r="N57" s="33">
        <v>0</v>
      </c>
      <c r="O57" s="33">
        <v>0</v>
      </c>
      <c r="P57" s="33">
        <v>0</v>
      </c>
      <c r="Q57" s="33">
        <v>0</v>
      </c>
      <c r="R57" s="33">
        <v>0</v>
      </c>
      <c r="S57" s="33">
        <v>0</v>
      </c>
      <c r="T57" s="33">
        <v>0</v>
      </c>
      <c r="U57" s="33">
        <v>0</v>
      </c>
      <c r="V57" s="33">
        <v>0</v>
      </c>
      <c r="W57" s="33">
        <v>0</v>
      </c>
      <c r="X57" s="33">
        <v>0</v>
      </c>
      <c r="Y57" s="33">
        <v>0</v>
      </c>
      <c r="Z57" s="33">
        <v>0</v>
      </c>
      <c r="AA57" s="33">
        <v>0</v>
      </c>
      <c r="AB57" s="33">
        <v>0</v>
      </c>
      <c r="AC57" s="33">
        <v>0</v>
      </c>
      <c r="AD57" s="33">
        <v>0</v>
      </c>
      <c r="AE57" s="33">
        <v>0</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0</v>
      </c>
      <c r="D59" s="35">
        <v>0</v>
      </c>
      <c r="E59" s="35">
        <v>0</v>
      </c>
      <c r="F59" s="35">
        <v>37334.643180637184</v>
      </c>
      <c r="G59" s="35">
        <v>1246.8178220940513</v>
      </c>
      <c r="H59" s="35">
        <v>4167.1895666990904</v>
      </c>
      <c r="I59" s="35">
        <v>0</v>
      </c>
      <c r="J59" s="35">
        <v>0</v>
      </c>
      <c r="K59" s="35">
        <v>176.04170799039875</v>
      </c>
      <c r="L59" s="35">
        <v>6.2217131015408203E-5</v>
      </c>
      <c r="M59" s="35">
        <v>2.7718680658938498E-4</v>
      </c>
      <c r="N59" s="35">
        <v>0</v>
      </c>
      <c r="O59" s="35">
        <v>0</v>
      </c>
      <c r="P59" s="35">
        <v>0</v>
      </c>
      <c r="Q59" s="35">
        <v>0</v>
      </c>
      <c r="R59" s="35">
        <v>0</v>
      </c>
      <c r="S59" s="35">
        <v>0</v>
      </c>
      <c r="T59" s="35">
        <v>0</v>
      </c>
      <c r="U59" s="35">
        <v>0</v>
      </c>
      <c r="V59" s="35">
        <v>0</v>
      </c>
      <c r="W59" s="35">
        <v>0</v>
      </c>
      <c r="X59" s="35">
        <v>0</v>
      </c>
      <c r="Y59" s="35">
        <v>0</v>
      </c>
      <c r="Z59" s="35">
        <v>0</v>
      </c>
      <c r="AA59" s="35">
        <v>0</v>
      </c>
      <c r="AB59" s="35">
        <v>0</v>
      </c>
      <c r="AC59" s="35">
        <v>0</v>
      </c>
      <c r="AD59" s="35">
        <v>0</v>
      </c>
      <c r="AE59" s="35">
        <v>0</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0</v>
      </c>
      <c r="D64" s="33">
        <v>0</v>
      </c>
      <c r="E64" s="33">
        <v>0</v>
      </c>
      <c r="F64" s="33">
        <v>0</v>
      </c>
      <c r="G64" s="33">
        <v>0</v>
      </c>
      <c r="H64" s="33">
        <v>0</v>
      </c>
      <c r="I64" s="33">
        <v>0</v>
      </c>
      <c r="J64" s="33">
        <v>0</v>
      </c>
      <c r="K64" s="33">
        <v>0</v>
      </c>
      <c r="L64" s="33">
        <v>0</v>
      </c>
      <c r="M64" s="33">
        <v>0</v>
      </c>
      <c r="N64" s="33">
        <v>0</v>
      </c>
      <c r="O64" s="33">
        <v>0</v>
      </c>
      <c r="P64" s="33">
        <v>0</v>
      </c>
      <c r="Q64" s="33">
        <v>0</v>
      </c>
      <c r="R64" s="33">
        <v>0</v>
      </c>
      <c r="S64" s="33">
        <v>0</v>
      </c>
      <c r="T64" s="33">
        <v>0</v>
      </c>
      <c r="U64" s="33">
        <v>0</v>
      </c>
      <c r="V64" s="33">
        <v>0</v>
      </c>
      <c r="W64" s="33">
        <v>0</v>
      </c>
      <c r="X64" s="33">
        <v>0</v>
      </c>
      <c r="Y64" s="33">
        <v>0</v>
      </c>
      <c r="Z64" s="33">
        <v>0</v>
      </c>
      <c r="AA64" s="33">
        <v>0</v>
      </c>
      <c r="AB64" s="33">
        <v>0</v>
      </c>
      <c r="AC64" s="33">
        <v>0</v>
      </c>
      <c r="AD64" s="33">
        <v>0</v>
      </c>
      <c r="AE64" s="33">
        <v>0</v>
      </c>
    </row>
    <row r="65" spans="1:31">
      <c r="A65" s="29" t="s">
        <v>133</v>
      </c>
      <c r="B65" s="29" t="s">
        <v>32</v>
      </c>
      <c r="C65" s="33">
        <v>0</v>
      </c>
      <c r="D65" s="33">
        <v>0</v>
      </c>
      <c r="E65" s="33">
        <v>0</v>
      </c>
      <c r="F65" s="33">
        <v>0</v>
      </c>
      <c r="G65" s="33">
        <v>0</v>
      </c>
      <c r="H65" s="33">
        <v>0</v>
      </c>
      <c r="I65" s="33">
        <v>0</v>
      </c>
      <c r="J65" s="33">
        <v>0</v>
      </c>
      <c r="K65" s="33">
        <v>0</v>
      </c>
      <c r="L65" s="33">
        <v>0</v>
      </c>
      <c r="M65" s="33">
        <v>0</v>
      </c>
      <c r="N65" s="33">
        <v>0</v>
      </c>
      <c r="O65" s="33">
        <v>0</v>
      </c>
      <c r="P65" s="33">
        <v>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0</v>
      </c>
      <c r="D66" s="33">
        <v>0</v>
      </c>
      <c r="E66" s="33">
        <v>0</v>
      </c>
      <c r="F66" s="33">
        <v>0</v>
      </c>
      <c r="G66" s="33">
        <v>0</v>
      </c>
      <c r="H66" s="33">
        <v>0</v>
      </c>
      <c r="I66" s="33">
        <v>0</v>
      </c>
      <c r="J66" s="33">
        <v>0</v>
      </c>
      <c r="K66" s="33">
        <v>0</v>
      </c>
      <c r="L66" s="33">
        <v>0</v>
      </c>
      <c r="M66" s="33">
        <v>0</v>
      </c>
      <c r="N66" s="33">
        <v>0</v>
      </c>
      <c r="O66" s="33">
        <v>0</v>
      </c>
      <c r="P66" s="33">
        <v>0</v>
      </c>
      <c r="Q66" s="33">
        <v>0</v>
      </c>
      <c r="R66" s="33">
        <v>0</v>
      </c>
      <c r="S66" s="33">
        <v>0</v>
      </c>
      <c r="T66" s="33">
        <v>0</v>
      </c>
      <c r="U66" s="33">
        <v>0</v>
      </c>
      <c r="V66" s="33">
        <v>0</v>
      </c>
      <c r="W66" s="33">
        <v>0</v>
      </c>
      <c r="X66" s="33">
        <v>0</v>
      </c>
      <c r="Y66" s="33">
        <v>0</v>
      </c>
      <c r="Z66" s="33">
        <v>0</v>
      </c>
      <c r="AA66" s="33">
        <v>0</v>
      </c>
      <c r="AB66" s="33">
        <v>0</v>
      </c>
      <c r="AC66" s="33">
        <v>0</v>
      </c>
      <c r="AD66" s="33">
        <v>0</v>
      </c>
      <c r="AE66" s="33">
        <v>0</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0</v>
      </c>
      <c r="D68" s="33">
        <v>0</v>
      </c>
      <c r="E68" s="33">
        <v>0</v>
      </c>
      <c r="F68" s="33">
        <v>0</v>
      </c>
      <c r="G68" s="33">
        <v>0</v>
      </c>
      <c r="H68" s="33">
        <v>0</v>
      </c>
      <c r="I68" s="33">
        <v>0</v>
      </c>
      <c r="J68" s="33">
        <v>0</v>
      </c>
      <c r="K68" s="33">
        <v>0</v>
      </c>
      <c r="L68" s="33">
        <v>0</v>
      </c>
      <c r="M68" s="33">
        <v>0</v>
      </c>
      <c r="N68" s="33">
        <v>0</v>
      </c>
      <c r="O68" s="33">
        <v>0</v>
      </c>
      <c r="P68" s="33">
        <v>0</v>
      </c>
      <c r="Q68" s="33">
        <v>0</v>
      </c>
      <c r="R68" s="33">
        <v>0</v>
      </c>
      <c r="S68" s="33">
        <v>0</v>
      </c>
      <c r="T68" s="33">
        <v>0</v>
      </c>
      <c r="U68" s="33">
        <v>0</v>
      </c>
      <c r="V68" s="33">
        <v>0</v>
      </c>
      <c r="W68" s="33">
        <v>0</v>
      </c>
      <c r="X68" s="33">
        <v>0</v>
      </c>
      <c r="Y68" s="33">
        <v>0</v>
      </c>
      <c r="Z68" s="33">
        <v>0</v>
      </c>
      <c r="AA68" s="33">
        <v>0</v>
      </c>
      <c r="AB68" s="33">
        <v>0</v>
      </c>
      <c r="AC68" s="33">
        <v>0</v>
      </c>
      <c r="AD68" s="33">
        <v>0</v>
      </c>
      <c r="AE68" s="33">
        <v>0</v>
      </c>
    </row>
    <row r="69" spans="1:31">
      <c r="A69" s="29" t="s">
        <v>133</v>
      </c>
      <c r="B69" s="29" t="s">
        <v>68</v>
      </c>
      <c r="C69" s="33">
        <v>0</v>
      </c>
      <c r="D69" s="33">
        <v>0</v>
      </c>
      <c r="E69" s="33">
        <v>0</v>
      </c>
      <c r="F69" s="33">
        <v>0</v>
      </c>
      <c r="G69" s="33">
        <v>0</v>
      </c>
      <c r="H69" s="33">
        <v>0</v>
      </c>
      <c r="I69" s="33">
        <v>0</v>
      </c>
      <c r="J69" s="33">
        <v>0</v>
      </c>
      <c r="K69" s="33">
        <v>0</v>
      </c>
      <c r="L69" s="33">
        <v>0</v>
      </c>
      <c r="M69" s="33">
        <v>0</v>
      </c>
      <c r="N69" s="33">
        <v>0</v>
      </c>
      <c r="O69" s="33">
        <v>0</v>
      </c>
      <c r="P69" s="33">
        <v>0</v>
      </c>
      <c r="Q69" s="33">
        <v>0</v>
      </c>
      <c r="R69" s="33">
        <v>0</v>
      </c>
      <c r="S69" s="33">
        <v>0</v>
      </c>
      <c r="T69" s="33">
        <v>0</v>
      </c>
      <c r="U69" s="33">
        <v>0</v>
      </c>
      <c r="V69" s="33">
        <v>0</v>
      </c>
      <c r="W69" s="33">
        <v>0</v>
      </c>
      <c r="X69" s="33">
        <v>0</v>
      </c>
      <c r="Y69" s="33">
        <v>0</v>
      </c>
      <c r="Z69" s="33">
        <v>0</v>
      </c>
      <c r="AA69" s="33">
        <v>0</v>
      </c>
      <c r="AB69" s="33">
        <v>0</v>
      </c>
      <c r="AC69" s="33">
        <v>0</v>
      </c>
      <c r="AD69" s="33">
        <v>0</v>
      </c>
      <c r="AE69" s="33">
        <v>0</v>
      </c>
    </row>
    <row r="70" spans="1:31">
      <c r="A70" s="29" t="s">
        <v>133</v>
      </c>
      <c r="B70" s="29" t="s">
        <v>36</v>
      </c>
      <c r="C70" s="33">
        <v>0</v>
      </c>
      <c r="D70" s="33">
        <v>0</v>
      </c>
      <c r="E70" s="33">
        <v>0</v>
      </c>
      <c r="F70" s="33">
        <v>0</v>
      </c>
      <c r="G70" s="33">
        <v>0</v>
      </c>
      <c r="H70" s="33">
        <v>0</v>
      </c>
      <c r="I70" s="33">
        <v>0</v>
      </c>
      <c r="J70" s="33">
        <v>0</v>
      </c>
      <c r="K70" s="33">
        <v>0</v>
      </c>
      <c r="L70" s="33">
        <v>0</v>
      </c>
      <c r="M70" s="33">
        <v>0</v>
      </c>
      <c r="N70" s="33">
        <v>0</v>
      </c>
      <c r="O70" s="33">
        <v>0</v>
      </c>
      <c r="P70" s="33">
        <v>0</v>
      </c>
      <c r="Q70" s="33">
        <v>0</v>
      </c>
      <c r="R70" s="33">
        <v>0</v>
      </c>
      <c r="S70" s="33">
        <v>0</v>
      </c>
      <c r="T70" s="33">
        <v>0</v>
      </c>
      <c r="U70" s="33">
        <v>0</v>
      </c>
      <c r="V70" s="33">
        <v>0</v>
      </c>
      <c r="W70" s="33">
        <v>0</v>
      </c>
      <c r="X70" s="33">
        <v>0</v>
      </c>
      <c r="Y70" s="33">
        <v>0</v>
      </c>
      <c r="Z70" s="33">
        <v>0</v>
      </c>
      <c r="AA70" s="33">
        <v>0</v>
      </c>
      <c r="AB70" s="33">
        <v>0</v>
      </c>
      <c r="AC70" s="33">
        <v>0</v>
      </c>
      <c r="AD70" s="33">
        <v>0</v>
      </c>
      <c r="AE70" s="33">
        <v>0</v>
      </c>
    </row>
    <row r="71" spans="1:31">
      <c r="A71" s="29" t="s">
        <v>133</v>
      </c>
      <c r="B71" s="29" t="s">
        <v>73</v>
      </c>
      <c r="C71" s="33">
        <v>0</v>
      </c>
      <c r="D71" s="33">
        <v>0</v>
      </c>
      <c r="E71" s="33">
        <v>0</v>
      </c>
      <c r="F71" s="33">
        <v>0</v>
      </c>
      <c r="G71" s="33">
        <v>0</v>
      </c>
      <c r="H71" s="33">
        <v>0</v>
      </c>
      <c r="I71" s="33">
        <v>0</v>
      </c>
      <c r="J71" s="33">
        <v>0</v>
      </c>
      <c r="K71" s="33">
        <v>0</v>
      </c>
      <c r="L71" s="33">
        <v>0</v>
      </c>
      <c r="M71" s="33">
        <v>0</v>
      </c>
      <c r="N71" s="33">
        <v>0</v>
      </c>
      <c r="O71" s="33">
        <v>0</v>
      </c>
      <c r="P71" s="33">
        <v>0</v>
      </c>
      <c r="Q71" s="33">
        <v>0</v>
      </c>
      <c r="R71" s="33">
        <v>0</v>
      </c>
      <c r="S71" s="33">
        <v>0</v>
      </c>
      <c r="T71" s="33">
        <v>0</v>
      </c>
      <c r="U71" s="33">
        <v>0</v>
      </c>
      <c r="V71" s="33">
        <v>0</v>
      </c>
      <c r="W71" s="33">
        <v>0</v>
      </c>
      <c r="X71" s="33">
        <v>0</v>
      </c>
      <c r="Y71" s="33">
        <v>0</v>
      </c>
      <c r="Z71" s="33">
        <v>0</v>
      </c>
      <c r="AA71" s="33">
        <v>0</v>
      </c>
      <c r="AB71" s="33">
        <v>0</v>
      </c>
      <c r="AC71" s="33">
        <v>0</v>
      </c>
      <c r="AD71" s="33">
        <v>0</v>
      </c>
      <c r="AE71" s="33">
        <v>0</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0</v>
      </c>
      <c r="D73" s="35">
        <v>0</v>
      </c>
      <c r="E73" s="35">
        <v>0</v>
      </c>
      <c r="F73" s="35">
        <v>0</v>
      </c>
      <c r="G73" s="35">
        <v>0</v>
      </c>
      <c r="H73" s="35">
        <v>0</v>
      </c>
      <c r="I73" s="35">
        <v>0</v>
      </c>
      <c r="J73" s="35">
        <v>0</v>
      </c>
      <c r="K73" s="35">
        <v>0</v>
      </c>
      <c r="L73" s="35">
        <v>0</v>
      </c>
      <c r="M73" s="35">
        <v>0</v>
      </c>
      <c r="N73" s="35">
        <v>0</v>
      </c>
      <c r="O73" s="35">
        <v>0</v>
      </c>
      <c r="P73" s="35">
        <v>0</v>
      </c>
      <c r="Q73" s="35">
        <v>0</v>
      </c>
      <c r="R73" s="35">
        <v>0</v>
      </c>
      <c r="S73" s="35">
        <v>0</v>
      </c>
      <c r="T73" s="35">
        <v>0</v>
      </c>
      <c r="U73" s="35">
        <v>0</v>
      </c>
      <c r="V73" s="35">
        <v>0</v>
      </c>
      <c r="W73" s="35">
        <v>0</v>
      </c>
      <c r="X73" s="35">
        <v>0</v>
      </c>
      <c r="Y73" s="35">
        <v>0</v>
      </c>
      <c r="Z73" s="35">
        <v>0</v>
      </c>
      <c r="AA73" s="35">
        <v>0</v>
      </c>
      <c r="AB73" s="35">
        <v>0</v>
      </c>
      <c r="AC73" s="35">
        <v>0</v>
      </c>
      <c r="AD73" s="35">
        <v>0</v>
      </c>
      <c r="AE73" s="35">
        <v>0</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0</v>
      </c>
      <c r="D78" s="33">
        <v>0</v>
      </c>
      <c r="E78" s="33">
        <v>0</v>
      </c>
      <c r="F78" s="33">
        <v>0</v>
      </c>
      <c r="G78" s="33">
        <v>0</v>
      </c>
      <c r="H78" s="33">
        <v>0</v>
      </c>
      <c r="I78" s="33">
        <v>0</v>
      </c>
      <c r="J78" s="33">
        <v>0</v>
      </c>
      <c r="K78" s="33">
        <v>0</v>
      </c>
      <c r="L78" s="33">
        <v>0</v>
      </c>
      <c r="M78" s="33">
        <v>0</v>
      </c>
      <c r="N78" s="33">
        <v>0</v>
      </c>
      <c r="O78" s="33">
        <v>0</v>
      </c>
      <c r="P78" s="33">
        <v>0</v>
      </c>
      <c r="Q78" s="33">
        <v>0</v>
      </c>
      <c r="R78" s="33">
        <v>0</v>
      </c>
      <c r="S78" s="33">
        <v>0</v>
      </c>
      <c r="T78" s="33">
        <v>0</v>
      </c>
      <c r="U78" s="33">
        <v>0</v>
      </c>
      <c r="V78" s="33">
        <v>0</v>
      </c>
      <c r="W78" s="33">
        <v>0</v>
      </c>
      <c r="X78" s="33">
        <v>0</v>
      </c>
      <c r="Y78" s="33">
        <v>0</v>
      </c>
      <c r="Z78" s="33">
        <v>0</v>
      </c>
      <c r="AA78" s="33">
        <v>0</v>
      </c>
      <c r="AB78" s="33">
        <v>0</v>
      </c>
      <c r="AC78" s="33">
        <v>0</v>
      </c>
      <c r="AD78" s="33">
        <v>0</v>
      </c>
      <c r="AE78" s="33">
        <v>0</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0</v>
      </c>
      <c r="D80" s="33">
        <v>0</v>
      </c>
      <c r="E80" s="33">
        <v>0</v>
      </c>
      <c r="F80" s="33">
        <v>0</v>
      </c>
      <c r="G80" s="33">
        <v>0</v>
      </c>
      <c r="H80" s="33">
        <v>0</v>
      </c>
      <c r="I80" s="33">
        <v>0</v>
      </c>
      <c r="J80" s="33">
        <v>0</v>
      </c>
      <c r="K80" s="33">
        <v>0</v>
      </c>
      <c r="L80" s="33">
        <v>0</v>
      </c>
      <c r="M80" s="33">
        <v>0</v>
      </c>
      <c r="N80" s="33">
        <v>0</v>
      </c>
      <c r="O80" s="33">
        <v>0</v>
      </c>
      <c r="P80" s="33">
        <v>0</v>
      </c>
      <c r="Q80" s="33">
        <v>0</v>
      </c>
      <c r="R80" s="33">
        <v>0</v>
      </c>
      <c r="S80" s="33">
        <v>0</v>
      </c>
      <c r="T80" s="33">
        <v>0</v>
      </c>
      <c r="U80" s="33">
        <v>0</v>
      </c>
      <c r="V80" s="33">
        <v>0</v>
      </c>
      <c r="W80" s="33">
        <v>0</v>
      </c>
      <c r="X80" s="33">
        <v>0</v>
      </c>
      <c r="Y80" s="33">
        <v>0</v>
      </c>
      <c r="Z80" s="33">
        <v>0</v>
      </c>
      <c r="AA80" s="33">
        <v>0</v>
      </c>
      <c r="AB80" s="33">
        <v>0</v>
      </c>
      <c r="AC80" s="33">
        <v>0</v>
      </c>
      <c r="AD80" s="33">
        <v>0</v>
      </c>
      <c r="AE80" s="33">
        <v>0</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0</v>
      </c>
      <c r="D82" s="33">
        <v>0</v>
      </c>
      <c r="E82" s="33">
        <v>0</v>
      </c>
      <c r="F82" s="33">
        <v>0</v>
      </c>
      <c r="G82" s="33">
        <v>0</v>
      </c>
      <c r="H82" s="33">
        <v>0</v>
      </c>
      <c r="I82" s="33">
        <v>0</v>
      </c>
      <c r="J82" s="33">
        <v>0</v>
      </c>
      <c r="K82" s="33">
        <v>0</v>
      </c>
      <c r="L82" s="33">
        <v>0</v>
      </c>
      <c r="M82" s="33">
        <v>0</v>
      </c>
      <c r="N82" s="33">
        <v>0</v>
      </c>
      <c r="O82" s="33">
        <v>0</v>
      </c>
      <c r="P82" s="33">
        <v>0</v>
      </c>
      <c r="Q82" s="33">
        <v>0</v>
      </c>
      <c r="R82" s="33">
        <v>0</v>
      </c>
      <c r="S82" s="33">
        <v>0</v>
      </c>
      <c r="T82" s="33">
        <v>0</v>
      </c>
      <c r="U82" s="33">
        <v>0</v>
      </c>
      <c r="V82" s="33">
        <v>0</v>
      </c>
      <c r="W82" s="33">
        <v>0</v>
      </c>
      <c r="X82" s="33">
        <v>0</v>
      </c>
      <c r="Y82" s="33">
        <v>0</v>
      </c>
      <c r="Z82" s="33">
        <v>0</v>
      </c>
      <c r="AA82" s="33">
        <v>0</v>
      </c>
      <c r="AB82" s="33">
        <v>0</v>
      </c>
      <c r="AC82" s="33">
        <v>0</v>
      </c>
      <c r="AD82" s="33">
        <v>0</v>
      </c>
      <c r="AE82" s="33">
        <v>0</v>
      </c>
    </row>
    <row r="83" spans="1:31">
      <c r="A83" s="29" t="s">
        <v>134</v>
      </c>
      <c r="B83" s="29" t="s">
        <v>68</v>
      </c>
      <c r="C83" s="33">
        <v>0</v>
      </c>
      <c r="D83" s="33">
        <v>0</v>
      </c>
      <c r="E83" s="33">
        <v>0</v>
      </c>
      <c r="F83" s="33">
        <v>0</v>
      </c>
      <c r="G83" s="33">
        <v>0</v>
      </c>
      <c r="H83" s="33">
        <v>0</v>
      </c>
      <c r="I83" s="33">
        <v>0</v>
      </c>
      <c r="J83" s="33">
        <v>0</v>
      </c>
      <c r="K83" s="33">
        <v>0</v>
      </c>
      <c r="L83" s="33">
        <v>0</v>
      </c>
      <c r="M83" s="33">
        <v>0</v>
      </c>
      <c r="N83" s="33">
        <v>0</v>
      </c>
      <c r="O83" s="33">
        <v>0</v>
      </c>
      <c r="P83" s="33">
        <v>0</v>
      </c>
      <c r="Q83" s="33">
        <v>0</v>
      </c>
      <c r="R83" s="33">
        <v>0</v>
      </c>
      <c r="S83" s="33">
        <v>0</v>
      </c>
      <c r="T83" s="33">
        <v>0</v>
      </c>
      <c r="U83" s="33">
        <v>0</v>
      </c>
      <c r="V83" s="33">
        <v>0</v>
      </c>
      <c r="W83" s="33">
        <v>0</v>
      </c>
      <c r="X83" s="33">
        <v>0</v>
      </c>
      <c r="Y83" s="33">
        <v>0</v>
      </c>
      <c r="Z83" s="33">
        <v>0</v>
      </c>
      <c r="AA83" s="33">
        <v>0</v>
      </c>
      <c r="AB83" s="33">
        <v>0</v>
      </c>
      <c r="AC83" s="33">
        <v>0</v>
      </c>
      <c r="AD83" s="33">
        <v>0</v>
      </c>
      <c r="AE83" s="33">
        <v>0</v>
      </c>
    </row>
    <row r="84" spans="1:31">
      <c r="A84" s="29" t="s">
        <v>134</v>
      </c>
      <c r="B84" s="29" t="s">
        <v>36</v>
      </c>
      <c r="C84" s="33">
        <v>0</v>
      </c>
      <c r="D84" s="33">
        <v>0</v>
      </c>
      <c r="E84" s="33">
        <v>0</v>
      </c>
      <c r="F84" s="33">
        <v>0</v>
      </c>
      <c r="G84" s="33">
        <v>0</v>
      </c>
      <c r="H84" s="33">
        <v>0</v>
      </c>
      <c r="I84" s="33">
        <v>0</v>
      </c>
      <c r="J84" s="33">
        <v>0</v>
      </c>
      <c r="K84" s="33">
        <v>0</v>
      </c>
      <c r="L84" s="33">
        <v>0</v>
      </c>
      <c r="M84" s="33">
        <v>0</v>
      </c>
      <c r="N84" s="33">
        <v>0</v>
      </c>
      <c r="O84" s="33">
        <v>0</v>
      </c>
      <c r="P84" s="33">
        <v>0</v>
      </c>
      <c r="Q84" s="33">
        <v>0</v>
      </c>
      <c r="R84" s="33">
        <v>0</v>
      </c>
      <c r="S84" s="33">
        <v>0</v>
      </c>
      <c r="T84" s="33">
        <v>0</v>
      </c>
      <c r="U84" s="33">
        <v>0</v>
      </c>
      <c r="V84" s="33">
        <v>0</v>
      </c>
      <c r="W84" s="33">
        <v>0</v>
      </c>
      <c r="X84" s="33">
        <v>0</v>
      </c>
      <c r="Y84" s="33">
        <v>0</v>
      </c>
      <c r="Z84" s="33">
        <v>0</v>
      </c>
      <c r="AA84" s="33">
        <v>0</v>
      </c>
      <c r="AB84" s="33">
        <v>0</v>
      </c>
      <c r="AC84" s="33">
        <v>0</v>
      </c>
      <c r="AD84" s="33">
        <v>0</v>
      </c>
      <c r="AE84" s="33">
        <v>0</v>
      </c>
    </row>
    <row r="85" spans="1:31">
      <c r="A85" s="29" t="s">
        <v>134</v>
      </c>
      <c r="B85" s="29" t="s">
        <v>73</v>
      </c>
      <c r="C85" s="33">
        <v>0</v>
      </c>
      <c r="D85" s="33">
        <v>0</v>
      </c>
      <c r="E85" s="33">
        <v>0</v>
      </c>
      <c r="F85" s="33">
        <v>0</v>
      </c>
      <c r="G85" s="33">
        <v>0</v>
      </c>
      <c r="H85" s="33">
        <v>0</v>
      </c>
      <c r="I85" s="33">
        <v>0</v>
      </c>
      <c r="J85" s="33">
        <v>0</v>
      </c>
      <c r="K85" s="33">
        <v>0</v>
      </c>
      <c r="L85" s="33">
        <v>0</v>
      </c>
      <c r="M85" s="33">
        <v>0</v>
      </c>
      <c r="N85" s="33">
        <v>0</v>
      </c>
      <c r="O85" s="33">
        <v>0</v>
      </c>
      <c r="P85" s="33">
        <v>0</v>
      </c>
      <c r="Q85" s="33">
        <v>0</v>
      </c>
      <c r="R85" s="33">
        <v>0</v>
      </c>
      <c r="S85" s="33">
        <v>0</v>
      </c>
      <c r="T85" s="33">
        <v>0</v>
      </c>
      <c r="U85" s="33">
        <v>0</v>
      </c>
      <c r="V85" s="33">
        <v>0</v>
      </c>
      <c r="W85" s="33">
        <v>0</v>
      </c>
      <c r="X85" s="33">
        <v>0</v>
      </c>
      <c r="Y85" s="33">
        <v>0</v>
      </c>
      <c r="Z85" s="33">
        <v>0</v>
      </c>
      <c r="AA85" s="33">
        <v>0</v>
      </c>
      <c r="AB85" s="33">
        <v>0</v>
      </c>
      <c r="AC85" s="33">
        <v>0</v>
      </c>
      <c r="AD85" s="33">
        <v>0</v>
      </c>
      <c r="AE85" s="33">
        <v>0</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0</v>
      </c>
      <c r="D87" s="35">
        <v>0</v>
      </c>
      <c r="E87" s="35">
        <v>0</v>
      </c>
      <c r="F87" s="35">
        <v>0</v>
      </c>
      <c r="G87" s="35">
        <v>0</v>
      </c>
      <c r="H87" s="35">
        <v>0</v>
      </c>
      <c r="I87" s="35">
        <v>0</v>
      </c>
      <c r="J87" s="35">
        <v>0</v>
      </c>
      <c r="K87" s="35">
        <v>0</v>
      </c>
      <c r="L87" s="35">
        <v>0</v>
      </c>
      <c r="M87" s="35">
        <v>0</v>
      </c>
      <c r="N87" s="35">
        <v>0</v>
      </c>
      <c r="O87" s="35">
        <v>0</v>
      </c>
      <c r="P87" s="35">
        <v>0</v>
      </c>
      <c r="Q87" s="35">
        <v>0</v>
      </c>
      <c r="R87" s="35">
        <v>0</v>
      </c>
      <c r="S87" s="35">
        <v>0</v>
      </c>
      <c r="T87" s="35">
        <v>0</v>
      </c>
      <c r="U87" s="35">
        <v>0</v>
      </c>
      <c r="V87" s="35">
        <v>0</v>
      </c>
      <c r="W87" s="35">
        <v>0</v>
      </c>
      <c r="X87" s="35">
        <v>0</v>
      </c>
      <c r="Y87" s="35">
        <v>0</v>
      </c>
      <c r="Z87" s="35">
        <v>0</v>
      </c>
      <c r="AA87" s="35">
        <v>0</v>
      </c>
      <c r="AB87" s="35">
        <v>0</v>
      </c>
      <c r="AC87" s="35">
        <v>0</v>
      </c>
      <c r="AD87" s="35">
        <v>0</v>
      </c>
      <c r="AE87" s="35">
        <v>0</v>
      </c>
    </row>
    <row r="89" spans="1:31" collapsed="1"/>
  </sheetData>
  <sheetProtection algorithmName="SHA-512" hashValue="m88MKoqh4+Wfsuq0zdGP/2VTyDNVJdf2Orq/9WM28VWSflszS5GGR4md+bk+fcT44rZNJ5pg1TdgJnu5PJwG/g==" saltValue="XaQtfNkUyq38mzVjD7gKLQ=="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57E188"/>
  </sheetPr>
  <dimension ref="A1:AE1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150</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151</v>
      </c>
      <c r="B2" s="18" t="s">
        <v>152</v>
      </c>
    </row>
    <row r="3" spans="1:31">
      <c r="B3" s="18"/>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74</v>
      </c>
      <c r="C6" s="33">
        <v>1.2780254957869633E-3</v>
      </c>
      <c r="D6" s="33">
        <v>4278.330004133305</v>
      </c>
      <c r="E6" s="33">
        <v>14086.692683420408</v>
      </c>
      <c r="F6" s="33">
        <v>23132.379707851076</v>
      </c>
      <c r="G6" s="33">
        <v>31180.030783833165</v>
      </c>
      <c r="H6" s="33">
        <v>38916.675321434093</v>
      </c>
      <c r="I6" s="33">
        <v>46001.952804855187</v>
      </c>
      <c r="J6" s="33">
        <v>52115.62355924867</v>
      </c>
      <c r="K6" s="33">
        <v>114834.03177101292</v>
      </c>
      <c r="L6" s="33">
        <v>109574.45775314372</v>
      </c>
      <c r="M6" s="33">
        <v>104835.50126869243</v>
      </c>
      <c r="N6" s="33">
        <v>99754.151796963342</v>
      </c>
      <c r="O6" s="33">
        <v>95185.259310352048</v>
      </c>
      <c r="P6" s="33">
        <v>90825.629079170132</v>
      </c>
      <c r="Q6" s="33">
        <v>86897.535715509963</v>
      </c>
      <c r="R6" s="33">
        <v>82685.634931513196</v>
      </c>
      <c r="S6" s="33">
        <v>83355.595056454069</v>
      </c>
      <c r="T6" s="33">
        <v>81387.896488863524</v>
      </c>
      <c r="U6" s="33">
        <v>86437.952765925133</v>
      </c>
      <c r="V6" s="33">
        <v>83899.324010209151</v>
      </c>
      <c r="W6" s="33">
        <v>88259.803901157633</v>
      </c>
      <c r="X6" s="33">
        <v>96711.298827834544</v>
      </c>
      <c r="Y6" s="33">
        <v>92528.657720303454</v>
      </c>
      <c r="Z6" s="33">
        <v>88043.81775263662</v>
      </c>
      <c r="AA6" s="33">
        <v>85711.534988620071</v>
      </c>
      <c r="AB6" s="33">
        <v>91310.898438683449</v>
      </c>
      <c r="AC6" s="33">
        <v>87361.818210957557</v>
      </c>
      <c r="AD6" s="33">
        <v>93262.331222896726</v>
      </c>
      <c r="AE6" s="33">
        <v>92890.787916157205</v>
      </c>
    </row>
    <row r="7" spans="1:31">
      <c r="A7" s="29" t="s">
        <v>131</v>
      </c>
      <c r="B7" s="29" t="s">
        <v>74</v>
      </c>
      <c r="C7" s="33">
        <v>1.2692912595686204E-3</v>
      </c>
      <c r="D7" s="33">
        <v>1.3340136986596499E-3</v>
      </c>
      <c r="E7" s="33">
        <v>1.4073932051913494E-3</v>
      </c>
      <c r="F7" s="33">
        <v>1.6120214980877992E-3</v>
      </c>
      <c r="G7" s="33">
        <v>1.5517398175285589E-3</v>
      </c>
      <c r="H7" s="33">
        <v>1.5249056283948856E-3</v>
      </c>
      <c r="I7" s="33">
        <v>2.7125467081446229E-3</v>
      </c>
      <c r="J7" s="33">
        <v>1028.2489357297322</v>
      </c>
      <c r="K7" s="33">
        <v>981.1563512560748</v>
      </c>
      <c r="L7" s="33">
        <v>936.21789684742225</v>
      </c>
      <c r="M7" s="33">
        <v>895.72766267884776</v>
      </c>
      <c r="N7" s="33">
        <v>852.31199914488934</v>
      </c>
      <c r="O7" s="33">
        <v>813.27496431470831</v>
      </c>
      <c r="P7" s="33">
        <v>776.02592978248731</v>
      </c>
      <c r="Q7" s="33">
        <v>2963.6287418269148</v>
      </c>
      <c r="R7" s="33">
        <v>2819.9824764737868</v>
      </c>
      <c r="S7" s="33">
        <v>31169.27371816997</v>
      </c>
      <c r="T7" s="33">
        <v>29741.673391971693</v>
      </c>
      <c r="U7" s="33">
        <v>28455.383705503282</v>
      </c>
      <c r="V7" s="33">
        <v>27708.387881879549</v>
      </c>
      <c r="W7" s="33">
        <v>30075.058859599336</v>
      </c>
      <c r="X7" s="33">
        <v>44277.342492763753</v>
      </c>
      <c r="Y7" s="33">
        <v>42362.404226320272</v>
      </c>
      <c r="Z7" s="33">
        <v>60551.278551176183</v>
      </c>
      <c r="AA7" s="33">
        <v>68075.860557665394</v>
      </c>
      <c r="AB7" s="33">
        <v>97513.322941775303</v>
      </c>
      <c r="AC7" s="33">
        <v>93295.995265312813</v>
      </c>
      <c r="AD7" s="33">
        <v>88773.962654912597</v>
      </c>
      <c r="AE7" s="33">
        <v>100272.67416137889</v>
      </c>
    </row>
    <row r="8" spans="1:31">
      <c r="A8" s="29" t="s">
        <v>132</v>
      </c>
      <c r="B8" s="29" t="s">
        <v>74</v>
      </c>
      <c r="C8" s="33">
        <v>2.4924580863541621E-4</v>
      </c>
      <c r="D8" s="33">
        <v>2.3782996997727662E-4</v>
      </c>
      <c r="E8" s="33">
        <v>2.2754412506842143E-4</v>
      </c>
      <c r="F8" s="33">
        <v>2.165151205154804E-4</v>
      </c>
      <c r="G8" s="33">
        <v>2.065983973561836E-4</v>
      </c>
      <c r="H8" s="33">
        <v>1.9713587526138621E-4</v>
      </c>
      <c r="I8" s="33">
        <v>1.8860999839606191E-4</v>
      </c>
      <c r="J8" s="33">
        <v>1.7946812083532599E-4</v>
      </c>
      <c r="K8" s="33">
        <v>1.7124820683575847E-4</v>
      </c>
      <c r="L8" s="33">
        <v>1.6340477744998226E-4</v>
      </c>
      <c r="M8" s="33">
        <v>1.5633772783307708E-4</v>
      </c>
      <c r="N8" s="33">
        <v>1.487600788318166E-4</v>
      </c>
      <c r="O8" s="33">
        <v>1.4194664005018259E-4</v>
      </c>
      <c r="P8" s="33">
        <v>1.3614457004307699E-4</v>
      </c>
      <c r="Q8" s="33">
        <v>1.313876292532817E-4</v>
      </c>
      <c r="R8" s="33">
        <v>1.2633618680574265E-4</v>
      </c>
      <c r="S8" s="33">
        <v>5638.9217477072325</v>
      </c>
      <c r="T8" s="33">
        <v>5882.7388655600089</v>
      </c>
      <c r="U8" s="33">
        <v>5628.3178670062689</v>
      </c>
      <c r="V8" s="33">
        <v>5355.5147640391124</v>
      </c>
      <c r="W8" s="33">
        <v>5110.2240113061052</v>
      </c>
      <c r="X8" s="33">
        <v>4876.1679514306061</v>
      </c>
      <c r="Y8" s="33">
        <v>8187.5902629165557</v>
      </c>
      <c r="Z8" s="33">
        <v>7790.7398931383241</v>
      </c>
      <c r="AA8" s="33">
        <v>7433.9121990051635</v>
      </c>
      <c r="AB8" s="33">
        <v>10350.094841469801</v>
      </c>
      <c r="AC8" s="33">
        <v>11851.983733743029</v>
      </c>
      <c r="AD8" s="33">
        <v>11277.522163302514</v>
      </c>
      <c r="AE8" s="33">
        <v>17093.630963648506</v>
      </c>
    </row>
    <row r="9" spans="1:31">
      <c r="A9" s="29" t="s">
        <v>133</v>
      </c>
      <c r="B9" s="29" t="s">
        <v>74</v>
      </c>
      <c r="C9" s="33">
        <v>1.276395621746391E-3</v>
      </c>
      <c r="D9" s="33">
        <v>1.2828496579314348E-3</v>
      </c>
      <c r="E9" s="33">
        <v>1.4453733829283793E-3</v>
      </c>
      <c r="F9" s="33">
        <v>1.399883694332746E-3</v>
      </c>
      <c r="G9" s="33">
        <v>1.3357668833734937E-3</v>
      </c>
      <c r="H9" s="33">
        <v>1.2788095491882807E-3</v>
      </c>
      <c r="I9" s="33">
        <v>1.2922791271378889E-3</v>
      </c>
      <c r="J9" s="33">
        <v>1.5387729665751278E-3</v>
      </c>
      <c r="K9" s="33">
        <v>1.4809668250188297E-3</v>
      </c>
      <c r="L9" s="33">
        <v>1.4632603961028674E-3</v>
      </c>
      <c r="M9" s="33">
        <v>1.4503725484354131E-3</v>
      </c>
      <c r="N9" s="33">
        <v>2.8408546413743693E-3</v>
      </c>
      <c r="O9" s="33">
        <v>2.7544111872799554E-3</v>
      </c>
      <c r="P9" s="33">
        <v>2.7184302023512508E-3</v>
      </c>
      <c r="Q9" s="33">
        <v>4.3084415448563593E-3</v>
      </c>
      <c r="R9" s="33">
        <v>166.98473449743346</v>
      </c>
      <c r="S9" s="33">
        <v>7185.5330402915451</v>
      </c>
      <c r="T9" s="33">
        <v>10942.569461417597</v>
      </c>
      <c r="U9" s="33">
        <v>11500.04747793786</v>
      </c>
      <c r="V9" s="33">
        <v>10942.643189194652</v>
      </c>
      <c r="W9" s="33">
        <v>10441.453452477423</v>
      </c>
      <c r="X9" s="33">
        <v>9963.2191094102654</v>
      </c>
      <c r="Y9" s="33">
        <v>9532.3234257187687</v>
      </c>
      <c r="Z9" s="33">
        <v>9070.2942212429007</v>
      </c>
      <c r="AA9" s="33">
        <v>9141.2432138685017</v>
      </c>
      <c r="AB9" s="33">
        <v>17158.830213670801</v>
      </c>
      <c r="AC9" s="33">
        <v>17280.610577547424</v>
      </c>
      <c r="AD9" s="33">
        <v>20060.253381419305</v>
      </c>
      <c r="AE9" s="33">
        <v>19141.46647931396</v>
      </c>
    </row>
    <row r="10" spans="1:31">
      <c r="A10" s="29" t="s">
        <v>134</v>
      </c>
      <c r="B10" s="29" t="s">
        <v>74</v>
      </c>
      <c r="C10" s="33">
        <v>4.9538802142520098E-6</v>
      </c>
      <c r="D10" s="33">
        <v>4.7269849353814502E-6</v>
      </c>
      <c r="E10" s="33">
        <v>4.5225488252626597E-6</v>
      </c>
      <c r="F10" s="33">
        <v>4.3033420601144804E-6</v>
      </c>
      <c r="G10" s="33">
        <v>4.10624242213857E-6</v>
      </c>
      <c r="H10" s="33">
        <v>3.9181702485723102E-6</v>
      </c>
      <c r="I10" s="33">
        <v>3.7487143490187199E-6</v>
      </c>
      <c r="J10" s="33">
        <v>3.56701513964308E-6</v>
      </c>
      <c r="K10" s="33">
        <v>7.6998636875674289E-6</v>
      </c>
      <c r="L10" s="33">
        <v>556.40413412632995</v>
      </c>
      <c r="M10" s="33">
        <v>1320.0747023619549</v>
      </c>
      <c r="N10" s="33">
        <v>2317.5689068723082</v>
      </c>
      <c r="O10" s="33">
        <v>3224.2830273841801</v>
      </c>
      <c r="P10" s="33">
        <v>4043.075953699733</v>
      </c>
      <c r="Q10" s="33">
        <v>4792.8894569355625</v>
      </c>
      <c r="R10" s="33">
        <v>5440.4336942892678</v>
      </c>
      <c r="S10" s="33">
        <v>6030.8078073317783</v>
      </c>
      <c r="T10" s="33">
        <v>6556.5916306739082</v>
      </c>
      <c r="U10" s="33">
        <v>7067.2649669733983</v>
      </c>
      <c r="V10" s="33">
        <v>7480.4563556090734</v>
      </c>
      <c r="W10" s="33">
        <v>7137.840031136383</v>
      </c>
      <c r="X10" s="33">
        <v>6810.9160575330543</v>
      </c>
      <c r="Y10" s="33">
        <v>6516.3525663897553</v>
      </c>
      <c r="Z10" s="33">
        <v>6200.5066525404336</v>
      </c>
      <c r="AA10" s="33">
        <v>5916.5139790762078</v>
      </c>
      <c r="AB10" s="33">
        <v>5645.528604334897</v>
      </c>
      <c r="AC10" s="33">
        <v>5401.3666441822652</v>
      </c>
      <c r="AD10" s="33">
        <v>5139.563807950487</v>
      </c>
      <c r="AE10" s="33">
        <v>4904.1639369315963</v>
      </c>
    </row>
    <row r="11" spans="1:31">
      <c r="A11" s="23" t="s">
        <v>40</v>
      </c>
      <c r="B11" s="23" t="s">
        <v>153</v>
      </c>
      <c r="C11" s="35">
        <v>4.077912065951643E-3</v>
      </c>
      <c r="D11" s="35">
        <v>4278.3328635536163</v>
      </c>
      <c r="E11" s="35">
        <v>14086.695768253672</v>
      </c>
      <c r="F11" s="35">
        <v>23132.382940574731</v>
      </c>
      <c r="G11" s="35">
        <v>31180.033882044503</v>
      </c>
      <c r="H11" s="35">
        <v>38916.678326203313</v>
      </c>
      <c r="I11" s="35">
        <v>46001.957002039737</v>
      </c>
      <c r="J11" s="35">
        <v>53143.874216786506</v>
      </c>
      <c r="K11" s="35">
        <v>115815.18978218388</v>
      </c>
      <c r="L11" s="35">
        <v>111067.08141078266</v>
      </c>
      <c r="M11" s="35">
        <v>107051.30524044351</v>
      </c>
      <c r="N11" s="35">
        <v>102924.03569259527</v>
      </c>
      <c r="O11" s="35">
        <v>99222.820198408779</v>
      </c>
      <c r="P11" s="35">
        <v>95644.733817227127</v>
      </c>
      <c r="Q11" s="35">
        <v>94654.058354101624</v>
      </c>
      <c r="R11" s="35">
        <v>91113.035963109884</v>
      </c>
      <c r="S11" s="35">
        <v>133380.13136995462</v>
      </c>
      <c r="T11" s="35">
        <v>134511.46983848672</v>
      </c>
      <c r="U11" s="35">
        <v>139088.96678334594</v>
      </c>
      <c r="V11" s="35">
        <v>135386.32620093154</v>
      </c>
      <c r="W11" s="35">
        <v>141024.38025567689</v>
      </c>
      <c r="X11" s="35">
        <v>162638.94443897225</v>
      </c>
      <c r="Y11" s="35">
        <v>159127.32820164878</v>
      </c>
      <c r="Z11" s="35">
        <v>171656.63707073446</v>
      </c>
      <c r="AA11" s="35">
        <v>176279.06493823533</v>
      </c>
      <c r="AB11" s="35">
        <v>221978.67503993423</v>
      </c>
      <c r="AC11" s="35">
        <v>215191.77443174308</v>
      </c>
      <c r="AD11" s="35">
        <v>218513.63323048165</v>
      </c>
      <c r="AE11" s="35">
        <v>234302.72345743014</v>
      </c>
    </row>
  </sheetData>
  <sheetProtection algorithmName="SHA-512" hashValue="YekP6ht4gDJcpzrKT1YK9FwC7WEzuC57ZVLeXGXpS+WFSLByt3lwHJydLfIk6LopoSZHtwQGXXPG9pboEX3Uow==" saltValue="WlJJ/B/BemE8ER7hG6/5DQ==" spinCount="100000" sheet="1" objects="1" scenarios="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57E188"/>
  </sheetPr>
  <dimension ref="A1:AE1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154</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67</v>
      </c>
      <c r="B2" s="18" t="s">
        <v>142</v>
      </c>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67</v>
      </c>
      <c r="C6" s="33">
        <v>3.1419669100000002E-3</v>
      </c>
      <c r="D6" s="33">
        <v>3.1344687200000002E-3</v>
      </c>
      <c r="E6" s="33">
        <v>8.898910450819999</v>
      </c>
      <c r="F6" s="33">
        <v>814.17509227114999</v>
      </c>
      <c r="G6" s="33">
        <v>3.1912314100000002E-3</v>
      </c>
      <c r="H6" s="33">
        <v>3.1778220099999989E-3</v>
      </c>
      <c r="I6" s="33">
        <v>3.1744942499999994E-3</v>
      </c>
      <c r="J6" s="33">
        <v>3.1884312799999996E-3</v>
      </c>
      <c r="K6" s="33">
        <v>3.1662077800000007E-3</v>
      </c>
      <c r="L6" s="33">
        <v>3.1641200100000003E-3</v>
      </c>
      <c r="M6" s="33">
        <v>3.1698396899999997E-3</v>
      </c>
      <c r="N6" s="33">
        <v>12271.045092275601</v>
      </c>
      <c r="O6" s="33">
        <v>12.507702653119999</v>
      </c>
      <c r="P6" s="33">
        <v>3.2970484500000003E-3</v>
      </c>
      <c r="Q6" s="33">
        <v>2373.2692135749999</v>
      </c>
      <c r="R6" s="33">
        <v>55.912864901429998</v>
      </c>
      <c r="S6" s="33">
        <v>26803.768905000001</v>
      </c>
      <c r="T6" s="33">
        <v>21.597999747089997</v>
      </c>
      <c r="U6" s="33">
        <v>16171.188689230499</v>
      </c>
      <c r="V6" s="33">
        <v>1155.3582824704399</v>
      </c>
      <c r="W6" s="33">
        <v>28484.0921232439</v>
      </c>
      <c r="X6" s="33">
        <v>14.59080002896</v>
      </c>
      <c r="Y6" s="33">
        <v>4736.9530281369707</v>
      </c>
      <c r="Z6" s="33">
        <v>16845.274032829002</v>
      </c>
      <c r="AA6" s="33">
        <v>10573.505146560301</v>
      </c>
      <c r="AB6" s="33">
        <v>2718.58532888536</v>
      </c>
      <c r="AC6" s="33">
        <v>102.65056120119991</v>
      </c>
      <c r="AD6" s="33">
        <v>1365.2437269234802</v>
      </c>
      <c r="AE6" s="33">
        <v>3.4688795600000002E-3</v>
      </c>
    </row>
    <row r="7" spans="1:31">
      <c r="A7" s="29" t="s">
        <v>131</v>
      </c>
      <c r="B7" s="29" t="s">
        <v>67</v>
      </c>
      <c r="C7" s="33">
        <v>3.1364772899999996E-3</v>
      </c>
      <c r="D7" s="33">
        <v>3.1304111399999995E-3</v>
      </c>
      <c r="E7" s="33">
        <v>3.1426023899999997E-3</v>
      </c>
      <c r="F7" s="33">
        <v>3.17358858E-3</v>
      </c>
      <c r="G7" s="33">
        <v>3.1809664099999991E-3</v>
      </c>
      <c r="H7" s="33">
        <v>3.1738036700000001E-3</v>
      </c>
      <c r="I7" s="33">
        <v>3.1695437399999983E-3</v>
      </c>
      <c r="J7" s="33">
        <v>83.680343730939896</v>
      </c>
      <c r="K7" s="33">
        <v>3.1641582100000003E-3</v>
      </c>
      <c r="L7" s="33">
        <v>3.1627951899999987E-3</v>
      </c>
      <c r="M7" s="33">
        <v>3.1762673199999996E-3</v>
      </c>
      <c r="N7" s="33">
        <v>677.38931406189988</v>
      </c>
      <c r="O7" s="33">
        <v>20791.215199999999</v>
      </c>
      <c r="P7" s="33">
        <v>480.45282570549995</v>
      </c>
      <c r="Q7" s="33">
        <v>2631.6555431228003</v>
      </c>
      <c r="R7" s="33">
        <v>1574.78404388073</v>
      </c>
      <c r="S7" s="33">
        <v>58082.910029999999</v>
      </c>
      <c r="T7" s="33">
        <v>619.9012855789</v>
      </c>
      <c r="U7" s="33">
        <v>10467.057921534761</v>
      </c>
      <c r="V7" s="33">
        <v>8248.8949423019003</v>
      </c>
      <c r="W7" s="33">
        <v>4046.74586548866</v>
      </c>
      <c r="X7" s="33">
        <v>9449.1678728444986</v>
      </c>
      <c r="Y7" s="33">
        <v>7811.9128037963001</v>
      </c>
      <c r="Z7" s="33">
        <v>13195.511213698801</v>
      </c>
      <c r="AA7" s="33">
        <v>5053.0725451161006</v>
      </c>
      <c r="AB7" s="33">
        <v>67129.665800000002</v>
      </c>
      <c r="AC7" s="33">
        <v>2963.19886765107</v>
      </c>
      <c r="AD7" s="33">
        <v>5587.5348392861015</v>
      </c>
      <c r="AE7" s="33">
        <v>21982.766512516439</v>
      </c>
    </row>
    <row r="8" spans="1:31">
      <c r="A8" s="29" t="s">
        <v>132</v>
      </c>
      <c r="B8" s="29" t="s">
        <v>67</v>
      </c>
      <c r="C8" s="33">
        <v>3.1049529599999981E-3</v>
      </c>
      <c r="D8" s="33">
        <v>3.0860526700000001E-3</v>
      </c>
      <c r="E8" s="33">
        <v>3.10850894E-3</v>
      </c>
      <c r="F8" s="33">
        <v>3.1373326399999984E-3</v>
      </c>
      <c r="G8" s="33">
        <v>3.1459414899999987E-3</v>
      </c>
      <c r="H8" s="33">
        <v>3.1273534300000003E-3</v>
      </c>
      <c r="I8" s="33">
        <v>3.140977059999999E-3</v>
      </c>
      <c r="J8" s="33">
        <v>3.1459162300000003E-3</v>
      </c>
      <c r="K8" s="33">
        <v>3.1275839299999991E-3</v>
      </c>
      <c r="L8" s="33">
        <v>3.1246391399999997E-3</v>
      </c>
      <c r="M8" s="33">
        <v>3.1354707800000004E-3</v>
      </c>
      <c r="N8" s="33">
        <v>1577.83716359102</v>
      </c>
      <c r="O8" s="33">
        <v>3.2387584200000005E-3</v>
      </c>
      <c r="P8" s="33">
        <v>3.2545246900000002E-3</v>
      </c>
      <c r="Q8" s="33">
        <v>1094.3628072596998</v>
      </c>
      <c r="R8" s="33">
        <v>2.0060575460599988</v>
      </c>
      <c r="S8" s="33">
        <v>10839.750205238861</v>
      </c>
      <c r="T8" s="33">
        <v>3.3253664599999988E-3</v>
      </c>
      <c r="U8" s="33">
        <v>8167.1629505525398</v>
      </c>
      <c r="V8" s="33">
        <v>247.09041433085002</v>
      </c>
      <c r="W8" s="33">
        <v>16528.40114851953</v>
      </c>
      <c r="X8" s="33">
        <v>3.3730814399999991E-3</v>
      </c>
      <c r="Y8" s="33">
        <v>1462.40750595446</v>
      </c>
      <c r="Z8" s="33">
        <v>11235.37216810145</v>
      </c>
      <c r="AA8" s="33">
        <v>1592.9839030394</v>
      </c>
      <c r="AB8" s="33">
        <v>1636.0743941629999</v>
      </c>
      <c r="AC8" s="33">
        <v>127.44255752017</v>
      </c>
      <c r="AD8" s="33">
        <v>1437.5430008083399</v>
      </c>
      <c r="AE8" s="33">
        <v>674.92178742244994</v>
      </c>
    </row>
    <row r="9" spans="1:31">
      <c r="A9" s="29" t="s">
        <v>133</v>
      </c>
      <c r="B9" s="29" t="s">
        <v>67</v>
      </c>
      <c r="C9" s="33">
        <v>3.14301573E-3</v>
      </c>
      <c r="D9" s="33">
        <v>3.1144246199999999E-3</v>
      </c>
      <c r="E9" s="33">
        <v>3.20368607E-3</v>
      </c>
      <c r="F9" s="33">
        <v>3.1664902999999967E-3</v>
      </c>
      <c r="G9" s="33">
        <v>3.1809655500000004E-3</v>
      </c>
      <c r="H9" s="33">
        <v>3.1546592599999987E-3</v>
      </c>
      <c r="I9" s="33">
        <v>3.1646399200000006E-3</v>
      </c>
      <c r="J9" s="33">
        <v>3.17366087E-3</v>
      </c>
      <c r="K9" s="33">
        <v>3.152057509999999E-3</v>
      </c>
      <c r="L9" s="33">
        <v>3.1491666699999996E-3</v>
      </c>
      <c r="M9" s="33">
        <v>3.1693631399999991E-3</v>
      </c>
      <c r="N9" s="33">
        <v>1721.6664174018597</v>
      </c>
      <c r="O9" s="33">
        <v>3.2752441900000006E-3</v>
      </c>
      <c r="P9" s="33">
        <v>3.2870517399999988E-3</v>
      </c>
      <c r="Q9" s="33">
        <v>1303.81310326425</v>
      </c>
      <c r="R9" s="33">
        <v>1133.0934581000201</v>
      </c>
      <c r="S9" s="33">
        <v>5868.72960565012</v>
      </c>
      <c r="T9" s="33">
        <v>11.109280263090001</v>
      </c>
      <c r="U9" s="33">
        <v>4874.810206273969</v>
      </c>
      <c r="V9" s="33">
        <v>488.41256375482999</v>
      </c>
      <c r="W9" s="33">
        <v>5932.2407798061795</v>
      </c>
      <c r="X9" s="33">
        <v>3.37895086E-3</v>
      </c>
      <c r="Y9" s="33">
        <v>1626.10655943555</v>
      </c>
      <c r="Z9" s="33">
        <v>4746.7085118810201</v>
      </c>
      <c r="AA9" s="33">
        <v>4529.6978145608991</v>
      </c>
      <c r="AB9" s="33">
        <v>1638.9920529585797</v>
      </c>
      <c r="AC9" s="33">
        <v>123.74532518455</v>
      </c>
      <c r="AD9" s="33">
        <v>1164.8609372316801</v>
      </c>
      <c r="AE9" s="33">
        <v>3.4192165199999989E-3</v>
      </c>
    </row>
    <row r="10" spans="1:31">
      <c r="A10" s="29" t="s">
        <v>134</v>
      </c>
      <c r="B10" s="29" t="s">
        <v>67</v>
      </c>
      <c r="C10" s="33">
        <v>2.5871168300000001E-3</v>
      </c>
      <c r="D10" s="33">
        <v>2.5748929399999993E-3</v>
      </c>
      <c r="E10" s="33">
        <v>2.5891162600000001E-3</v>
      </c>
      <c r="F10" s="33">
        <v>2.5806303900000002E-3</v>
      </c>
      <c r="G10" s="33">
        <v>2.5645559999999987E-3</v>
      </c>
      <c r="H10" s="33">
        <v>2.5645371699999997E-3</v>
      </c>
      <c r="I10" s="33">
        <v>2.57247604E-3</v>
      </c>
      <c r="J10" s="33">
        <v>2.5655418899999997E-3</v>
      </c>
      <c r="K10" s="33">
        <v>2.565763999999999E-3</v>
      </c>
      <c r="L10" s="33">
        <v>2.56515541E-3</v>
      </c>
      <c r="M10" s="33">
        <v>2.5594040700000001E-3</v>
      </c>
      <c r="N10" s="33">
        <v>131.24384900513999</v>
      </c>
      <c r="O10" s="33">
        <v>2.55227515E-3</v>
      </c>
      <c r="P10" s="33">
        <v>2.5501013800000001E-3</v>
      </c>
      <c r="Q10" s="33">
        <v>2.556101429999999E-3</v>
      </c>
      <c r="R10" s="33">
        <v>2.5483979899999999E-3</v>
      </c>
      <c r="S10" s="33">
        <v>2.5483394500000001E-3</v>
      </c>
      <c r="T10" s="33">
        <v>2.5474425099999989E-3</v>
      </c>
      <c r="U10" s="33">
        <v>430.61526894669998</v>
      </c>
      <c r="V10" s="33">
        <v>2.5460179699999998E-3</v>
      </c>
      <c r="W10" s="33">
        <v>548.23613277274001</v>
      </c>
      <c r="X10" s="33">
        <v>2.5460131999999981E-3</v>
      </c>
      <c r="Y10" s="33">
        <v>2.5528521500000003E-3</v>
      </c>
      <c r="Z10" s="33">
        <v>2.5453407799999992E-3</v>
      </c>
      <c r="AA10" s="33">
        <v>2.5441807599999996E-3</v>
      </c>
      <c r="AB10" s="33">
        <v>2.5444991399999994E-3</v>
      </c>
      <c r="AC10" s="33">
        <v>2.5510165000000003E-3</v>
      </c>
      <c r="AD10" s="33">
        <v>49.535713940429993</v>
      </c>
      <c r="AE10" s="33">
        <v>2.5426028699999988E-3</v>
      </c>
    </row>
    <row r="11" spans="1:31">
      <c r="A11" s="23" t="s">
        <v>40</v>
      </c>
      <c r="B11" s="23" t="s">
        <v>153</v>
      </c>
      <c r="C11" s="35">
        <v>1.5113529719999998E-2</v>
      </c>
      <c r="D11" s="35">
        <v>1.5040250089999999E-2</v>
      </c>
      <c r="E11" s="35">
        <v>8.9109543644799984</v>
      </c>
      <c r="F11" s="35">
        <v>814.18715031305999</v>
      </c>
      <c r="G11" s="35">
        <v>1.5263660859999997E-2</v>
      </c>
      <c r="H11" s="35">
        <v>1.5198175539999997E-2</v>
      </c>
      <c r="I11" s="35">
        <v>1.5222131009999997E-2</v>
      </c>
      <c r="J11" s="35">
        <v>83.692417281209885</v>
      </c>
      <c r="K11" s="35">
        <v>1.5175771429999999E-2</v>
      </c>
      <c r="L11" s="35">
        <v>1.5165876419999998E-2</v>
      </c>
      <c r="M11" s="35">
        <v>1.5210344999999998E-2</v>
      </c>
      <c r="N11" s="35">
        <v>16379.181836335521</v>
      </c>
      <c r="O11" s="35">
        <v>20803.731968930882</v>
      </c>
      <c r="P11" s="35">
        <v>480.46521443175999</v>
      </c>
      <c r="Q11" s="35">
        <v>7403.1032233231799</v>
      </c>
      <c r="R11" s="35">
        <v>2765.7989728262301</v>
      </c>
      <c r="S11" s="35">
        <v>101595.16129422844</v>
      </c>
      <c r="T11" s="35">
        <v>652.61443839804997</v>
      </c>
      <c r="U11" s="35">
        <v>40110.835036538469</v>
      </c>
      <c r="V11" s="35">
        <v>10139.758748875989</v>
      </c>
      <c r="W11" s="35">
        <v>55539.716049831011</v>
      </c>
      <c r="X11" s="35">
        <v>9463.7679709189579</v>
      </c>
      <c r="Y11" s="35">
        <v>15637.38245017543</v>
      </c>
      <c r="Z11" s="35">
        <v>46022.868471851056</v>
      </c>
      <c r="AA11" s="35">
        <v>21749.261953457459</v>
      </c>
      <c r="AB11" s="35">
        <v>73123.320120506076</v>
      </c>
      <c r="AC11" s="35">
        <v>3317.0398625734897</v>
      </c>
      <c r="AD11" s="35">
        <v>9604.7182181900316</v>
      </c>
      <c r="AE11" s="35">
        <v>22657.697730637836</v>
      </c>
    </row>
  </sheetData>
  <sheetProtection algorithmName="SHA-512" hashValue="pmN4bjtOPybLqty3qnSJwWm+/Lo2jG8RTAT8mmroW+HOuxsE3uB38UE8hIVHed44lVv2Jle29TkSHpYYqZo2hg==" saltValue="9lUQQyBeIxiz9BhyMNySOw==" spinCount="100000"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57E188"/>
  </sheetPr>
  <dimension ref="A1:AE11"/>
  <sheetViews>
    <sheetView zoomScale="85" zoomScaleNormal="85" workbookViewId="0"/>
  </sheetViews>
  <sheetFormatPr defaultColWidth="9.140625" defaultRowHeight="15"/>
  <cols>
    <col min="1" max="1" width="16" style="28" customWidth="1"/>
    <col min="2" max="2" width="30.5703125" style="28" customWidth="1"/>
    <col min="3" max="31" width="9.42578125" style="28" customWidth="1"/>
    <col min="32" max="16384" width="9.140625" style="28"/>
  </cols>
  <sheetData>
    <row r="1" spans="1:31" ht="23.25" customHeight="1">
      <c r="A1" s="27" t="s">
        <v>155</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75</v>
      </c>
      <c r="B2" s="18" t="s">
        <v>142</v>
      </c>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75</v>
      </c>
      <c r="C6" s="33">
        <v>0</v>
      </c>
      <c r="D6" s="33">
        <v>0</v>
      </c>
      <c r="E6" s="33">
        <v>0</v>
      </c>
      <c r="F6" s="33">
        <v>0</v>
      </c>
      <c r="G6" s="33">
        <v>0</v>
      </c>
      <c r="H6" s="33">
        <v>0</v>
      </c>
      <c r="I6" s="33">
        <v>0</v>
      </c>
      <c r="J6" s="33">
        <v>0</v>
      </c>
      <c r="K6" s="33">
        <v>0</v>
      </c>
      <c r="L6" s="33">
        <v>0</v>
      </c>
      <c r="M6" s="33">
        <v>0</v>
      </c>
      <c r="N6" s="33">
        <v>0</v>
      </c>
      <c r="O6" s="33">
        <v>0</v>
      </c>
      <c r="P6" s="33">
        <v>0</v>
      </c>
      <c r="Q6" s="33">
        <v>0</v>
      </c>
      <c r="R6" s="33">
        <v>0</v>
      </c>
      <c r="S6" s="33">
        <v>0</v>
      </c>
      <c r="T6" s="33">
        <v>0</v>
      </c>
      <c r="U6" s="33">
        <v>0</v>
      </c>
      <c r="V6" s="33">
        <v>0</v>
      </c>
      <c r="W6" s="33">
        <v>0</v>
      </c>
      <c r="X6" s="33">
        <v>0</v>
      </c>
      <c r="Y6" s="33">
        <v>0</v>
      </c>
      <c r="Z6" s="33">
        <v>0</v>
      </c>
      <c r="AA6" s="33">
        <v>0</v>
      </c>
      <c r="AB6" s="33">
        <v>0</v>
      </c>
      <c r="AC6" s="33">
        <v>0</v>
      </c>
      <c r="AD6" s="33">
        <v>0</v>
      </c>
      <c r="AE6" s="33">
        <v>0</v>
      </c>
    </row>
    <row r="7" spans="1:31">
      <c r="A7" s="29" t="s">
        <v>131</v>
      </c>
      <c r="B7" s="29" t="s">
        <v>75</v>
      </c>
      <c r="C7" s="33">
        <v>0</v>
      </c>
      <c r="D7" s="33">
        <v>0</v>
      </c>
      <c r="E7" s="33">
        <v>0</v>
      </c>
      <c r="F7" s="33">
        <v>1.9207408745370298E-6</v>
      </c>
      <c r="G7" s="33">
        <v>1.83276800932475E-6</v>
      </c>
      <c r="H7" s="33">
        <v>1.74882443568233E-6</v>
      </c>
      <c r="I7" s="33">
        <v>1.6731899943208701E-6</v>
      </c>
      <c r="J7" s="33">
        <v>1.59209091052887E-6</v>
      </c>
      <c r="K7" s="33">
        <v>1.5191707155486899E-6</v>
      </c>
      <c r="L7" s="33">
        <v>1.4495903768548399E-6</v>
      </c>
      <c r="M7" s="33">
        <v>1.3868974294558101E-6</v>
      </c>
      <c r="N7" s="33">
        <v>1.3196748718119699E-6</v>
      </c>
      <c r="O7" s="33">
        <v>1.25923174741085E-6</v>
      </c>
      <c r="P7" s="33">
        <v>1.20155701040985E-6</v>
      </c>
      <c r="Q7" s="33">
        <v>1.1495911918908299E-6</v>
      </c>
      <c r="R7" s="33">
        <v>1.0938708058533E-6</v>
      </c>
      <c r="S7" s="33">
        <v>1.0437698524979101E-6</v>
      </c>
      <c r="T7" s="33">
        <v>9.95963599315231E-7</v>
      </c>
      <c r="U7" s="33">
        <v>9.5288943537197401E-7</v>
      </c>
      <c r="V7" s="33">
        <v>9.0670313230654902E-7</v>
      </c>
      <c r="W7" s="33">
        <v>8.6517474422287201E-7</v>
      </c>
      <c r="X7" s="33">
        <v>8.2554841973132302E-7</v>
      </c>
      <c r="Y7" s="33">
        <v>7.8984449641620096E-7</v>
      </c>
      <c r="Z7" s="33">
        <v>1.35892430684102E-6</v>
      </c>
      <c r="AA7" s="33">
        <v>2.2641859555163299E-6</v>
      </c>
      <c r="AB7" s="33">
        <v>2.8256098817195501E-6</v>
      </c>
      <c r="AC7" s="33">
        <v>3.3700402444381903E-6</v>
      </c>
      <c r="AD7" s="33">
        <v>3.9095769873174496E-6</v>
      </c>
      <c r="AE7" s="33">
        <v>4.7509661079799704E-6</v>
      </c>
    </row>
    <row r="8" spans="1:31">
      <c r="A8" s="29" t="s">
        <v>132</v>
      </c>
      <c r="B8" s="29" t="s">
        <v>75</v>
      </c>
      <c r="C8" s="33">
        <v>0</v>
      </c>
      <c r="D8" s="33">
        <v>0</v>
      </c>
      <c r="E8" s="33">
        <v>0</v>
      </c>
      <c r="F8" s="33">
        <v>5406.3509003623694</v>
      </c>
      <c r="G8" s="33">
        <v>5158.7317731011199</v>
      </c>
      <c r="H8" s="33">
        <v>5138.8181687672695</v>
      </c>
      <c r="I8" s="33">
        <v>5860.1525056052405</v>
      </c>
      <c r="J8" s="33">
        <v>5617.3105817406104</v>
      </c>
      <c r="K8" s="33">
        <v>5360.0291802053098</v>
      </c>
      <c r="L8" s="33">
        <v>5114.5316606964598</v>
      </c>
      <c r="M8" s="33">
        <v>5471.9277549056405</v>
      </c>
      <c r="N8" s="33">
        <v>5515.4349069557902</v>
      </c>
      <c r="O8" s="33">
        <v>5262.81956561065</v>
      </c>
      <c r="P8" s="33">
        <v>5021.7743926673702</v>
      </c>
      <c r="Q8" s="33">
        <v>4804.5890119722108</v>
      </c>
      <c r="R8" s="33">
        <v>4571.7118323389404</v>
      </c>
      <c r="S8" s="33">
        <v>4362.3204509287198</v>
      </c>
      <c r="T8" s="33">
        <v>4162.5195125877699</v>
      </c>
      <c r="U8" s="33">
        <v>3982.49581691708</v>
      </c>
      <c r="V8" s="33">
        <v>3789.4652806040003</v>
      </c>
      <c r="W8" s="33">
        <v>3615.9019838695899</v>
      </c>
      <c r="X8" s="33">
        <v>3450.28815117368</v>
      </c>
      <c r="Y8" s="33">
        <v>3301.0675596005399</v>
      </c>
      <c r="Z8" s="33">
        <v>3141.06567366543</v>
      </c>
      <c r="AA8" s="33">
        <v>2997.2000697824096</v>
      </c>
      <c r="AB8" s="33">
        <v>2859.9237304692197</v>
      </c>
      <c r="AC8" s="33">
        <v>2736.2356543316901</v>
      </c>
      <c r="AD8" s="33">
        <v>3087.5991304624499</v>
      </c>
      <c r="AE8" s="33">
        <v>2946.1824095840302</v>
      </c>
    </row>
    <row r="9" spans="1:31">
      <c r="A9" s="29" t="s">
        <v>133</v>
      </c>
      <c r="B9" s="29" t="s">
        <v>75</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134</v>
      </c>
      <c r="B10" s="29" t="s">
        <v>75</v>
      </c>
      <c r="C10" s="33">
        <v>1251.1393703541</v>
      </c>
      <c r="D10" s="33">
        <v>1391.7555308457602</v>
      </c>
      <c r="E10" s="33">
        <v>1555.1833303061001</v>
      </c>
      <c r="F10" s="33">
        <v>967.97284380000019</v>
      </c>
      <c r="G10" s="33">
        <v>672.17944130000001</v>
      </c>
      <c r="H10" s="33">
        <v>998.14337599999988</v>
      </c>
      <c r="I10" s="33">
        <v>726.81196200000011</v>
      </c>
      <c r="J10" s="33">
        <v>743.34997999999996</v>
      </c>
      <c r="K10" s="33">
        <v>1077.2447099999999</v>
      </c>
      <c r="L10" s="33">
        <v>1259.2447000000002</v>
      </c>
      <c r="M10" s="33">
        <v>1458.70154</v>
      </c>
      <c r="N10" s="33">
        <v>1423.091895</v>
      </c>
      <c r="O10" s="33">
        <v>1514.8158700000001</v>
      </c>
      <c r="P10" s="33">
        <v>1744.03835</v>
      </c>
      <c r="Q10" s="33">
        <v>1880.0132900000001</v>
      </c>
      <c r="R10" s="33">
        <v>1981.35193</v>
      </c>
      <c r="S10" s="33">
        <v>1859.999734</v>
      </c>
      <c r="T10" s="33">
        <v>1785.6043100000002</v>
      </c>
      <c r="U10" s="33">
        <v>1756.81873</v>
      </c>
      <c r="V10" s="33">
        <v>1902.90633</v>
      </c>
      <c r="W10" s="33">
        <v>1704.3215439999997</v>
      </c>
      <c r="X10" s="33">
        <v>1626.159866</v>
      </c>
      <c r="Y10" s="33">
        <v>1668.07745</v>
      </c>
      <c r="Z10" s="33">
        <v>1580.0741499999999</v>
      </c>
      <c r="AA10" s="33">
        <v>1539.7842540000001</v>
      </c>
      <c r="AB10" s="33">
        <v>1404.56431</v>
      </c>
      <c r="AC10" s="33">
        <v>1314.4857000000002</v>
      </c>
      <c r="AD10" s="33">
        <v>1241.5374999999999</v>
      </c>
      <c r="AE10" s="33">
        <v>1285.3705199999999</v>
      </c>
    </row>
    <row r="11" spans="1:31">
      <c r="A11" s="23" t="s">
        <v>40</v>
      </c>
      <c r="B11" s="23" t="s">
        <v>153</v>
      </c>
      <c r="C11" s="35">
        <v>1251.1393703541</v>
      </c>
      <c r="D11" s="35">
        <v>1391.7555308457602</v>
      </c>
      <c r="E11" s="35">
        <v>1555.1833303061001</v>
      </c>
      <c r="F11" s="35">
        <v>6374.3237460831106</v>
      </c>
      <c r="G11" s="35">
        <v>5830.9112162338879</v>
      </c>
      <c r="H11" s="35">
        <v>6136.9615465160941</v>
      </c>
      <c r="I11" s="35">
        <v>6586.9644692784304</v>
      </c>
      <c r="J11" s="35">
        <v>6360.6605633327008</v>
      </c>
      <c r="K11" s="35">
        <v>6437.2738917244806</v>
      </c>
      <c r="L11" s="35">
        <v>6373.7763621460499</v>
      </c>
      <c r="M11" s="35">
        <v>6930.6292962925381</v>
      </c>
      <c r="N11" s="35">
        <v>6938.5268032754648</v>
      </c>
      <c r="O11" s="35">
        <v>6777.6354368698821</v>
      </c>
      <c r="P11" s="35">
        <v>6765.8127438689271</v>
      </c>
      <c r="Q11" s="35">
        <v>6684.6023031218019</v>
      </c>
      <c r="R11" s="35">
        <v>6553.0637634328114</v>
      </c>
      <c r="S11" s="35">
        <v>6222.3201859724895</v>
      </c>
      <c r="T11" s="35">
        <v>5948.1238235837336</v>
      </c>
      <c r="U11" s="35">
        <v>5739.3145478699698</v>
      </c>
      <c r="V11" s="35">
        <v>5692.3716115107036</v>
      </c>
      <c r="W11" s="35">
        <v>5320.2235287347639</v>
      </c>
      <c r="X11" s="35">
        <v>5076.4480179992279</v>
      </c>
      <c r="Y11" s="35">
        <v>4969.1450103903844</v>
      </c>
      <c r="Z11" s="35">
        <v>4721.1398250243546</v>
      </c>
      <c r="AA11" s="35">
        <v>4536.9843260465959</v>
      </c>
      <c r="AB11" s="35">
        <v>4264.4880432948294</v>
      </c>
      <c r="AC11" s="35">
        <v>4050.7213577017305</v>
      </c>
      <c r="AD11" s="35">
        <v>4329.1366343720274</v>
      </c>
      <c r="AE11" s="35">
        <v>4231.5529343349963</v>
      </c>
    </row>
  </sheetData>
  <sheetProtection algorithmName="SHA-512" hashValue="tbfDaAjTNOIVc+DQxGkO7oMvS5XlBZM+jpxx6a/7SZwbnLPAn0K55pcQsDjpkaJZysuCiyA3jsnIOk9dpVr50A==" saltValue="aoPsF8AbaBHm/P9sn8yiQA==" spinCount="100000" sheet="1" objects="1" scenarios="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rgb="FF57E188"/>
  </sheetPr>
  <dimension ref="A1:AE1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156</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79</v>
      </c>
      <c r="B2" s="18" t="s">
        <v>142</v>
      </c>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79</v>
      </c>
      <c r="C6" s="33">
        <v>9.3118677875767006E-5</v>
      </c>
      <c r="D6" s="33">
        <v>480.01916652246337</v>
      </c>
      <c r="E6" s="33">
        <v>1580.4959496511301</v>
      </c>
      <c r="F6" s="33">
        <v>2595.4022896954402</v>
      </c>
      <c r="G6" s="33">
        <v>3498.3311518086193</v>
      </c>
      <c r="H6" s="33">
        <v>4366.3657107808158</v>
      </c>
      <c r="I6" s="33">
        <v>5161.3183518859305</v>
      </c>
      <c r="J6" s="33">
        <v>5847.2588469871589</v>
      </c>
      <c r="K6" s="33">
        <v>14365.236309710175</v>
      </c>
      <c r="L6" s="33">
        <v>13707.286549830011</v>
      </c>
      <c r="M6" s="33">
        <v>13114.463771752022</v>
      </c>
      <c r="N6" s="33">
        <v>12478.809125441891</v>
      </c>
      <c r="O6" s="33">
        <v>11907.260611456695</v>
      </c>
      <c r="P6" s="33">
        <v>11361.889892581237</v>
      </c>
      <c r="Q6" s="33">
        <v>10870.502554157078</v>
      </c>
      <c r="R6" s="33">
        <v>10343.612139353703</v>
      </c>
      <c r="S6" s="33">
        <v>10657.255458773318</v>
      </c>
      <c r="T6" s="33">
        <v>10443.779834792225</v>
      </c>
      <c r="U6" s="33">
        <v>10953.632518836075</v>
      </c>
      <c r="V6" s="33">
        <v>10667.797162962808</v>
      </c>
      <c r="W6" s="33">
        <v>11165.951551756129</v>
      </c>
      <c r="X6" s="33">
        <v>12940.900761958312</v>
      </c>
      <c r="Y6" s="33">
        <v>12381.223202619853</v>
      </c>
      <c r="Z6" s="33">
        <v>11781.10853535449</v>
      </c>
      <c r="AA6" s="33">
        <v>11635.617901558211</v>
      </c>
      <c r="AB6" s="33">
        <v>12634.982070737306</v>
      </c>
      <c r="AC6" s="33">
        <v>12341.450013592343</v>
      </c>
      <c r="AD6" s="33">
        <v>12889.802743493086</v>
      </c>
      <c r="AE6" s="33">
        <v>12747.14022117994</v>
      </c>
    </row>
    <row r="7" spans="1:31">
      <c r="A7" s="29" t="s">
        <v>131</v>
      </c>
      <c r="B7" s="29" t="s">
        <v>79</v>
      </c>
      <c r="C7" s="33">
        <v>3.6462897864763654E-4</v>
      </c>
      <c r="D7" s="33">
        <v>3.7774597962929871E-4</v>
      </c>
      <c r="E7" s="33">
        <v>3.7744277633223013E-4</v>
      </c>
      <c r="F7" s="33">
        <v>608.41336713333521</v>
      </c>
      <c r="G7" s="33">
        <v>1202.0847191120613</v>
      </c>
      <c r="H7" s="33">
        <v>1147.0274111622316</v>
      </c>
      <c r="I7" s="33">
        <v>1280.3234266348281</v>
      </c>
      <c r="J7" s="33">
        <v>1413.3799448293123</v>
      </c>
      <c r="K7" s="33">
        <v>2224.0193998934365</v>
      </c>
      <c r="L7" s="33">
        <v>2122.1559150839694</v>
      </c>
      <c r="M7" s="33">
        <v>2030.3753603535172</v>
      </c>
      <c r="N7" s="33">
        <v>1931.9635961973777</v>
      </c>
      <c r="O7" s="33">
        <v>1843.476723677946</v>
      </c>
      <c r="P7" s="33">
        <v>1759.0426878911512</v>
      </c>
      <c r="Q7" s="33">
        <v>1893.6006765342252</v>
      </c>
      <c r="R7" s="33">
        <v>1801.8183813441301</v>
      </c>
      <c r="S7" s="33">
        <v>2852.4694147530658</v>
      </c>
      <c r="T7" s="33">
        <v>2721.8219599266085</v>
      </c>
      <c r="U7" s="33">
        <v>2604.1066086551855</v>
      </c>
      <c r="V7" s="33">
        <v>2509.8170051843704</v>
      </c>
      <c r="W7" s="33">
        <v>2893.1760883801462</v>
      </c>
      <c r="X7" s="33">
        <v>4896.0087840050473</v>
      </c>
      <c r="Y7" s="33">
        <v>4684.2626303661345</v>
      </c>
      <c r="Z7" s="33">
        <v>4980.4722770764838</v>
      </c>
      <c r="AA7" s="33">
        <v>5076.7377139888167</v>
      </c>
      <c r="AB7" s="33">
        <v>6238.5142011129119</v>
      </c>
      <c r="AC7" s="33">
        <v>5968.7063657475837</v>
      </c>
      <c r="AD7" s="33">
        <v>5679.4047215613209</v>
      </c>
      <c r="AE7" s="33">
        <v>6756.9183125926156</v>
      </c>
    </row>
    <row r="8" spans="1:31">
      <c r="A8" s="29" t="s">
        <v>132</v>
      </c>
      <c r="B8" s="29" t="s">
        <v>79</v>
      </c>
      <c r="C8" s="33">
        <v>1.4025585593661492E-4</v>
      </c>
      <c r="D8" s="33">
        <v>1.3913786741732507E-4</v>
      </c>
      <c r="E8" s="33">
        <v>1.4108115403066757E-4</v>
      </c>
      <c r="F8" s="33">
        <v>1.8765952694754873E-4</v>
      </c>
      <c r="G8" s="33">
        <v>1.7906443403896671E-4</v>
      </c>
      <c r="H8" s="33">
        <v>1.710734329149648E-4</v>
      </c>
      <c r="I8" s="33">
        <v>1.818121490538662E-4</v>
      </c>
      <c r="J8" s="33">
        <v>1.9838945310998138E-4</v>
      </c>
      <c r="K8" s="33">
        <v>1.9203130786186182E-4</v>
      </c>
      <c r="L8" s="33">
        <v>1.9317718861933388E-4</v>
      </c>
      <c r="M8" s="33">
        <v>1.9699790095054998E-4</v>
      </c>
      <c r="N8" s="33">
        <v>9.0897794414617492E-4</v>
      </c>
      <c r="O8" s="33">
        <v>655.30866285463844</v>
      </c>
      <c r="P8" s="33">
        <v>894.52206491358197</v>
      </c>
      <c r="Q8" s="33">
        <v>879.66628638390205</v>
      </c>
      <c r="R8" s="33">
        <v>1469.8761754004265</v>
      </c>
      <c r="S8" s="33">
        <v>3623.6409852618071</v>
      </c>
      <c r="T8" s="33">
        <v>3616.5139858133666</v>
      </c>
      <c r="U8" s="33">
        <v>3460.1043674458974</v>
      </c>
      <c r="V8" s="33">
        <v>3292.3942936316403</v>
      </c>
      <c r="W8" s="33">
        <v>3629.5432410221711</v>
      </c>
      <c r="X8" s="33">
        <v>3662.4668445751308</v>
      </c>
      <c r="Y8" s="33">
        <v>4618.3916277980597</v>
      </c>
      <c r="Z8" s="33">
        <v>4394.5393875977552</v>
      </c>
      <c r="AA8" s="33">
        <v>4910.6106838043925</v>
      </c>
      <c r="AB8" s="33">
        <v>5484.6213372019738</v>
      </c>
      <c r="AC8" s="33">
        <v>6110.9956549597146</v>
      </c>
      <c r="AD8" s="33">
        <v>6319.5698300794947</v>
      </c>
      <c r="AE8" s="33">
        <v>6874.8612837059327</v>
      </c>
    </row>
    <row r="9" spans="1:31">
      <c r="A9" s="29" t="s">
        <v>133</v>
      </c>
      <c r="B9" s="29" t="s">
        <v>79</v>
      </c>
      <c r="C9" s="33">
        <v>2.7876567893905102E-4</v>
      </c>
      <c r="D9" s="33">
        <v>2.867282900255558E-4</v>
      </c>
      <c r="E9" s="33">
        <v>3.3688138420871717E-4</v>
      </c>
      <c r="F9" s="33">
        <v>3.2839556953065353E-4</v>
      </c>
      <c r="G9" s="33">
        <v>3.1335455095411437E-4</v>
      </c>
      <c r="H9" s="33">
        <v>2.9946791023637953E-4</v>
      </c>
      <c r="I9" s="33">
        <v>3.0599813369153579E-4</v>
      </c>
      <c r="J9" s="33">
        <v>3.4619892497518697E-4</v>
      </c>
      <c r="K9" s="33">
        <v>3.3463469470487213E-4</v>
      </c>
      <c r="L9" s="33">
        <v>3.3642200855205822E-4</v>
      </c>
      <c r="M9" s="33">
        <v>3.4240131009414604E-4</v>
      </c>
      <c r="N9" s="33">
        <v>455.84669075836047</v>
      </c>
      <c r="O9" s="33">
        <v>434.96823316567367</v>
      </c>
      <c r="P9" s="33">
        <v>415.04604749646086</v>
      </c>
      <c r="Q9" s="33">
        <v>1412.3953281177496</v>
      </c>
      <c r="R9" s="33">
        <v>1579.9620780418925</v>
      </c>
      <c r="S9" s="33">
        <v>2306.2871749209589</v>
      </c>
      <c r="T9" s="33">
        <v>2824.1694824618057</v>
      </c>
      <c r="U9" s="33">
        <v>2859.3091001084626</v>
      </c>
      <c r="V9" s="33">
        <v>2720.7191360089096</v>
      </c>
      <c r="W9" s="33">
        <v>2596.1060504171205</v>
      </c>
      <c r="X9" s="33">
        <v>2634.8418147070838</v>
      </c>
      <c r="Y9" s="33">
        <v>2771.0818990097628</v>
      </c>
      <c r="Z9" s="33">
        <v>2636.7682841097944</v>
      </c>
      <c r="AA9" s="33">
        <v>2710.922322658243</v>
      </c>
      <c r="AB9" s="33">
        <v>2959.0558218493461</v>
      </c>
      <c r="AC9" s="33">
        <v>2897.1047886746887</v>
      </c>
      <c r="AD9" s="33">
        <v>3124.608567318322</v>
      </c>
      <c r="AE9" s="33">
        <v>2981.496977753493</v>
      </c>
    </row>
    <row r="10" spans="1:31">
      <c r="A10" s="29" t="s">
        <v>134</v>
      </c>
      <c r="B10" s="29" t="s">
        <v>79</v>
      </c>
      <c r="C10" s="33">
        <v>1.2876332375595743E-4</v>
      </c>
      <c r="D10" s="33">
        <v>1.266342102230015E-4</v>
      </c>
      <c r="E10" s="33">
        <v>187.54613811174551</v>
      </c>
      <c r="F10" s="33">
        <v>356.91193336546991</v>
      </c>
      <c r="G10" s="33">
        <v>510.53008660000091</v>
      </c>
      <c r="H10" s="33">
        <v>644.4680229099863</v>
      </c>
      <c r="I10" s="33">
        <v>767.11292042476964</v>
      </c>
      <c r="J10" s="33">
        <v>873.15270685588644</v>
      </c>
      <c r="K10" s="33">
        <v>969.82276505634206</v>
      </c>
      <c r="L10" s="33">
        <v>1059.7727162747562</v>
      </c>
      <c r="M10" s="33">
        <v>1177.1673155275826</v>
      </c>
      <c r="N10" s="33">
        <v>1325.777235005283</v>
      </c>
      <c r="O10" s="33">
        <v>1461.302004631998</v>
      </c>
      <c r="P10" s="33">
        <v>1581.630779917698</v>
      </c>
      <c r="Q10" s="33">
        <v>1692.3871931647129</v>
      </c>
      <c r="R10" s="33">
        <v>1780.8340247653648</v>
      </c>
      <c r="S10" s="33">
        <v>1861.9371536794131</v>
      </c>
      <c r="T10" s="33">
        <v>1932.050073230097</v>
      </c>
      <c r="U10" s="33">
        <v>2002.379049727052</v>
      </c>
      <c r="V10" s="33">
        <v>2051.7528163138404</v>
      </c>
      <c r="W10" s="33">
        <v>1957.7794041001871</v>
      </c>
      <c r="X10" s="33">
        <v>1868.1101176724719</v>
      </c>
      <c r="Y10" s="33">
        <v>1787.316721680879</v>
      </c>
      <c r="Z10" s="33">
        <v>1700.6859451005669</v>
      </c>
      <c r="AA10" s="33">
        <v>1622.7919317017979</v>
      </c>
      <c r="AB10" s="33">
        <v>1548.465583162171</v>
      </c>
      <c r="AC10" s="33">
        <v>1481.4964084282492</v>
      </c>
      <c r="AD10" s="33">
        <v>1409.6886629691917</v>
      </c>
      <c r="AE10" s="33">
        <v>1345.1227697665261</v>
      </c>
    </row>
    <row r="11" spans="1:31">
      <c r="A11" s="23" t="s">
        <v>40</v>
      </c>
      <c r="B11" s="23" t="s">
        <v>153</v>
      </c>
      <c r="C11" s="35">
        <v>1.0055325151550269E-3</v>
      </c>
      <c r="D11" s="35">
        <v>480.02009676881062</v>
      </c>
      <c r="E11" s="35">
        <v>1768.04294316819</v>
      </c>
      <c r="F11" s="35">
        <v>3560.7281062493416</v>
      </c>
      <c r="G11" s="35">
        <v>5210.9464499396654</v>
      </c>
      <c r="H11" s="35">
        <v>6157.8616153943767</v>
      </c>
      <c r="I11" s="35">
        <v>7208.7551867558113</v>
      </c>
      <c r="J11" s="35">
        <v>8133.7920432607361</v>
      </c>
      <c r="K11" s="35">
        <v>17559.079001325954</v>
      </c>
      <c r="L11" s="35">
        <v>16889.215710787936</v>
      </c>
      <c r="M11" s="35">
        <v>16322.006987032331</v>
      </c>
      <c r="N11" s="35">
        <v>16192.397556380856</v>
      </c>
      <c r="O11" s="35">
        <v>16302.316235786951</v>
      </c>
      <c r="P11" s="35">
        <v>16012.131472800129</v>
      </c>
      <c r="Q11" s="35">
        <v>16748.552038357666</v>
      </c>
      <c r="R11" s="35">
        <v>16976.102798905515</v>
      </c>
      <c r="S11" s="35">
        <v>21301.590187388563</v>
      </c>
      <c r="T11" s="35">
        <v>21538.335336224103</v>
      </c>
      <c r="U11" s="35">
        <v>21879.531644772673</v>
      </c>
      <c r="V11" s="35">
        <v>21242.48041410157</v>
      </c>
      <c r="W11" s="35">
        <v>22242.556335675756</v>
      </c>
      <c r="X11" s="35">
        <v>26002.328322918049</v>
      </c>
      <c r="Y11" s="35">
        <v>26242.276081474687</v>
      </c>
      <c r="Z11" s="35">
        <v>25493.574429239092</v>
      </c>
      <c r="AA11" s="35">
        <v>25956.680553711463</v>
      </c>
      <c r="AB11" s="35">
        <v>28865.639014063709</v>
      </c>
      <c r="AC11" s="35">
        <v>28799.753231402581</v>
      </c>
      <c r="AD11" s="35">
        <v>29423.074525421416</v>
      </c>
      <c r="AE11" s="35">
        <v>30705.539564998511</v>
      </c>
    </row>
  </sheetData>
  <sheetProtection algorithmName="SHA-512" hashValue="P2EtMEJLgEZDpxTP2JpmbLHCFcgNt0qFfv3Ej7YrdpCd4Rxb2ehbwcxkMAgHwv9wwrg0y9zStyyfoy+SolmfZw==" saltValue="X18IFwkqA28y1oOF2AqRKg==" spinCount="100000"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FFC000"/>
  </sheetPr>
  <dimension ref="A1:AE151"/>
  <sheetViews>
    <sheetView zoomScale="85" zoomScaleNormal="85" workbookViewId="0"/>
  </sheetViews>
  <sheetFormatPr defaultColWidth="9.140625" defaultRowHeight="15"/>
  <cols>
    <col min="1" max="1" width="16" style="13" customWidth="1"/>
    <col min="2" max="2" width="30.5703125" style="13" customWidth="1"/>
    <col min="3" max="32" width="9.42578125" style="13" customWidth="1"/>
    <col min="33" max="16384" width="9.140625" style="13"/>
  </cols>
  <sheetData>
    <row r="1" spans="1:31" s="28" customFormat="1" ht="23.25" customHeight="1">
      <c r="A1" s="27" t="s">
        <v>157</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s="28" customFormat="1"/>
    <row r="3" spans="1:31" s="28" customFormat="1"/>
    <row r="4" spans="1:31">
      <c r="A4" s="18" t="s">
        <v>127</v>
      </c>
      <c r="B4" s="1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0">
        <v>0.56231036964273373</v>
      </c>
      <c r="D6" s="30">
        <v>0.5065666649183832</v>
      </c>
      <c r="E6" s="30">
        <v>0.55062474993769306</v>
      </c>
      <c r="F6" s="30">
        <v>0.65182977758255178</v>
      </c>
      <c r="G6" s="30">
        <v>0.70330404442492189</v>
      </c>
      <c r="H6" s="30">
        <v>0.68964410813779753</v>
      </c>
      <c r="I6" s="30">
        <v>0.64053025744340975</v>
      </c>
      <c r="J6" s="30">
        <v>0.70978363142171086</v>
      </c>
      <c r="K6" s="30">
        <v>0.67211469778027544</v>
      </c>
      <c r="L6" s="30">
        <v>0.65750483901782175</v>
      </c>
      <c r="M6" s="30">
        <v>0.61534642838242171</v>
      </c>
      <c r="N6" s="30">
        <v>0.65104611798464884</v>
      </c>
      <c r="O6" s="30">
        <v>0.71362477552057946</v>
      </c>
      <c r="P6" s="30">
        <v>0.66947079248407482</v>
      </c>
      <c r="Q6" s="30">
        <v>0.65814415022010886</v>
      </c>
      <c r="R6" s="30">
        <v>0.68640970029008919</v>
      </c>
      <c r="S6" s="30">
        <v>0.71749664018856718</v>
      </c>
      <c r="T6" s="30">
        <v>0.72954826203743839</v>
      </c>
      <c r="U6" s="30">
        <v>0.70062628930587689</v>
      </c>
      <c r="V6" s="30">
        <v>0.65792068146724547</v>
      </c>
      <c r="W6" s="30">
        <v>0.64529363750942237</v>
      </c>
      <c r="X6" s="30">
        <v>0.70398248991725199</v>
      </c>
      <c r="Y6" s="30">
        <v>0.6472851243460751</v>
      </c>
      <c r="Z6" s="30">
        <v>0.6277949701933192</v>
      </c>
      <c r="AA6" s="30">
        <v>0.6169900639979754</v>
      </c>
      <c r="AB6" s="30">
        <v>0.61772211022593559</v>
      </c>
      <c r="AC6" s="30">
        <v>0.59280376631367593</v>
      </c>
      <c r="AD6" s="30">
        <v>0.58178209705625195</v>
      </c>
      <c r="AE6" s="30">
        <v>0.54439604315770151</v>
      </c>
    </row>
    <row r="7" spans="1:31">
      <c r="A7" s="29" t="s">
        <v>40</v>
      </c>
      <c r="B7" s="29" t="s">
        <v>71</v>
      </c>
      <c r="C7" s="30">
        <v>0.71348973317699516</v>
      </c>
      <c r="D7" s="30">
        <v>0.67585451997597745</v>
      </c>
      <c r="E7" s="30">
        <v>0.6834325483074517</v>
      </c>
      <c r="F7" s="30">
        <v>0.68765308392356195</v>
      </c>
      <c r="G7" s="30">
        <v>0.72589020865469533</v>
      </c>
      <c r="H7" s="30">
        <v>0.74902916765306193</v>
      </c>
      <c r="I7" s="30">
        <v>0.72557230156028873</v>
      </c>
      <c r="J7" s="30">
        <v>0.71765123217450077</v>
      </c>
      <c r="K7" s="30">
        <v>0.70474734101202274</v>
      </c>
      <c r="L7" s="30">
        <v>0.74005838772089527</v>
      </c>
      <c r="M7" s="30">
        <v>0.73014201206030993</v>
      </c>
      <c r="N7" s="30">
        <v>0.71950119623766184</v>
      </c>
      <c r="O7" s="30">
        <v>0.74005085718973018</v>
      </c>
      <c r="P7" s="30">
        <v>0.73310882344899242</v>
      </c>
      <c r="Q7" s="30">
        <v>0.7551438424520821</v>
      </c>
      <c r="R7" s="30">
        <v>0.70983575315123171</v>
      </c>
      <c r="S7" s="30">
        <v>0.66831805225166097</v>
      </c>
      <c r="T7" s="30">
        <v>0.68819879761025893</v>
      </c>
      <c r="U7" s="30">
        <v>0.60532533563010971</v>
      </c>
      <c r="V7" s="30">
        <v>0.65005993150684915</v>
      </c>
      <c r="W7" s="30">
        <v>0.71249844147321795</v>
      </c>
      <c r="X7" s="30">
        <v>0.69842982869876635</v>
      </c>
      <c r="Y7" s="30">
        <v>0.66435820482322994</v>
      </c>
      <c r="Z7" s="30">
        <v>0.67131095685341646</v>
      </c>
      <c r="AA7" s="30">
        <v>0.63675592992097951</v>
      </c>
      <c r="AB7" s="30">
        <v>0.65088988803215442</v>
      </c>
      <c r="AC7" s="30">
        <v>0.66387936996562513</v>
      </c>
      <c r="AD7" s="30" t="s">
        <v>169</v>
      </c>
      <c r="AE7" s="30" t="s">
        <v>169</v>
      </c>
    </row>
    <row r="8" spans="1:31">
      <c r="A8" s="29" t="s">
        <v>40</v>
      </c>
      <c r="B8" s="29" t="s">
        <v>20</v>
      </c>
      <c r="C8" s="30">
        <v>8.4171480459424852E-2</v>
      </c>
      <c r="D8" s="30">
        <v>8.4171480478774138E-2</v>
      </c>
      <c r="E8" s="30">
        <v>7.5717577669242031E-2</v>
      </c>
      <c r="F8" s="30">
        <v>7.7834262450703018E-2</v>
      </c>
      <c r="G8" s="30">
        <v>7.0889911940559797E-2</v>
      </c>
      <c r="H8" s="30">
        <v>7.1503029118612643E-2</v>
      </c>
      <c r="I8" s="30">
        <v>6.9164865334543787E-2</v>
      </c>
      <c r="J8" s="30">
        <v>7.9014177640349514E-2</v>
      </c>
      <c r="K8" s="30">
        <v>6.9762557122757432E-2</v>
      </c>
      <c r="L8" s="30">
        <v>7.1587718638593423E-2</v>
      </c>
      <c r="M8" s="30">
        <v>7.4642984096584208E-2</v>
      </c>
      <c r="N8" s="30">
        <v>0.15258971691363232</v>
      </c>
      <c r="O8" s="30">
        <v>0.16796302987572584</v>
      </c>
      <c r="P8" s="30">
        <v>0.20370155094399739</v>
      </c>
      <c r="Q8" s="30">
        <v>0.14274249170707909</v>
      </c>
      <c r="R8" s="30">
        <v>0.15087099281575889</v>
      </c>
      <c r="S8" s="30">
        <v>0.29475496949425112</v>
      </c>
      <c r="T8" s="30">
        <v>0.30241164448430968</v>
      </c>
      <c r="U8" s="30">
        <v>0.26574064291978589</v>
      </c>
      <c r="V8" s="30">
        <v>0.2783880448271554</v>
      </c>
      <c r="W8" s="30">
        <v>0.29541858426004997</v>
      </c>
      <c r="X8" s="30">
        <v>0.32597735188337712</v>
      </c>
      <c r="Y8" s="30">
        <v>0.28638690922908144</v>
      </c>
      <c r="Z8" s="30">
        <v>0.29928409512556131</v>
      </c>
      <c r="AA8" s="30">
        <v>0.314479630757523</v>
      </c>
      <c r="AB8" s="30">
        <v>0.28260013630517816</v>
      </c>
      <c r="AC8" s="30">
        <v>0.28337440937267511</v>
      </c>
      <c r="AD8" s="30">
        <v>0.28260017550342559</v>
      </c>
      <c r="AE8" s="30">
        <v>0.28260017098315704</v>
      </c>
    </row>
    <row r="9" spans="1:31">
      <c r="A9" s="29" t="s">
        <v>40</v>
      </c>
      <c r="B9" s="29" t="s">
        <v>32</v>
      </c>
      <c r="C9" s="30">
        <v>5.7840325424947873E-2</v>
      </c>
      <c r="D9" s="30">
        <v>5.9000180635838152E-2</v>
      </c>
      <c r="E9" s="30">
        <v>6.0344556015255887E-2</v>
      </c>
      <c r="F9" s="30">
        <v>1.4096208379523304E-2</v>
      </c>
      <c r="G9" s="30">
        <v>1.3167026206218475E-2</v>
      </c>
      <c r="H9" s="30">
        <v>1.4044720072188334E-2</v>
      </c>
      <c r="I9" s="30">
        <v>1.3299881308232375E-2</v>
      </c>
      <c r="J9" s="30">
        <v>1.4053997908253476E-2</v>
      </c>
      <c r="K9" s="30">
        <v>1.282477089766937E-2</v>
      </c>
      <c r="L9" s="30">
        <v>1.3115666818433748E-2</v>
      </c>
      <c r="M9" s="30">
        <v>1.2897271103874678E-2</v>
      </c>
      <c r="N9" s="30">
        <v>1.644790355200992E-2</v>
      </c>
      <c r="O9" s="30">
        <v>1.3442051280782311E-2</v>
      </c>
      <c r="P9" s="30">
        <v>1.7927741375669746E-2</v>
      </c>
      <c r="Q9" s="30">
        <v>1.984998279852378E-2</v>
      </c>
      <c r="R9" s="30">
        <v>1.8004553504409816E-2</v>
      </c>
      <c r="S9" s="30">
        <v>4.5042623498780264E-2</v>
      </c>
      <c r="T9" s="30">
        <v>4.6661938215425018E-2</v>
      </c>
      <c r="U9" s="30">
        <v>0.22753730430528374</v>
      </c>
      <c r="V9" s="30">
        <v>0.2583781528593172</v>
      </c>
      <c r="W9" s="30">
        <v>0.27121640574037836</v>
      </c>
      <c r="X9" s="30">
        <v>0.32908200152207001</v>
      </c>
      <c r="Y9" s="30">
        <v>0.3259290742552729</v>
      </c>
      <c r="Z9" s="30">
        <v>0.26032664709719505</v>
      </c>
      <c r="AA9" s="30">
        <v>0.35828332246140465</v>
      </c>
      <c r="AB9" s="30" t="s">
        <v>169</v>
      </c>
      <c r="AC9" s="30" t="s">
        <v>169</v>
      </c>
      <c r="AD9" s="30" t="s">
        <v>169</v>
      </c>
      <c r="AE9" s="30" t="s">
        <v>169</v>
      </c>
    </row>
    <row r="10" spans="1:31">
      <c r="A10" s="29" t="s">
        <v>40</v>
      </c>
      <c r="B10" s="29" t="s">
        <v>66</v>
      </c>
      <c r="C10" s="30">
        <v>9.0572737794643082E-4</v>
      </c>
      <c r="D10" s="30">
        <v>4.1081132430352031E-4</v>
      </c>
      <c r="E10" s="30">
        <v>2.036487646548664E-3</v>
      </c>
      <c r="F10" s="30">
        <v>1.5669125475927771E-3</v>
      </c>
      <c r="G10" s="30">
        <v>6.2320592488415076E-4</v>
      </c>
      <c r="H10" s="30">
        <v>1.1069732357039575E-3</v>
      </c>
      <c r="I10" s="30">
        <v>4.3770033296799304E-4</v>
      </c>
      <c r="J10" s="30">
        <v>1.3969794975760843E-3</v>
      </c>
      <c r="K10" s="30">
        <v>1.5880725559807595E-4</v>
      </c>
      <c r="L10" s="30">
        <v>5.6546088046522346E-4</v>
      </c>
      <c r="M10" s="30">
        <v>4.5232971380345326E-4</v>
      </c>
      <c r="N10" s="30">
        <v>6.5448875877027633E-3</v>
      </c>
      <c r="O10" s="30">
        <v>4.15242147500263E-3</v>
      </c>
      <c r="P10" s="30">
        <v>6.6535025097535965E-3</v>
      </c>
      <c r="Q10" s="30">
        <v>6.0288122640101858E-3</v>
      </c>
      <c r="R10" s="30">
        <v>7.1106730807886697E-3</v>
      </c>
      <c r="S10" s="30">
        <v>2.6650891184993392E-2</v>
      </c>
      <c r="T10" s="30">
        <v>2.8146044999991703E-2</v>
      </c>
      <c r="U10" s="30">
        <v>6.3682126252966403E-2</v>
      </c>
      <c r="V10" s="30">
        <v>7.6538039460511589E-2</v>
      </c>
      <c r="W10" s="30">
        <v>5.290310880420545E-2</v>
      </c>
      <c r="X10" s="30">
        <v>9.0245229073183497E-2</v>
      </c>
      <c r="Y10" s="30">
        <v>0.13923060809743201</v>
      </c>
      <c r="Z10" s="30">
        <v>7.9461713109481941E-2</v>
      </c>
      <c r="AA10" s="30">
        <v>9.1704665537615651E-2</v>
      </c>
      <c r="AB10" s="30">
        <v>0.12027585589108329</v>
      </c>
      <c r="AC10" s="30">
        <v>0.16334459638816376</v>
      </c>
      <c r="AD10" s="30">
        <v>0.18290768218444012</v>
      </c>
      <c r="AE10" s="30">
        <v>0.18948688696644428</v>
      </c>
    </row>
    <row r="11" spans="1:31">
      <c r="A11" s="29" t="s">
        <v>40</v>
      </c>
      <c r="B11" s="29" t="s">
        <v>65</v>
      </c>
      <c r="C11" s="30">
        <v>0.20325659510176602</v>
      </c>
      <c r="D11" s="30">
        <v>0.20694805433591312</v>
      </c>
      <c r="E11" s="30">
        <v>0.2057457315773393</v>
      </c>
      <c r="F11" s="30">
        <v>0.24358812968537308</v>
      </c>
      <c r="G11" s="30">
        <v>0.24549451580901907</v>
      </c>
      <c r="H11" s="30">
        <v>0.21868189475629429</v>
      </c>
      <c r="I11" s="30">
        <v>0.24370746468241164</v>
      </c>
      <c r="J11" s="30">
        <v>0.27777854311706973</v>
      </c>
      <c r="K11" s="30">
        <v>0.23486828103892024</v>
      </c>
      <c r="L11" s="30">
        <v>0.21216730435951736</v>
      </c>
      <c r="M11" s="30">
        <v>0.21140309309235011</v>
      </c>
      <c r="N11" s="30">
        <v>0.23848681726776286</v>
      </c>
      <c r="O11" s="30">
        <v>0.24999757967460196</v>
      </c>
      <c r="P11" s="30">
        <v>0.25349851046630217</v>
      </c>
      <c r="Q11" s="30">
        <v>0.24299867220478855</v>
      </c>
      <c r="R11" s="30">
        <v>0.22612780350006365</v>
      </c>
      <c r="S11" s="30">
        <v>0.2634959645618864</v>
      </c>
      <c r="T11" s="30">
        <v>0.2275436473853783</v>
      </c>
      <c r="U11" s="30">
        <v>0.20647310875092292</v>
      </c>
      <c r="V11" s="30">
        <v>0.20709264947580955</v>
      </c>
      <c r="W11" s="30">
        <v>0.19696767485683064</v>
      </c>
      <c r="X11" s="30">
        <v>0.22113632093733329</v>
      </c>
      <c r="Y11" s="30">
        <v>0.22997634657576616</v>
      </c>
      <c r="Z11" s="30">
        <v>0.22984895707676423</v>
      </c>
      <c r="AA11" s="30">
        <v>0.22413325729178826</v>
      </c>
      <c r="AB11" s="30">
        <v>0.25168652375848222</v>
      </c>
      <c r="AC11" s="30">
        <v>0.22410450501818935</v>
      </c>
      <c r="AD11" s="30">
        <v>0.21705102299657253</v>
      </c>
      <c r="AE11" s="30">
        <v>0.20365133982842409</v>
      </c>
    </row>
    <row r="12" spans="1:31">
      <c r="A12" s="29" t="s">
        <v>40</v>
      </c>
      <c r="B12" s="29" t="s">
        <v>69</v>
      </c>
      <c r="C12" s="30">
        <v>0.34173153779461246</v>
      </c>
      <c r="D12" s="30">
        <v>0.3578538146307948</v>
      </c>
      <c r="E12" s="30">
        <v>0.32835078530722128</v>
      </c>
      <c r="F12" s="30">
        <v>0.33607912219311231</v>
      </c>
      <c r="G12" s="30">
        <v>0.36215843379211998</v>
      </c>
      <c r="H12" s="30">
        <v>0.37818476310891924</v>
      </c>
      <c r="I12" s="30">
        <v>0.38887730560732253</v>
      </c>
      <c r="J12" s="30">
        <v>0.35818183351923105</v>
      </c>
      <c r="K12" s="30">
        <v>0.33993948886618552</v>
      </c>
      <c r="L12" s="30">
        <v>0.35010452172814038</v>
      </c>
      <c r="M12" s="30">
        <v>0.36658498058328914</v>
      </c>
      <c r="N12" s="30">
        <v>0.3472537506748396</v>
      </c>
      <c r="O12" s="30">
        <v>0.3387632053569713</v>
      </c>
      <c r="P12" s="30">
        <v>0.35980284014586161</v>
      </c>
      <c r="Q12" s="30">
        <v>0.37220055003031499</v>
      </c>
      <c r="R12" s="30">
        <v>0.38122250970518617</v>
      </c>
      <c r="S12" s="30">
        <v>0.36398456320316125</v>
      </c>
      <c r="T12" s="30">
        <v>0.35804935840997787</v>
      </c>
      <c r="U12" s="30">
        <v>0.36241996882230032</v>
      </c>
      <c r="V12" s="30">
        <v>0.3683477959058154</v>
      </c>
      <c r="W12" s="30">
        <v>0.34966833414418125</v>
      </c>
      <c r="X12" s="30">
        <v>0.32562968294790107</v>
      </c>
      <c r="Y12" s="30">
        <v>0.35028028214174894</v>
      </c>
      <c r="Z12" s="30">
        <v>0.36820336318493674</v>
      </c>
      <c r="AA12" s="30">
        <v>0.37352508755618924</v>
      </c>
      <c r="AB12" s="30">
        <v>0.35557749803270411</v>
      </c>
      <c r="AC12" s="30">
        <v>0.34904419622282162</v>
      </c>
      <c r="AD12" s="30">
        <v>0.34624920224822514</v>
      </c>
      <c r="AE12" s="30">
        <v>0.34061429300241602</v>
      </c>
    </row>
    <row r="13" spans="1:31">
      <c r="A13" s="29" t="s">
        <v>40</v>
      </c>
      <c r="B13" s="29" t="s">
        <v>68</v>
      </c>
      <c r="C13" s="30">
        <v>0.29560344982254011</v>
      </c>
      <c r="D13" s="30">
        <v>0.29160301029263169</v>
      </c>
      <c r="E13" s="30">
        <v>0.29657589017498526</v>
      </c>
      <c r="F13" s="30">
        <v>0.2843654956268824</v>
      </c>
      <c r="G13" s="30">
        <v>0.27849153046696579</v>
      </c>
      <c r="H13" s="30">
        <v>0.29488583132339297</v>
      </c>
      <c r="I13" s="30">
        <v>0.29889006638317245</v>
      </c>
      <c r="J13" s="30">
        <v>0.26409311632567689</v>
      </c>
      <c r="K13" s="30">
        <v>0.27475375253956863</v>
      </c>
      <c r="L13" s="30">
        <v>0.28760408280091121</v>
      </c>
      <c r="M13" s="30">
        <v>0.29237031919677797</v>
      </c>
      <c r="N13" s="30">
        <v>0.29301901195226837</v>
      </c>
      <c r="O13" s="30">
        <v>0.28252231255490051</v>
      </c>
      <c r="P13" s="30">
        <v>0.27535469650422162</v>
      </c>
      <c r="Q13" s="30">
        <v>0.29371389566419526</v>
      </c>
      <c r="R13" s="30">
        <v>0.29458176892477717</v>
      </c>
      <c r="S13" s="30">
        <v>0.26160424076583344</v>
      </c>
      <c r="T13" s="30">
        <v>0.27419146865808225</v>
      </c>
      <c r="U13" s="30">
        <v>0.28729631033657971</v>
      </c>
      <c r="V13" s="30">
        <v>0.29174039807576091</v>
      </c>
      <c r="W13" s="30">
        <v>0.29194173090951786</v>
      </c>
      <c r="X13" s="30">
        <v>0.27904040894750914</v>
      </c>
      <c r="Y13" s="30">
        <v>0.27201475742609477</v>
      </c>
      <c r="Z13" s="30">
        <v>0.28837721782367776</v>
      </c>
      <c r="AA13" s="30">
        <v>0.2866237995979326</v>
      </c>
      <c r="AB13" s="30">
        <v>0.25365484814697159</v>
      </c>
      <c r="AC13" s="30">
        <v>0.26137162523230045</v>
      </c>
      <c r="AD13" s="30">
        <v>0.26828468315106802</v>
      </c>
      <c r="AE13" s="30">
        <v>0.27077041794964385</v>
      </c>
    </row>
    <row r="14" spans="1:31">
      <c r="A14" s="29" t="s">
        <v>40</v>
      </c>
      <c r="B14" s="29" t="s">
        <v>36</v>
      </c>
      <c r="C14" s="30">
        <v>9.4946933240147427E-2</v>
      </c>
      <c r="D14" s="30">
        <v>5.8384975333478153E-2</v>
      </c>
      <c r="E14" s="30">
        <v>5.9404067899928768E-2</v>
      </c>
      <c r="F14" s="30">
        <v>6.8233517541846436E-2</v>
      </c>
      <c r="G14" s="30">
        <v>6.7507753856909061E-2</v>
      </c>
      <c r="H14" s="30">
        <v>6.9150461213143957E-2</v>
      </c>
      <c r="I14" s="30">
        <v>6.0883087051166233E-2</v>
      </c>
      <c r="J14" s="30">
        <v>5.9332036397491773E-2</v>
      </c>
      <c r="K14" s="30">
        <v>5.3521217857854561E-2</v>
      </c>
      <c r="L14" s="30">
        <v>5.5906951680600475E-2</v>
      </c>
      <c r="M14" s="30">
        <v>5.5757207528108067E-2</v>
      </c>
      <c r="N14" s="30">
        <v>5.9806906359272737E-2</v>
      </c>
      <c r="O14" s="30">
        <v>5.8455190045699837E-2</v>
      </c>
      <c r="P14" s="30">
        <v>5.3591999579606732E-2</v>
      </c>
      <c r="Q14" s="30">
        <v>5.7573108771217692E-2</v>
      </c>
      <c r="R14" s="30">
        <v>5.8796105410431759E-2</v>
      </c>
      <c r="S14" s="30">
        <v>0.10865006393203186</v>
      </c>
      <c r="T14" s="30">
        <v>0.1077856584629077</v>
      </c>
      <c r="U14" s="30">
        <v>0.11541117226976287</v>
      </c>
      <c r="V14" s="30">
        <v>0.11214749615976254</v>
      </c>
      <c r="W14" s="30">
        <v>0.12902797101552593</v>
      </c>
      <c r="X14" s="30">
        <v>0.13918066251863062</v>
      </c>
      <c r="Y14" s="30">
        <v>0.13804390907362046</v>
      </c>
      <c r="Z14" s="30">
        <v>0.14259702098062355</v>
      </c>
      <c r="AA14" s="30">
        <v>0.14119226291238265</v>
      </c>
      <c r="AB14" s="30">
        <v>0.13470965107811678</v>
      </c>
      <c r="AC14" s="30">
        <v>0.13593757121395153</v>
      </c>
      <c r="AD14" s="30">
        <v>0.13626453409135186</v>
      </c>
      <c r="AE14" s="30">
        <v>0.13663077610464611</v>
      </c>
    </row>
    <row r="15" spans="1:31">
      <c r="A15" s="29" t="s">
        <v>40</v>
      </c>
      <c r="B15" s="29" t="s">
        <v>73</v>
      </c>
      <c r="C15" s="30">
        <v>6.8232493376176769E-3</v>
      </c>
      <c r="D15" s="30">
        <v>1.8127369073792209E-2</v>
      </c>
      <c r="E15" s="30">
        <v>2.807905875602951E-2</v>
      </c>
      <c r="F15" s="30">
        <v>0.20718924153828736</v>
      </c>
      <c r="G15" s="30">
        <v>0.20061420800629376</v>
      </c>
      <c r="H15" s="30">
        <v>0.21546172927190135</v>
      </c>
      <c r="I15" s="30">
        <v>0.18608522567845201</v>
      </c>
      <c r="J15" s="30">
        <v>0.22043679204399338</v>
      </c>
      <c r="K15" s="30">
        <v>0.21433742645507931</v>
      </c>
      <c r="L15" s="30">
        <v>0.23510410223960479</v>
      </c>
      <c r="M15" s="30">
        <v>0.23154225267100134</v>
      </c>
      <c r="N15" s="30">
        <v>0.26320159903262902</v>
      </c>
      <c r="O15" s="30">
        <v>0.24592026526631597</v>
      </c>
      <c r="P15" s="30">
        <v>0.24139658534811886</v>
      </c>
      <c r="Q15" s="30">
        <v>0.25939546908311079</v>
      </c>
      <c r="R15" s="30">
        <v>0.25930916265005771</v>
      </c>
      <c r="S15" s="30">
        <v>0.24779942725287038</v>
      </c>
      <c r="T15" s="30">
        <v>0.23957561013071202</v>
      </c>
      <c r="U15" s="30">
        <v>0.25147406056994187</v>
      </c>
      <c r="V15" s="30">
        <v>0.23680119279082609</v>
      </c>
      <c r="W15" s="30">
        <v>0.24548309173696542</v>
      </c>
      <c r="X15" s="30">
        <v>0.24801118145302603</v>
      </c>
      <c r="Y15" s="30">
        <v>0.23765604010506036</v>
      </c>
      <c r="Z15" s="30">
        <v>0.25362258230553592</v>
      </c>
      <c r="AA15" s="30">
        <v>0.2462107498735549</v>
      </c>
      <c r="AB15" s="30">
        <v>0.23997894061831007</v>
      </c>
      <c r="AC15" s="30">
        <v>0.22933879119531869</v>
      </c>
      <c r="AD15" s="30">
        <v>0.24599800664921809</v>
      </c>
      <c r="AE15" s="30">
        <v>0.24488355261338582</v>
      </c>
    </row>
    <row r="16" spans="1:31">
      <c r="A16" s="29" t="s">
        <v>40</v>
      </c>
      <c r="B16" s="29" t="s">
        <v>56</v>
      </c>
      <c r="C16" s="30">
        <v>7.7080937587674328E-2</v>
      </c>
      <c r="D16" s="30">
        <v>8.9529398004944097E-2</v>
      </c>
      <c r="E16" s="30">
        <v>8.2337732034466926E-2</v>
      </c>
      <c r="F16" s="30">
        <v>9.6468700198530127E-2</v>
      </c>
      <c r="G16" s="30">
        <v>9.8975828606011132E-2</v>
      </c>
      <c r="H16" s="30">
        <v>9.8391581585780971E-2</v>
      </c>
      <c r="I16" s="30">
        <v>8.8233309806390534E-2</v>
      </c>
      <c r="J16" s="30">
        <v>8.5658599821460485E-2</v>
      </c>
      <c r="K16" s="30">
        <v>7.8104515121958831E-2</v>
      </c>
      <c r="L16" s="30">
        <v>7.774731162348987E-2</v>
      </c>
      <c r="M16" s="30">
        <v>7.7912795949936872E-2</v>
      </c>
      <c r="N16" s="30">
        <v>8.0986305749403728E-2</v>
      </c>
      <c r="O16" s="30">
        <v>7.9086238022006455E-2</v>
      </c>
      <c r="P16" s="30">
        <v>7.4808139377348537E-2</v>
      </c>
      <c r="Q16" s="30">
        <v>7.5997031471607898E-2</v>
      </c>
      <c r="R16" s="30">
        <v>7.5870016248763009E-2</v>
      </c>
      <c r="S16" s="30">
        <v>6.7555926626273119E-2</v>
      </c>
      <c r="T16" s="30">
        <v>6.5376365762177854E-2</v>
      </c>
      <c r="U16" s="30">
        <v>6.3041435622302439E-2</v>
      </c>
      <c r="V16" s="30">
        <v>6.0779973522629809E-2</v>
      </c>
      <c r="W16" s="30">
        <v>5.9342886185924489E-2</v>
      </c>
      <c r="X16" s="30">
        <v>5.8013309413343025E-2</v>
      </c>
      <c r="Y16" s="30">
        <v>5.6170355038212758E-2</v>
      </c>
      <c r="Z16" s="30">
        <v>5.7864268739712274E-2</v>
      </c>
      <c r="AA16" s="30">
        <v>5.5281506777065115E-2</v>
      </c>
      <c r="AB16" s="30">
        <v>5.1649461108188348E-2</v>
      </c>
      <c r="AC16" s="30">
        <v>5.1286227189385823E-2</v>
      </c>
      <c r="AD16" s="30">
        <v>5.0742418916721002E-2</v>
      </c>
      <c r="AE16" s="30">
        <v>4.6878265178242458E-2</v>
      </c>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0">
        <v>0.51382196351491149</v>
      </c>
      <c r="D20" s="30">
        <v>0.45321673131372642</v>
      </c>
      <c r="E20" s="30">
        <v>0.49346672284922699</v>
      </c>
      <c r="F20" s="30">
        <v>0.59994422600635589</v>
      </c>
      <c r="G20" s="30">
        <v>0.68810514125869149</v>
      </c>
      <c r="H20" s="30">
        <v>0.66145517072011695</v>
      </c>
      <c r="I20" s="30">
        <v>0.61355622954136158</v>
      </c>
      <c r="J20" s="30">
        <v>0.68552728440089772</v>
      </c>
      <c r="K20" s="30">
        <v>0.64263284800069709</v>
      </c>
      <c r="L20" s="30">
        <v>0.65100331861105254</v>
      </c>
      <c r="M20" s="30">
        <v>0.57247831474261845</v>
      </c>
      <c r="N20" s="30">
        <v>0.56397183149968388</v>
      </c>
      <c r="O20" s="30">
        <v>0.70500002883571455</v>
      </c>
      <c r="P20" s="30">
        <v>0.62601075350055702</v>
      </c>
      <c r="Q20" s="30">
        <v>0.53831137324539147</v>
      </c>
      <c r="R20" s="30">
        <v>0.66297173177743951</v>
      </c>
      <c r="S20" s="30">
        <v>0.70500000845594446</v>
      </c>
      <c r="T20" s="30">
        <v>0.70499999999999996</v>
      </c>
      <c r="U20" s="30">
        <v>0.69685998647048886</v>
      </c>
      <c r="V20" s="30">
        <v>0.57327947742262819</v>
      </c>
      <c r="W20" s="30">
        <v>0.54656671740233387</v>
      </c>
      <c r="X20" s="30" t="s">
        <v>169</v>
      </c>
      <c r="Y20" s="30" t="s">
        <v>169</v>
      </c>
      <c r="Z20" s="30" t="s">
        <v>169</v>
      </c>
      <c r="AA20" s="30" t="s">
        <v>169</v>
      </c>
      <c r="AB20" s="30" t="s">
        <v>169</v>
      </c>
      <c r="AC20" s="30" t="s">
        <v>169</v>
      </c>
      <c r="AD20" s="30" t="s">
        <v>169</v>
      </c>
      <c r="AE20" s="30" t="s">
        <v>169</v>
      </c>
    </row>
    <row r="21" spans="1:31" s="28" customFormat="1">
      <c r="A21" s="29" t="s">
        <v>130</v>
      </c>
      <c r="B21" s="29" t="s">
        <v>71</v>
      </c>
      <c r="C21" s="30" t="s">
        <v>169</v>
      </c>
      <c r="D21" s="30" t="s">
        <v>169</v>
      </c>
      <c r="E21" s="30" t="s">
        <v>169</v>
      </c>
      <c r="F21" s="30" t="s">
        <v>169</v>
      </c>
      <c r="G21" s="30" t="s">
        <v>169</v>
      </c>
      <c r="H21" s="30" t="s">
        <v>169</v>
      </c>
      <c r="I21" s="30" t="s">
        <v>169</v>
      </c>
      <c r="J21" s="30" t="s">
        <v>169</v>
      </c>
      <c r="K21" s="30" t="s">
        <v>169</v>
      </c>
      <c r="L21" s="30" t="s">
        <v>169</v>
      </c>
      <c r="M21" s="30" t="s">
        <v>169</v>
      </c>
      <c r="N21" s="30" t="s">
        <v>169</v>
      </c>
      <c r="O21" s="30" t="s">
        <v>169</v>
      </c>
      <c r="P21" s="30" t="s">
        <v>169</v>
      </c>
      <c r="Q21" s="30" t="s">
        <v>169</v>
      </c>
      <c r="R21" s="30" t="s">
        <v>169</v>
      </c>
      <c r="S21" s="30" t="s">
        <v>169</v>
      </c>
      <c r="T21" s="30" t="s">
        <v>169</v>
      </c>
      <c r="U21" s="30" t="s">
        <v>169</v>
      </c>
      <c r="V21" s="30" t="s">
        <v>169</v>
      </c>
      <c r="W21" s="30" t="s">
        <v>169</v>
      </c>
      <c r="X21" s="30" t="s">
        <v>169</v>
      </c>
      <c r="Y21" s="30" t="s">
        <v>169</v>
      </c>
      <c r="Z21" s="30" t="s">
        <v>169</v>
      </c>
      <c r="AA21" s="30" t="s">
        <v>169</v>
      </c>
      <c r="AB21" s="30" t="s">
        <v>169</v>
      </c>
      <c r="AC21" s="30" t="s">
        <v>169</v>
      </c>
      <c r="AD21" s="30" t="s">
        <v>169</v>
      </c>
      <c r="AE21" s="30" t="s">
        <v>169</v>
      </c>
    </row>
    <row r="22" spans="1:31" s="28" customFormat="1">
      <c r="A22" s="29" t="s">
        <v>130</v>
      </c>
      <c r="B22" s="29" t="s">
        <v>20</v>
      </c>
      <c r="C22" s="30">
        <v>6.1459224854065742E-3</v>
      </c>
      <c r="D22" s="30">
        <v>6.1459225536047123E-3</v>
      </c>
      <c r="E22" s="30">
        <v>1.8495863717035797E-2</v>
      </c>
      <c r="F22" s="30">
        <v>1.1703761090648766E-2</v>
      </c>
      <c r="G22" s="30">
        <v>1.1608962591234447E-2</v>
      </c>
      <c r="H22" s="30">
        <v>1.1608962570683471E-2</v>
      </c>
      <c r="I22" s="30">
        <v>1.1640768054552695E-2</v>
      </c>
      <c r="J22" s="30">
        <v>1.1648138667397809E-2</v>
      </c>
      <c r="K22" s="30">
        <v>1.1608962775682704E-2</v>
      </c>
      <c r="L22" s="30">
        <v>1.1608962852958008E-2</v>
      </c>
      <c r="M22" s="30">
        <v>1.1640768448538686E-2</v>
      </c>
      <c r="N22" s="30">
        <v>7.2091652026562564E-2</v>
      </c>
      <c r="O22" s="30">
        <v>7.4411852561547587E-2</v>
      </c>
      <c r="P22" s="30">
        <v>0.17588480491029168</v>
      </c>
      <c r="Q22" s="30">
        <v>7.7991869246163109E-2</v>
      </c>
      <c r="R22" s="30">
        <v>8.0614401851521647E-2</v>
      </c>
      <c r="S22" s="30">
        <v>0.25545977532857533</v>
      </c>
      <c r="T22" s="30">
        <v>0.29193833244801637</v>
      </c>
      <c r="U22" s="30">
        <v>0.25548537054039089</v>
      </c>
      <c r="V22" s="30">
        <v>0.25432716798336258</v>
      </c>
      <c r="W22" s="30">
        <v>0.26416325877404201</v>
      </c>
      <c r="X22" s="30">
        <v>0.30771964415657715</v>
      </c>
      <c r="Y22" s="30">
        <v>5.3464518182216461E-3</v>
      </c>
      <c r="Z22" s="30" t="s">
        <v>169</v>
      </c>
      <c r="AA22" s="30" t="s">
        <v>169</v>
      </c>
      <c r="AB22" s="30" t="s">
        <v>169</v>
      </c>
      <c r="AC22" s="30" t="s">
        <v>169</v>
      </c>
      <c r="AD22" s="30" t="s">
        <v>169</v>
      </c>
      <c r="AE22" s="30" t="s">
        <v>169</v>
      </c>
    </row>
    <row r="23" spans="1:31" s="28" customFormat="1">
      <c r="A23" s="29" t="s">
        <v>130</v>
      </c>
      <c r="B23" s="29" t="s">
        <v>32</v>
      </c>
      <c r="C23" s="30" t="s">
        <v>169</v>
      </c>
      <c r="D23" s="30" t="s">
        <v>169</v>
      </c>
      <c r="E23" s="30" t="s">
        <v>169</v>
      </c>
      <c r="F23" s="30" t="s">
        <v>169</v>
      </c>
      <c r="G23" s="30" t="s">
        <v>169</v>
      </c>
      <c r="H23" s="30" t="s">
        <v>169</v>
      </c>
      <c r="I23" s="30" t="s">
        <v>169</v>
      </c>
      <c r="J23" s="30" t="s">
        <v>169</v>
      </c>
      <c r="K23" s="30" t="s">
        <v>169</v>
      </c>
      <c r="L23" s="30" t="s">
        <v>169</v>
      </c>
      <c r="M23" s="30" t="s">
        <v>169</v>
      </c>
      <c r="N23" s="30" t="s">
        <v>169</v>
      </c>
      <c r="O23" s="30" t="s">
        <v>169</v>
      </c>
      <c r="P23" s="30" t="s">
        <v>169</v>
      </c>
      <c r="Q23" s="30" t="s">
        <v>169</v>
      </c>
      <c r="R23" s="30" t="s">
        <v>169</v>
      </c>
      <c r="S23" s="30" t="s">
        <v>169</v>
      </c>
      <c r="T23" s="30" t="s">
        <v>169</v>
      </c>
      <c r="U23" s="30" t="s">
        <v>169</v>
      </c>
      <c r="V23" s="30" t="s">
        <v>169</v>
      </c>
      <c r="W23" s="30" t="s">
        <v>169</v>
      </c>
      <c r="X23" s="30" t="s">
        <v>169</v>
      </c>
      <c r="Y23" s="30" t="s">
        <v>169</v>
      </c>
      <c r="Z23" s="30" t="s">
        <v>169</v>
      </c>
      <c r="AA23" s="30" t="s">
        <v>169</v>
      </c>
      <c r="AB23" s="30" t="s">
        <v>169</v>
      </c>
      <c r="AC23" s="30" t="s">
        <v>169</v>
      </c>
      <c r="AD23" s="30" t="s">
        <v>169</v>
      </c>
      <c r="AE23" s="30" t="s">
        <v>169</v>
      </c>
    </row>
    <row r="24" spans="1:31" s="28" customFormat="1">
      <c r="A24" s="29" t="s">
        <v>130</v>
      </c>
      <c r="B24" s="29" t="s">
        <v>66</v>
      </c>
      <c r="C24" s="30">
        <v>1.4320758540848211E-5</v>
      </c>
      <c r="D24" s="30">
        <v>8.2094007405008231E-10</v>
      </c>
      <c r="E24" s="30">
        <v>1.1904122442492472E-3</v>
      </c>
      <c r="F24" s="30">
        <v>3.6221297692208073E-3</v>
      </c>
      <c r="G24" s="30">
        <v>9.7462595767369709E-4</v>
      </c>
      <c r="H24" s="30">
        <v>1.4378335886066176E-3</v>
      </c>
      <c r="I24" s="30">
        <v>6.3266723010500922E-4</v>
      </c>
      <c r="J24" s="30">
        <v>1.1520218152337555E-3</v>
      </c>
      <c r="K24" s="30">
        <v>1.1498826193470127E-9</v>
      </c>
      <c r="L24" s="30">
        <v>1.9438853434001116E-4</v>
      </c>
      <c r="M24" s="30">
        <v>4.6063351282460425E-6</v>
      </c>
      <c r="N24" s="30">
        <v>2.2837390362814842E-3</v>
      </c>
      <c r="O24" s="30">
        <v>1.656652304104826E-3</v>
      </c>
      <c r="P24" s="30">
        <v>1.8401602328211668E-3</v>
      </c>
      <c r="Q24" s="30">
        <v>5.0684048276365759E-3</v>
      </c>
      <c r="R24" s="30">
        <v>3.3229749653508052E-3</v>
      </c>
      <c r="S24" s="30">
        <v>1.4594748804656514E-2</v>
      </c>
      <c r="T24" s="30">
        <v>1.1158578264748479E-2</v>
      </c>
      <c r="U24" s="30">
        <v>6.6937132526795742E-2</v>
      </c>
      <c r="V24" s="30">
        <v>0.10067434406282162</v>
      </c>
      <c r="W24" s="30">
        <v>5.4527689131530291E-2</v>
      </c>
      <c r="X24" s="30">
        <v>9.6844511611684295E-2</v>
      </c>
      <c r="Y24" s="30">
        <v>0.1905371712122462</v>
      </c>
      <c r="Z24" s="30">
        <v>8.6594669169187399E-2</v>
      </c>
      <c r="AA24" s="30">
        <v>8.5889036384501016E-2</v>
      </c>
      <c r="AB24" s="30">
        <v>0.11446979627543732</v>
      </c>
      <c r="AC24" s="30">
        <v>0.20130615005160213</v>
      </c>
      <c r="AD24" s="30">
        <v>0.2293765746460899</v>
      </c>
      <c r="AE24" s="30">
        <v>0.23329735866378562</v>
      </c>
    </row>
    <row r="25" spans="1:31" s="28" customFormat="1">
      <c r="A25" s="29" t="s">
        <v>130</v>
      </c>
      <c r="B25" s="29" t="s">
        <v>65</v>
      </c>
      <c r="C25" s="30">
        <v>8.8298386149457259E-2</v>
      </c>
      <c r="D25" s="30">
        <v>9.2879675066020143E-2</v>
      </c>
      <c r="E25" s="30">
        <v>8.512467934960212E-2</v>
      </c>
      <c r="F25" s="30">
        <v>0.12235692173851603</v>
      </c>
      <c r="G25" s="30">
        <v>0.12692443673105286</v>
      </c>
      <c r="H25" s="30">
        <v>0.11466531623433403</v>
      </c>
      <c r="I25" s="30">
        <v>0.11081135038817196</v>
      </c>
      <c r="J25" s="30">
        <v>0.15192073942573506</v>
      </c>
      <c r="K25" s="30">
        <v>0.12286098517968964</v>
      </c>
      <c r="L25" s="30">
        <v>0.10945444017558272</v>
      </c>
      <c r="M25" s="30">
        <v>0.10796972280367059</v>
      </c>
      <c r="N25" s="30">
        <v>0.12193090189272496</v>
      </c>
      <c r="O25" s="30">
        <v>0.13773078023016516</v>
      </c>
      <c r="P25" s="30">
        <v>0.14372677198979006</v>
      </c>
      <c r="Q25" s="30">
        <v>0.14832734448831056</v>
      </c>
      <c r="R25" s="30">
        <v>0.13822734912517767</v>
      </c>
      <c r="S25" s="30">
        <v>0.17553270227780574</v>
      </c>
      <c r="T25" s="30">
        <v>0.1415116268337705</v>
      </c>
      <c r="U25" s="30">
        <v>0.13146251026734848</v>
      </c>
      <c r="V25" s="30">
        <v>0.11999059643358682</v>
      </c>
      <c r="W25" s="30">
        <v>0.11739308289835106</v>
      </c>
      <c r="X25" s="30">
        <v>0.14515927461734796</v>
      </c>
      <c r="Y25" s="30">
        <v>0.14760489653162345</v>
      </c>
      <c r="Z25" s="30">
        <v>0.15470902140024551</v>
      </c>
      <c r="AA25" s="30">
        <v>0.15104998564779243</v>
      </c>
      <c r="AB25" s="30">
        <v>0.18171248041475671</v>
      </c>
      <c r="AC25" s="30">
        <v>0.14871819065030956</v>
      </c>
      <c r="AD25" s="30">
        <v>0.1416604126370084</v>
      </c>
      <c r="AE25" s="30">
        <v>0.13311427691370128</v>
      </c>
    </row>
    <row r="26" spans="1:31" s="28" customFormat="1">
      <c r="A26" s="29" t="s">
        <v>130</v>
      </c>
      <c r="B26" s="29" t="s">
        <v>69</v>
      </c>
      <c r="C26" s="30">
        <v>0.32141605553725916</v>
      </c>
      <c r="D26" s="30">
        <v>0.36697407515719316</v>
      </c>
      <c r="E26" s="30">
        <v>0.3521106896147923</v>
      </c>
      <c r="F26" s="30">
        <v>0.34548642658215895</v>
      </c>
      <c r="G26" s="30">
        <v>0.37602345752294264</v>
      </c>
      <c r="H26" s="30">
        <v>0.38665421618652956</v>
      </c>
      <c r="I26" s="30">
        <v>0.38347677148605269</v>
      </c>
      <c r="J26" s="30">
        <v>0.34076553224329653</v>
      </c>
      <c r="K26" s="30">
        <v>0.30764775661812638</v>
      </c>
      <c r="L26" s="30">
        <v>0.33019460818070101</v>
      </c>
      <c r="M26" s="30">
        <v>0.34421061778651274</v>
      </c>
      <c r="N26" s="30">
        <v>0.34097063660480165</v>
      </c>
      <c r="O26" s="30">
        <v>0.33151833508261497</v>
      </c>
      <c r="P26" s="30">
        <v>0.35298456607248746</v>
      </c>
      <c r="Q26" s="30">
        <v>0.36901036641770818</v>
      </c>
      <c r="R26" s="30">
        <v>0.36899543006999524</v>
      </c>
      <c r="S26" s="30">
        <v>0.3350217549118949</v>
      </c>
      <c r="T26" s="30">
        <v>0.30584820340822655</v>
      </c>
      <c r="U26" s="30">
        <v>0.32841144342182338</v>
      </c>
      <c r="V26" s="30">
        <v>0.33861024937281264</v>
      </c>
      <c r="W26" s="30">
        <v>0.33961146228462424</v>
      </c>
      <c r="X26" s="30">
        <v>0.32184329555195973</v>
      </c>
      <c r="Y26" s="30">
        <v>0.34382744210546928</v>
      </c>
      <c r="Z26" s="30">
        <v>0.3606623128933098</v>
      </c>
      <c r="AA26" s="30">
        <v>0.3588953088611298</v>
      </c>
      <c r="AB26" s="30">
        <v>0.32140139180716615</v>
      </c>
      <c r="AC26" s="30">
        <v>0.29733600124498111</v>
      </c>
      <c r="AD26" s="30">
        <v>0.31270732021187597</v>
      </c>
      <c r="AE26" s="30">
        <v>0.3146703011238618</v>
      </c>
    </row>
    <row r="27" spans="1:31" s="28" customFormat="1">
      <c r="A27" s="29" t="s">
        <v>130</v>
      </c>
      <c r="B27" s="29" t="s">
        <v>68</v>
      </c>
      <c r="C27" s="30">
        <v>0.28629391425706108</v>
      </c>
      <c r="D27" s="30">
        <v>0.2853302869700628</v>
      </c>
      <c r="E27" s="30">
        <v>0.28723719406993131</v>
      </c>
      <c r="F27" s="30">
        <v>0.2765311872063746</v>
      </c>
      <c r="G27" s="30">
        <v>0.26316254978311676</v>
      </c>
      <c r="H27" s="30">
        <v>0.28478263652723651</v>
      </c>
      <c r="I27" s="30">
        <v>0.2884225621617747</v>
      </c>
      <c r="J27" s="30">
        <v>0.26161486093409791</v>
      </c>
      <c r="K27" s="30">
        <v>0.26929833092227368</v>
      </c>
      <c r="L27" s="30">
        <v>0.28442479690833927</v>
      </c>
      <c r="M27" s="30">
        <v>0.2903604537876136</v>
      </c>
      <c r="N27" s="30">
        <v>0.28771513777777136</v>
      </c>
      <c r="O27" s="30">
        <v>0.27886801522023175</v>
      </c>
      <c r="P27" s="30">
        <v>0.2680172180135787</v>
      </c>
      <c r="Q27" s="30">
        <v>0.28893785940606476</v>
      </c>
      <c r="R27" s="30">
        <v>0.28870521516970427</v>
      </c>
      <c r="S27" s="30">
        <v>0.25987357782054482</v>
      </c>
      <c r="T27" s="30">
        <v>0.26891995601798974</v>
      </c>
      <c r="U27" s="30">
        <v>0.2843373192209136</v>
      </c>
      <c r="V27" s="30">
        <v>0.28905076728614904</v>
      </c>
      <c r="W27" s="30">
        <v>0.28760614274098117</v>
      </c>
      <c r="X27" s="30">
        <v>0.27828043115033041</v>
      </c>
      <c r="Y27" s="30">
        <v>0.26859344494954118</v>
      </c>
      <c r="Z27" s="30">
        <v>0.28787468363324947</v>
      </c>
      <c r="AA27" s="30">
        <v>0.28754538593412809</v>
      </c>
      <c r="AB27" s="30">
        <v>0.25726483069449557</v>
      </c>
      <c r="AC27" s="30">
        <v>0.2623733797323145</v>
      </c>
      <c r="AD27" s="30">
        <v>0.2746050130405015</v>
      </c>
      <c r="AE27" s="30">
        <v>0.27465473065418616</v>
      </c>
    </row>
    <row r="28" spans="1:31" s="28" customFormat="1">
      <c r="A28" s="29" t="s">
        <v>130</v>
      </c>
      <c r="B28" s="29" t="s">
        <v>36</v>
      </c>
      <c r="C28" s="30" t="s">
        <v>169</v>
      </c>
      <c r="D28" s="30" t="s">
        <v>169</v>
      </c>
      <c r="E28" s="30" t="s">
        <v>169</v>
      </c>
      <c r="F28" s="30" t="s">
        <v>169</v>
      </c>
      <c r="G28" s="30" t="s">
        <v>169</v>
      </c>
      <c r="H28" s="30" t="s">
        <v>169</v>
      </c>
      <c r="I28" s="30" t="s">
        <v>169</v>
      </c>
      <c r="J28" s="30" t="s">
        <v>169</v>
      </c>
      <c r="K28" s="30" t="s">
        <v>169</v>
      </c>
      <c r="L28" s="30" t="s">
        <v>169</v>
      </c>
      <c r="M28" s="30" t="s">
        <v>169</v>
      </c>
      <c r="N28" s="30" t="s">
        <v>169</v>
      </c>
      <c r="O28" s="30" t="s">
        <v>169</v>
      </c>
      <c r="P28" s="30" t="s">
        <v>169</v>
      </c>
      <c r="Q28" s="30" t="s">
        <v>169</v>
      </c>
      <c r="R28" s="30" t="s">
        <v>169</v>
      </c>
      <c r="S28" s="30" t="s">
        <v>169</v>
      </c>
      <c r="T28" s="30" t="s">
        <v>169</v>
      </c>
      <c r="U28" s="30">
        <v>0.14938751024251276</v>
      </c>
      <c r="V28" s="30">
        <v>0.14320315065282241</v>
      </c>
      <c r="W28" s="30">
        <v>0.14519003294799959</v>
      </c>
      <c r="X28" s="30">
        <v>0.14263150272725542</v>
      </c>
      <c r="Y28" s="30">
        <v>0.14138074053125091</v>
      </c>
      <c r="Z28" s="30">
        <v>0.14724075243315754</v>
      </c>
      <c r="AA28" s="30">
        <v>0.14539225933875038</v>
      </c>
      <c r="AB28" s="30">
        <v>0.14296484509533719</v>
      </c>
      <c r="AC28" s="30">
        <v>0.13808385936476719</v>
      </c>
      <c r="AD28" s="30">
        <v>0.1446889266766174</v>
      </c>
      <c r="AE28" s="30">
        <v>0.14326367033482476</v>
      </c>
    </row>
    <row r="29" spans="1:31" s="28" customFormat="1">
      <c r="A29" s="29" t="s">
        <v>130</v>
      </c>
      <c r="B29" s="29" t="s">
        <v>73</v>
      </c>
      <c r="C29" s="30">
        <v>9.8470662100456578E-3</v>
      </c>
      <c r="D29" s="30">
        <v>3.1812414383561645E-2</v>
      </c>
      <c r="E29" s="30">
        <v>4.4335144148427041E-2</v>
      </c>
      <c r="F29" s="30">
        <v>0.45326912014684168</v>
      </c>
      <c r="G29" s="30">
        <v>0.22398738561227949</v>
      </c>
      <c r="H29" s="30">
        <v>0.2474228972781603</v>
      </c>
      <c r="I29" s="30">
        <v>0.21457868794183818</v>
      </c>
      <c r="J29" s="30">
        <v>0.24984397597425728</v>
      </c>
      <c r="K29" s="30">
        <v>0.23182369957943472</v>
      </c>
      <c r="L29" s="30">
        <v>0.25368958103362338</v>
      </c>
      <c r="M29" s="30">
        <v>0.25012596530954123</v>
      </c>
      <c r="N29" s="30">
        <v>0.27945777923184145</v>
      </c>
      <c r="O29" s="30">
        <v>0.26034983280366181</v>
      </c>
      <c r="P29" s="30">
        <v>0.25586287211351805</v>
      </c>
      <c r="Q29" s="30">
        <v>0.27503454918432074</v>
      </c>
      <c r="R29" s="30">
        <v>0.27518813953080085</v>
      </c>
      <c r="S29" s="30">
        <v>0.26555820452559314</v>
      </c>
      <c r="T29" s="30">
        <v>0.25305816361113409</v>
      </c>
      <c r="U29" s="30">
        <v>0.26569842432320523</v>
      </c>
      <c r="V29" s="30">
        <v>0.25197914515725744</v>
      </c>
      <c r="W29" s="30">
        <v>0.25839078109822555</v>
      </c>
      <c r="X29" s="30">
        <v>0.25765393892000515</v>
      </c>
      <c r="Y29" s="30">
        <v>0.24704988842130948</v>
      </c>
      <c r="Z29" s="30">
        <v>0.2697977289721778</v>
      </c>
      <c r="AA29" s="30">
        <v>0.26185014895425951</v>
      </c>
      <c r="AB29" s="30">
        <v>0.27231185744398728</v>
      </c>
      <c r="AC29" s="30">
        <v>0.25325049138206179</v>
      </c>
      <c r="AD29" s="30">
        <v>0.27116016129332232</v>
      </c>
      <c r="AE29" s="30">
        <v>0.26869317297680567</v>
      </c>
    </row>
    <row r="30" spans="1:31" s="28" customFormat="1">
      <c r="A30" s="29" t="s">
        <v>130</v>
      </c>
      <c r="B30" s="29" t="s">
        <v>56</v>
      </c>
      <c r="C30" s="30">
        <v>7.1396015995392151E-2</v>
      </c>
      <c r="D30" s="30">
        <v>8.8523655698450041E-2</v>
      </c>
      <c r="E30" s="30">
        <v>7.3737737490772629E-2</v>
      </c>
      <c r="F30" s="30">
        <v>9.3197295260596308E-2</v>
      </c>
      <c r="G30" s="30">
        <v>9.3984416684082209E-2</v>
      </c>
      <c r="H30" s="30">
        <v>9.5112288399300457E-2</v>
      </c>
      <c r="I30" s="30">
        <v>8.6857829738613973E-2</v>
      </c>
      <c r="J30" s="30">
        <v>8.5173923309355012E-2</v>
      </c>
      <c r="K30" s="30">
        <v>7.6089919876801984E-2</v>
      </c>
      <c r="L30" s="30">
        <v>7.5650305148591349E-2</v>
      </c>
      <c r="M30" s="30">
        <v>7.3220165965554584E-2</v>
      </c>
      <c r="N30" s="30">
        <v>7.72081082069907E-2</v>
      </c>
      <c r="O30" s="30">
        <v>7.4481154799152224E-2</v>
      </c>
      <c r="P30" s="30">
        <v>6.9315793497650005E-2</v>
      </c>
      <c r="Q30" s="30">
        <v>7.0596219859327555E-2</v>
      </c>
      <c r="R30" s="30">
        <v>7.0186417646776827E-2</v>
      </c>
      <c r="S30" s="30">
        <v>6.5361027253378584E-2</v>
      </c>
      <c r="T30" s="30">
        <v>6.2599797838214288E-2</v>
      </c>
      <c r="U30" s="30">
        <v>6.0336462372171919E-2</v>
      </c>
      <c r="V30" s="30">
        <v>5.8232117524023012E-2</v>
      </c>
      <c r="W30" s="30">
        <v>5.7200448599278184E-2</v>
      </c>
      <c r="X30" s="30">
        <v>5.6696670445613252E-2</v>
      </c>
      <c r="Y30" s="30">
        <v>5.5144365765130321E-2</v>
      </c>
      <c r="Z30" s="30">
        <v>5.7839009137121283E-2</v>
      </c>
      <c r="AA30" s="30">
        <v>5.5512484080830107E-2</v>
      </c>
      <c r="AB30" s="30">
        <v>5.347665609948301E-2</v>
      </c>
      <c r="AC30" s="30">
        <v>5.1424338543258785E-2</v>
      </c>
      <c r="AD30" s="30">
        <v>5.3315446171401722E-2</v>
      </c>
      <c r="AE30" s="30">
        <v>5.0620438202059893E-2</v>
      </c>
    </row>
    <row r="32" spans="1:31" s="28" customFormat="1"/>
    <row r="33" spans="1:31" s="28" customFormat="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s="28" customFormat="1">
      <c r="A34" s="29" t="s">
        <v>131</v>
      </c>
      <c r="B34" s="29" t="s">
        <v>64</v>
      </c>
      <c r="C34" s="30">
        <v>0.62341316052987372</v>
      </c>
      <c r="D34" s="30">
        <v>0.57067718690330493</v>
      </c>
      <c r="E34" s="30">
        <v>0.6089363478411367</v>
      </c>
      <c r="F34" s="30">
        <v>0.71310654750329128</v>
      </c>
      <c r="G34" s="30">
        <v>0.71585860030549964</v>
      </c>
      <c r="H34" s="30">
        <v>0.71193981997076849</v>
      </c>
      <c r="I34" s="30">
        <v>0.65872486169069266</v>
      </c>
      <c r="J34" s="30">
        <v>0.72822182341019803</v>
      </c>
      <c r="K34" s="30">
        <v>0.68531378209434124</v>
      </c>
      <c r="L34" s="30">
        <v>0.66012572597411368</v>
      </c>
      <c r="M34" s="30">
        <v>0.63262737830071014</v>
      </c>
      <c r="N34" s="30">
        <v>0.67949419170610714</v>
      </c>
      <c r="O34" s="30">
        <v>0.71644256983847288</v>
      </c>
      <c r="P34" s="30">
        <v>0.68366963858863417</v>
      </c>
      <c r="Q34" s="30">
        <v>0.68747795445030413</v>
      </c>
      <c r="R34" s="30">
        <v>0.6926802627269556</v>
      </c>
      <c r="S34" s="30">
        <v>0.72182683855587748</v>
      </c>
      <c r="T34" s="30">
        <v>0.7380544616654009</v>
      </c>
      <c r="U34" s="30">
        <v>0.7019313480399052</v>
      </c>
      <c r="V34" s="30">
        <v>0.68724964077428696</v>
      </c>
      <c r="W34" s="30">
        <v>0.67950342758759719</v>
      </c>
      <c r="X34" s="30">
        <v>0.70398248991725199</v>
      </c>
      <c r="Y34" s="30">
        <v>0.6472851243460751</v>
      </c>
      <c r="Z34" s="30">
        <v>0.6277949701933192</v>
      </c>
      <c r="AA34" s="30">
        <v>0.6169900639979754</v>
      </c>
      <c r="AB34" s="30">
        <v>0.61772211022593559</v>
      </c>
      <c r="AC34" s="30">
        <v>0.59280376631367593</v>
      </c>
      <c r="AD34" s="30">
        <v>0.58178209705625195</v>
      </c>
      <c r="AE34" s="30">
        <v>0.54439604315770151</v>
      </c>
    </row>
    <row r="35" spans="1:31" s="28" customFormat="1">
      <c r="A35" s="29" t="s">
        <v>131</v>
      </c>
      <c r="B35" s="29" t="s">
        <v>71</v>
      </c>
      <c r="C35" s="30" t="s">
        <v>169</v>
      </c>
      <c r="D35" s="30" t="s">
        <v>169</v>
      </c>
      <c r="E35" s="30" t="s">
        <v>169</v>
      </c>
      <c r="F35" s="30" t="s">
        <v>169</v>
      </c>
      <c r="G35" s="30" t="s">
        <v>169</v>
      </c>
      <c r="H35" s="30" t="s">
        <v>169</v>
      </c>
      <c r="I35" s="30" t="s">
        <v>169</v>
      </c>
      <c r="J35" s="30" t="s">
        <v>169</v>
      </c>
      <c r="K35" s="30" t="s">
        <v>169</v>
      </c>
      <c r="L35" s="30" t="s">
        <v>169</v>
      </c>
      <c r="M35" s="30" t="s">
        <v>169</v>
      </c>
      <c r="N35" s="30" t="s">
        <v>169</v>
      </c>
      <c r="O35" s="30" t="s">
        <v>169</v>
      </c>
      <c r="P35" s="30" t="s">
        <v>169</v>
      </c>
      <c r="Q35" s="30" t="s">
        <v>169</v>
      </c>
      <c r="R35" s="30" t="s">
        <v>169</v>
      </c>
      <c r="S35" s="30" t="s">
        <v>169</v>
      </c>
      <c r="T35" s="30" t="s">
        <v>169</v>
      </c>
      <c r="U35" s="30" t="s">
        <v>169</v>
      </c>
      <c r="V35" s="30" t="s">
        <v>169</v>
      </c>
      <c r="W35" s="30" t="s">
        <v>169</v>
      </c>
      <c r="X35" s="30" t="s">
        <v>169</v>
      </c>
      <c r="Y35" s="30" t="s">
        <v>169</v>
      </c>
      <c r="Z35" s="30" t="s">
        <v>169</v>
      </c>
      <c r="AA35" s="30" t="s">
        <v>169</v>
      </c>
      <c r="AB35" s="30" t="s">
        <v>169</v>
      </c>
      <c r="AC35" s="30" t="s">
        <v>169</v>
      </c>
      <c r="AD35" s="30" t="s">
        <v>169</v>
      </c>
      <c r="AE35" s="30" t="s">
        <v>169</v>
      </c>
    </row>
    <row r="36" spans="1:31" s="28" customFormat="1">
      <c r="A36" s="29" t="s">
        <v>131</v>
      </c>
      <c r="B36" s="29" t="s">
        <v>20</v>
      </c>
      <c r="C36" s="30">
        <v>8.330375728174437E-2</v>
      </c>
      <c r="D36" s="30">
        <v>8.3303757308235429E-2</v>
      </c>
      <c r="E36" s="30">
        <v>9.2980895590071638E-2</v>
      </c>
      <c r="F36" s="30">
        <v>0.10915319533856505</v>
      </c>
      <c r="G36" s="30">
        <v>9.5996301739934911E-2</v>
      </c>
      <c r="H36" s="30">
        <v>9.7161382426734999E-2</v>
      </c>
      <c r="I36" s="30">
        <v>9.2612203744951327E-2</v>
      </c>
      <c r="J36" s="30">
        <v>0.11141831636979284</v>
      </c>
      <c r="K36" s="30">
        <v>9.3854036522933199E-2</v>
      </c>
      <c r="L36" s="30">
        <v>9.7322313802738467E-2</v>
      </c>
      <c r="M36" s="30">
        <v>0.10302204101481624</v>
      </c>
      <c r="N36" s="30">
        <v>0.21055456550672677</v>
      </c>
      <c r="O36" s="30">
        <v>0.23911130798874938</v>
      </c>
      <c r="P36" s="30">
        <v>0.23917139019444841</v>
      </c>
      <c r="Q36" s="30">
        <v>0.20253008064950467</v>
      </c>
      <c r="R36" s="30">
        <v>0.2397707526303651</v>
      </c>
      <c r="S36" s="30">
        <v>0.37088629309161947</v>
      </c>
      <c r="T36" s="30">
        <v>0.36398397512487024</v>
      </c>
      <c r="U36" s="30">
        <v>0.32839537628973403</v>
      </c>
      <c r="V36" s="30">
        <v>0.35247920538362187</v>
      </c>
      <c r="W36" s="30">
        <v>0.37767518854839627</v>
      </c>
      <c r="X36" s="30">
        <v>0.40643884389794832</v>
      </c>
      <c r="Y36" s="30">
        <v>0.39970427188459928</v>
      </c>
      <c r="Z36" s="30">
        <v>0.36251523990514506</v>
      </c>
      <c r="AA36" s="30">
        <v>0.50686707713724821</v>
      </c>
      <c r="AB36" s="30">
        <v>0.60916005685133823</v>
      </c>
      <c r="AC36" s="30">
        <v>0.61082904411868344</v>
      </c>
      <c r="AD36" s="30">
        <v>0.60916005526695205</v>
      </c>
      <c r="AE36" s="30">
        <v>0.60916005368729076</v>
      </c>
    </row>
    <row r="37" spans="1:31" s="28" customFormat="1">
      <c r="A37" s="29" t="s">
        <v>131</v>
      </c>
      <c r="B37" s="29" t="s">
        <v>32</v>
      </c>
      <c r="C37" s="30">
        <v>5.044000054359643E-2</v>
      </c>
      <c r="D37" s="30">
        <v>5.044000054359643E-2</v>
      </c>
      <c r="E37" s="30">
        <v>0.10018372200478365</v>
      </c>
      <c r="F37" s="30">
        <v>9.8940000543596307E-2</v>
      </c>
      <c r="G37" s="30">
        <v>9.8940000543596307E-2</v>
      </c>
      <c r="H37" s="30">
        <v>9.8940000543596307E-2</v>
      </c>
      <c r="I37" s="30">
        <v>9.9211064905414204E-2</v>
      </c>
      <c r="J37" s="30">
        <v>9.8940000543596307E-2</v>
      </c>
      <c r="K37" s="30">
        <v>9.8940000543596307E-2</v>
      </c>
      <c r="L37" s="30">
        <v>9.8940000543596307E-2</v>
      </c>
      <c r="M37" s="30">
        <v>9.9211064905414204E-2</v>
      </c>
      <c r="N37" s="30">
        <v>9.8940000543596307E-2</v>
      </c>
      <c r="O37" s="30">
        <v>9.8940000543596307E-2</v>
      </c>
      <c r="P37" s="30">
        <v>9.8940000543596307E-2</v>
      </c>
      <c r="Q37" s="30">
        <v>9.9211064905414204E-2</v>
      </c>
      <c r="R37" s="30">
        <v>9.8940000543596307E-2</v>
      </c>
      <c r="S37" s="30">
        <v>0.22296590291367685</v>
      </c>
      <c r="T37" s="30">
        <v>0.25332837301587302</v>
      </c>
      <c r="U37" s="30">
        <v>0.22753730430528374</v>
      </c>
      <c r="V37" s="30">
        <v>0.2583781528593172</v>
      </c>
      <c r="W37" s="30">
        <v>0.27121640574037836</v>
      </c>
      <c r="X37" s="30">
        <v>0.32908200152207001</v>
      </c>
      <c r="Y37" s="30">
        <v>0.3259290742552729</v>
      </c>
      <c r="Z37" s="30">
        <v>0.26032664709719505</v>
      </c>
      <c r="AA37" s="30">
        <v>0.35828332246140465</v>
      </c>
      <c r="AB37" s="30" t="s">
        <v>169</v>
      </c>
      <c r="AC37" s="30" t="s">
        <v>169</v>
      </c>
      <c r="AD37" s="30" t="s">
        <v>169</v>
      </c>
      <c r="AE37" s="30" t="s">
        <v>169</v>
      </c>
    </row>
    <row r="38" spans="1:31" s="28" customFormat="1">
      <c r="A38" s="29" t="s">
        <v>131</v>
      </c>
      <c r="B38" s="29" t="s">
        <v>66</v>
      </c>
      <c r="C38" s="30">
        <v>1.0367191362451888E-9</v>
      </c>
      <c r="D38" s="30">
        <v>1.0737200429128109E-9</v>
      </c>
      <c r="E38" s="30">
        <v>9.9779274710647521E-5</v>
      </c>
      <c r="F38" s="30">
        <v>1.9571635332136222E-3</v>
      </c>
      <c r="G38" s="30">
        <v>8.7098432695364937E-4</v>
      </c>
      <c r="H38" s="30">
        <v>1.2902797489163175E-3</v>
      </c>
      <c r="I38" s="30">
        <v>5.3024165292369654E-4</v>
      </c>
      <c r="J38" s="30">
        <v>3.2493689776159872E-3</v>
      </c>
      <c r="K38" s="30">
        <v>4.9896742840170052E-4</v>
      </c>
      <c r="L38" s="30">
        <v>1.5290316905162027E-3</v>
      </c>
      <c r="M38" s="30">
        <v>1.4229600137132905E-3</v>
      </c>
      <c r="N38" s="30">
        <v>1.0622750731046456E-2</v>
      </c>
      <c r="O38" s="30">
        <v>7.2296754084262161E-3</v>
      </c>
      <c r="P38" s="30">
        <v>4.406868499811898E-3</v>
      </c>
      <c r="Q38" s="30">
        <v>7.3474323178862808E-3</v>
      </c>
      <c r="R38" s="30">
        <v>1.3377175837386719E-2</v>
      </c>
      <c r="S38" s="30">
        <v>4.5750656741139158E-2</v>
      </c>
      <c r="T38" s="30">
        <v>4.672634475972734E-2</v>
      </c>
      <c r="U38" s="30">
        <v>8.4237016129784237E-2</v>
      </c>
      <c r="V38" s="30">
        <v>8.1601880194988194E-2</v>
      </c>
      <c r="W38" s="30">
        <v>7.297288200274539E-2</v>
      </c>
      <c r="X38" s="30">
        <v>0.12606579393402642</v>
      </c>
      <c r="Y38" s="30">
        <v>0.13726657817810226</v>
      </c>
      <c r="Z38" s="30">
        <v>0.13338891002243272</v>
      </c>
      <c r="AA38" s="30">
        <v>0.16235695770789974</v>
      </c>
      <c r="AB38" s="30">
        <v>0.1828479543417062</v>
      </c>
      <c r="AC38" s="30">
        <v>0.17806013334725335</v>
      </c>
      <c r="AD38" s="30">
        <v>0.16637640824931718</v>
      </c>
      <c r="AE38" s="30">
        <v>0.16873460922980804</v>
      </c>
    </row>
    <row r="39" spans="1:31" s="28" customFormat="1">
      <c r="A39" s="29" t="s">
        <v>131</v>
      </c>
      <c r="B39" s="29" t="s">
        <v>65</v>
      </c>
      <c r="C39" s="30">
        <v>0.5121683603845314</v>
      </c>
      <c r="D39" s="30">
        <v>0.50999535827299391</v>
      </c>
      <c r="E39" s="30">
        <v>0.51010605291108313</v>
      </c>
      <c r="F39" s="30">
        <v>0.50578646768844937</v>
      </c>
      <c r="G39" s="30">
        <v>0.50365995163212718</v>
      </c>
      <c r="H39" s="30">
        <v>0.50157080569012391</v>
      </c>
      <c r="I39" s="30">
        <v>0.50148199080828515</v>
      </c>
      <c r="J39" s="30">
        <v>0.497442527887764</v>
      </c>
      <c r="K39" s="30">
        <v>0.49521620089271207</v>
      </c>
      <c r="L39" s="30">
        <v>0.48527810999160576</v>
      </c>
      <c r="M39" s="30">
        <v>0.49352865821374808</v>
      </c>
      <c r="N39" s="30">
        <v>0.48937963172093513</v>
      </c>
      <c r="O39" s="30">
        <v>0.48728851577691562</v>
      </c>
      <c r="P39" s="30">
        <v>0.48516247911271865</v>
      </c>
      <c r="Q39" s="30">
        <v>0.48476471098669077</v>
      </c>
      <c r="R39" s="30">
        <v>0.48094636019377457</v>
      </c>
      <c r="S39" s="30">
        <v>0.4147286218347862</v>
      </c>
      <c r="T39" s="30">
        <v>0.41486453576864363</v>
      </c>
      <c r="U39" s="30">
        <v>0.41117507264425068</v>
      </c>
      <c r="V39" s="30">
        <v>0.40921466376089666</v>
      </c>
      <c r="W39" s="30">
        <v>0.4091021862460219</v>
      </c>
      <c r="X39" s="30" t="s">
        <v>169</v>
      </c>
      <c r="Y39" s="30" t="s">
        <v>169</v>
      </c>
      <c r="Z39" s="30" t="s">
        <v>169</v>
      </c>
      <c r="AA39" s="30" t="s">
        <v>169</v>
      </c>
      <c r="AB39" s="30" t="s">
        <v>169</v>
      </c>
      <c r="AC39" s="30" t="s">
        <v>169</v>
      </c>
      <c r="AD39" s="30" t="s">
        <v>169</v>
      </c>
      <c r="AE39" s="30" t="s">
        <v>169</v>
      </c>
    </row>
    <row r="40" spans="1:31" s="28" customFormat="1">
      <c r="A40" s="29" t="s">
        <v>131</v>
      </c>
      <c r="B40" s="29" t="s">
        <v>69</v>
      </c>
      <c r="C40" s="30">
        <v>0.36022585388290401</v>
      </c>
      <c r="D40" s="30">
        <v>0.34982438933106963</v>
      </c>
      <c r="E40" s="30">
        <v>0.34934650451217564</v>
      </c>
      <c r="F40" s="30">
        <v>0.33230035538624669</v>
      </c>
      <c r="G40" s="30">
        <v>0.42924269350843208</v>
      </c>
      <c r="H40" s="30">
        <v>0.44087279729417339</v>
      </c>
      <c r="I40" s="30">
        <v>0.46109304142184504</v>
      </c>
      <c r="J40" s="30">
        <v>0.43590243198707856</v>
      </c>
      <c r="K40" s="30">
        <v>0.41276805178539311</v>
      </c>
      <c r="L40" s="30">
        <v>0.42620031768038291</v>
      </c>
      <c r="M40" s="30">
        <v>0.41590418848199834</v>
      </c>
      <c r="N40" s="30">
        <v>0.393529208195462</v>
      </c>
      <c r="O40" s="30">
        <v>0.35669482959453402</v>
      </c>
      <c r="P40" s="30">
        <v>0.41322167759902756</v>
      </c>
      <c r="Q40" s="30">
        <v>0.40567164696245617</v>
      </c>
      <c r="R40" s="30">
        <v>0.43761257883727545</v>
      </c>
      <c r="S40" s="30">
        <v>0.43581679305838161</v>
      </c>
      <c r="T40" s="30">
        <v>0.43249449342410906</v>
      </c>
      <c r="U40" s="30">
        <v>0.44305248191022356</v>
      </c>
      <c r="V40" s="30">
        <v>0.41699852825176043</v>
      </c>
      <c r="W40" s="30">
        <v>0.39518913963433761</v>
      </c>
      <c r="X40" s="30">
        <v>0.33217929245801908</v>
      </c>
      <c r="Y40" s="30">
        <v>0.38987165768154153</v>
      </c>
      <c r="Z40" s="30">
        <v>0.39519789187108922</v>
      </c>
      <c r="AA40" s="30">
        <v>0.42123329011075211</v>
      </c>
      <c r="AB40" s="30">
        <v>0.41854869985525806</v>
      </c>
      <c r="AC40" s="30">
        <v>0.41792474427695642</v>
      </c>
      <c r="AD40" s="30">
        <v>0.42242964841885799</v>
      </c>
      <c r="AE40" s="30">
        <v>0.37622977393348411</v>
      </c>
    </row>
    <row r="41" spans="1:31" s="28" customFormat="1">
      <c r="A41" s="29" t="s">
        <v>131</v>
      </c>
      <c r="B41" s="29" t="s">
        <v>68</v>
      </c>
      <c r="C41" s="30">
        <v>0.31430043896103765</v>
      </c>
      <c r="D41" s="30">
        <v>0.30433471674243212</v>
      </c>
      <c r="E41" s="30">
        <v>0.31027755929836687</v>
      </c>
      <c r="F41" s="30">
        <v>0.2964876642291332</v>
      </c>
      <c r="G41" s="30">
        <v>0.30069358897368953</v>
      </c>
      <c r="H41" s="30">
        <v>0.3149207913001002</v>
      </c>
      <c r="I41" s="30">
        <v>0.31866085679908507</v>
      </c>
      <c r="J41" s="30">
        <v>0.26618411030681965</v>
      </c>
      <c r="K41" s="30">
        <v>0.28833365998482302</v>
      </c>
      <c r="L41" s="30">
        <v>0.29984943840494721</v>
      </c>
      <c r="M41" s="30">
        <v>0.30464311574342523</v>
      </c>
      <c r="N41" s="30">
        <v>0.30923394757631012</v>
      </c>
      <c r="O41" s="30">
        <v>0.29582597143479145</v>
      </c>
      <c r="P41" s="30">
        <v>0.30044805627127846</v>
      </c>
      <c r="Q41" s="30">
        <v>0.31544579313295412</v>
      </c>
      <c r="R41" s="30">
        <v>0.31763988778329222</v>
      </c>
      <c r="S41" s="30">
        <v>0.26358532792129424</v>
      </c>
      <c r="T41" s="30">
        <v>0.28424583480172383</v>
      </c>
      <c r="U41" s="30">
        <v>0.29610872599384191</v>
      </c>
      <c r="V41" s="30">
        <v>0.30200765665541529</v>
      </c>
      <c r="W41" s="30">
        <v>0.30216797180832372</v>
      </c>
      <c r="X41" s="30">
        <v>0.28456366714161546</v>
      </c>
      <c r="Y41" s="30">
        <v>0.28251006189315947</v>
      </c>
      <c r="Z41" s="30">
        <v>0.29552207777264133</v>
      </c>
      <c r="AA41" s="30">
        <v>0.29475958971506666</v>
      </c>
      <c r="AB41" s="30">
        <v>0.25307566827312072</v>
      </c>
      <c r="AC41" s="30">
        <v>0.26925061045337162</v>
      </c>
      <c r="AD41" s="30">
        <v>0.27857524657416111</v>
      </c>
      <c r="AE41" s="30">
        <v>0.27927327700708526</v>
      </c>
    </row>
    <row r="42" spans="1:31" s="28" customFormat="1">
      <c r="A42" s="29" t="s">
        <v>131</v>
      </c>
      <c r="B42" s="29" t="s">
        <v>36</v>
      </c>
      <c r="C42" s="30" t="s">
        <v>169</v>
      </c>
      <c r="D42" s="30">
        <v>0.14677613835692921</v>
      </c>
      <c r="E42" s="30">
        <v>0.14919125336465694</v>
      </c>
      <c r="F42" s="30">
        <v>0.18602211378923519</v>
      </c>
      <c r="G42" s="30">
        <v>0.19792122891371003</v>
      </c>
      <c r="H42" s="30">
        <v>0.19532623087442355</v>
      </c>
      <c r="I42" s="30">
        <v>0.18562522087934932</v>
      </c>
      <c r="J42" s="30">
        <v>0.1854422736638128</v>
      </c>
      <c r="K42" s="30">
        <v>0.18124176116205482</v>
      </c>
      <c r="L42" s="30">
        <v>0.18158806550593606</v>
      </c>
      <c r="M42" s="30">
        <v>0.18056834237146119</v>
      </c>
      <c r="N42" s="30">
        <v>0.18414714874317922</v>
      </c>
      <c r="O42" s="30">
        <v>0.18146116795023068</v>
      </c>
      <c r="P42" s="30">
        <v>0.18268468619964676</v>
      </c>
      <c r="Q42" s="30">
        <v>0.18248433595245492</v>
      </c>
      <c r="R42" s="30">
        <v>0.18436485802468122</v>
      </c>
      <c r="S42" s="30">
        <v>0.15220981749859674</v>
      </c>
      <c r="T42" s="30">
        <v>0.15219665900260687</v>
      </c>
      <c r="U42" s="30">
        <v>0.15294338576965816</v>
      </c>
      <c r="V42" s="30">
        <v>0.1512066935905417</v>
      </c>
      <c r="W42" s="30">
        <v>0.14899909146597515</v>
      </c>
      <c r="X42" s="30">
        <v>0.14805562139473702</v>
      </c>
      <c r="Y42" s="30">
        <v>0.14902683612821849</v>
      </c>
      <c r="Z42" s="30">
        <v>0.14830579161521032</v>
      </c>
      <c r="AA42" s="30">
        <v>0.14517542210571147</v>
      </c>
      <c r="AB42" s="30">
        <v>0.13373842994497467</v>
      </c>
      <c r="AC42" s="30">
        <v>0.13846400746895546</v>
      </c>
      <c r="AD42" s="30">
        <v>0.13675464130182635</v>
      </c>
      <c r="AE42" s="30">
        <v>0.14133582907695427</v>
      </c>
    </row>
    <row r="43" spans="1:31" s="28" customFormat="1">
      <c r="A43" s="29" t="s">
        <v>131</v>
      </c>
      <c r="B43" s="29" t="s">
        <v>73</v>
      </c>
      <c r="C43" s="30">
        <v>5.550063286069053E-3</v>
      </c>
      <c r="D43" s="30">
        <v>1.2365244732836657E-2</v>
      </c>
      <c r="E43" s="30">
        <v>2.1234367890949891E-2</v>
      </c>
      <c r="F43" s="30">
        <v>0.10357663670228649</v>
      </c>
      <c r="G43" s="30">
        <v>0.10712147172312464</v>
      </c>
      <c r="H43" s="30">
        <v>8.7617029931422744E-2</v>
      </c>
      <c r="I43" s="30">
        <v>7.2111348394581221E-2</v>
      </c>
      <c r="J43" s="30">
        <v>0.10280802695639589</v>
      </c>
      <c r="K43" s="30">
        <v>8.3036958338740682E-2</v>
      </c>
      <c r="L43" s="30">
        <v>9.5549946591135942E-2</v>
      </c>
      <c r="M43" s="30">
        <v>9.2001356903977011E-2</v>
      </c>
      <c r="N43" s="30">
        <v>0.14113759736516063</v>
      </c>
      <c r="O43" s="30">
        <v>0.13757188062808018</v>
      </c>
      <c r="P43" s="30">
        <v>0.13277248338894096</v>
      </c>
      <c r="Q43" s="30">
        <v>0.14196512562674438</v>
      </c>
      <c r="R43" s="30">
        <v>0.14007747930560763</v>
      </c>
      <c r="S43" s="30">
        <v>0.19249454216057404</v>
      </c>
      <c r="T43" s="30">
        <v>0.19758785326564296</v>
      </c>
      <c r="U43" s="30">
        <v>0.20613588926385285</v>
      </c>
      <c r="V43" s="30">
        <v>0.18854343884292324</v>
      </c>
      <c r="W43" s="30">
        <v>0.20540144539970256</v>
      </c>
      <c r="X43" s="30">
        <v>0.2276346722114444</v>
      </c>
      <c r="Y43" s="30">
        <v>0.21877194489518459</v>
      </c>
      <c r="Z43" s="30">
        <v>0.21988325875577316</v>
      </c>
      <c r="AA43" s="30">
        <v>0.21239897964222998</v>
      </c>
      <c r="AB43" s="30">
        <v>0.18532935009511994</v>
      </c>
      <c r="AC43" s="30">
        <v>0.18543478023010054</v>
      </c>
      <c r="AD43" s="30">
        <v>0.19691745659255408</v>
      </c>
      <c r="AE43" s="30">
        <v>0.20341889624074155</v>
      </c>
    </row>
    <row r="44" spans="1:31" s="28" customFormat="1">
      <c r="A44" s="29" t="s">
        <v>131</v>
      </c>
      <c r="B44" s="29" t="s">
        <v>56</v>
      </c>
      <c r="C44" s="30">
        <v>6.6976181279993968E-2</v>
      </c>
      <c r="D44" s="30">
        <v>7.553492606410861E-2</v>
      </c>
      <c r="E44" s="30">
        <v>7.3726413003942906E-2</v>
      </c>
      <c r="F44" s="30">
        <v>9.4892433451779362E-2</v>
      </c>
      <c r="G44" s="30">
        <v>0.1028309113161994</v>
      </c>
      <c r="H44" s="30">
        <v>0.10048594807360406</v>
      </c>
      <c r="I44" s="30">
        <v>9.4048804175560385E-2</v>
      </c>
      <c r="J44" s="30">
        <v>9.2191494589219256E-2</v>
      </c>
      <c r="K44" s="30">
        <v>8.8537545472284707E-2</v>
      </c>
      <c r="L44" s="30">
        <v>8.7881442213806532E-2</v>
      </c>
      <c r="M44" s="30">
        <v>8.9532594370465499E-2</v>
      </c>
      <c r="N44" s="30">
        <v>9.0015169748220519E-2</v>
      </c>
      <c r="O44" s="30">
        <v>8.6704470115716831E-2</v>
      </c>
      <c r="P44" s="30">
        <v>8.5588935293884741E-2</v>
      </c>
      <c r="Q44" s="30">
        <v>8.2437457831618099E-2</v>
      </c>
      <c r="R44" s="30">
        <v>8.2787214136767359E-2</v>
      </c>
      <c r="S44" s="30">
        <v>6.2593659913731239E-2</v>
      </c>
      <c r="T44" s="30">
        <v>6.1794259592048567E-2</v>
      </c>
      <c r="U44" s="30">
        <v>6.0868149325729003E-2</v>
      </c>
      <c r="V44" s="30">
        <v>6.0077025622583255E-2</v>
      </c>
      <c r="W44" s="30">
        <v>6.0156535784815821E-2</v>
      </c>
      <c r="X44" s="30">
        <v>6.0839093256240991E-2</v>
      </c>
      <c r="Y44" s="30">
        <v>5.9785188226625492E-2</v>
      </c>
      <c r="Z44" s="30">
        <v>5.7508425246003261E-2</v>
      </c>
      <c r="AA44" s="30">
        <v>5.3490887938832832E-2</v>
      </c>
      <c r="AB44" s="30">
        <v>4.4429677013912441E-2</v>
      </c>
      <c r="AC44" s="30">
        <v>4.6894545046144216E-2</v>
      </c>
      <c r="AD44" s="30">
        <v>4.7172644976514876E-2</v>
      </c>
      <c r="AE44" s="30">
        <v>4.2774551293254033E-2</v>
      </c>
    </row>
    <row r="46" spans="1:31" s="28" customFormat="1"/>
    <row r="47" spans="1:31" s="28" customFormat="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s="28" customFormat="1">
      <c r="A48" s="29" t="s">
        <v>132</v>
      </c>
      <c r="B48" s="29" t="s">
        <v>64</v>
      </c>
      <c r="C48" s="30" t="s">
        <v>169</v>
      </c>
      <c r="D48" s="30" t="s">
        <v>169</v>
      </c>
      <c r="E48" s="30" t="s">
        <v>169</v>
      </c>
      <c r="F48" s="30" t="s">
        <v>169</v>
      </c>
      <c r="G48" s="30" t="s">
        <v>169</v>
      </c>
      <c r="H48" s="30" t="s">
        <v>169</v>
      </c>
      <c r="I48" s="30" t="s">
        <v>169</v>
      </c>
      <c r="J48" s="30" t="s">
        <v>169</v>
      </c>
      <c r="K48" s="30" t="s">
        <v>169</v>
      </c>
      <c r="L48" s="30" t="s">
        <v>169</v>
      </c>
      <c r="M48" s="30" t="s">
        <v>169</v>
      </c>
      <c r="N48" s="30" t="s">
        <v>169</v>
      </c>
      <c r="O48" s="30" t="s">
        <v>169</v>
      </c>
      <c r="P48" s="30" t="s">
        <v>169</v>
      </c>
      <c r="Q48" s="30" t="s">
        <v>169</v>
      </c>
      <c r="R48" s="30" t="s">
        <v>169</v>
      </c>
      <c r="S48" s="30" t="s">
        <v>169</v>
      </c>
      <c r="T48" s="30" t="s">
        <v>169</v>
      </c>
      <c r="U48" s="30" t="s">
        <v>169</v>
      </c>
      <c r="V48" s="30" t="s">
        <v>169</v>
      </c>
      <c r="W48" s="30" t="s">
        <v>169</v>
      </c>
      <c r="X48" s="30" t="s">
        <v>169</v>
      </c>
      <c r="Y48" s="30" t="s">
        <v>169</v>
      </c>
      <c r="Z48" s="30" t="s">
        <v>169</v>
      </c>
      <c r="AA48" s="30" t="s">
        <v>169</v>
      </c>
      <c r="AB48" s="30" t="s">
        <v>169</v>
      </c>
      <c r="AC48" s="30" t="s">
        <v>169</v>
      </c>
      <c r="AD48" s="30" t="s">
        <v>169</v>
      </c>
      <c r="AE48" s="30" t="s">
        <v>169</v>
      </c>
    </row>
    <row r="49" spans="1:31" s="28" customFormat="1">
      <c r="A49" s="29" t="s">
        <v>132</v>
      </c>
      <c r="B49" s="29" t="s">
        <v>71</v>
      </c>
      <c r="C49" s="30">
        <v>0.71348973317699516</v>
      </c>
      <c r="D49" s="30">
        <v>0.67585451997597745</v>
      </c>
      <c r="E49" s="30">
        <v>0.6834325483074517</v>
      </c>
      <c r="F49" s="30">
        <v>0.68765308392356195</v>
      </c>
      <c r="G49" s="30">
        <v>0.72589020865469533</v>
      </c>
      <c r="H49" s="30">
        <v>0.74902916765306193</v>
      </c>
      <c r="I49" s="30">
        <v>0.72557230156028873</v>
      </c>
      <c r="J49" s="30">
        <v>0.71765123217450077</v>
      </c>
      <c r="K49" s="30">
        <v>0.70474734101202274</v>
      </c>
      <c r="L49" s="30">
        <v>0.74005838772089527</v>
      </c>
      <c r="M49" s="30">
        <v>0.73014201206030993</v>
      </c>
      <c r="N49" s="30">
        <v>0.71950119623766184</v>
      </c>
      <c r="O49" s="30">
        <v>0.74005085718973018</v>
      </c>
      <c r="P49" s="30">
        <v>0.73310882344899242</v>
      </c>
      <c r="Q49" s="30">
        <v>0.7551438424520821</v>
      </c>
      <c r="R49" s="30">
        <v>0.70983575315123171</v>
      </c>
      <c r="S49" s="30">
        <v>0.66831805225166097</v>
      </c>
      <c r="T49" s="30">
        <v>0.68819879761025893</v>
      </c>
      <c r="U49" s="30">
        <v>0.60532533563010971</v>
      </c>
      <c r="V49" s="30">
        <v>0.65005993150684915</v>
      </c>
      <c r="W49" s="30">
        <v>0.71249844147321795</v>
      </c>
      <c r="X49" s="30">
        <v>0.69842982869876635</v>
      </c>
      <c r="Y49" s="30">
        <v>0.66435820482322994</v>
      </c>
      <c r="Z49" s="30">
        <v>0.67131095685341646</v>
      </c>
      <c r="AA49" s="30">
        <v>0.63675592992097951</v>
      </c>
      <c r="AB49" s="30">
        <v>0.65088988803215442</v>
      </c>
      <c r="AC49" s="30">
        <v>0.66387936996562513</v>
      </c>
      <c r="AD49" s="30" t="s">
        <v>169</v>
      </c>
      <c r="AE49" s="30" t="s">
        <v>169</v>
      </c>
    </row>
    <row r="50" spans="1:31" s="28" customFormat="1">
      <c r="A50" s="29" t="s">
        <v>132</v>
      </c>
      <c r="B50" s="29" t="s">
        <v>20</v>
      </c>
      <c r="C50" s="30" t="s">
        <v>169</v>
      </c>
      <c r="D50" s="30" t="s">
        <v>169</v>
      </c>
      <c r="E50" s="30" t="s">
        <v>169</v>
      </c>
      <c r="F50" s="30" t="s">
        <v>169</v>
      </c>
      <c r="G50" s="30" t="s">
        <v>169</v>
      </c>
      <c r="H50" s="30" t="s">
        <v>169</v>
      </c>
      <c r="I50" s="30" t="s">
        <v>169</v>
      </c>
      <c r="J50" s="30" t="s">
        <v>169</v>
      </c>
      <c r="K50" s="30" t="s">
        <v>169</v>
      </c>
      <c r="L50" s="30" t="s">
        <v>169</v>
      </c>
      <c r="M50" s="30" t="s">
        <v>169</v>
      </c>
      <c r="N50" s="30" t="s">
        <v>169</v>
      </c>
      <c r="O50" s="30" t="s">
        <v>169</v>
      </c>
      <c r="P50" s="30" t="s">
        <v>169</v>
      </c>
      <c r="Q50" s="30" t="s">
        <v>169</v>
      </c>
      <c r="R50" s="30" t="s">
        <v>169</v>
      </c>
      <c r="S50" s="30" t="s">
        <v>169</v>
      </c>
      <c r="T50" s="30" t="s">
        <v>169</v>
      </c>
      <c r="U50" s="30" t="s">
        <v>169</v>
      </c>
      <c r="V50" s="30" t="s">
        <v>169</v>
      </c>
      <c r="W50" s="30" t="s">
        <v>169</v>
      </c>
      <c r="X50" s="30" t="s">
        <v>169</v>
      </c>
      <c r="Y50" s="30" t="s">
        <v>169</v>
      </c>
      <c r="Z50" s="30" t="s">
        <v>169</v>
      </c>
      <c r="AA50" s="30" t="s">
        <v>169</v>
      </c>
      <c r="AB50" s="30" t="s">
        <v>169</v>
      </c>
      <c r="AC50" s="30" t="s">
        <v>169</v>
      </c>
      <c r="AD50" s="30" t="s">
        <v>169</v>
      </c>
      <c r="AE50" s="30" t="s">
        <v>169</v>
      </c>
    </row>
    <row r="51" spans="1:31" s="28" customFormat="1">
      <c r="A51" s="29" t="s">
        <v>132</v>
      </c>
      <c r="B51" s="29" t="s">
        <v>32</v>
      </c>
      <c r="C51" s="30">
        <v>1.8687399543378996E-3</v>
      </c>
      <c r="D51" s="30">
        <v>7.9267351598173513E-4</v>
      </c>
      <c r="E51" s="30">
        <v>2.2189616438356165E-3</v>
      </c>
      <c r="F51" s="30">
        <v>3.7723847031963468E-3</v>
      </c>
      <c r="G51" s="30">
        <v>1.2004084474885844E-3</v>
      </c>
      <c r="H51" s="30">
        <v>3.6298650684931507E-3</v>
      </c>
      <c r="I51" s="30">
        <v>1.4715874429223745E-3</v>
      </c>
      <c r="J51" s="30">
        <v>3.6555461187214615E-3</v>
      </c>
      <c r="K51" s="30">
        <v>2.5304575342465749E-4</v>
      </c>
      <c r="L51" s="30">
        <v>1.0582456621004567E-3</v>
      </c>
      <c r="M51" s="30">
        <v>3.57162397260274E-4</v>
      </c>
      <c r="N51" s="30">
        <v>4.1145276255707755E-3</v>
      </c>
      <c r="O51" s="30">
        <v>1.9616778538812784E-3</v>
      </c>
      <c r="P51" s="30">
        <v>1.8983876712328767E-3</v>
      </c>
      <c r="Q51" s="30">
        <v>6.5173210045661872E-3</v>
      </c>
      <c r="R51" s="30">
        <v>4.4073984018264834E-3</v>
      </c>
      <c r="S51" s="30">
        <v>1.5151512557077626E-2</v>
      </c>
      <c r="T51" s="30">
        <v>1.1941977168949749E-2</v>
      </c>
      <c r="U51" s="30" t="s">
        <v>169</v>
      </c>
      <c r="V51" s="30" t="s">
        <v>169</v>
      </c>
      <c r="W51" s="30" t="s">
        <v>169</v>
      </c>
      <c r="X51" s="30" t="s">
        <v>169</v>
      </c>
      <c r="Y51" s="30" t="s">
        <v>169</v>
      </c>
      <c r="Z51" s="30" t="s">
        <v>169</v>
      </c>
      <c r="AA51" s="30" t="s">
        <v>169</v>
      </c>
      <c r="AB51" s="30" t="s">
        <v>169</v>
      </c>
      <c r="AC51" s="30" t="s">
        <v>169</v>
      </c>
      <c r="AD51" s="30" t="s">
        <v>169</v>
      </c>
      <c r="AE51" s="30" t="s">
        <v>169</v>
      </c>
    </row>
    <row r="52" spans="1:31" s="28" customFormat="1">
      <c r="A52" s="29" t="s">
        <v>132</v>
      </c>
      <c r="B52" s="29" t="s">
        <v>66</v>
      </c>
      <c r="C52" s="30">
        <v>4.6900137365770079E-4</v>
      </c>
      <c r="D52" s="30">
        <v>1.0246076123527981E-9</v>
      </c>
      <c r="E52" s="30">
        <v>5.4327668852684327E-4</v>
      </c>
      <c r="F52" s="30">
        <v>1.8702269518949772E-4</v>
      </c>
      <c r="G52" s="30">
        <v>1.2795890907677841E-4</v>
      </c>
      <c r="H52" s="30">
        <v>5.5232650489467014E-4</v>
      </c>
      <c r="I52" s="30">
        <v>1.9911825828112229E-4</v>
      </c>
      <c r="J52" s="30">
        <v>5.5302687438109821E-5</v>
      </c>
      <c r="K52" s="30">
        <v>1.5787958783946162E-9</v>
      </c>
      <c r="L52" s="30">
        <v>1.6238354842585911E-9</v>
      </c>
      <c r="M52" s="30">
        <v>1.6655879596250885E-9</v>
      </c>
      <c r="N52" s="30">
        <v>1.9153847632347801E-3</v>
      </c>
      <c r="O52" s="30">
        <v>4.4651782267562094E-4</v>
      </c>
      <c r="P52" s="30">
        <v>7.5660801142775206E-4</v>
      </c>
      <c r="Q52" s="30">
        <v>1.2003837166140751E-3</v>
      </c>
      <c r="R52" s="30">
        <v>9.0751580335578621E-4</v>
      </c>
      <c r="S52" s="30">
        <v>3.4838348307656124E-3</v>
      </c>
      <c r="T52" s="30">
        <v>9.2363230474658796E-4</v>
      </c>
      <c r="U52" s="30">
        <v>9.5666768745118654E-3</v>
      </c>
      <c r="V52" s="30">
        <v>7.0260779676854781E-3</v>
      </c>
      <c r="W52" s="30">
        <v>4.4268982360664132E-3</v>
      </c>
      <c r="X52" s="30">
        <v>3.1964862197525986E-3</v>
      </c>
      <c r="Y52" s="30">
        <v>1.8917538347336824E-2</v>
      </c>
      <c r="Z52" s="30">
        <v>1.5279586459942675E-2</v>
      </c>
      <c r="AA52" s="30">
        <v>1.1994205194860913E-2</v>
      </c>
      <c r="AB52" s="30">
        <v>9.1481090896609225E-3</v>
      </c>
      <c r="AC52" s="30">
        <v>1.0999951253823062E-2</v>
      </c>
      <c r="AD52" s="30">
        <v>7.1942245475053124E-2</v>
      </c>
      <c r="AE52" s="30">
        <v>0.10774352566887441</v>
      </c>
    </row>
    <row r="53" spans="1:31" s="28" customFormat="1">
      <c r="A53" s="29" t="s">
        <v>132</v>
      </c>
      <c r="B53" s="29" t="s">
        <v>65</v>
      </c>
      <c r="C53" s="30">
        <v>0.14063369972075948</v>
      </c>
      <c r="D53" s="30">
        <v>0.14099366343183919</v>
      </c>
      <c r="E53" s="30">
        <v>0.12752542436532963</v>
      </c>
      <c r="F53" s="30">
        <v>0.15746377065237735</v>
      </c>
      <c r="G53" s="30">
        <v>0.16068755486551389</v>
      </c>
      <c r="H53" s="30">
        <v>0.15204930508826831</v>
      </c>
      <c r="I53" s="30">
        <v>0.15399176724058106</v>
      </c>
      <c r="J53" s="30">
        <v>0.19368830430837036</v>
      </c>
      <c r="K53" s="30">
        <v>0.16045999267430927</v>
      </c>
      <c r="L53" s="30">
        <v>0.13706193758346857</v>
      </c>
      <c r="M53" s="30">
        <v>0.13802268011219007</v>
      </c>
      <c r="N53" s="30">
        <v>0.12446858837437572</v>
      </c>
      <c r="O53" s="30">
        <v>0.1525219777924566</v>
      </c>
      <c r="P53" s="30">
        <v>0.15712571327740291</v>
      </c>
      <c r="Q53" s="30">
        <v>0.14846793940254457</v>
      </c>
      <c r="R53" s="30">
        <v>0.14883323888130939</v>
      </c>
      <c r="S53" s="30">
        <v>0.18725986756138868</v>
      </c>
      <c r="T53" s="30">
        <v>0.15522804227088186</v>
      </c>
      <c r="U53" s="30">
        <v>0.13334235730850827</v>
      </c>
      <c r="V53" s="30">
        <v>0.13285660181578357</v>
      </c>
      <c r="W53" s="30">
        <v>0.12049810720407597</v>
      </c>
      <c r="X53" s="30">
        <v>0.14757211041626797</v>
      </c>
      <c r="Y53" s="30">
        <v>0.1526581626406234</v>
      </c>
      <c r="Z53" s="30">
        <v>0.14382987935245833</v>
      </c>
      <c r="AA53" s="30">
        <v>0.14454714447249872</v>
      </c>
      <c r="AB53" s="30">
        <v>0.18107692129615321</v>
      </c>
      <c r="AC53" s="30">
        <v>0.15056308942487151</v>
      </c>
      <c r="AD53" s="30">
        <v>0.12913047111805268</v>
      </c>
      <c r="AE53" s="30">
        <v>0.12907823312981906</v>
      </c>
    </row>
    <row r="54" spans="1:31" s="28" customFormat="1">
      <c r="A54" s="29" t="s">
        <v>132</v>
      </c>
      <c r="B54" s="29" t="s">
        <v>69</v>
      </c>
      <c r="C54" s="30">
        <v>0.35941673011696018</v>
      </c>
      <c r="D54" s="30">
        <v>0.36562721911004997</v>
      </c>
      <c r="E54" s="30">
        <v>0.31507804462233119</v>
      </c>
      <c r="F54" s="30">
        <v>0.32362883496326916</v>
      </c>
      <c r="G54" s="30">
        <v>0.33088635279466805</v>
      </c>
      <c r="H54" s="30">
        <v>0.34359479094042866</v>
      </c>
      <c r="I54" s="30">
        <v>0.35916532420295894</v>
      </c>
      <c r="J54" s="30">
        <v>0.32394234088282275</v>
      </c>
      <c r="K54" s="30">
        <v>0.32648212480493172</v>
      </c>
      <c r="L54" s="30">
        <v>0.31510359919938241</v>
      </c>
      <c r="M54" s="30">
        <v>0.3508127880743741</v>
      </c>
      <c r="N54" s="30">
        <v>0.30930254788539752</v>
      </c>
      <c r="O54" s="30">
        <v>0.31532622954032224</v>
      </c>
      <c r="P54" s="30">
        <v>0.31855175830805799</v>
      </c>
      <c r="Q54" s="30">
        <v>0.33204644407540662</v>
      </c>
      <c r="R54" s="30">
        <v>0.34301588928980947</v>
      </c>
      <c r="S54" s="30">
        <v>0.32179695528513347</v>
      </c>
      <c r="T54" s="30">
        <v>0.34455755543222238</v>
      </c>
      <c r="U54" s="30">
        <v>0.32966157319836903</v>
      </c>
      <c r="V54" s="30">
        <v>0.34645401664023379</v>
      </c>
      <c r="W54" s="30">
        <v>0.31032056858667906</v>
      </c>
      <c r="X54" s="30">
        <v>0.30346037911562057</v>
      </c>
      <c r="Y54" s="30">
        <v>0.31927702029357014</v>
      </c>
      <c r="Z54" s="30">
        <v>0.34362404222450449</v>
      </c>
      <c r="AA54" s="30">
        <v>0.33873630151609735</v>
      </c>
      <c r="AB54" s="30">
        <v>0.32881339089639272</v>
      </c>
      <c r="AC54" s="30">
        <v>0.33992477522312692</v>
      </c>
      <c r="AD54" s="30">
        <v>0.32256450234424133</v>
      </c>
      <c r="AE54" s="30">
        <v>0.32647731366543065</v>
      </c>
    </row>
    <row r="55" spans="1:31" s="28" customFormat="1">
      <c r="A55" s="29" t="s">
        <v>132</v>
      </c>
      <c r="B55" s="29" t="s">
        <v>68</v>
      </c>
      <c r="C55" s="30">
        <v>0.27589073179908957</v>
      </c>
      <c r="D55" s="30">
        <v>0.27392922120902424</v>
      </c>
      <c r="E55" s="30">
        <v>0.28456586442990445</v>
      </c>
      <c r="F55" s="30">
        <v>0.27266522119115333</v>
      </c>
      <c r="G55" s="30">
        <v>0.25897691399320538</v>
      </c>
      <c r="H55" s="30">
        <v>0.27245491795676458</v>
      </c>
      <c r="I55" s="30">
        <v>0.27859722840562307</v>
      </c>
      <c r="J55" s="30">
        <v>0.26088866975711672</v>
      </c>
      <c r="K55" s="30">
        <v>0.27047981487005074</v>
      </c>
      <c r="L55" s="30">
        <v>0.27589298449605176</v>
      </c>
      <c r="M55" s="30">
        <v>0.27430617743965591</v>
      </c>
      <c r="N55" s="30">
        <v>0.28484475048885516</v>
      </c>
      <c r="O55" s="30">
        <v>0.27250577519089714</v>
      </c>
      <c r="P55" s="30">
        <v>0.25897734722185362</v>
      </c>
      <c r="Q55" s="30">
        <v>0.2736871156287134</v>
      </c>
      <c r="R55" s="30">
        <v>0.27816763524200228</v>
      </c>
      <c r="S55" s="30">
        <v>0.26088883340342672</v>
      </c>
      <c r="T55" s="30">
        <v>0.27008046905821892</v>
      </c>
      <c r="U55" s="30">
        <v>0.27629929180761109</v>
      </c>
      <c r="V55" s="30">
        <v>0.27395980140340176</v>
      </c>
      <c r="W55" s="30">
        <v>0.28484015124984186</v>
      </c>
      <c r="X55" s="30">
        <v>0.27266634405711471</v>
      </c>
      <c r="Y55" s="30">
        <v>0.25929107856295769</v>
      </c>
      <c r="Z55" s="30">
        <v>0.27792990278926855</v>
      </c>
      <c r="AA55" s="30">
        <v>0.28326509838612018</v>
      </c>
      <c r="AB55" s="30">
        <v>0.26459014448059992</v>
      </c>
      <c r="AC55" s="30">
        <v>0.25491181254020906</v>
      </c>
      <c r="AD55" s="30">
        <v>0.24801255099836181</v>
      </c>
      <c r="AE55" s="30">
        <v>0.25289338686313301</v>
      </c>
    </row>
    <row r="56" spans="1:31" s="28" customFormat="1">
      <c r="A56" s="29" t="s">
        <v>132</v>
      </c>
      <c r="B56" s="29" t="s">
        <v>36</v>
      </c>
      <c r="C56" s="30">
        <v>0.23327989259634438</v>
      </c>
      <c r="D56" s="30">
        <v>5.3125000820362506E-2</v>
      </c>
      <c r="E56" s="30">
        <v>5.3007915070846352E-2</v>
      </c>
      <c r="F56" s="30">
        <v>6.341035066246585E-2</v>
      </c>
      <c r="G56" s="30">
        <v>6.1692456504229137E-2</v>
      </c>
      <c r="H56" s="30">
        <v>6.4055006994288913E-2</v>
      </c>
      <c r="I56" s="30">
        <v>5.558374433502429E-2</v>
      </c>
      <c r="J56" s="30">
        <v>5.3702947029841588E-2</v>
      </c>
      <c r="K56" s="30">
        <v>4.7758537663394329E-2</v>
      </c>
      <c r="L56" s="30">
        <v>4.8010813057261917E-2</v>
      </c>
      <c r="M56" s="30">
        <v>4.8034354689083965E-2</v>
      </c>
      <c r="N56" s="30">
        <v>5.2553569500213455E-2</v>
      </c>
      <c r="O56" s="30">
        <v>4.9711838009075346E-2</v>
      </c>
      <c r="P56" s="30">
        <v>4.6395706769067492E-2</v>
      </c>
      <c r="Q56" s="30">
        <v>5.0493261296328827E-2</v>
      </c>
      <c r="R56" s="30">
        <v>5.1715384129856594E-2</v>
      </c>
      <c r="S56" s="30">
        <v>4.8393150250734873E-2</v>
      </c>
      <c r="T56" s="30">
        <v>4.6021987087878136E-2</v>
      </c>
      <c r="U56" s="30">
        <v>4.5128284489925681E-2</v>
      </c>
      <c r="V56" s="30">
        <v>4.3620137308414977E-2</v>
      </c>
      <c r="W56" s="30">
        <v>6.3780892967208555E-2</v>
      </c>
      <c r="X56" s="30">
        <v>0.14489118863476697</v>
      </c>
      <c r="Y56" s="30">
        <v>0.14229076607673685</v>
      </c>
      <c r="Z56" s="30">
        <v>0.15353529443052688</v>
      </c>
      <c r="AA56" s="30">
        <v>0.14869574185243797</v>
      </c>
      <c r="AB56" s="30">
        <v>0.14596097437645186</v>
      </c>
      <c r="AC56" s="30">
        <v>0.14665668758555578</v>
      </c>
      <c r="AD56" s="30">
        <v>0.14010910308197766</v>
      </c>
      <c r="AE56" s="30">
        <v>0.13610376894685547</v>
      </c>
    </row>
    <row r="57" spans="1:31" s="28" customFormat="1">
      <c r="A57" s="29" t="s">
        <v>132</v>
      </c>
      <c r="B57" s="29" t="s">
        <v>73</v>
      </c>
      <c r="C57" s="30" t="s">
        <v>169</v>
      </c>
      <c r="D57" s="30" t="s">
        <v>169</v>
      </c>
      <c r="E57" s="30" t="s">
        <v>169</v>
      </c>
      <c r="F57" s="30" t="s">
        <v>169</v>
      </c>
      <c r="G57" s="30" t="s">
        <v>169</v>
      </c>
      <c r="H57" s="30" t="s">
        <v>169</v>
      </c>
      <c r="I57" s="30" t="s">
        <v>169</v>
      </c>
      <c r="J57" s="30" t="s">
        <v>169</v>
      </c>
      <c r="K57" s="30" t="s">
        <v>169</v>
      </c>
      <c r="L57" s="30" t="s">
        <v>169</v>
      </c>
      <c r="M57" s="30" t="s">
        <v>169</v>
      </c>
      <c r="N57" s="30" t="s">
        <v>169</v>
      </c>
      <c r="O57" s="30" t="s">
        <v>169</v>
      </c>
      <c r="P57" s="30" t="s">
        <v>169</v>
      </c>
      <c r="Q57" s="30" t="s">
        <v>169</v>
      </c>
      <c r="R57" s="30" t="s">
        <v>169</v>
      </c>
      <c r="S57" s="30" t="s">
        <v>169</v>
      </c>
      <c r="T57" s="30" t="s">
        <v>169</v>
      </c>
      <c r="U57" s="30">
        <v>0.29917216754037268</v>
      </c>
      <c r="V57" s="30">
        <v>0.2822016145036928</v>
      </c>
      <c r="W57" s="30">
        <v>0.28513291760749682</v>
      </c>
      <c r="X57" s="30">
        <v>0.27629306052892871</v>
      </c>
      <c r="Y57" s="30">
        <v>0.25194240782773614</v>
      </c>
      <c r="Z57" s="30">
        <v>0.26856050953373617</v>
      </c>
      <c r="AA57" s="30">
        <v>0.26654911276765336</v>
      </c>
      <c r="AB57" s="30">
        <v>0.270020208470856</v>
      </c>
      <c r="AC57" s="30">
        <v>0.27289302287889505</v>
      </c>
      <c r="AD57" s="30">
        <v>0.2673053622258913</v>
      </c>
      <c r="AE57" s="30">
        <v>0.25482072741971845</v>
      </c>
    </row>
    <row r="58" spans="1:31" s="28" customFormat="1">
      <c r="A58" s="29" t="s">
        <v>132</v>
      </c>
      <c r="B58" s="29" t="s">
        <v>56</v>
      </c>
      <c r="C58" s="30">
        <v>8.5157866729778112E-2</v>
      </c>
      <c r="D58" s="30">
        <v>9.3949495740372035E-2</v>
      </c>
      <c r="E58" s="30">
        <v>8.9407294743311591E-2</v>
      </c>
      <c r="F58" s="30">
        <v>0.10517636535375831</v>
      </c>
      <c r="G58" s="30">
        <v>0.10704825044393104</v>
      </c>
      <c r="H58" s="30">
        <v>0.10617976978200802</v>
      </c>
      <c r="I58" s="30">
        <v>8.9178084326091575E-2</v>
      </c>
      <c r="J58" s="30">
        <v>8.4691682097503038E-2</v>
      </c>
      <c r="K58" s="30">
        <v>7.6585782929670776E-2</v>
      </c>
      <c r="L58" s="30">
        <v>7.5420859338068774E-2</v>
      </c>
      <c r="M58" s="30">
        <v>7.7240690957352823E-2</v>
      </c>
      <c r="N58" s="30">
        <v>8.1478206994223534E-2</v>
      </c>
      <c r="O58" s="30">
        <v>8.11742277342688E-2</v>
      </c>
      <c r="P58" s="30">
        <v>7.554203702925881E-2</v>
      </c>
      <c r="Q58" s="30">
        <v>7.8533242031142467E-2</v>
      </c>
      <c r="R58" s="30">
        <v>7.8770130378789938E-2</v>
      </c>
      <c r="S58" s="30">
        <v>7.2695192108515869E-2</v>
      </c>
      <c r="T58" s="30">
        <v>7.0632404340620611E-2</v>
      </c>
      <c r="U58" s="30">
        <v>6.7145490481328216E-2</v>
      </c>
      <c r="V58" s="30">
        <v>6.4064761599769135E-2</v>
      </c>
      <c r="W58" s="30">
        <v>6.331875442109719E-2</v>
      </c>
      <c r="X58" s="30">
        <v>5.9375366533242373E-2</v>
      </c>
      <c r="Y58" s="30">
        <v>5.6560491671087468E-2</v>
      </c>
      <c r="Z58" s="30">
        <v>6.0314393818730286E-2</v>
      </c>
      <c r="AA58" s="30">
        <v>5.7577196463388894E-2</v>
      </c>
      <c r="AB58" s="30">
        <v>5.5504314558180383E-2</v>
      </c>
      <c r="AC58" s="30">
        <v>5.5531761560661634E-2</v>
      </c>
      <c r="AD58" s="30">
        <v>5.186544812586466E-2</v>
      </c>
      <c r="AE58" s="30">
        <v>4.6977805011057965E-2</v>
      </c>
    </row>
    <row r="60" spans="1:31" s="28" customFormat="1"/>
    <row r="61" spans="1:31" s="28" customFormat="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s="28" customFormat="1">
      <c r="A62" s="29" t="s">
        <v>133</v>
      </c>
      <c r="B62" s="29" t="s">
        <v>64</v>
      </c>
      <c r="C62" s="30" t="s">
        <v>169</v>
      </c>
      <c r="D62" s="30" t="s">
        <v>169</v>
      </c>
      <c r="E62" s="30" t="s">
        <v>169</v>
      </c>
      <c r="F62" s="30" t="s">
        <v>169</v>
      </c>
      <c r="G62" s="30" t="s">
        <v>169</v>
      </c>
      <c r="H62" s="30" t="s">
        <v>169</v>
      </c>
      <c r="I62" s="30" t="s">
        <v>169</v>
      </c>
      <c r="J62" s="30" t="s">
        <v>169</v>
      </c>
      <c r="K62" s="30" t="s">
        <v>169</v>
      </c>
      <c r="L62" s="30" t="s">
        <v>169</v>
      </c>
      <c r="M62" s="30" t="s">
        <v>169</v>
      </c>
      <c r="N62" s="30" t="s">
        <v>169</v>
      </c>
      <c r="O62" s="30" t="s">
        <v>169</v>
      </c>
      <c r="P62" s="30" t="s">
        <v>169</v>
      </c>
      <c r="Q62" s="30" t="s">
        <v>169</v>
      </c>
      <c r="R62" s="30" t="s">
        <v>169</v>
      </c>
      <c r="S62" s="30" t="s">
        <v>169</v>
      </c>
      <c r="T62" s="30" t="s">
        <v>169</v>
      </c>
      <c r="U62" s="30" t="s">
        <v>169</v>
      </c>
      <c r="V62" s="30" t="s">
        <v>169</v>
      </c>
      <c r="W62" s="30" t="s">
        <v>169</v>
      </c>
      <c r="X62" s="30" t="s">
        <v>169</v>
      </c>
      <c r="Y62" s="30" t="s">
        <v>169</v>
      </c>
      <c r="Z62" s="30" t="s">
        <v>169</v>
      </c>
      <c r="AA62" s="30" t="s">
        <v>169</v>
      </c>
      <c r="AB62" s="30" t="s">
        <v>169</v>
      </c>
      <c r="AC62" s="30" t="s">
        <v>169</v>
      </c>
      <c r="AD62" s="30" t="s">
        <v>169</v>
      </c>
      <c r="AE62" s="30" t="s">
        <v>169</v>
      </c>
    </row>
    <row r="63" spans="1:31" s="28" customFormat="1">
      <c r="A63" s="29" t="s">
        <v>133</v>
      </c>
      <c r="B63" s="29" t="s">
        <v>71</v>
      </c>
      <c r="C63" s="30" t="s">
        <v>169</v>
      </c>
      <c r="D63" s="30" t="s">
        <v>169</v>
      </c>
      <c r="E63" s="30" t="s">
        <v>169</v>
      </c>
      <c r="F63" s="30" t="s">
        <v>169</v>
      </c>
      <c r="G63" s="30" t="s">
        <v>169</v>
      </c>
      <c r="H63" s="30" t="s">
        <v>169</v>
      </c>
      <c r="I63" s="30" t="s">
        <v>169</v>
      </c>
      <c r="J63" s="30" t="s">
        <v>169</v>
      </c>
      <c r="K63" s="30" t="s">
        <v>169</v>
      </c>
      <c r="L63" s="30" t="s">
        <v>169</v>
      </c>
      <c r="M63" s="30" t="s">
        <v>169</v>
      </c>
      <c r="N63" s="30" t="s">
        <v>169</v>
      </c>
      <c r="O63" s="30" t="s">
        <v>169</v>
      </c>
      <c r="P63" s="30" t="s">
        <v>169</v>
      </c>
      <c r="Q63" s="30" t="s">
        <v>169</v>
      </c>
      <c r="R63" s="30" t="s">
        <v>169</v>
      </c>
      <c r="S63" s="30" t="s">
        <v>169</v>
      </c>
      <c r="T63" s="30" t="s">
        <v>169</v>
      </c>
      <c r="U63" s="30" t="s">
        <v>169</v>
      </c>
      <c r="V63" s="30" t="s">
        <v>169</v>
      </c>
      <c r="W63" s="30" t="s">
        <v>169</v>
      </c>
      <c r="X63" s="30" t="s">
        <v>169</v>
      </c>
      <c r="Y63" s="30" t="s">
        <v>169</v>
      </c>
      <c r="Z63" s="30" t="s">
        <v>169</v>
      </c>
      <c r="AA63" s="30" t="s">
        <v>169</v>
      </c>
      <c r="AB63" s="30" t="s">
        <v>169</v>
      </c>
      <c r="AC63" s="30" t="s">
        <v>169</v>
      </c>
      <c r="AD63" s="30" t="s">
        <v>169</v>
      </c>
      <c r="AE63" s="30" t="s">
        <v>169</v>
      </c>
    </row>
    <row r="64" spans="1:31" s="28" customFormat="1">
      <c r="A64" s="29" t="s">
        <v>133</v>
      </c>
      <c r="B64" s="29" t="s">
        <v>20</v>
      </c>
      <c r="C64" s="30">
        <v>0.17949788102441458</v>
      </c>
      <c r="D64" s="30">
        <v>0.17949788101753839</v>
      </c>
      <c r="E64" s="30">
        <v>0.12372353543822927</v>
      </c>
      <c r="F64" s="30">
        <v>9.6999998265595244E-2</v>
      </c>
      <c r="G64" s="30">
        <v>9.6999998329842643E-2</v>
      </c>
      <c r="H64" s="30">
        <v>9.6999998304029306E-2</v>
      </c>
      <c r="I64" s="30">
        <v>9.7265757794149824E-2</v>
      </c>
      <c r="J64" s="30">
        <v>9.6999998593102779E-2</v>
      </c>
      <c r="K64" s="30">
        <v>9.6999998614013164E-2</v>
      </c>
      <c r="L64" s="30">
        <v>9.699999871582636E-2</v>
      </c>
      <c r="M64" s="30">
        <v>9.7265758291978269E-2</v>
      </c>
      <c r="N64" s="30">
        <v>0.14191850429845532</v>
      </c>
      <c r="O64" s="30">
        <v>0.14105483031744331</v>
      </c>
      <c r="P64" s="30">
        <v>0.21521963256067925</v>
      </c>
      <c r="Q64" s="30">
        <v>0.1043813013384863</v>
      </c>
      <c r="R64" s="30">
        <v>0.10365264348800333</v>
      </c>
      <c r="S64" s="30" t="s">
        <v>169</v>
      </c>
      <c r="T64" s="30" t="s">
        <v>169</v>
      </c>
      <c r="U64" s="30" t="s">
        <v>169</v>
      </c>
      <c r="V64" s="30" t="s">
        <v>169</v>
      </c>
      <c r="W64" s="30" t="s">
        <v>169</v>
      </c>
      <c r="X64" s="30" t="s">
        <v>169</v>
      </c>
      <c r="Y64" s="30" t="s">
        <v>169</v>
      </c>
      <c r="Z64" s="30" t="s">
        <v>169</v>
      </c>
      <c r="AA64" s="30" t="s">
        <v>169</v>
      </c>
      <c r="AB64" s="30" t="s">
        <v>169</v>
      </c>
      <c r="AC64" s="30" t="s">
        <v>169</v>
      </c>
      <c r="AD64" s="30" t="s">
        <v>169</v>
      </c>
      <c r="AE64" s="30" t="s">
        <v>169</v>
      </c>
    </row>
    <row r="65" spans="1:31" s="28" customFormat="1">
      <c r="A65" s="29" t="s">
        <v>133</v>
      </c>
      <c r="B65" s="29" t="s">
        <v>32</v>
      </c>
      <c r="C65" s="30">
        <v>9.359960045662101E-2</v>
      </c>
      <c r="D65" s="30">
        <v>9.6278691495433805E-2</v>
      </c>
      <c r="E65" s="30">
        <v>9.2489940068493148E-2</v>
      </c>
      <c r="F65" s="30">
        <v>1.1639999999999987E-2</v>
      </c>
      <c r="G65" s="30">
        <v>1.1639999999999987E-2</v>
      </c>
      <c r="H65" s="30">
        <v>1.1639999999999987E-2</v>
      </c>
      <c r="I65" s="30">
        <v>1.1671890696347033E-2</v>
      </c>
      <c r="J65" s="30">
        <v>1.1639999999999987E-2</v>
      </c>
      <c r="K65" s="30">
        <v>1.1639999999999987E-2</v>
      </c>
      <c r="L65" s="30">
        <v>1.1639999999999987E-2</v>
      </c>
      <c r="M65" s="30">
        <v>1.1671890696347033E-2</v>
      </c>
      <c r="N65" s="30">
        <v>1.5494593321917808E-2</v>
      </c>
      <c r="O65" s="30">
        <v>1.1639999999999987E-2</v>
      </c>
      <c r="P65" s="30">
        <v>1.9439800228310503E-2</v>
      </c>
      <c r="Q65" s="30" t="s">
        <v>169</v>
      </c>
      <c r="R65" s="30" t="s">
        <v>169</v>
      </c>
      <c r="S65" s="30" t="s">
        <v>169</v>
      </c>
      <c r="T65" s="30" t="s">
        <v>169</v>
      </c>
      <c r="U65" s="30" t="s">
        <v>169</v>
      </c>
      <c r="V65" s="30" t="s">
        <v>169</v>
      </c>
      <c r="W65" s="30" t="s">
        <v>169</v>
      </c>
      <c r="X65" s="30" t="s">
        <v>169</v>
      </c>
      <c r="Y65" s="30" t="s">
        <v>169</v>
      </c>
      <c r="Z65" s="30" t="s">
        <v>169</v>
      </c>
      <c r="AA65" s="30" t="s">
        <v>169</v>
      </c>
      <c r="AB65" s="30" t="s">
        <v>169</v>
      </c>
      <c r="AC65" s="30" t="s">
        <v>169</v>
      </c>
      <c r="AD65" s="30" t="s">
        <v>169</v>
      </c>
      <c r="AE65" s="30" t="s">
        <v>169</v>
      </c>
    </row>
    <row r="66" spans="1:31" s="28" customFormat="1">
      <c r="A66" s="29" t="s">
        <v>133</v>
      </c>
      <c r="B66" s="29" t="s">
        <v>66</v>
      </c>
      <c r="C66" s="30">
        <v>3.6909662355725965E-3</v>
      </c>
      <c r="D66" s="30">
        <v>1.9618476452950787E-3</v>
      </c>
      <c r="E66" s="30">
        <v>7.6833726461959552E-3</v>
      </c>
      <c r="F66" s="30">
        <v>1.0101947628730016E-3</v>
      </c>
      <c r="G66" s="30">
        <v>6.7421029030031489E-4</v>
      </c>
      <c r="H66" s="30">
        <v>1.4026831427681361E-3</v>
      </c>
      <c r="I66" s="30">
        <v>4.8926062643358994E-4</v>
      </c>
      <c r="J66" s="30">
        <v>1.1270214887761172E-3</v>
      </c>
      <c r="K66" s="30">
        <v>9.5246795013969278E-5</v>
      </c>
      <c r="L66" s="30">
        <v>4.404944215240078E-4</v>
      </c>
      <c r="M66" s="30">
        <v>1.9618474881352222E-4</v>
      </c>
      <c r="N66" s="30">
        <v>1.7033507306049005E-2</v>
      </c>
      <c r="O66" s="30">
        <v>1.1487532070240631E-2</v>
      </c>
      <c r="P66" s="30">
        <v>3.4260447134325196E-2</v>
      </c>
      <c r="Q66" s="30">
        <v>1.8400982688453645E-2</v>
      </c>
      <c r="R66" s="30">
        <v>1.8197528573467427E-2</v>
      </c>
      <c r="S66" s="30">
        <v>7.3030761415832451E-2</v>
      </c>
      <c r="T66" s="30">
        <v>9.5910602970923478E-2</v>
      </c>
      <c r="U66" s="30">
        <v>0.12431218675945745</v>
      </c>
      <c r="V66" s="30">
        <v>0.12076928439933762</v>
      </c>
      <c r="W66" s="30">
        <v>9.4807653470383016E-2</v>
      </c>
      <c r="X66" s="30">
        <v>0.1435363232500538</v>
      </c>
      <c r="Y66" s="30">
        <v>0.18354924010372423</v>
      </c>
      <c r="Z66" s="30">
        <v>6.0404373566405434E-2</v>
      </c>
      <c r="AA66" s="30">
        <v>5.931713151741401E-2</v>
      </c>
      <c r="AB66" s="30">
        <v>6.7763343569310713E-2</v>
      </c>
      <c r="AC66" s="30">
        <v>9.8712606035150266E-2</v>
      </c>
      <c r="AD66" s="30">
        <v>0.13956172396222452</v>
      </c>
      <c r="AE66" s="30">
        <v>0.14237420752794541</v>
      </c>
    </row>
    <row r="67" spans="1:31" s="28" customFormat="1">
      <c r="A67" s="29" t="s">
        <v>133</v>
      </c>
      <c r="B67" s="29" t="s">
        <v>65</v>
      </c>
      <c r="C67" s="30" t="s">
        <v>169</v>
      </c>
      <c r="D67" s="30" t="s">
        <v>169</v>
      </c>
      <c r="E67" s="30" t="s">
        <v>169</v>
      </c>
      <c r="F67" s="30" t="s">
        <v>169</v>
      </c>
      <c r="G67" s="30" t="s">
        <v>169</v>
      </c>
      <c r="H67" s="30" t="s">
        <v>169</v>
      </c>
      <c r="I67" s="30" t="s">
        <v>169</v>
      </c>
      <c r="J67" s="30" t="s">
        <v>169</v>
      </c>
      <c r="K67" s="30" t="s">
        <v>169</v>
      </c>
      <c r="L67" s="30" t="s">
        <v>169</v>
      </c>
      <c r="M67" s="30" t="s">
        <v>169</v>
      </c>
      <c r="N67" s="30" t="s">
        <v>169</v>
      </c>
      <c r="O67" s="30" t="s">
        <v>169</v>
      </c>
      <c r="P67" s="30" t="s">
        <v>169</v>
      </c>
      <c r="Q67" s="30" t="s">
        <v>169</v>
      </c>
      <c r="R67" s="30" t="s">
        <v>169</v>
      </c>
      <c r="S67" s="30" t="s">
        <v>169</v>
      </c>
      <c r="T67" s="30" t="s">
        <v>169</v>
      </c>
      <c r="U67" s="30" t="s">
        <v>169</v>
      </c>
      <c r="V67" s="30" t="s">
        <v>169</v>
      </c>
      <c r="W67" s="30" t="s">
        <v>169</v>
      </c>
      <c r="X67" s="30" t="s">
        <v>169</v>
      </c>
      <c r="Y67" s="30" t="s">
        <v>169</v>
      </c>
      <c r="Z67" s="30" t="s">
        <v>169</v>
      </c>
      <c r="AA67" s="30" t="s">
        <v>169</v>
      </c>
      <c r="AB67" s="30" t="s">
        <v>169</v>
      </c>
      <c r="AC67" s="30" t="s">
        <v>169</v>
      </c>
      <c r="AD67" s="30" t="s">
        <v>169</v>
      </c>
      <c r="AE67" s="30" t="s">
        <v>169</v>
      </c>
    </row>
    <row r="68" spans="1:31" s="28" customFormat="1">
      <c r="A68" s="29" t="s">
        <v>133</v>
      </c>
      <c r="B68" s="29" t="s">
        <v>69</v>
      </c>
      <c r="C68" s="30">
        <v>0.34879056026624755</v>
      </c>
      <c r="D68" s="30">
        <v>0.3446084616046769</v>
      </c>
      <c r="E68" s="30">
        <v>0.30544686597862752</v>
      </c>
      <c r="F68" s="30">
        <v>0.33878611031667016</v>
      </c>
      <c r="G68" s="30">
        <v>0.33046713374084979</v>
      </c>
      <c r="H68" s="30">
        <v>0.36469240289720672</v>
      </c>
      <c r="I68" s="30">
        <v>0.3699173744657796</v>
      </c>
      <c r="J68" s="30">
        <v>0.34628250664119981</v>
      </c>
      <c r="K68" s="30">
        <v>0.33727016448449315</v>
      </c>
      <c r="L68" s="30">
        <v>0.34229094189097548</v>
      </c>
      <c r="M68" s="30">
        <v>0.3595097844316425</v>
      </c>
      <c r="N68" s="30">
        <v>0.32556801565324595</v>
      </c>
      <c r="O68" s="30">
        <v>0.33252725855472975</v>
      </c>
      <c r="P68" s="30">
        <v>0.31902454602699215</v>
      </c>
      <c r="Q68" s="30">
        <v>0.35960483489596023</v>
      </c>
      <c r="R68" s="30">
        <v>0.36108362995472126</v>
      </c>
      <c r="S68" s="30">
        <v>0.355225141700445</v>
      </c>
      <c r="T68" s="30">
        <v>0.36084828854959622</v>
      </c>
      <c r="U68" s="30">
        <v>0.36123443206306044</v>
      </c>
      <c r="V68" s="30">
        <v>0.38171173535581304</v>
      </c>
      <c r="W68" s="30">
        <v>0.3441926778028444</v>
      </c>
      <c r="X68" s="30">
        <v>0.33028228266474685</v>
      </c>
      <c r="Y68" s="30">
        <v>0.31721188942412798</v>
      </c>
      <c r="Z68" s="30">
        <v>0.35568330358020367</v>
      </c>
      <c r="AA68" s="30">
        <v>0.35380534399827601</v>
      </c>
      <c r="AB68" s="30">
        <v>0.34651918587371522</v>
      </c>
      <c r="AC68" s="30">
        <v>0.35005826962468833</v>
      </c>
      <c r="AD68" s="30">
        <v>0.32708151341875058</v>
      </c>
      <c r="AE68" s="30">
        <v>0.34541345958361896</v>
      </c>
    </row>
    <row r="69" spans="1:31" s="28" customFormat="1">
      <c r="A69" s="29" t="s">
        <v>133</v>
      </c>
      <c r="B69" s="29" t="s">
        <v>68</v>
      </c>
      <c r="C69" s="30">
        <v>0.30629108436149743</v>
      </c>
      <c r="D69" s="30">
        <v>0.29098743060483062</v>
      </c>
      <c r="E69" s="30">
        <v>0.29365960053689261</v>
      </c>
      <c r="F69" s="30">
        <v>0.28194403428150916</v>
      </c>
      <c r="G69" s="30">
        <v>0.27508561996352648</v>
      </c>
      <c r="H69" s="30">
        <v>0.28163198534147077</v>
      </c>
      <c r="I69" s="30">
        <v>0.29034653681455125</v>
      </c>
      <c r="J69" s="30">
        <v>0.27606691485101653</v>
      </c>
      <c r="K69" s="30">
        <v>0.28770157541243513</v>
      </c>
      <c r="L69" s="30">
        <v>0.29025756410114922</v>
      </c>
      <c r="M69" s="30">
        <v>0.29150772849495349</v>
      </c>
      <c r="N69" s="30">
        <v>0.29611913804122386</v>
      </c>
      <c r="O69" s="30">
        <v>0.28186013055447467</v>
      </c>
      <c r="P69" s="30">
        <v>0.27512107622821858</v>
      </c>
      <c r="Q69" s="30">
        <v>0.2820603547526106</v>
      </c>
      <c r="R69" s="30">
        <v>0.28986325369763866</v>
      </c>
      <c r="S69" s="30">
        <v>0.27605806578294023</v>
      </c>
      <c r="T69" s="30">
        <v>0.28785936747077262</v>
      </c>
      <c r="U69" s="30">
        <v>0.29070753449980152</v>
      </c>
      <c r="V69" s="30">
        <v>0.29111135942758926</v>
      </c>
      <c r="W69" s="30">
        <v>0.2843075719741594</v>
      </c>
      <c r="X69" s="30">
        <v>0.2549189260512113</v>
      </c>
      <c r="Y69" s="30">
        <v>0.24521367906717453</v>
      </c>
      <c r="Z69" s="30">
        <v>0.24457674280144234</v>
      </c>
      <c r="AA69" s="30">
        <v>0.23853009576232714</v>
      </c>
      <c r="AB69" s="30">
        <v>0.21126253878739756</v>
      </c>
      <c r="AC69" s="30">
        <v>0.20530707751448132</v>
      </c>
      <c r="AD69" s="30">
        <v>0.18960339199707291</v>
      </c>
      <c r="AE69" s="30">
        <v>0.20352493334457086</v>
      </c>
    </row>
    <row r="70" spans="1:31" s="28" customFormat="1">
      <c r="A70" s="29" t="s">
        <v>133</v>
      </c>
      <c r="B70" s="29" t="s">
        <v>36</v>
      </c>
      <c r="C70" s="30">
        <v>5.7610483680174858E-2</v>
      </c>
      <c r="D70" s="30">
        <v>5.9391784815524561E-2</v>
      </c>
      <c r="E70" s="30">
        <v>6.235488418785555E-2</v>
      </c>
      <c r="F70" s="30">
        <v>6.5572543542010225E-2</v>
      </c>
      <c r="G70" s="30">
        <v>6.5431554059956501E-2</v>
      </c>
      <c r="H70" s="30">
        <v>6.6169750234847974E-2</v>
      </c>
      <c r="I70" s="30">
        <v>5.8415531979207042E-2</v>
      </c>
      <c r="J70" s="30">
        <v>5.7334729068341132E-2</v>
      </c>
      <c r="K70" s="30">
        <v>5.161133189720124E-2</v>
      </c>
      <c r="L70" s="30">
        <v>5.8478448313765169E-2</v>
      </c>
      <c r="M70" s="30">
        <v>5.8056474067029996E-2</v>
      </c>
      <c r="N70" s="30">
        <v>6.1152977037410308E-2</v>
      </c>
      <c r="O70" s="30">
        <v>6.038495468849054E-2</v>
      </c>
      <c r="P70" s="30">
        <v>5.1731427964547175E-2</v>
      </c>
      <c r="Q70" s="30">
        <v>5.6021638990095136E-2</v>
      </c>
      <c r="R70" s="30">
        <v>5.7158821221024024E-2</v>
      </c>
      <c r="S70" s="30">
        <v>5.5504315077057595E-2</v>
      </c>
      <c r="T70" s="30">
        <v>5.4303662065195026E-2</v>
      </c>
      <c r="U70" s="30">
        <v>0.10442671189933933</v>
      </c>
      <c r="V70" s="30">
        <v>9.935734621966992E-2</v>
      </c>
      <c r="W70" s="30">
        <v>0.12601034793233348</v>
      </c>
      <c r="X70" s="30">
        <v>0.12561925428834742</v>
      </c>
      <c r="Y70" s="30">
        <v>0.12233563307552066</v>
      </c>
      <c r="Z70" s="30">
        <v>0.12678381332692659</v>
      </c>
      <c r="AA70" s="30">
        <v>0.12914792798062374</v>
      </c>
      <c r="AB70" s="30">
        <v>0.1256084211102306</v>
      </c>
      <c r="AC70" s="30">
        <v>0.12484779577624627</v>
      </c>
      <c r="AD70" s="30">
        <v>0.12175463563940314</v>
      </c>
      <c r="AE70" s="30">
        <v>0.11652521279288872</v>
      </c>
    </row>
    <row r="71" spans="1:31" s="28" customFormat="1">
      <c r="A71" s="29" t="s">
        <v>133</v>
      </c>
      <c r="B71" s="29" t="s">
        <v>73</v>
      </c>
      <c r="C71" s="30" t="s">
        <v>169</v>
      </c>
      <c r="D71" s="30" t="s">
        <v>169</v>
      </c>
      <c r="E71" s="30" t="s">
        <v>169</v>
      </c>
      <c r="F71" s="30" t="s">
        <v>169</v>
      </c>
      <c r="G71" s="30" t="s">
        <v>169</v>
      </c>
      <c r="H71" s="30" t="s">
        <v>169</v>
      </c>
      <c r="I71" s="30" t="s">
        <v>169</v>
      </c>
      <c r="J71" s="30" t="s">
        <v>169</v>
      </c>
      <c r="K71" s="30" t="s">
        <v>169</v>
      </c>
      <c r="L71" s="30" t="s">
        <v>169</v>
      </c>
      <c r="M71" s="30" t="s">
        <v>169</v>
      </c>
      <c r="N71" s="30" t="s">
        <v>169</v>
      </c>
      <c r="O71" s="30" t="s">
        <v>169</v>
      </c>
      <c r="P71" s="30" t="s">
        <v>169</v>
      </c>
      <c r="Q71" s="30" t="s">
        <v>169</v>
      </c>
      <c r="R71" s="30" t="s">
        <v>169</v>
      </c>
      <c r="S71" s="30" t="s">
        <v>169</v>
      </c>
      <c r="T71" s="30" t="s">
        <v>169</v>
      </c>
      <c r="U71" s="30" t="s">
        <v>169</v>
      </c>
      <c r="V71" s="30" t="s">
        <v>169</v>
      </c>
      <c r="W71" s="30" t="s">
        <v>169</v>
      </c>
      <c r="X71" s="30" t="s">
        <v>169</v>
      </c>
      <c r="Y71" s="30" t="s">
        <v>169</v>
      </c>
      <c r="Z71" s="30" t="s">
        <v>169</v>
      </c>
      <c r="AA71" s="30" t="s">
        <v>169</v>
      </c>
      <c r="AB71" s="30" t="s">
        <v>169</v>
      </c>
      <c r="AC71" s="30" t="s">
        <v>169</v>
      </c>
      <c r="AD71" s="30" t="s">
        <v>169</v>
      </c>
      <c r="AE71" s="30" t="s">
        <v>169</v>
      </c>
    </row>
    <row r="72" spans="1:31" s="28" customFormat="1">
      <c r="A72" s="29" t="s">
        <v>133</v>
      </c>
      <c r="B72" s="29" t="s">
        <v>56</v>
      </c>
      <c r="C72" s="30">
        <v>9.5789655224321882E-2</v>
      </c>
      <c r="D72" s="30">
        <v>0.10309496986525886</v>
      </c>
      <c r="E72" s="30">
        <v>0.10535823393938826</v>
      </c>
      <c r="F72" s="30">
        <v>0.1044943992712673</v>
      </c>
      <c r="G72" s="30">
        <v>0.10404629939682693</v>
      </c>
      <c r="H72" s="30">
        <v>0.10138803020066976</v>
      </c>
      <c r="I72" s="30">
        <v>8.7247752057246206E-2</v>
      </c>
      <c r="J72" s="30">
        <v>8.5549345926123344E-2</v>
      </c>
      <c r="K72" s="30">
        <v>7.6944403199185316E-2</v>
      </c>
      <c r="L72" s="30">
        <v>7.636830852036644E-2</v>
      </c>
      <c r="M72" s="30">
        <v>7.6715050827966272E-2</v>
      </c>
      <c r="N72" s="30">
        <v>7.8420867153100468E-2</v>
      </c>
      <c r="O72" s="30">
        <v>7.7973685439016255E-2</v>
      </c>
      <c r="P72" s="30">
        <v>7.1386602635244725E-2</v>
      </c>
      <c r="Q72" s="30">
        <v>7.6208803883204571E-2</v>
      </c>
      <c r="R72" s="30">
        <v>7.5260589059257282E-2</v>
      </c>
      <c r="S72" s="30">
        <v>7.1997566090360718E-2</v>
      </c>
      <c r="T72" s="30">
        <v>6.9251980611591948E-2</v>
      </c>
      <c r="U72" s="30">
        <v>6.403719683575447E-2</v>
      </c>
      <c r="V72" s="30">
        <v>5.9524117444510263E-2</v>
      </c>
      <c r="W72" s="30">
        <v>5.1321188129170692E-2</v>
      </c>
      <c r="X72" s="30">
        <v>5.0829779044460878E-2</v>
      </c>
      <c r="Y72" s="30">
        <v>4.7827279228563391E-2</v>
      </c>
      <c r="Z72" s="30">
        <v>5.101475576070777E-2</v>
      </c>
      <c r="AA72" s="30">
        <v>5.1068894525414812E-2</v>
      </c>
      <c r="AB72" s="30">
        <v>4.9117823767127887E-2</v>
      </c>
      <c r="AC72" s="30">
        <v>4.7159889133490653E-2</v>
      </c>
      <c r="AD72" s="30">
        <v>4.5945445985674238E-2</v>
      </c>
      <c r="AE72" s="30">
        <v>4.1381608729988015E-2</v>
      </c>
    </row>
    <row r="74" spans="1:31" s="28" customFormat="1"/>
    <row r="75" spans="1:31" s="28" customFormat="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s="28" customFormat="1">
      <c r="A76" s="29" t="s">
        <v>134</v>
      </c>
      <c r="B76" s="29" t="s">
        <v>64</v>
      </c>
      <c r="C76" s="30" t="s">
        <v>169</v>
      </c>
      <c r="D76" s="30" t="s">
        <v>169</v>
      </c>
      <c r="E76" s="30" t="s">
        <v>169</v>
      </c>
      <c r="F76" s="30" t="s">
        <v>169</v>
      </c>
      <c r="G76" s="30" t="s">
        <v>169</v>
      </c>
      <c r="H76" s="30" t="s">
        <v>169</v>
      </c>
      <c r="I76" s="30" t="s">
        <v>169</v>
      </c>
      <c r="J76" s="30" t="s">
        <v>169</v>
      </c>
      <c r="K76" s="30" t="s">
        <v>169</v>
      </c>
      <c r="L76" s="30" t="s">
        <v>169</v>
      </c>
      <c r="M76" s="30" t="s">
        <v>169</v>
      </c>
      <c r="N76" s="30" t="s">
        <v>169</v>
      </c>
      <c r="O76" s="30" t="s">
        <v>169</v>
      </c>
      <c r="P76" s="30" t="s">
        <v>169</v>
      </c>
      <c r="Q76" s="30" t="s">
        <v>169</v>
      </c>
      <c r="R76" s="30" t="s">
        <v>169</v>
      </c>
      <c r="S76" s="30" t="s">
        <v>169</v>
      </c>
      <c r="T76" s="30" t="s">
        <v>169</v>
      </c>
      <c r="U76" s="30" t="s">
        <v>169</v>
      </c>
      <c r="V76" s="30" t="s">
        <v>169</v>
      </c>
      <c r="W76" s="30" t="s">
        <v>169</v>
      </c>
      <c r="X76" s="30" t="s">
        <v>169</v>
      </c>
      <c r="Y76" s="30" t="s">
        <v>169</v>
      </c>
      <c r="Z76" s="30" t="s">
        <v>169</v>
      </c>
      <c r="AA76" s="30" t="s">
        <v>169</v>
      </c>
      <c r="AB76" s="30" t="s">
        <v>169</v>
      </c>
      <c r="AC76" s="30" t="s">
        <v>169</v>
      </c>
      <c r="AD76" s="30" t="s">
        <v>169</v>
      </c>
      <c r="AE76" s="30" t="s">
        <v>169</v>
      </c>
    </row>
    <row r="77" spans="1:31" s="28" customFormat="1">
      <c r="A77" s="29" t="s">
        <v>134</v>
      </c>
      <c r="B77" s="29" t="s">
        <v>71</v>
      </c>
      <c r="C77" s="30" t="s">
        <v>169</v>
      </c>
      <c r="D77" s="30" t="s">
        <v>169</v>
      </c>
      <c r="E77" s="30" t="s">
        <v>169</v>
      </c>
      <c r="F77" s="30" t="s">
        <v>169</v>
      </c>
      <c r="G77" s="30" t="s">
        <v>169</v>
      </c>
      <c r="H77" s="30" t="s">
        <v>169</v>
      </c>
      <c r="I77" s="30" t="s">
        <v>169</v>
      </c>
      <c r="J77" s="30" t="s">
        <v>169</v>
      </c>
      <c r="K77" s="30" t="s">
        <v>169</v>
      </c>
      <c r="L77" s="30" t="s">
        <v>169</v>
      </c>
      <c r="M77" s="30" t="s">
        <v>169</v>
      </c>
      <c r="N77" s="30" t="s">
        <v>169</v>
      </c>
      <c r="O77" s="30" t="s">
        <v>169</v>
      </c>
      <c r="P77" s="30" t="s">
        <v>169</v>
      </c>
      <c r="Q77" s="30" t="s">
        <v>169</v>
      </c>
      <c r="R77" s="30" t="s">
        <v>169</v>
      </c>
      <c r="S77" s="30" t="s">
        <v>169</v>
      </c>
      <c r="T77" s="30" t="s">
        <v>169</v>
      </c>
      <c r="U77" s="30" t="s">
        <v>169</v>
      </c>
      <c r="V77" s="30" t="s">
        <v>169</v>
      </c>
      <c r="W77" s="30" t="s">
        <v>169</v>
      </c>
      <c r="X77" s="30" t="s">
        <v>169</v>
      </c>
      <c r="Y77" s="30" t="s">
        <v>169</v>
      </c>
      <c r="Z77" s="30" t="s">
        <v>169</v>
      </c>
      <c r="AA77" s="30" t="s">
        <v>169</v>
      </c>
      <c r="AB77" s="30" t="s">
        <v>169</v>
      </c>
      <c r="AC77" s="30" t="s">
        <v>169</v>
      </c>
      <c r="AD77" s="30" t="s">
        <v>169</v>
      </c>
      <c r="AE77" s="30" t="s">
        <v>169</v>
      </c>
    </row>
    <row r="78" spans="1:31" s="28" customFormat="1">
      <c r="A78" s="29" t="s">
        <v>134</v>
      </c>
      <c r="B78" s="29" t="s">
        <v>20</v>
      </c>
      <c r="C78" s="30">
        <v>4.6124873770635754E-9</v>
      </c>
      <c r="D78" s="30">
        <v>4.5706815836845807E-9</v>
      </c>
      <c r="E78" s="30">
        <v>4.7828317088162976E-9</v>
      </c>
      <c r="F78" s="30">
        <v>4.8252156875658594E-9</v>
      </c>
      <c r="G78" s="30">
        <v>4.8463042237442925E-9</v>
      </c>
      <c r="H78" s="30">
        <v>4.9973579645240607E-9</v>
      </c>
      <c r="I78" s="30">
        <v>5.4201467553565159E-9</v>
      </c>
      <c r="J78" s="30">
        <v>5.7622332718651212E-9</v>
      </c>
      <c r="K78" s="30">
        <v>5.8919339436248681E-9</v>
      </c>
      <c r="L78" s="30">
        <v>6.0572642255005273E-9</v>
      </c>
      <c r="M78" s="30">
        <v>6.1736844704952582E-9</v>
      </c>
      <c r="N78" s="30">
        <v>7.3875806770283962E-9</v>
      </c>
      <c r="O78" s="30">
        <v>7.4002870345977669E-9</v>
      </c>
      <c r="P78" s="30">
        <v>7.4616707279592558E-9</v>
      </c>
      <c r="Q78" s="30">
        <v>7.4493759878819812E-9</v>
      </c>
      <c r="R78" s="30">
        <v>7.5280893264840187E-9</v>
      </c>
      <c r="S78" s="30">
        <v>8.1918304904285215E-9</v>
      </c>
      <c r="T78" s="30">
        <v>8.2819991438356167E-9</v>
      </c>
      <c r="U78" s="30">
        <v>9.3856389401123995E-9</v>
      </c>
      <c r="V78" s="30">
        <v>9.3561693229715473E-9</v>
      </c>
      <c r="W78" s="30">
        <v>1.0269896491921321E-8</v>
      </c>
      <c r="X78" s="30">
        <v>1.0263303477344572E-8</v>
      </c>
      <c r="Y78" s="30">
        <v>1.0316914734808569E-8</v>
      </c>
      <c r="Z78" s="30">
        <v>1.0190873068141902E-8</v>
      </c>
      <c r="AA78" s="30">
        <v>1.0253611257463996E-8</v>
      </c>
      <c r="AB78" s="30">
        <v>1.0844187961011536E-8</v>
      </c>
      <c r="AC78" s="30">
        <v>1.1256765893923428E-8</v>
      </c>
      <c r="AD78" s="30">
        <v>1.2698379324727783E-8</v>
      </c>
      <c r="AE78" s="30">
        <v>1.2604898248155954E-8</v>
      </c>
    </row>
    <row r="79" spans="1:31" s="28" customFormat="1">
      <c r="A79" s="29" t="s">
        <v>134</v>
      </c>
      <c r="B79" s="29" t="s">
        <v>32</v>
      </c>
      <c r="C79" s="30" t="s">
        <v>169</v>
      </c>
      <c r="D79" s="30" t="s">
        <v>169</v>
      </c>
      <c r="E79" s="30" t="s">
        <v>169</v>
      </c>
      <c r="F79" s="30" t="s">
        <v>169</v>
      </c>
      <c r="G79" s="30" t="s">
        <v>169</v>
      </c>
      <c r="H79" s="30" t="s">
        <v>169</v>
      </c>
      <c r="I79" s="30" t="s">
        <v>169</v>
      </c>
      <c r="J79" s="30" t="s">
        <v>169</v>
      </c>
      <c r="K79" s="30" t="s">
        <v>169</v>
      </c>
      <c r="L79" s="30" t="s">
        <v>169</v>
      </c>
      <c r="M79" s="30" t="s">
        <v>169</v>
      </c>
      <c r="N79" s="30" t="s">
        <v>169</v>
      </c>
      <c r="O79" s="30" t="s">
        <v>169</v>
      </c>
      <c r="P79" s="30" t="s">
        <v>169</v>
      </c>
      <c r="Q79" s="30" t="s">
        <v>169</v>
      </c>
      <c r="R79" s="30" t="s">
        <v>169</v>
      </c>
      <c r="S79" s="30" t="s">
        <v>169</v>
      </c>
      <c r="T79" s="30" t="s">
        <v>169</v>
      </c>
      <c r="U79" s="30" t="s">
        <v>169</v>
      </c>
      <c r="V79" s="30" t="s">
        <v>169</v>
      </c>
      <c r="W79" s="30" t="s">
        <v>169</v>
      </c>
      <c r="X79" s="30" t="s">
        <v>169</v>
      </c>
      <c r="Y79" s="30" t="s">
        <v>169</v>
      </c>
      <c r="Z79" s="30" t="s">
        <v>169</v>
      </c>
      <c r="AA79" s="30" t="s">
        <v>169</v>
      </c>
      <c r="AB79" s="30" t="s">
        <v>169</v>
      </c>
      <c r="AC79" s="30" t="s">
        <v>169</v>
      </c>
      <c r="AD79" s="30" t="s">
        <v>169</v>
      </c>
      <c r="AE79" s="30" t="s">
        <v>169</v>
      </c>
    </row>
    <row r="80" spans="1:31" s="28" customFormat="1">
      <c r="A80" s="29" t="s">
        <v>134</v>
      </c>
      <c r="B80" s="29" t="s">
        <v>66</v>
      </c>
      <c r="C80" s="30">
        <v>4.2863663357447023E-9</v>
      </c>
      <c r="D80" s="30">
        <v>4.1687060053357829E-9</v>
      </c>
      <c r="E80" s="30">
        <v>4.3717982658662849E-9</v>
      </c>
      <c r="F80" s="30">
        <v>4.485088694782207E-9</v>
      </c>
      <c r="G80" s="30">
        <v>4.5857604150633628E-9</v>
      </c>
      <c r="H80" s="30">
        <v>4.850458865630291E-9</v>
      </c>
      <c r="I80" s="30">
        <v>5.1811720794212705E-9</v>
      </c>
      <c r="J80" s="30">
        <v>5.509579485403519E-9</v>
      </c>
      <c r="K80" s="30">
        <v>5.6583407726642884E-9</v>
      </c>
      <c r="L80" s="30">
        <v>5.8206633189677278E-9</v>
      </c>
      <c r="M80" s="30">
        <v>5.8996630496126413E-9</v>
      </c>
      <c r="N80" s="30">
        <v>3.5474917670450461E-4</v>
      </c>
      <c r="O80" s="30">
        <v>6.8971064209122158E-9</v>
      </c>
      <c r="P80" s="30">
        <v>7.2173576907290466E-9</v>
      </c>
      <c r="Q80" s="30">
        <v>3.0345532069083169E-4</v>
      </c>
      <c r="R80" s="30">
        <v>1.6239953190241648E-4</v>
      </c>
      <c r="S80" s="30">
        <v>9.9056958637704562E-4</v>
      </c>
      <c r="T80" s="30">
        <v>8.0630918116053575E-9</v>
      </c>
      <c r="U80" s="30">
        <v>4.058556553000744E-4</v>
      </c>
      <c r="V80" s="30">
        <v>3.2918829286372227E-4</v>
      </c>
      <c r="W80" s="30">
        <v>6.8016209288556913E-4</v>
      </c>
      <c r="X80" s="30">
        <v>2.4748644111163573E-8</v>
      </c>
      <c r="Y80" s="30">
        <v>5.3060415514879556E-4</v>
      </c>
      <c r="Z80" s="30">
        <v>2.3979697313050896E-3</v>
      </c>
      <c r="AA80" s="30">
        <v>5.8920403795189745E-4</v>
      </c>
      <c r="AB80" s="30">
        <v>1.1978765410399935E-3</v>
      </c>
      <c r="AC80" s="30">
        <v>7.9352206710655811E-4</v>
      </c>
      <c r="AD80" s="30">
        <v>3.052004452021315E-3</v>
      </c>
      <c r="AE80" s="30">
        <v>2.0364548950698711E-3</v>
      </c>
    </row>
    <row r="81" spans="1:31" s="28" customFormat="1">
      <c r="A81" s="29" t="s">
        <v>134</v>
      </c>
      <c r="B81" s="29" t="s">
        <v>65</v>
      </c>
      <c r="C81" s="30">
        <v>0.3647614406650786</v>
      </c>
      <c r="D81" s="30">
        <v>0.37093790250200692</v>
      </c>
      <c r="E81" s="30">
        <v>0.38798317164905671</v>
      </c>
      <c r="F81" s="30">
        <v>0.43642867902411553</v>
      </c>
      <c r="G81" s="30">
        <v>0.43452099639789205</v>
      </c>
      <c r="H81" s="30">
        <v>0.37378517942619449</v>
      </c>
      <c r="I81" s="30">
        <v>0.43300783365247958</v>
      </c>
      <c r="J81" s="30">
        <v>0.45772584160241375</v>
      </c>
      <c r="K81" s="30">
        <v>0.39093802012154077</v>
      </c>
      <c r="L81" s="30">
        <v>0.35905115726597009</v>
      </c>
      <c r="M81" s="30">
        <v>0.35703115843255262</v>
      </c>
      <c r="N81" s="30">
        <v>0.43257739120361549</v>
      </c>
      <c r="O81" s="30">
        <v>0.42689212222827394</v>
      </c>
      <c r="P81" s="30">
        <v>0.42736950704758425</v>
      </c>
      <c r="Q81" s="30">
        <v>0.40007262553688477</v>
      </c>
      <c r="R81" s="30">
        <v>0.36148639759736539</v>
      </c>
      <c r="S81" s="30">
        <v>0.40888374813998957</v>
      </c>
      <c r="T81" s="30">
        <v>0.36688620374032144</v>
      </c>
      <c r="U81" s="30">
        <v>0.33534941312506145</v>
      </c>
      <c r="V81" s="30">
        <v>0.34871081668529336</v>
      </c>
      <c r="W81" s="30">
        <v>0.33288305862907019</v>
      </c>
      <c r="X81" s="30">
        <v>0.35639513048600396</v>
      </c>
      <c r="Y81" s="30">
        <v>0.37458473703753992</v>
      </c>
      <c r="Z81" s="30">
        <v>0.37468820190660523</v>
      </c>
      <c r="AA81" s="30">
        <v>0.36160433269319098</v>
      </c>
      <c r="AB81" s="30">
        <v>0.37864338963622185</v>
      </c>
      <c r="AC81" s="30">
        <v>0.35876997745584199</v>
      </c>
      <c r="AD81" s="30">
        <v>0.36372086138579762</v>
      </c>
      <c r="AE81" s="30">
        <v>0.3344633418582772</v>
      </c>
    </row>
    <row r="82" spans="1:31" s="28" customFormat="1">
      <c r="A82" s="29" t="s">
        <v>134</v>
      </c>
      <c r="B82" s="29" t="s">
        <v>69</v>
      </c>
      <c r="C82" s="30">
        <v>0.26664339102971557</v>
      </c>
      <c r="D82" s="30">
        <v>0.32224455120348466</v>
      </c>
      <c r="E82" s="30">
        <v>0.32493148893997487</v>
      </c>
      <c r="F82" s="30">
        <v>0.34768043937020271</v>
      </c>
      <c r="G82" s="30">
        <v>0.37941749134366903</v>
      </c>
      <c r="H82" s="30">
        <v>0.39423433275995695</v>
      </c>
      <c r="I82" s="30">
        <v>0.41031656395735489</v>
      </c>
      <c r="J82" s="30">
        <v>0.39165696220857188</v>
      </c>
      <c r="K82" s="30">
        <v>0.39207743277809004</v>
      </c>
      <c r="L82" s="30">
        <v>0.37995936568311289</v>
      </c>
      <c r="M82" s="30">
        <v>0.42087760588186013</v>
      </c>
      <c r="N82" s="30">
        <v>0.39251224190771733</v>
      </c>
      <c r="O82" s="30">
        <v>0.39179402951464948</v>
      </c>
      <c r="P82" s="30">
        <v>0.41302515596633776</v>
      </c>
      <c r="Q82" s="30">
        <v>0.41251424772745005</v>
      </c>
      <c r="R82" s="30">
        <v>0.42017550214609489</v>
      </c>
      <c r="S82" s="30">
        <v>0.40269983568826623</v>
      </c>
      <c r="T82" s="30">
        <v>0.39362054029752708</v>
      </c>
      <c r="U82" s="30">
        <v>0.37456222117968579</v>
      </c>
      <c r="V82" s="30">
        <v>0.3894438345938756</v>
      </c>
      <c r="W82" s="30">
        <v>0.36978181895096729</v>
      </c>
      <c r="X82" s="30">
        <v>0.3611853139175793</v>
      </c>
      <c r="Y82" s="30">
        <v>0.37598912803316753</v>
      </c>
      <c r="Z82" s="30">
        <v>0.3911435286675648</v>
      </c>
      <c r="AA82" s="30">
        <v>0.39505051026370991</v>
      </c>
      <c r="AB82" s="30">
        <v>0.37474364913316649</v>
      </c>
      <c r="AC82" s="30">
        <v>0.37069180325127576</v>
      </c>
      <c r="AD82" s="30">
        <v>0.34792682088054122</v>
      </c>
      <c r="AE82" s="30">
        <v>0.36673106618854878</v>
      </c>
    </row>
    <row r="83" spans="1:31" s="28" customFormat="1">
      <c r="A83" s="29" t="s">
        <v>134</v>
      </c>
      <c r="B83" s="29" t="s">
        <v>68</v>
      </c>
      <c r="C83" s="30" t="s">
        <v>169</v>
      </c>
      <c r="D83" s="30" t="s">
        <v>169</v>
      </c>
      <c r="E83" s="30" t="s">
        <v>169</v>
      </c>
      <c r="F83" s="30" t="s">
        <v>169</v>
      </c>
      <c r="G83" s="30" t="s">
        <v>169</v>
      </c>
      <c r="H83" s="30" t="s">
        <v>169</v>
      </c>
      <c r="I83" s="30" t="s">
        <v>169</v>
      </c>
      <c r="J83" s="30" t="s">
        <v>169</v>
      </c>
      <c r="K83" s="30" t="s">
        <v>169</v>
      </c>
      <c r="L83" s="30" t="s">
        <v>169</v>
      </c>
      <c r="M83" s="30" t="s">
        <v>169</v>
      </c>
      <c r="N83" s="30" t="s">
        <v>169</v>
      </c>
      <c r="O83" s="30" t="s">
        <v>169</v>
      </c>
      <c r="P83" s="30" t="s">
        <v>169</v>
      </c>
      <c r="Q83" s="30" t="s">
        <v>169</v>
      </c>
      <c r="R83" s="30" t="s">
        <v>169</v>
      </c>
      <c r="S83" s="30" t="s">
        <v>169</v>
      </c>
      <c r="T83" s="30" t="s">
        <v>169</v>
      </c>
      <c r="U83" s="30" t="s">
        <v>169</v>
      </c>
      <c r="V83" s="30" t="s">
        <v>169</v>
      </c>
      <c r="W83" s="30" t="s">
        <v>169</v>
      </c>
      <c r="X83" s="30" t="s">
        <v>169</v>
      </c>
      <c r="Y83" s="30" t="s">
        <v>169</v>
      </c>
      <c r="Z83" s="30" t="s">
        <v>169</v>
      </c>
      <c r="AA83" s="30" t="s">
        <v>169</v>
      </c>
      <c r="AB83" s="30" t="s">
        <v>169</v>
      </c>
      <c r="AC83" s="30" t="s">
        <v>169</v>
      </c>
      <c r="AD83" s="30" t="s">
        <v>169</v>
      </c>
      <c r="AE83" s="30" t="s">
        <v>169</v>
      </c>
    </row>
    <row r="84" spans="1:31" s="28" customFormat="1">
      <c r="A84" s="29" t="s">
        <v>134</v>
      </c>
      <c r="B84" s="29" t="s">
        <v>36</v>
      </c>
      <c r="C84" s="30" t="s">
        <v>169</v>
      </c>
      <c r="D84" s="30" t="s">
        <v>169</v>
      </c>
      <c r="E84" s="30" t="s">
        <v>169</v>
      </c>
      <c r="F84" s="30" t="s">
        <v>169</v>
      </c>
      <c r="G84" s="30" t="s">
        <v>169</v>
      </c>
      <c r="H84" s="30" t="s">
        <v>169</v>
      </c>
      <c r="I84" s="30" t="s">
        <v>169</v>
      </c>
      <c r="J84" s="30" t="s">
        <v>169</v>
      </c>
      <c r="K84" s="30" t="s">
        <v>169</v>
      </c>
      <c r="L84" s="30" t="s">
        <v>169</v>
      </c>
      <c r="M84" s="30" t="s">
        <v>169</v>
      </c>
      <c r="N84" s="30" t="s">
        <v>169</v>
      </c>
      <c r="O84" s="30" t="s">
        <v>169</v>
      </c>
      <c r="P84" s="30" t="s">
        <v>169</v>
      </c>
      <c r="Q84" s="30" t="s">
        <v>169</v>
      </c>
      <c r="R84" s="30" t="s">
        <v>169</v>
      </c>
      <c r="S84" s="30" t="s">
        <v>169</v>
      </c>
      <c r="T84" s="30" t="s">
        <v>169</v>
      </c>
      <c r="U84" s="30" t="s">
        <v>169</v>
      </c>
      <c r="V84" s="30" t="s">
        <v>169</v>
      </c>
      <c r="W84" s="30" t="s">
        <v>169</v>
      </c>
      <c r="X84" s="30" t="s">
        <v>169</v>
      </c>
      <c r="Y84" s="30" t="s">
        <v>169</v>
      </c>
      <c r="Z84" s="30" t="s">
        <v>169</v>
      </c>
      <c r="AA84" s="30" t="s">
        <v>169</v>
      </c>
      <c r="AB84" s="30" t="s">
        <v>169</v>
      </c>
      <c r="AC84" s="30" t="s">
        <v>169</v>
      </c>
      <c r="AD84" s="30" t="s">
        <v>169</v>
      </c>
      <c r="AE84" s="30" t="s">
        <v>169</v>
      </c>
    </row>
    <row r="85" spans="1:31" s="28" customFormat="1">
      <c r="A85" s="29" t="s">
        <v>134</v>
      </c>
      <c r="B85" s="29" t="s">
        <v>73</v>
      </c>
      <c r="C85" s="30" t="s">
        <v>169</v>
      </c>
      <c r="D85" s="30" t="s">
        <v>169</v>
      </c>
      <c r="E85" s="30" t="s">
        <v>169</v>
      </c>
      <c r="F85" s="30" t="s">
        <v>169</v>
      </c>
      <c r="G85" s="30" t="s">
        <v>169</v>
      </c>
      <c r="H85" s="30" t="s">
        <v>169</v>
      </c>
      <c r="I85" s="30" t="s">
        <v>169</v>
      </c>
      <c r="J85" s="30" t="s">
        <v>169</v>
      </c>
      <c r="K85" s="30" t="s">
        <v>169</v>
      </c>
      <c r="L85" s="30" t="s">
        <v>169</v>
      </c>
      <c r="M85" s="30" t="s">
        <v>169</v>
      </c>
      <c r="N85" s="30" t="s">
        <v>169</v>
      </c>
      <c r="O85" s="30" t="s">
        <v>169</v>
      </c>
      <c r="P85" s="30" t="s">
        <v>169</v>
      </c>
      <c r="Q85" s="30" t="s">
        <v>169</v>
      </c>
      <c r="R85" s="30" t="s">
        <v>169</v>
      </c>
      <c r="S85" s="30" t="s">
        <v>169</v>
      </c>
      <c r="T85" s="30" t="s">
        <v>169</v>
      </c>
      <c r="U85" s="30" t="s">
        <v>169</v>
      </c>
      <c r="V85" s="30" t="s">
        <v>169</v>
      </c>
      <c r="W85" s="30" t="s">
        <v>169</v>
      </c>
      <c r="X85" s="30" t="s">
        <v>169</v>
      </c>
      <c r="Y85" s="30" t="s">
        <v>169</v>
      </c>
      <c r="Z85" s="30" t="s">
        <v>169</v>
      </c>
      <c r="AA85" s="30" t="s">
        <v>169</v>
      </c>
      <c r="AB85" s="30" t="s">
        <v>169</v>
      </c>
      <c r="AC85" s="30" t="s">
        <v>169</v>
      </c>
      <c r="AD85" s="30" t="s">
        <v>169</v>
      </c>
      <c r="AE85" s="30" t="s">
        <v>169</v>
      </c>
    </row>
    <row r="86" spans="1:31" s="28" customFormat="1">
      <c r="A86" s="29" t="s">
        <v>134</v>
      </c>
      <c r="B86" s="29" t="s">
        <v>56</v>
      </c>
      <c r="C86" s="30" t="s">
        <v>169</v>
      </c>
      <c r="D86" s="30">
        <v>3.4300142436115892E-2</v>
      </c>
      <c r="E86" s="30">
        <v>1.5636409701295716E-2</v>
      </c>
      <c r="F86" s="30">
        <v>2.0898664555157303E-2</v>
      </c>
      <c r="G86" s="30">
        <v>4.0468237507993172E-2</v>
      </c>
      <c r="H86" s="30">
        <v>4.311079308761611E-2</v>
      </c>
      <c r="I86" s="30">
        <v>6.3960142156163732E-2</v>
      </c>
      <c r="J86" s="30">
        <v>5.8031363083456036E-2</v>
      </c>
      <c r="K86" s="30">
        <v>5.477941070704765E-2</v>
      </c>
      <c r="L86" s="30">
        <v>6.3200267081261724E-2</v>
      </c>
      <c r="M86" s="30">
        <v>6.6125837226916909E-2</v>
      </c>
      <c r="N86" s="30">
        <v>6.7071566221619749E-2</v>
      </c>
      <c r="O86" s="30">
        <v>6.0540028996968351E-2</v>
      </c>
      <c r="P86" s="30">
        <v>6.6764381316416779E-2</v>
      </c>
      <c r="Q86" s="30">
        <v>6.4606879728968752E-2</v>
      </c>
      <c r="R86" s="30">
        <v>6.2050258433054013E-2</v>
      </c>
      <c r="S86" s="30">
        <v>6.1381040294993715E-2</v>
      </c>
      <c r="T86" s="30">
        <v>5.5788023970649622E-2</v>
      </c>
      <c r="U86" s="30">
        <v>6.6042457553275827E-2</v>
      </c>
      <c r="V86" s="30">
        <v>6.7335267157158915E-2</v>
      </c>
      <c r="W86" s="30">
        <v>6.4590620000906859E-2</v>
      </c>
      <c r="X86" s="30">
        <v>6.1706279595993077E-2</v>
      </c>
      <c r="Y86" s="30">
        <v>6.519446279399542E-2</v>
      </c>
      <c r="Z86" s="30">
        <v>5.7745437536483486E-2</v>
      </c>
      <c r="AA86" s="30">
        <v>5.6742183195788498E-2</v>
      </c>
      <c r="AB86" s="30">
        <v>5.6723445983183969E-2</v>
      </c>
      <c r="AC86" s="30">
        <v>5.3609188880925328E-2</v>
      </c>
      <c r="AD86" s="30">
        <v>5.4171055708465685E-2</v>
      </c>
      <c r="AE86" s="30">
        <v>5.5677762214294518E-2</v>
      </c>
    </row>
    <row r="88" spans="1:31" s="28" customFormat="1" collapsed="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row>
    <row r="89" spans="1:31" s="28" customForma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row>
    <row r="90" spans="1:31" s="28" customFormat="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row>
    <row r="91" spans="1:31" s="28" customFormat="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row>
    <row r="92" spans="1:31" s="28" customFormat="1">
      <c r="A92" s="29" t="s">
        <v>40</v>
      </c>
      <c r="B92" s="29" t="s">
        <v>70</v>
      </c>
      <c r="C92" s="31">
        <v>0.1168831428286425</v>
      </c>
      <c r="D92" s="31">
        <v>7.2250200871883344E-2</v>
      </c>
      <c r="E92" s="31">
        <v>7.3149584893026698E-2</v>
      </c>
      <c r="F92" s="31">
        <v>8.4293098571024697E-2</v>
      </c>
      <c r="G92" s="31">
        <v>8.3349830034374642E-2</v>
      </c>
      <c r="H92" s="31">
        <v>8.530981983541841E-2</v>
      </c>
      <c r="I92" s="31">
        <v>7.5338093800428815E-2</v>
      </c>
      <c r="J92" s="31">
        <v>7.3075630882186562E-2</v>
      </c>
      <c r="K92" s="31">
        <v>6.6115572115203317E-2</v>
      </c>
      <c r="L92" s="31">
        <v>6.8978820840263133E-2</v>
      </c>
      <c r="M92" s="31">
        <v>6.9029689524781043E-2</v>
      </c>
      <c r="N92" s="31">
        <v>7.3642044633524958E-2</v>
      </c>
      <c r="O92" s="31">
        <v>7.227555763947105E-2</v>
      </c>
      <c r="P92" s="31">
        <v>6.6050742917330887E-2</v>
      </c>
      <c r="Q92" s="31">
        <v>7.1075901320967874E-2</v>
      </c>
      <c r="R92" s="31">
        <v>7.2587774712143852E-2</v>
      </c>
      <c r="S92" s="31">
        <v>0.12952305874306702</v>
      </c>
      <c r="T92" s="31">
        <v>0.12799259650681397</v>
      </c>
      <c r="U92" s="31">
        <v>0.13683036991492747</v>
      </c>
      <c r="V92" s="31">
        <v>0.13309857002513387</v>
      </c>
      <c r="W92" s="31">
        <v>0.15198774057196085</v>
      </c>
      <c r="X92" s="31">
        <v>0.16400725022231644</v>
      </c>
      <c r="Y92" s="31">
        <v>0.16239900393497281</v>
      </c>
      <c r="Z92" s="31">
        <v>0.16782402277403025</v>
      </c>
      <c r="AA92" s="31">
        <v>0.16643433502725719</v>
      </c>
      <c r="AB92" s="31">
        <v>0.15853226644476609</v>
      </c>
      <c r="AC92" s="31">
        <v>0.16005294951421695</v>
      </c>
      <c r="AD92" s="31">
        <v>0.16032132584613962</v>
      </c>
      <c r="AE92" s="31">
        <v>0.16067702332090775</v>
      </c>
    </row>
    <row r="93" spans="1:31" collapsed="1">
      <c r="A93" s="29" t="s">
        <v>40</v>
      </c>
      <c r="B93" s="29" t="s">
        <v>72</v>
      </c>
      <c r="C93" s="31">
        <v>1.1523691214337212E-2</v>
      </c>
      <c r="D93" s="31">
        <v>3.7032703505338604E-2</v>
      </c>
      <c r="E93" s="31">
        <v>5.0706188053345772E-2</v>
      </c>
      <c r="F93" s="31">
        <v>0.27690141747571723</v>
      </c>
      <c r="G93" s="31">
        <v>0.23436952127966568</v>
      </c>
      <c r="H93" s="31">
        <v>0.26029551965935055</v>
      </c>
      <c r="I93" s="31">
        <v>0.23928483876475121</v>
      </c>
      <c r="J93" s="31">
        <v>0.26362045554277097</v>
      </c>
      <c r="K93" s="31">
        <v>0.26928753419208257</v>
      </c>
      <c r="L93" s="31">
        <v>0.28959548190065648</v>
      </c>
      <c r="M93" s="31">
        <v>0.29517212163422041</v>
      </c>
      <c r="N93" s="31">
        <v>0.33288848497570989</v>
      </c>
      <c r="O93" s="31">
        <v>0.32501074734164664</v>
      </c>
      <c r="P93" s="31">
        <v>0.30564283138961329</v>
      </c>
      <c r="Q93" s="31">
        <v>0.34135318353446281</v>
      </c>
      <c r="R93" s="31">
        <v>0.3462678835516832</v>
      </c>
      <c r="S93" s="31">
        <v>0.31748402577314372</v>
      </c>
      <c r="T93" s="31">
        <v>0.30947031647259632</v>
      </c>
      <c r="U93" s="31">
        <v>0.32238997119343227</v>
      </c>
      <c r="V93" s="31">
        <v>0.30866205232447513</v>
      </c>
      <c r="W93" s="31">
        <v>0.31537845908602224</v>
      </c>
      <c r="X93" s="31">
        <v>0.32702005625678543</v>
      </c>
      <c r="Y93" s="31">
        <v>0.30161104211048528</v>
      </c>
      <c r="Z93" s="31">
        <v>0.33496674724050557</v>
      </c>
      <c r="AA93" s="31">
        <v>0.3279051433069749</v>
      </c>
      <c r="AB93" s="31">
        <v>0.31454522211879549</v>
      </c>
      <c r="AC93" s="31">
        <v>0.29853484705255079</v>
      </c>
      <c r="AD93" s="31">
        <v>0.32143746149589353</v>
      </c>
      <c r="AE93" s="31">
        <v>0.31502235573782977</v>
      </c>
    </row>
    <row r="94" spans="1:31">
      <c r="A94" s="29" t="s">
        <v>40</v>
      </c>
      <c r="B94" s="29" t="s">
        <v>76</v>
      </c>
      <c r="C94" s="31">
        <v>9.2515441983960625E-2</v>
      </c>
      <c r="D94" s="31">
        <v>0.10770250168326517</v>
      </c>
      <c r="E94" s="31">
        <v>9.8654879197340978E-2</v>
      </c>
      <c r="F94" s="31">
        <v>0.11583408040943395</v>
      </c>
      <c r="G94" s="31">
        <v>0.11882280151363142</v>
      </c>
      <c r="H94" s="31">
        <v>0.11804688296791714</v>
      </c>
      <c r="I94" s="31">
        <v>0.1060879788224899</v>
      </c>
      <c r="J94" s="31">
        <v>0.10266349996177838</v>
      </c>
      <c r="K94" s="31">
        <v>9.3754343958803166E-2</v>
      </c>
      <c r="L94" s="31">
        <v>9.3306729320825468E-2</v>
      </c>
      <c r="M94" s="31">
        <v>9.3741904649174299E-2</v>
      </c>
      <c r="N94" s="31">
        <v>9.7006597461032365E-2</v>
      </c>
      <c r="O94" s="31">
        <v>9.4991539761726557E-2</v>
      </c>
      <c r="P94" s="31">
        <v>8.9784610622030026E-2</v>
      </c>
      <c r="Q94" s="31">
        <v>9.1162725987202334E-2</v>
      </c>
      <c r="R94" s="31">
        <v>9.1062185420051539E-2</v>
      </c>
      <c r="S94" s="31">
        <v>8.1200559344386775E-2</v>
      </c>
      <c r="T94" s="31">
        <v>7.8513845382076453E-2</v>
      </c>
      <c r="U94" s="31">
        <v>7.5522082175749447E-2</v>
      </c>
      <c r="V94" s="31">
        <v>7.3118724484495301E-2</v>
      </c>
      <c r="W94" s="31">
        <v>7.1136306592250981E-2</v>
      </c>
      <c r="X94" s="31">
        <v>6.9696337914414735E-2</v>
      </c>
      <c r="Y94" s="31">
        <v>6.732388394764928E-2</v>
      </c>
      <c r="Z94" s="31">
        <v>6.9442711494344653E-2</v>
      </c>
      <c r="AA94" s="31">
        <v>6.6464728135707349E-2</v>
      </c>
      <c r="AB94" s="31">
        <v>6.1892104174864154E-2</v>
      </c>
      <c r="AC94" s="31">
        <v>6.1676332242197665E-2</v>
      </c>
      <c r="AD94" s="31">
        <v>6.0789459083700453E-2</v>
      </c>
      <c r="AE94" s="31">
        <v>5.6241058775554187E-2</v>
      </c>
    </row>
    <row r="95" spans="1:31" collapsed="1"/>
    <row r="96" spans="1:31">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1" t="s">
        <v>169</v>
      </c>
      <c r="D97" s="31" t="s">
        <v>169</v>
      </c>
      <c r="E97" s="31" t="s">
        <v>169</v>
      </c>
      <c r="F97" s="31" t="s">
        <v>169</v>
      </c>
      <c r="G97" s="31" t="s">
        <v>169</v>
      </c>
      <c r="H97" s="31" t="s">
        <v>169</v>
      </c>
      <c r="I97" s="31" t="s">
        <v>169</v>
      </c>
      <c r="J97" s="31" t="s">
        <v>169</v>
      </c>
      <c r="K97" s="31" t="s">
        <v>169</v>
      </c>
      <c r="L97" s="31" t="s">
        <v>169</v>
      </c>
      <c r="M97" s="31" t="s">
        <v>169</v>
      </c>
      <c r="N97" s="31" t="s">
        <v>169</v>
      </c>
      <c r="O97" s="31" t="s">
        <v>169</v>
      </c>
      <c r="P97" s="31" t="s">
        <v>169</v>
      </c>
      <c r="Q97" s="31" t="s">
        <v>169</v>
      </c>
      <c r="R97" s="31" t="s">
        <v>169</v>
      </c>
      <c r="S97" s="31" t="s">
        <v>169</v>
      </c>
      <c r="T97" s="31" t="s">
        <v>169</v>
      </c>
      <c r="U97" s="31">
        <v>0.1757500134330803</v>
      </c>
      <c r="V97" s="31">
        <v>0.16894703558254187</v>
      </c>
      <c r="W97" s="31">
        <v>0.17108941357501192</v>
      </c>
      <c r="X97" s="31">
        <v>0.16756581648098409</v>
      </c>
      <c r="Y97" s="31">
        <v>0.16623849172800365</v>
      </c>
      <c r="Z97" s="31">
        <v>0.17322440834578495</v>
      </c>
      <c r="AA97" s="31">
        <v>0.17143808364486349</v>
      </c>
      <c r="AB97" s="31">
        <v>0.16784442183848719</v>
      </c>
      <c r="AC97" s="31">
        <v>0.1628967076354004</v>
      </c>
      <c r="AD97" s="31">
        <v>0.16977715131530266</v>
      </c>
      <c r="AE97" s="31">
        <v>0.16854550362989651</v>
      </c>
    </row>
    <row r="98" spans="1:31">
      <c r="A98" s="29" t="s">
        <v>130</v>
      </c>
      <c r="B98" s="29" t="s">
        <v>72</v>
      </c>
      <c r="C98" s="31">
        <v>1.3022759241139378E-2</v>
      </c>
      <c r="D98" s="31">
        <v>4.615290307675568E-2</v>
      </c>
      <c r="E98" s="31">
        <v>5.9867871768226638E-2</v>
      </c>
      <c r="F98" s="31">
        <v>0.33754909247074177</v>
      </c>
      <c r="G98" s="31">
        <v>0.24372953963127689</v>
      </c>
      <c r="H98" s="31">
        <v>0.27970590287177705</v>
      </c>
      <c r="I98" s="31">
        <v>0.25943312650715383</v>
      </c>
      <c r="J98" s="31">
        <v>0.27928190239219747</v>
      </c>
      <c r="K98" s="31">
        <v>0.28238756496103296</v>
      </c>
      <c r="L98" s="31">
        <v>0.30263412507424486</v>
      </c>
      <c r="M98" s="31">
        <v>0.30932482611797668</v>
      </c>
      <c r="N98" s="31">
        <v>0.34266312616247807</v>
      </c>
      <c r="O98" s="31">
        <v>0.33455137610183372</v>
      </c>
      <c r="P98" s="31">
        <v>0.31404438470776208</v>
      </c>
      <c r="Q98" s="31">
        <v>0.35179727585275794</v>
      </c>
      <c r="R98" s="31">
        <v>0.35752233056260546</v>
      </c>
      <c r="S98" s="31">
        <v>0.3316465293463402</v>
      </c>
      <c r="T98" s="31">
        <v>0.32031828492075004</v>
      </c>
      <c r="U98" s="31">
        <v>0.33302858931163803</v>
      </c>
      <c r="V98" s="31">
        <v>0.32206997422417777</v>
      </c>
      <c r="W98" s="31">
        <v>0.32551181400880408</v>
      </c>
      <c r="X98" s="31">
        <v>0.33858558780269626</v>
      </c>
      <c r="Y98" s="31">
        <v>0.30794468081599818</v>
      </c>
      <c r="Z98" s="31">
        <v>0.35598164219799128</v>
      </c>
      <c r="AA98" s="31">
        <v>0.34914831742210456</v>
      </c>
      <c r="AB98" s="31">
        <v>0.35326233690795011</v>
      </c>
      <c r="AC98" s="31">
        <v>0.32693155414425534</v>
      </c>
      <c r="AD98" s="31">
        <v>0.35425163198743947</v>
      </c>
      <c r="AE98" s="31">
        <v>0.34323386425202751</v>
      </c>
    </row>
    <row r="99" spans="1:31">
      <c r="A99" s="29" t="s">
        <v>130</v>
      </c>
      <c r="B99" s="29" t="s">
        <v>76</v>
      </c>
      <c r="C99" s="31">
        <v>8.5692184519215661E-2</v>
      </c>
      <c r="D99" s="31">
        <v>0.10649279118751384</v>
      </c>
      <c r="E99" s="31">
        <v>8.8338431514043803E-2</v>
      </c>
      <c r="F99" s="31">
        <v>0.11188212586684404</v>
      </c>
      <c r="G99" s="31">
        <v>0.11278796090504659</v>
      </c>
      <c r="H99" s="31">
        <v>0.11415681841484375</v>
      </c>
      <c r="I99" s="31">
        <v>0.10441359498172667</v>
      </c>
      <c r="J99" s="31">
        <v>0.10209894104376496</v>
      </c>
      <c r="K99" s="31">
        <v>9.1325993623874613E-2</v>
      </c>
      <c r="L99" s="31">
        <v>9.0798343092551831E-2</v>
      </c>
      <c r="M99" s="31">
        <v>8.8112114298104283E-2</v>
      </c>
      <c r="N99" s="31">
        <v>9.24671549699147E-2</v>
      </c>
      <c r="O99" s="31">
        <v>8.9395093325363842E-2</v>
      </c>
      <c r="P99" s="31">
        <v>8.3324692177329726E-2</v>
      </c>
      <c r="Q99" s="31">
        <v>8.4616717999257629E-2</v>
      </c>
      <c r="R99" s="31">
        <v>8.4240379386779626E-2</v>
      </c>
      <c r="S99" s="31">
        <v>7.8653445934803626E-2</v>
      </c>
      <c r="T99" s="31">
        <v>7.5147920694164552E-2</v>
      </c>
      <c r="U99" s="31">
        <v>7.2230468788858151E-2</v>
      </c>
      <c r="V99" s="31">
        <v>7.0091736771511967E-2</v>
      </c>
      <c r="W99" s="31">
        <v>6.8666201614620712E-2</v>
      </c>
      <c r="X99" s="31">
        <v>6.7955410157443066E-2</v>
      </c>
      <c r="Y99" s="31">
        <v>6.610050145564178E-2</v>
      </c>
      <c r="Z99" s="31">
        <v>6.9420553948218097E-2</v>
      </c>
      <c r="AA99" s="31">
        <v>6.6766303825920789E-2</v>
      </c>
      <c r="AB99" s="31">
        <v>6.4052752369467614E-2</v>
      </c>
      <c r="AC99" s="31">
        <v>6.1908532313283408E-2</v>
      </c>
      <c r="AD99" s="31">
        <v>6.3812020986415696E-2</v>
      </c>
      <c r="AE99" s="31">
        <v>6.0756555609193075E-2</v>
      </c>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1" t="s">
        <v>169</v>
      </c>
      <c r="D102" s="31">
        <v>0.18120507281023973</v>
      </c>
      <c r="E102" s="31">
        <v>0.18362301328744238</v>
      </c>
      <c r="F102" s="31">
        <v>0.22965691566310503</v>
      </c>
      <c r="G102" s="31">
        <v>0.24446134005530826</v>
      </c>
      <c r="H102" s="31">
        <v>0.24102933885025116</v>
      </c>
      <c r="I102" s="31">
        <v>0.22928106910109589</v>
      </c>
      <c r="J102" s="31">
        <v>0.2288268985857306</v>
      </c>
      <c r="K102" s="31">
        <v>0.22375524648427511</v>
      </c>
      <c r="L102" s="31">
        <v>0.2241827712081621</v>
      </c>
      <c r="M102" s="31">
        <v>0.22339952802768262</v>
      </c>
      <c r="N102" s="31">
        <v>0.22686647203995433</v>
      </c>
      <c r="O102" s="31">
        <v>0.22402602687956194</v>
      </c>
      <c r="P102" s="31">
        <v>0.22558563893535344</v>
      </c>
      <c r="Q102" s="31">
        <v>0.22524011999527727</v>
      </c>
      <c r="R102" s="31">
        <v>0.22761084374951612</v>
      </c>
      <c r="S102" s="31">
        <v>0.17983541059247907</v>
      </c>
      <c r="T102" s="31">
        <v>0.17887628212724921</v>
      </c>
      <c r="U102" s="31">
        <v>0.18022865001921246</v>
      </c>
      <c r="V102" s="31">
        <v>0.17804172329744569</v>
      </c>
      <c r="W102" s="31">
        <v>0.17521182602030455</v>
      </c>
      <c r="X102" s="31">
        <v>0.17432254190085483</v>
      </c>
      <c r="Y102" s="31">
        <v>0.17539694535811312</v>
      </c>
      <c r="Z102" s="31">
        <v>0.17436595334107349</v>
      </c>
      <c r="AA102" s="31">
        <v>0.17075050982542861</v>
      </c>
      <c r="AB102" s="31">
        <v>0.15763398263674447</v>
      </c>
      <c r="AC102" s="31">
        <v>0.16260416970568922</v>
      </c>
      <c r="AD102" s="31">
        <v>0.16115392512479862</v>
      </c>
      <c r="AE102" s="31">
        <v>0.16601132585900968</v>
      </c>
    </row>
    <row r="103" spans="1:31">
      <c r="A103" s="29" t="s">
        <v>131</v>
      </c>
      <c r="B103" s="29" t="s">
        <v>72</v>
      </c>
      <c r="C103" s="31">
        <v>8.9538603112477855E-3</v>
      </c>
      <c r="D103" s="31">
        <v>2.1398075668623614E-2</v>
      </c>
      <c r="E103" s="31">
        <v>3.500041055281497E-2</v>
      </c>
      <c r="F103" s="31">
        <v>0.17293393916055863</v>
      </c>
      <c r="G103" s="31">
        <v>0.17935549827585964</v>
      </c>
      <c r="H103" s="31">
        <v>0.14620996231782452</v>
      </c>
      <c r="I103" s="31">
        <v>0.12086220845399684</v>
      </c>
      <c r="J103" s="31">
        <v>0.17156946002078208</v>
      </c>
      <c r="K103" s="31">
        <v>0.13882187599032778</v>
      </c>
      <c r="L103" s="31">
        <v>0.15974119004604209</v>
      </c>
      <c r="M103" s="31">
        <v>0.15422268584733645</v>
      </c>
      <c r="N103" s="31">
        <v>0.23554096227046176</v>
      </c>
      <c r="O103" s="31">
        <v>0.22999379616619609</v>
      </c>
      <c r="P103" s="31">
        <v>0.22197014026536205</v>
      </c>
      <c r="Q103" s="31">
        <v>0.23733846594332311</v>
      </c>
      <c r="R103" s="31">
        <v>0.23418268033744527</v>
      </c>
      <c r="S103" s="31">
        <v>0.26408756669920214</v>
      </c>
      <c r="T103" s="31">
        <v>0.26857053802918718</v>
      </c>
      <c r="U103" s="31">
        <v>0.28108517131292243</v>
      </c>
      <c r="V103" s="31">
        <v>0.25704991785616532</v>
      </c>
      <c r="W103" s="31">
        <v>0.2769474520051155</v>
      </c>
      <c r="X103" s="31">
        <v>0.29954686573457373</v>
      </c>
      <c r="Y103" s="31">
        <v>0.28650052265368775</v>
      </c>
      <c r="Z103" s="31">
        <v>0.28762280145023972</v>
      </c>
      <c r="AA103" s="31">
        <v>0.27874282747083162</v>
      </c>
      <c r="AB103" s="31">
        <v>0.24104602869333924</v>
      </c>
      <c r="AC103" s="31">
        <v>0.23979776681854054</v>
      </c>
      <c r="AD103" s="31">
        <v>0.25610348176559283</v>
      </c>
      <c r="AE103" s="31">
        <v>0.2623188580013987</v>
      </c>
    </row>
    <row r="104" spans="1:31">
      <c r="A104" s="29" t="s">
        <v>131</v>
      </c>
      <c r="B104" s="29" t="s">
        <v>76</v>
      </c>
      <c r="C104" s="31">
        <v>8.0387332954203292E-2</v>
      </c>
      <c r="D104" s="31">
        <v>9.0900551739398927E-2</v>
      </c>
      <c r="E104" s="31">
        <v>8.8329821572897538E-2</v>
      </c>
      <c r="F104" s="31">
        <v>0.11389346362674795</v>
      </c>
      <c r="G104" s="31">
        <v>0.12353683832564975</v>
      </c>
      <c r="H104" s="31">
        <v>0.12052426892280743</v>
      </c>
      <c r="I104" s="31">
        <v>0.11299621654654811</v>
      </c>
      <c r="J104" s="31">
        <v>0.11056131832908168</v>
      </c>
      <c r="K104" s="31">
        <v>0.10626609850825218</v>
      </c>
      <c r="L104" s="31">
        <v>0.10547861375570626</v>
      </c>
      <c r="M104" s="31">
        <v>0.10769363852597243</v>
      </c>
      <c r="N104" s="31">
        <v>0.10784288033274164</v>
      </c>
      <c r="O104" s="31">
        <v>0.10406597658620802</v>
      </c>
      <c r="P104" s="31">
        <v>0.10276127607974105</v>
      </c>
      <c r="Q104" s="31">
        <v>9.8914505976690006E-2</v>
      </c>
      <c r="R104" s="31">
        <v>9.9364326468885239E-2</v>
      </c>
      <c r="S104" s="31">
        <v>7.533621913615754E-2</v>
      </c>
      <c r="T104" s="31">
        <v>7.3978127673546237E-2</v>
      </c>
      <c r="U104" s="31">
        <v>7.3056246082617016E-2</v>
      </c>
      <c r="V104" s="31">
        <v>7.2161109383489172E-2</v>
      </c>
      <c r="W104" s="31">
        <v>7.2151777202712555E-2</v>
      </c>
      <c r="X104" s="31">
        <v>7.3103523896325226E-2</v>
      </c>
      <c r="Y104" s="31">
        <v>7.178887881338912E-2</v>
      </c>
      <c r="Z104" s="31">
        <v>6.8985968778177226E-2</v>
      </c>
      <c r="AA104" s="31">
        <v>6.4139316450781664E-2</v>
      </c>
      <c r="AB104" s="31">
        <v>5.3434228032339985E-2</v>
      </c>
      <c r="AC104" s="31">
        <v>5.6181584464178064E-2</v>
      </c>
      <c r="AD104" s="31">
        <v>5.672513601962216E-2</v>
      </c>
      <c r="AE104" s="31">
        <v>5.1237587981009247E-2</v>
      </c>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1">
        <v>0.28705144398461174</v>
      </c>
      <c r="D107" s="31">
        <v>6.5765563788473883E-2</v>
      </c>
      <c r="E107" s="31">
        <v>6.5262725851618686E-2</v>
      </c>
      <c r="F107" s="31">
        <v>7.8346484650063414E-2</v>
      </c>
      <c r="G107" s="31">
        <v>7.6193095826156243E-2</v>
      </c>
      <c r="H107" s="31">
        <v>7.8988580329018482E-2</v>
      </c>
      <c r="I107" s="31">
        <v>6.8801049005864853E-2</v>
      </c>
      <c r="J107" s="31">
        <v>6.6120784239586908E-2</v>
      </c>
      <c r="K107" s="31">
        <v>5.8961155126807052E-2</v>
      </c>
      <c r="L107" s="31">
        <v>5.927260849845864E-2</v>
      </c>
      <c r="M107" s="31">
        <v>5.9480817844967088E-2</v>
      </c>
      <c r="N107" s="31">
        <v>6.4701798257380802E-2</v>
      </c>
      <c r="O107" s="31">
        <v>6.1547518269809504E-2</v>
      </c>
      <c r="P107" s="31">
        <v>5.7103759499873355E-2</v>
      </c>
      <c r="Q107" s="31">
        <v>6.2337361249217314E-2</v>
      </c>
      <c r="R107" s="31">
        <v>6.3846154308620867E-2</v>
      </c>
      <c r="S107" s="31">
        <v>5.9744631044706051E-2</v>
      </c>
      <c r="T107" s="31">
        <v>5.6992150422973738E-2</v>
      </c>
      <c r="U107" s="31">
        <v>5.5539030230180822E-2</v>
      </c>
      <c r="V107" s="31">
        <v>5.4018086111438809E-2</v>
      </c>
      <c r="W107" s="31">
        <v>7.55637951113943E-2</v>
      </c>
      <c r="X107" s="31">
        <v>0.17093294688959296</v>
      </c>
      <c r="Y107" s="31">
        <v>0.1669281593401313</v>
      </c>
      <c r="Z107" s="31">
        <v>0.18062975518551139</v>
      </c>
      <c r="AA107" s="31">
        <v>0.17540889312357985</v>
      </c>
      <c r="AB107" s="31">
        <v>0.17124604594535298</v>
      </c>
      <c r="AC107" s="31">
        <v>0.17301001677495892</v>
      </c>
      <c r="AD107" s="31">
        <v>0.1647392448230191</v>
      </c>
      <c r="AE107" s="31">
        <v>0.16012206748214003</v>
      </c>
    </row>
    <row r="108" spans="1:31">
      <c r="A108" s="29" t="s">
        <v>132</v>
      </c>
      <c r="B108" s="29" t="s">
        <v>72</v>
      </c>
      <c r="C108" s="31" t="s">
        <v>169</v>
      </c>
      <c r="D108" s="31" t="s">
        <v>169</v>
      </c>
      <c r="E108" s="31" t="s">
        <v>169</v>
      </c>
      <c r="F108" s="31" t="s">
        <v>169</v>
      </c>
      <c r="G108" s="31" t="s">
        <v>169</v>
      </c>
      <c r="H108" s="31" t="s">
        <v>169</v>
      </c>
      <c r="I108" s="31" t="s">
        <v>169</v>
      </c>
      <c r="J108" s="31" t="s">
        <v>169</v>
      </c>
      <c r="K108" s="31" t="s">
        <v>169</v>
      </c>
      <c r="L108" s="31" t="s">
        <v>169</v>
      </c>
      <c r="M108" s="31" t="s">
        <v>169</v>
      </c>
      <c r="N108" s="31" t="s">
        <v>169</v>
      </c>
      <c r="O108" s="31" t="s">
        <v>169</v>
      </c>
      <c r="P108" s="31" t="s">
        <v>169</v>
      </c>
      <c r="Q108" s="31" t="s">
        <v>169</v>
      </c>
      <c r="R108" s="31" t="s">
        <v>169</v>
      </c>
      <c r="S108" s="31" t="s">
        <v>169</v>
      </c>
      <c r="T108" s="31" t="s">
        <v>169</v>
      </c>
      <c r="U108" s="31">
        <v>0.37396518181286353</v>
      </c>
      <c r="V108" s="31">
        <v>0.35446434701099794</v>
      </c>
      <c r="W108" s="31">
        <v>0.35610347968776168</v>
      </c>
      <c r="X108" s="31">
        <v>0.346920270949378</v>
      </c>
      <c r="Y108" s="31">
        <v>0.31337407318890009</v>
      </c>
      <c r="Z108" s="31">
        <v>0.33571077685270095</v>
      </c>
      <c r="AA108" s="31">
        <v>0.3348885385160999</v>
      </c>
      <c r="AB108" s="31">
        <v>0.33581290407466774</v>
      </c>
      <c r="AC108" s="31">
        <v>0.34282861001367088</v>
      </c>
      <c r="AD108" s="31">
        <v>0.33355671528951886</v>
      </c>
      <c r="AE108" s="31">
        <v>0.31852587766919394</v>
      </c>
    </row>
    <row r="109" spans="1:31">
      <c r="A109" s="29" t="s">
        <v>132</v>
      </c>
      <c r="B109" s="29" t="s">
        <v>76</v>
      </c>
      <c r="C109" s="31">
        <v>0.10220967416920373</v>
      </c>
      <c r="D109" s="31">
        <v>0.1130094227260983</v>
      </c>
      <c r="E109" s="31">
        <v>0.10714239605132668</v>
      </c>
      <c r="F109" s="31">
        <v>0.12636535835374926</v>
      </c>
      <c r="G109" s="31">
        <v>0.12856075724980551</v>
      </c>
      <c r="H109" s="31">
        <v>0.12732347506449868</v>
      </c>
      <c r="I109" s="31">
        <v>0.1072780481178343</v>
      </c>
      <c r="J109" s="31">
        <v>0.10146511292909895</v>
      </c>
      <c r="K109" s="31">
        <v>9.192113224143994E-2</v>
      </c>
      <c r="L109" s="31">
        <v>9.0522951219738745E-2</v>
      </c>
      <c r="M109" s="31">
        <v>9.2946781708830736E-2</v>
      </c>
      <c r="N109" s="31">
        <v>9.7591086572116653E-2</v>
      </c>
      <c r="O109" s="31">
        <v>9.7661463960032557E-2</v>
      </c>
      <c r="P109" s="31">
        <v>9.0463169546467576E-2</v>
      </c>
      <c r="Q109" s="31">
        <v>9.4258550362460336E-2</v>
      </c>
      <c r="R109" s="31">
        <v>9.4542877426469149E-2</v>
      </c>
      <c r="S109" s="31">
        <v>8.725149948548587E-2</v>
      </c>
      <c r="T109" s="31">
        <v>8.4986773280502637E-2</v>
      </c>
      <c r="U109" s="31">
        <v>8.0396989746520625E-2</v>
      </c>
      <c r="V109" s="31">
        <v>7.70999512716872E-2</v>
      </c>
      <c r="W109" s="31">
        <v>7.5806014152487E-2</v>
      </c>
      <c r="X109" s="31">
        <v>7.1469081438222698E-2</v>
      </c>
      <c r="Y109" s="31">
        <v>6.7695207897957757E-2</v>
      </c>
      <c r="Z109" s="31">
        <v>7.2391608845407629E-2</v>
      </c>
      <c r="AA109" s="31">
        <v>6.9305365654537543E-2</v>
      </c>
      <c r="AB109" s="31">
        <v>6.6428658110787228E-2</v>
      </c>
      <c r="AC109" s="31">
        <v>6.6845234376003509E-2</v>
      </c>
      <c r="AD109" s="31">
        <v>6.2065535700665343E-2</v>
      </c>
      <c r="AE109" s="31">
        <v>5.6384530396781138E-2</v>
      </c>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1">
        <v>7.095424845478171E-2</v>
      </c>
      <c r="D112" s="31">
        <v>7.3492996402230754E-2</v>
      </c>
      <c r="E112" s="31">
        <v>7.6811526209406886E-2</v>
      </c>
      <c r="F112" s="31">
        <v>8.0998747440434893E-2</v>
      </c>
      <c r="G112" s="31">
        <v>8.0734701053100558E-2</v>
      </c>
      <c r="H112" s="31">
        <v>8.1691048841338057E-2</v>
      </c>
      <c r="I112" s="31">
        <v>7.228775020297025E-2</v>
      </c>
      <c r="J112" s="31">
        <v>7.0613807276495091E-2</v>
      </c>
      <c r="K112" s="31">
        <v>6.3834825888773788E-2</v>
      </c>
      <c r="L112" s="31">
        <v>7.2058396070397837E-2</v>
      </c>
      <c r="M112" s="31">
        <v>7.1867133057827798E-2</v>
      </c>
      <c r="N112" s="31">
        <v>7.5305023060104365E-2</v>
      </c>
      <c r="O112" s="31">
        <v>7.4549328146859106E-2</v>
      </c>
      <c r="P112" s="31">
        <v>6.3865953807990858E-2</v>
      </c>
      <c r="Q112" s="31">
        <v>6.9162512877308971E-2</v>
      </c>
      <c r="R112" s="31">
        <v>7.0566434082435223E-2</v>
      </c>
      <c r="S112" s="31">
        <v>6.8523833570905079E-2</v>
      </c>
      <c r="T112" s="31">
        <v>6.7217234306792439E-2</v>
      </c>
      <c r="U112" s="31">
        <v>0.12423719892439047</v>
      </c>
      <c r="V112" s="31">
        <v>0.11860232835998448</v>
      </c>
      <c r="W112" s="31">
        <v>0.14853722711322603</v>
      </c>
      <c r="X112" s="31">
        <v>0.1484945618673201</v>
      </c>
      <c r="Y112" s="31">
        <v>0.14396196797636693</v>
      </c>
      <c r="Z112" s="31">
        <v>0.14957374841725174</v>
      </c>
      <c r="AA112" s="31">
        <v>0.15275832304254217</v>
      </c>
      <c r="AB112" s="31">
        <v>0.14773340933148668</v>
      </c>
      <c r="AC112" s="31">
        <v>0.14769718529125589</v>
      </c>
      <c r="AD112" s="31">
        <v>0.14319421556703854</v>
      </c>
      <c r="AE112" s="31">
        <v>0.13743153884429771</v>
      </c>
    </row>
    <row r="113" spans="1:31">
      <c r="A113" s="29" t="s">
        <v>133</v>
      </c>
      <c r="B113" s="29" t="s">
        <v>72</v>
      </c>
      <c r="C113" s="31" t="s">
        <v>169</v>
      </c>
      <c r="D113" s="31" t="s">
        <v>169</v>
      </c>
      <c r="E113" s="31" t="s">
        <v>169</v>
      </c>
      <c r="F113" s="31" t="s">
        <v>169</v>
      </c>
      <c r="G113" s="31" t="s">
        <v>169</v>
      </c>
      <c r="H113" s="31" t="s">
        <v>169</v>
      </c>
      <c r="I113" s="31" t="s">
        <v>169</v>
      </c>
      <c r="J113" s="31" t="s">
        <v>169</v>
      </c>
      <c r="K113" s="31" t="s">
        <v>169</v>
      </c>
      <c r="L113" s="31" t="s">
        <v>169</v>
      </c>
      <c r="M113" s="31" t="s">
        <v>169</v>
      </c>
      <c r="N113" s="31" t="s">
        <v>169</v>
      </c>
      <c r="O113" s="31" t="s">
        <v>169</v>
      </c>
      <c r="P113" s="31" t="s">
        <v>169</v>
      </c>
      <c r="Q113" s="31" t="s">
        <v>169</v>
      </c>
      <c r="R113" s="31" t="s">
        <v>169</v>
      </c>
      <c r="S113" s="31" t="s">
        <v>169</v>
      </c>
      <c r="T113" s="31" t="s">
        <v>169</v>
      </c>
      <c r="U113" s="31" t="s">
        <v>169</v>
      </c>
      <c r="V113" s="31" t="s">
        <v>169</v>
      </c>
      <c r="W113" s="31" t="s">
        <v>169</v>
      </c>
      <c r="X113" s="31" t="s">
        <v>169</v>
      </c>
      <c r="Y113" s="31" t="s">
        <v>169</v>
      </c>
      <c r="Z113" s="31" t="s">
        <v>169</v>
      </c>
      <c r="AA113" s="31" t="s">
        <v>169</v>
      </c>
      <c r="AB113" s="31" t="s">
        <v>169</v>
      </c>
      <c r="AC113" s="31" t="s">
        <v>169</v>
      </c>
      <c r="AD113" s="31" t="s">
        <v>169</v>
      </c>
      <c r="AE113" s="31" t="s">
        <v>169</v>
      </c>
    </row>
    <row r="114" spans="1:31">
      <c r="A114" s="29" t="s">
        <v>133</v>
      </c>
      <c r="B114" s="29" t="s">
        <v>76</v>
      </c>
      <c r="C114" s="31">
        <v>0.11497035175301408</v>
      </c>
      <c r="D114" s="31">
        <v>0.12399185066755108</v>
      </c>
      <c r="E114" s="31">
        <v>0.12626026623761097</v>
      </c>
      <c r="F114" s="31">
        <v>0.12544352743931042</v>
      </c>
      <c r="G114" s="31">
        <v>0.12485982657753567</v>
      </c>
      <c r="H114" s="31">
        <v>0.12168973110688619</v>
      </c>
      <c r="I114" s="31">
        <v>0.10494834325670042</v>
      </c>
      <c r="J114" s="31">
        <v>0.10249064459021892</v>
      </c>
      <c r="K114" s="31">
        <v>9.2381954461181873E-2</v>
      </c>
      <c r="L114" s="31">
        <v>9.1633935999325788E-2</v>
      </c>
      <c r="M114" s="31">
        <v>9.2306418211439561E-2</v>
      </c>
      <c r="N114" s="31">
        <v>9.3917793413583542E-2</v>
      </c>
      <c r="O114" s="31">
        <v>9.3586947302505247E-2</v>
      </c>
      <c r="P114" s="31">
        <v>8.5680876936257228E-2</v>
      </c>
      <c r="Q114" s="31">
        <v>9.1468664666062016E-2</v>
      </c>
      <c r="R114" s="31">
        <v>9.0330593090031441E-2</v>
      </c>
      <c r="S114" s="31">
        <v>8.6414186498325843E-2</v>
      </c>
      <c r="T114" s="31">
        <v>8.3319953777349742E-2</v>
      </c>
      <c r="U114" s="31">
        <v>7.6671094513945284E-2</v>
      </c>
      <c r="V114" s="31">
        <v>7.1639528971490951E-2</v>
      </c>
      <c r="W114" s="31">
        <v>6.1412023236929923E-2</v>
      </c>
      <c r="X114" s="31">
        <v>6.1127369233896278E-2</v>
      </c>
      <c r="Y114" s="31">
        <v>5.7291085844195865E-2</v>
      </c>
      <c r="Z114" s="31">
        <v>6.1255336926009284E-2</v>
      </c>
      <c r="AA114" s="31">
        <v>6.1456808226124406E-2</v>
      </c>
      <c r="AB114" s="31">
        <v>5.877385672346544E-2</v>
      </c>
      <c r="AC114" s="31">
        <v>5.6784111484947102E-2</v>
      </c>
      <c r="AD114" s="31">
        <v>5.4971089646325529E-2</v>
      </c>
      <c r="AE114" s="31">
        <v>4.96677628355819E-2</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1" t="s">
        <v>169</v>
      </c>
      <c r="D117" s="31" t="s">
        <v>169</v>
      </c>
      <c r="E117" s="31" t="s">
        <v>169</v>
      </c>
      <c r="F117" s="31" t="s">
        <v>169</v>
      </c>
      <c r="G117" s="31" t="s">
        <v>169</v>
      </c>
      <c r="H117" s="31" t="s">
        <v>169</v>
      </c>
      <c r="I117" s="31" t="s">
        <v>169</v>
      </c>
      <c r="J117" s="31" t="s">
        <v>169</v>
      </c>
      <c r="K117" s="31" t="s">
        <v>169</v>
      </c>
      <c r="L117" s="31" t="s">
        <v>169</v>
      </c>
      <c r="M117" s="31" t="s">
        <v>169</v>
      </c>
      <c r="N117" s="31" t="s">
        <v>169</v>
      </c>
      <c r="O117" s="31" t="s">
        <v>169</v>
      </c>
      <c r="P117" s="31" t="s">
        <v>169</v>
      </c>
      <c r="Q117" s="31" t="s">
        <v>169</v>
      </c>
      <c r="R117" s="31" t="s">
        <v>169</v>
      </c>
      <c r="S117" s="31" t="s">
        <v>169</v>
      </c>
      <c r="T117" s="31" t="s">
        <v>169</v>
      </c>
      <c r="U117" s="31" t="s">
        <v>169</v>
      </c>
      <c r="V117" s="31" t="s">
        <v>169</v>
      </c>
      <c r="W117" s="31" t="s">
        <v>169</v>
      </c>
      <c r="X117" s="31" t="s">
        <v>169</v>
      </c>
      <c r="Y117" s="31" t="s">
        <v>169</v>
      </c>
      <c r="Z117" s="31" t="s">
        <v>169</v>
      </c>
      <c r="AA117" s="31" t="s">
        <v>169</v>
      </c>
      <c r="AB117" s="31" t="s">
        <v>169</v>
      </c>
      <c r="AC117" s="31" t="s">
        <v>169</v>
      </c>
      <c r="AD117" s="31" t="s">
        <v>169</v>
      </c>
      <c r="AE117" s="31" t="s">
        <v>169</v>
      </c>
    </row>
    <row r="118" spans="1:31">
      <c r="A118" s="29" t="s">
        <v>134</v>
      </c>
      <c r="B118" s="29" t="s">
        <v>72</v>
      </c>
      <c r="C118" s="31" t="s">
        <v>169</v>
      </c>
      <c r="D118" s="31" t="s">
        <v>169</v>
      </c>
      <c r="E118" s="31" t="s">
        <v>169</v>
      </c>
      <c r="F118" s="31" t="s">
        <v>169</v>
      </c>
      <c r="G118" s="31" t="s">
        <v>169</v>
      </c>
      <c r="H118" s="31" t="s">
        <v>169</v>
      </c>
      <c r="I118" s="31" t="s">
        <v>169</v>
      </c>
      <c r="J118" s="31" t="s">
        <v>169</v>
      </c>
      <c r="K118" s="31" t="s">
        <v>169</v>
      </c>
      <c r="L118" s="31" t="s">
        <v>169</v>
      </c>
      <c r="M118" s="31" t="s">
        <v>169</v>
      </c>
      <c r="N118" s="31" t="s">
        <v>169</v>
      </c>
      <c r="O118" s="31" t="s">
        <v>169</v>
      </c>
      <c r="P118" s="31" t="s">
        <v>169</v>
      </c>
      <c r="Q118" s="31" t="s">
        <v>169</v>
      </c>
      <c r="R118" s="31" t="s">
        <v>169</v>
      </c>
      <c r="S118" s="31" t="s">
        <v>169</v>
      </c>
      <c r="T118" s="31" t="s">
        <v>169</v>
      </c>
      <c r="U118" s="31" t="s">
        <v>169</v>
      </c>
      <c r="V118" s="31" t="s">
        <v>169</v>
      </c>
      <c r="W118" s="31" t="s">
        <v>169</v>
      </c>
      <c r="X118" s="31" t="s">
        <v>169</v>
      </c>
      <c r="Y118" s="31" t="s">
        <v>169</v>
      </c>
      <c r="Z118" s="31" t="s">
        <v>169</v>
      </c>
      <c r="AA118" s="31" t="s">
        <v>169</v>
      </c>
      <c r="AB118" s="31" t="s">
        <v>169</v>
      </c>
      <c r="AC118" s="31" t="s">
        <v>169</v>
      </c>
      <c r="AD118" s="31" t="s">
        <v>169</v>
      </c>
      <c r="AE118" s="31" t="s">
        <v>169</v>
      </c>
    </row>
    <row r="119" spans="1:31">
      <c r="A119" s="29" t="s">
        <v>134</v>
      </c>
      <c r="B119" s="29" t="s">
        <v>76</v>
      </c>
      <c r="C119" s="31" t="s">
        <v>169</v>
      </c>
      <c r="D119" s="31">
        <v>4.1402570809945083E-2</v>
      </c>
      <c r="E119" s="31">
        <v>1.8624099563489042E-2</v>
      </c>
      <c r="F119" s="31">
        <v>2.5287859146921228E-2</v>
      </c>
      <c r="G119" s="31">
        <v>4.8492377483229022E-2</v>
      </c>
      <c r="H119" s="31">
        <v>5.1690336765477407E-2</v>
      </c>
      <c r="I119" s="31">
        <v>7.7003712720434048E-2</v>
      </c>
      <c r="J119" s="31">
        <v>6.9466240484146721E-2</v>
      </c>
      <c r="K119" s="31">
        <v>6.598003338889824E-2</v>
      </c>
      <c r="L119" s="31">
        <v>7.5658784081747185E-2</v>
      </c>
      <c r="M119" s="31">
        <v>7.9379069554083956E-2</v>
      </c>
      <c r="N119" s="31">
        <v>8.0490957607475058E-2</v>
      </c>
      <c r="O119" s="31">
        <v>7.2662435630935079E-2</v>
      </c>
      <c r="P119" s="31">
        <v>8.0350217991664058E-2</v>
      </c>
      <c r="Q119" s="31">
        <v>7.7348612248862858E-2</v>
      </c>
      <c r="R119" s="31">
        <v>7.4480719505725004E-2</v>
      </c>
      <c r="S119" s="31">
        <v>7.3666653443106078E-2</v>
      </c>
      <c r="T119" s="31">
        <v>6.695889271050777E-2</v>
      </c>
      <c r="U119" s="31">
        <v>7.9266642537887372E-2</v>
      </c>
      <c r="V119" s="31">
        <v>8.1016828309445732E-2</v>
      </c>
      <c r="W119" s="31">
        <v>7.7337494736223533E-2</v>
      </c>
      <c r="X119" s="31">
        <v>7.4257719471218134E-2</v>
      </c>
      <c r="Y119" s="31">
        <v>7.8150373650847982E-2</v>
      </c>
      <c r="Z119" s="31">
        <v>6.9225993787808929E-2</v>
      </c>
      <c r="AA119" s="31">
        <v>6.8293089239004429E-2</v>
      </c>
      <c r="AB119" s="31">
        <v>6.7900191643992788E-2</v>
      </c>
      <c r="AC119" s="31">
        <v>6.4527328870805326E-2</v>
      </c>
      <c r="AD119" s="31">
        <v>6.4841501966181256E-2</v>
      </c>
      <c r="AE119" s="31">
        <v>6.682654588150401E-2</v>
      </c>
    </row>
    <row r="122" spans="1:31">
      <c r="A122" s="26" t="s">
        <v>136</v>
      </c>
    </row>
    <row r="123" spans="1:31">
      <c r="A123" s="19" t="s">
        <v>128</v>
      </c>
      <c r="B123" s="19" t="s">
        <v>129</v>
      </c>
      <c r="C123" s="19" t="s">
        <v>80</v>
      </c>
      <c r="D123" s="19" t="s">
        <v>89</v>
      </c>
      <c r="E123" s="19" t="s">
        <v>90</v>
      </c>
      <c r="F123" s="19" t="s">
        <v>91</v>
      </c>
      <c r="G123" s="19" t="s">
        <v>92</v>
      </c>
      <c r="H123" s="19" t="s">
        <v>93</v>
      </c>
      <c r="I123" s="19" t="s">
        <v>94</v>
      </c>
      <c r="J123" s="19" t="s">
        <v>95</v>
      </c>
      <c r="K123" s="19" t="s">
        <v>96</v>
      </c>
      <c r="L123" s="19" t="s">
        <v>97</v>
      </c>
      <c r="M123" s="19" t="s">
        <v>98</v>
      </c>
      <c r="N123" s="19" t="s">
        <v>99</v>
      </c>
      <c r="O123" s="19" t="s">
        <v>100</v>
      </c>
      <c r="P123" s="19" t="s">
        <v>101</v>
      </c>
      <c r="Q123" s="19" t="s">
        <v>102</v>
      </c>
      <c r="R123" s="19" t="s">
        <v>103</v>
      </c>
      <c r="S123" s="19" t="s">
        <v>104</v>
      </c>
      <c r="T123" s="19" t="s">
        <v>105</v>
      </c>
      <c r="U123" s="19" t="s">
        <v>106</v>
      </c>
      <c r="V123" s="19" t="s">
        <v>107</v>
      </c>
      <c r="W123" s="19" t="s">
        <v>108</v>
      </c>
      <c r="X123" s="19" t="s">
        <v>109</v>
      </c>
      <c r="Y123" s="19" t="s">
        <v>110</v>
      </c>
      <c r="Z123" s="19" t="s">
        <v>111</v>
      </c>
      <c r="AA123" s="19" t="s">
        <v>112</v>
      </c>
      <c r="AB123" s="19" t="s">
        <v>113</v>
      </c>
      <c r="AC123" s="19" t="s">
        <v>114</v>
      </c>
      <c r="AD123" s="19" t="s">
        <v>115</v>
      </c>
      <c r="AE123" s="19" t="s">
        <v>116</v>
      </c>
    </row>
    <row r="124" spans="1:31">
      <c r="A124" s="29" t="s">
        <v>40</v>
      </c>
      <c r="B124" s="29" t="s">
        <v>24</v>
      </c>
      <c r="C124" s="31">
        <v>0.15768261139639919</v>
      </c>
      <c r="D124" s="31">
        <v>0.16130879449311902</v>
      </c>
      <c r="E124" s="31">
        <v>0.16309310600183857</v>
      </c>
      <c r="F124" s="31">
        <v>0.15864833653419949</v>
      </c>
      <c r="G124" s="31">
        <v>0.15306656248726838</v>
      </c>
      <c r="H124" s="31">
        <v>0.16392307308568796</v>
      </c>
      <c r="I124" s="31">
        <v>0.16401681157458711</v>
      </c>
      <c r="J124" s="31">
        <v>0.14885315794816714</v>
      </c>
      <c r="K124" s="31">
        <v>0.1568908358475565</v>
      </c>
      <c r="L124" s="31">
        <v>0.16314349402138809</v>
      </c>
      <c r="M124" s="31">
        <v>0.16531911822840883</v>
      </c>
      <c r="N124" s="31">
        <v>0.16705208230804164</v>
      </c>
      <c r="O124" s="31">
        <v>0.16165732623928786</v>
      </c>
      <c r="P124" s="31">
        <v>0.15667261988586634</v>
      </c>
      <c r="Q124" s="31">
        <v>0.1677563558154023</v>
      </c>
      <c r="R124" s="31">
        <v>0.16804839171352054</v>
      </c>
      <c r="S124" s="31">
        <v>0.15171506203573693</v>
      </c>
      <c r="T124" s="31">
        <v>0.15971133558494574</v>
      </c>
      <c r="U124" s="31">
        <v>0.16633079880879792</v>
      </c>
      <c r="V124" s="31">
        <v>0.16871545315555944</v>
      </c>
      <c r="W124" s="31">
        <v>0.16953440038479486</v>
      </c>
      <c r="X124" s="31">
        <v>0.16506675329882597</v>
      </c>
      <c r="Y124" s="31">
        <v>0.15936456628029008</v>
      </c>
      <c r="Z124" s="31">
        <v>0.17037828077907322</v>
      </c>
      <c r="AA124" s="31">
        <v>0.16997725406898209</v>
      </c>
      <c r="AB124" s="31">
        <v>0.15322093208325982</v>
      </c>
      <c r="AC124" s="31">
        <v>0.16094438888521467</v>
      </c>
      <c r="AD124" s="31">
        <v>0.16779062957650279</v>
      </c>
      <c r="AE124" s="31">
        <v>0.1700564638279102</v>
      </c>
    </row>
    <row r="125" spans="1:31" collapsed="1">
      <c r="A125" s="29" t="s">
        <v>40</v>
      </c>
      <c r="B125" s="29" t="s">
        <v>77</v>
      </c>
      <c r="C125" s="31">
        <v>5.7484647578924068E-2</v>
      </c>
      <c r="D125" s="31">
        <v>5.6921645618401753E-2</v>
      </c>
      <c r="E125" s="31">
        <v>5.636900099935075E-2</v>
      </c>
      <c r="F125" s="31">
        <v>5.5705648783119975E-2</v>
      </c>
      <c r="G125" s="31">
        <v>5.5398019929474802E-2</v>
      </c>
      <c r="H125" s="31">
        <v>5.5307089347462327E-2</v>
      </c>
      <c r="I125" s="31">
        <v>5.509804482031367E-2</v>
      </c>
      <c r="J125" s="31">
        <v>5.4453228124320227E-2</v>
      </c>
      <c r="K125" s="31">
        <v>5.4341424838713431E-2</v>
      </c>
      <c r="L125" s="31">
        <v>5.4000137909036759E-2</v>
      </c>
      <c r="M125" s="31">
        <v>5.4281128261054343E-2</v>
      </c>
      <c r="N125" s="31">
        <v>5.332834011363255E-2</v>
      </c>
      <c r="O125" s="31">
        <v>5.2559295703674874E-2</v>
      </c>
      <c r="P125" s="31">
        <v>5.160082415887067E-2</v>
      </c>
      <c r="Q125" s="31">
        <v>5.0740088627399156E-2</v>
      </c>
      <c r="R125" s="31">
        <v>4.9628840214846787E-2</v>
      </c>
      <c r="S125" s="31">
        <v>4.8677004495614649E-2</v>
      </c>
      <c r="T125" s="31">
        <v>4.79947263627543E-2</v>
      </c>
      <c r="U125" s="31">
        <v>4.7628718657495697E-2</v>
      </c>
      <c r="V125" s="31">
        <v>4.7132423636287689E-2</v>
      </c>
      <c r="W125" s="31">
        <v>4.6856804544702362E-2</v>
      </c>
      <c r="X125" s="31">
        <v>4.6596049922829397E-2</v>
      </c>
      <c r="Y125" s="31">
        <v>4.6464748974793996E-2</v>
      </c>
      <c r="Z125" s="31">
        <v>4.5805264600421766E-2</v>
      </c>
      <c r="AA125" s="31">
        <v>4.5274589243204301E-2</v>
      </c>
      <c r="AB125" s="31">
        <v>4.4612757231115768E-2</v>
      </c>
      <c r="AC125" s="31">
        <v>4.414763175268871E-2</v>
      </c>
      <c r="AD125" s="31">
        <v>4.3443422382516451E-2</v>
      </c>
      <c r="AE125" s="31">
        <v>4.2784459527075366E-2</v>
      </c>
    </row>
    <row r="126" spans="1:31" collapsed="1">
      <c r="A126" s="29" t="s">
        <v>40</v>
      </c>
      <c r="B126" s="29" t="s">
        <v>78</v>
      </c>
      <c r="C126" s="31">
        <v>4.8839334233240772E-2</v>
      </c>
      <c r="D126" s="31">
        <v>4.8355724374646886E-2</v>
      </c>
      <c r="E126" s="31">
        <v>4.7892612716332141E-2</v>
      </c>
      <c r="F126" s="31">
        <v>4.7329723384911086E-2</v>
      </c>
      <c r="G126" s="31">
        <v>4.7055392544489164E-2</v>
      </c>
      <c r="H126" s="31">
        <v>4.6977185821213192E-2</v>
      </c>
      <c r="I126" s="31">
        <v>4.6806410214609094E-2</v>
      </c>
      <c r="J126" s="31">
        <v>4.6255332949406543E-2</v>
      </c>
      <c r="K126" s="31">
        <v>4.6159947736536713E-2</v>
      </c>
      <c r="L126" s="31">
        <v>4.5872385915507428E-2</v>
      </c>
      <c r="M126" s="31">
        <v>4.6116071416847766E-2</v>
      </c>
      <c r="N126" s="31">
        <v>4.5309171642130275E-2</v>
      </c>
      <c r="O126" s="31">
        <v>4.4643196693605613E-2</v>
      </c>
      <c r="P126" s="31">
        <v>4.3829412774762724E-2</v>
      </c>
      <c r="Q126" s="31">
        <v>4.3096522442979249E-2</v>
      </c>
      <c r="R126" s="31">
        <v>4.2162821606762955E-2</v>
      </c>
      <c r="S126" s="31">
        <v>4.1359320417971975E-2</v>
      </c>
      <c r="T126" s="31">
        <v>4.0768848313012689E-2</v>
      </c>
      <c r="U126" s="31">
        <v>4.045339940580487E-2</v>
      </c>
      <c r="V126" s="31">
        <v>4.0041237577927373E-2</v>
      </c>
      <c r="W126" s="31">
        <v>3.9809188398840255E-2</v>
      </c>
      <c r="X126" s="31">
        <v>3.956682709339987E-2</v>
      </c>
      <c r="Y126" s="31">
        <v>3.9481253590946078E-2</v>
      </c>
      <c r="Z126" s="31">
        <v>3.8913258061080092E-2</v>
      </c>
      <c r="AA126" s="31">
        <v>3.84507387569933E-2</v>
      </c>
      <c r="AB126" s="31">
        <v>3.7893499581228708E-2</v>
      </c>
      <c r="AC126" s="31">
        <v>3.7511244952378196E-2</v>
      </c>
      <c r="AD126" s="31">
        <v>3.6910139842198895E-2</v>
      </c>
      <c r="AE126" s="31">
        <v>3.633922680054183E-2</v>
      </c>
    </row>
    <row r="128" spans="1:31">
      <c r="A128" s="19" t="s">
        <v>128</v>
      </c>
      <c r="B128" s="19" t="s">
        <v>129</v>
      </c>
      <c r="C128" s="19" t="s">
        <v>80</v>
      </c>
      <c r="D128" s="19" t="s">
        <v>89</v>
      </c>
      <c r="E128" s="19" t="s">
        <v>90</v>
      </c>
      <c r="F128" s="19" t="s">
        <v>91</v>
      </c>
      <c r="G128" s="19" t="s">
        <v>92</v>
      </c>
      <c r="H128" s="19" t="s">
        <v>93</v>
      </c>
      <c r="I128" s="19" t="s">
        <v>94</v>
      </c>
      <c r="J128" s="19" t="s">
        <v>95</v>
      </c>
      <c r="K128" s="19" t="s">
        <v>96</v>
      </c>
      <c r="L128" s="19" t="s">
        <v>97</v>
      </c>
      <c r="M128" s="19" t="s">
        <v>98</v>
      </c>
      <c r="N128" s="19" t="s">
        <v>99</v>
      </c>
      <c r="O128" s="19" t="s">
        <v>100</v>
      </c>
      <c r="P128" s="19" t="s">
        <v>101</v>
      </c>
      <c r="Q128" s="19" t="s">
        <v>102</v>
      </c>
      <c r="R128" s="19" t="s">
        <v>103</v>
      </c>
      <c r="S128" s="19" t="s">
        <v>104</v>
      </c>
      <c r="T128" s="19" t="s">
        <v>105</v>
      </c>
      <c r="U128" s="19" t="s">
        <v>106</v>
      </c>
      <c r="V128" s="19" t="s">
        <v>107</v>
      </c>
      <c r="W128" s="19" t="s">
        <v>108</v>
      </c>
      <c r="X128" s="19" t="s">
        <v>109</v>
      </c>
      <c r="Y128" s="19" t="s">
        <v>110</v>
      </c>
      <c r="Z128" s="19" t="s">
        <v>111</v>
      </c>
      <c r="AA128" s="19" t="s">
        <v>112</v>
      </c>
      <c r="AB128" s="19" t="s">
        <v>113</v>
      </c>
      <c r="AC128" s="19" t="s">
        <v>114</v>
      </c>
      <c r="AD128" s="19" t="s">
        <v>115</v>
      </c>
      <c r="AE128" s="19" t="s">
        <v>116</v>
      </c>
    </row>
    <row r="129" spans="1:31">
      <c r="A129" s="29" t="s">
        <v>130</v>
      </c>
      <c r="B129" s="29" t="s">
        <v>24</v>
      </c>
      <c r="C129" s="31">
        <v>0.15893844124658407</v>
      </c>
      <c r="D129" s="31">
        <v>0.16590426911000114</v>
      </c>
      <c r="E129" s="31">
        <v>0.16277514587752948</v>
      </c>
      <c r="F129" s="31">
        <v>0.16099535946690546</v>
      </c>
      <c r="G129" s="31">
        <v>0.15417835052162795</v>
      </c>
      <c r="H129" s="31">
        <v>0.17112267158965291</v>
      </c>
      <c r="I129" s="31">
        <v>0.16867724232439343</v>
      </c>
      <c r="J129" s="31">
        <v>0.15032421607205193</v>
      </c>
      <c r="K129" s="31">
        <v>0.15450805424388969</v>
      </c>
      <c r="L129" s="31">
        <v>0.16387801858261603</v>
      </c>
      <c r="M129" s="31">
        <v>0.17126423531947896</v>
      </c>
      <c r="N129" s="31">
        <v>0.16703216467406973</v>
      </c>
      <c r="O129" s="31">
        <v>0.16382400755571475</v>
      </c>
      <c r="P129" s="31">
        <v>0.15810104347244483</v>
      </c>
      <c r="Q129" s="31">
        <v>0.17372692592735062</v>
      </c>
      <c r="R129" s="31">
        <v>0.17109727386503037</v>
      </c>
      <c r="S129" s="31">
        <v>0.15235804389420607</v>
      </c>
      <c r="T129" s="31">
        <v>0.15708193396214948</v>
      </c>
      <c r="U129" s="31">
        <v>0.16659306959679032</v>
      </c>
      <c r="V129" s="31">
        <v>0.17385125308277818</v>
      </c>
      <c r="W129" s="31">
        <v>0.16890984867485154</v>
      </c>
      <c r="X129" s="31">
        <v>0.16650648621662317</v>
      </c>
      <c r="Y129" s="31">
        <v>0.1600130654905258</v>
      </c>
      <c r="Z129" s="31">
        <v>0.17565399207342139</v>
      </c>
      <c r="AA129" s="31">
        <v>0.17257904723613354</v>
      </c>
      <c r="AB129" s="31">
        <v>0.15352835538744902</v>
      </c>
      <c r="AC129" s="31">
        <v>0.15786877260363377</v>
      </c>
      <c r="AD129" s="31">
        <v>0.16754931233183731</v>
      </c>
      <c r="AE129" s="31">
        <v>0.17455874633580423</v>
      </c>
    </row>
    <row r="130" spans="1:31">
      <c r="A130" s="29" t="s">
        <v>130</v>
      </c>
      <c r="B130" s="29" t="s">
        <v>77</v>
      </c>
      <c r="C130" s="31">
        <v>5.7434000089217424E-2</v>
      </c>
      <c r="D130" s="31">
        <v>5.6553105320872779E-2</v>
      </c>
      <c r="E130" s="31">
        <v>5.6251481337687453E-2</v>
      </c>
      <c r="F130" s="31">
        <v>5.5783170550359452E-2</v>
      </c>
      <c r="G130" s="31">
        <v>5.5670878765629428E-2</v>
      </c>
      <c r="H130" s="31">
        <v>5.5682950926211422E-2</v>
      </c>
      <c r="I130" s="31">
        <v>5.5338348712098799E-2</v>
      </c>
      <c r="J130" s="31">
        <v>5.4570277586321311E-2</v>
      </c>
      <c r="K130" s="31">
        <v>5.4230394713763064E-2</v>
      </c>
      <c r="L130" s="31">
        <v>5.3705780700876234E-2</v>
      </c>
      <c r="M130" s="31">
        <v>5.3877844968919821E-2</v>
      </c>
      <c r="N130" s="31">
        <v>5.2778147983561251E-2</v>
      </c>
      <c r="O130" s="31">
        <v>5.1942093313552186E-2</v>
      </c>
      <c r="P130" s="31">
        <v>5.0934084356400122E-2</v>
      </c>
      <c r="Q130" s="31">
        <v>5.0065742053206838E-2</v>
      </c>
      <c r="R130" s="31">
        <v>4.8983656145588569E-2</v>
      </c>
      <c r="S130" s="31">
        <v>4.8157915253648487E-2</v>
      </c>
      <c r="T130" s="31">
        <v>4.7460702210527422E-2</v>
      </c>
      <c r="U130" s="31">
        <v>4.7229620399305811E-2</v>
      </c>
      <c r="V130" s="31">
        <v>4.6758376684157936E-2</v>
      </c>
      <c r="W130" s="31">
        <v>4.6463860333630487E-2</v>
      </c>
      <c r="X130" s="31">
        <v>4.6159154941279271E-2</v>
      </c>
      <c r="Y130" s="31">
        <v>4.59888016720554E-2</v>
      </c>
      <c r="Z130" s="31">
        <v>4.5344931252542249E-2</v>
      </c>
      <c r="AA130" s="31">
        <v>4.4787229945764104E-2</v>
      </c>
      <c r="AB130" s="31">
        <v>4.4144270392400507E-2</v>
      </c>
      <c r="AC130" s="31">
        <v>4.3611731493215289E-2</v>
      </c>
      <c r="AD130" s="31">
        <v>4.2969966692357454E-2</v>
      </c>
      <c r="AE130" s="31">
        <v>4.2325010682323819E-2</v>
      </c>
    </row>
    <row r="131" spans="1:31">
      <c r="A131" s="29" t="s">
        <v>130</v>
      </c>
      <c r="B131" s="29" t="s">
        <v>78</v>
      </c>
      <c r="C131" s="31">
        <v>4.878961591333391E-2</v>
      </c>
      <c r="D131" s="31">
        <v>4.8029146049163481E-2</v>
      </c>
      <c r="E131" s="31">
        <v>4.7783737183737338E-2</v>
      </c>
      <c r="F131" s="31">
        <v>4.7391007608920253E-2</v>
      </c>
      <c r="G131" s="31">
        <v>4.7287327509363743E-2</v>
      </c>
      <c r="H131" s="31">
        <v>4.7291027117010866E-2</v>
      </c>
      <c r="I131" s="31">
        <v>4.7006680254812486E-2</v>
      </c>
      <c r="J131" s="31">
        <v>4.6346932261478714E-2</v>
      </c>
      <c r="K131" s="31">
        <v>4.6068235794320504E-2</v>
      </c>
      <c r="L131" s="31">
        <v>4.562617723137858E-2</v>
      </c>
      <c r="M131" s="31">
        <v>4.5794215482491872E-2</v>
      </c>
      <c r="N131" s="31">
        <v>4.4837848778794563E-2</v>
      </c>
      <c r="O131" s="31">
        <v>4.410320033922107E-2</v>
      </c>
      <c r="P131" s="31">
        <v>4.32785499545668E-2</v>
      </c>
      <c r="Q131" s="31">
        <v>4.251192693887975E-2</v>
      </c>
      <c r="R131" s="31">
        <v>4.1614462409665334E-2</v>
      </c>
      <c r="S131" s="31">
        <v>4.0921851585255679E-2</v>
      </c>
      <c r="T131" s="31">
        <v>4.0332870600497166E-2</v>
      </c>
      <c r="U131" s="31">
        <v>4.0108511263673284E-2</v>
      </c>
      <c r="V131" s="31">
        <v>3.9733011032609296E-2</v>
      </c>
      <c r="W131" s="31">
        <v>3.9470529274412774E-2</v>
      </c>
      <c r="X131" s="31">
        <v>3.9192109369016681E-2</v>
      </c>
      <c r="Y131" s="31">
        <v>3.9090318831787506E-2</v>
      </c>
      <c r="Z131" s="31">
        <v>3.8540112717291519E-2</v>
      </c>
      <c r="AA131" s="31">
        <v>3.802193008882393E-2</v>
      </c>
      <c r="AB131" s="31">
        <v>3.7511503616055E-2</v>
      </c>
      <c r="AC131" s="31">
        <v>3.7055504170991585E-2</v>
      </c>
      <c r="AD131" s="31">
        <v>3.6504858263907952E-2</v>
      </c>
      <c r="AE131" s="31">
        <v>3.5942854527041476E-2</v>
      </c>
    </row>
    <row r="133" spans="1:31">
      <c r="A133" s="19" t="s">
        <v>128</v>
      </c>
      <c r="B133" s="19" t="s">
        <v>129</v>
      </c>
      <c r="C133" s="19" t="s">
        <v>80</v>
      </c>
      <c r="D133" s="19" t="s">
        <v>89</v>
      </c>
      <c r="E133" s="19" t="s">
        <v>90</v>
      </c>
      <c r="F133" s="19" t="s">
        <v>91</v>
      </c>
      <c r="G133" s="19" t="s">
        <v>92</v>
      </c>
      <c r="H133" s="19" t="s">
        <v>93</v>
      </c>
      <c r="I133" s="19" t="s">
        <v>94</v>
      </c>
      <c r="J133" s="19" t="s">
        <v>95</v>
      </c>
      <c r="K133" s="19" t="s">
        <v>96</v>
      </c>
      <c r="L133" s="19" t="s">
        <v>97</v>
      </c>
      <c r="M133" s="19" t="s">
        <v>98</v>
      </c>
      <c r="N133" s="19" t="s">
        <v>99</v>
      </c>
      <c r="O133" s="19" t="s">
        <v>100</v>
      </c>
      <c r="P133" s="19" t="s">
        <v>101</v>
      </c>
      <c r="Q133" s="19" t="s">
        <v>102</v>
      </c>
      <c r="R133" s="19" t="s">
        <v>103</v>
      </c>
      <c r="S133" s="19" t="s">
        <v>104</v>
      </c>
      <c r="T133" s="19" t="s">
        <v>105</v>
      </c>
      <c r="U133" s="19" t="s">
        <v>106</v>
      </c>
      <c r="V133" s="19" t="s">
        <v>107</v>
      </c>
      <c r="W133" s="19" t="s">
        <v>108</v>
      </c>
      <c r="X133" s="19" t="s">
        <v>109</v>
      </c>
      <c r="Y133" s="19" t="s">
        <v>110</v>
      </c>
      <c r="Z133" s="19" t="s">
        <v>111</v>
      </c>
      <c r="AA133" s="19" t="s">
        <v>112</v>
      </c>
      <c r="AB133" s="19" t="s">
        <v>113</v>
      </c>
      <c r="AC133" s="19" t="s">
        <v>114</v>
      </c>
      <c r="AD133" s="19" t="s">
        <v>115</v>
      </c>
      <c r="AE133" s="19" t="s">
        <v>116</v>
      </c>
    </row>
    <row r="134" spans="1:31">
      <c r="A134" s="29" t="s">
        <v>131</v>
      </c>
      <c r="B134" s="29" t="s">
        <v>24</v>
      </c>
      <c r="C134" s="31">
        <v>0.16228149917493578</v>
      </c>
      <c r="D134" s="31">
        <v>0.17230442770880364</v>
      </c>
      <c r="E134" s="31">
        <v>0.17202736203654051</v>
      </c>
      <c r="F134" s="31">
        <v>0.16549066887889424</v>
      </c>
      <c r="G134" s="31">
        <v>0.16669623663487534</v>
      </c>
      <c r="H134" s="31">
        <v>0.17726057136721532</v>
      </c>
      <c r="I134" s="31">
        <v>0.17799328638305345</v>
      </c>
      <c r="J134" s="31">
        <v>0.14990829771358738</v>
      </c>
      <c r="K134" s="31">
        <v>0.16256508887168752</v>
      </c>
      <c r="L134" s="31">
        <v>0.16820947773310138</v>
      </c>
      <c r="M134" s="31">
        <v>0.17720359337898869</v>
      </c>
      <c r="N134" s="31">
        <v>0.17576601586479579</v>
      </c>
      <c r="O134" s="31">
        <v>0.16777497757939125</v>
      </c>
      <c r="P134" s="31">
        <v>0.1695544070340087</v>
      </c>
      <c r="Q134" s="31">
        <v>0.18054360755956844</v>
      </c>
      <c r="R134" s="31">
        <v>0.18109940977418781</v>
      </c>
      <c r="S134" s="31">
        <v>0.15286767795023609</v>
      </c>
      <c r="T134" s="31">
        <v>0.16674049226878457</v>
      </c>
      <c r="U134" s="31">
        <v>0.17289450849551327</v>
      </c>
      <c r="V134" s="31">
        <v>0.18159493852600256</v>
      </c>
      <c r="W134" s="31">
        <v>0.17931951693801471</v>
      </c>
      <c r="X134" s="31">
        <v>0.17243486107464304</v>
      </c>
      <c r="Y134" s="31">
        <v>0.17357201896195065</v>
      </c>
      <c r="Z134" s="31">
        <v>0.18365241186354239</v>
      </c>
      <c r="AA134" s="31">
        <v>0.18372807786250292</v>
      </c>
      <c r="AB134" s="31">
        <v>0.15480134403718163</v>
      </c>
      <c r="AC134" s="31">
        <v>0.16854351586664518</v>
      </c>
      <c r="AD134" s="31">
        <v>0.17465483489833342</v>
      </c>
      <c r="AE134" s="31">
        <v>0.18343067541185185</v>
      </c>
    </row>
    <row r="135" spans="1:31">
      <c r="A135" s="29" t="s">
        <v>131</v>
      </c>
      <c r="B135" s="29" t="s">
        <v>77</v>
      </c>
      <c r="C135" s="31">
        <v>5.6777016901737018E-2</v>
      </c>
      <c r="D135" s="31">
        <v>5.5815060251585544E-2</v>
      </c>
      <c r="E135" s="31">
        <v>5.5566554382165616E-2</v>
      </c>
      <c r="F135" s="31">
        <v>5.5207680293199619E-2</v>
      </c>
      <c r="G135" s="31">
        <v>5.5120146303528794E-2</v>
      </c>
      <c r="H135" s="31">
        <v>5.5143203112871415E-2</v>
      </c>
      <c r="I135" s="31">
        <v>5.4930521639385048E-2</v>
      </c>
      <c r="J135" s="31">
        <v>5.4321712334343401E-2</v>
      </c>
      <c r="K135" s="31">
        <v>5.4052494283437495E-2</v>
      </c>
      <c r="L135" s="31">
        <v>5.3906071996769056E-2</v>
      </c>
      <c r="M135" s="31">
        <v>5.4282247144975614E-2</v>
      </c>
      <c r="N135" s="31">
        <v>5.3379369594143619E-2</v>
      </c>
      <c r="O135" s="31">
        <v>5.2687003023990028E-2</v>
      </c>
      <c r="P135" s="31">
        <v>5.1763471960928294E-2</v>
      </c>
      <c r="Q135" s="31">
        <v>5.0915908717475249E-2</v>
      </c>
      <c r="R135" s="31">
        <v>4.9727592424794E-2</v>
      </c>
      <c r="S135" s="31">
        <v>4.874881778069047E-2</v>
      </c>
      <c r="T135" s="31">
        <v>4.7938583953038724E-2</v>
      </c>
      <c r="U135" s="31">
        <v>4.7459160244381675E-2</v>
      </c>
      <c r="V135" s="31">
        <v>4.7253008146990252E-2</v>
      </c>
      <c r="W135" s="31">
        <v>4.7118712345390702E-2</v>
      </c>
      <c r="X135" s="31">
        <v>4.6989911316401761E-2</v>
      </c>
      <c r="Y135" s="31">
        <v>4.6960889312848343E-2</v>
      </c>
      <c r="Z135" s="31">
        <v>4.6352972402621172E-2</v>
      </c>
      <c r="AA135" s="31">
        <v>4.5839912685686532E-2</v>
      </c>
      <c r="AB135" s="31">
        <v>4.5270204992395792E-2</v>
      </c>
      <c r="AC135" s="31">
        <v>4.4794225015322056E-2</v>
      </c>
      <c r="AD135" s="31">
        <v>4.4074490653287002E-2</v>
      </c>
      <c r="AE135" s="31">
        <v>4.3482113208342797E-2</v>
      </c>
    </row>
    <row r="136" spans="1:31">
      <c r="A136" s="29" t="s">
        <v>131</v>
      </c>
      <c r="B136" s="29" t="s">
        <v>78</v>
      </c>
      <c r="C136" s="31">
        <v>4.8220064926387474E-2</v>
      </c>
      <c r="D136" s="31">
        <v>4.742016063454535E-2</v>
      </c>
      <c r="E136" s="31">
        <v>4.7197454491311998E-2</v>
      </c>
      <c r="F136" s="31">
        <v>4.6909698644549545E-2</v>
      </c>
      <c r="G136" s="31">
        <v>4.6809260327733929E-2</v>
      </c>
      <c r="H136" s="31">
        <v>4.6827031632339783E-2</v>
      </c>
      <c r="I136" s="31">
        <v>4.6645027396331112E-2</v>
      </c>
      <c r="J136" s="31">
        <v>4.6157864061091521E-2</v>
      </c>
      <c r="K136" s="31">
        <v>4.5932202240392413E-2</v>
      </c>
      <c r="L136" s="31">
        <v>4.5774971298320019E-2</v>
      </c>
      <c r="M136" s="31">
        <v>4.6112318282274092E-2</v>
      </c>
      <c r="N136" s="31">
        <v>4.5362955670802119E-2</v>
      </c>
      <c r="O136" s="31">
        <v>4.474317810076324E-2</v>
      </c>
      <c r="P136" s="31">
        <v>4.3953873239955955E-2</v>
      </c>
      <c r="Q136" s="31">
        <v>4.3245301530734331E-2</v>
      </c>
      <c r="R136" s="31">
        <v>4.2238632668019319E-2</v>
      </c>
      <c r="S136" s="31">
        <v>4.1407909671077235E-2</v>
      </c>
      <c r="T136" s="31">
        <v>4.0731474944393858E-2</v>
      </c>
      <c r="U136" s="31">
        <v>4.0319213432883902E-2</v>
      </c>
      <c r="V136" s="31">
        <v>4.0154900578139592E-2</v>
      </c>
      <c r="W136" s="31">
        <v>4.004711499141813E-2</v>
      </c>
      <c r="X136" s="31">
        <v>3.9892549914887693E-2</v>
      </c>
      <c r="Y136" s="31">
        <v>3.9900546699773241E-2</v>
      </c>
      <c r="Z136" s="31">
        <v>3.9374985926899614E-2</v>
      </c>
      <c r="AA136" s="31">
        <v>3.8958333333333331E-2</v>
      </c>
      <c r="AB136" s="31">
        <v>3.8436949049972018E-2</v>
      </c>
      <c r="AC136" s="31">
        <v>3.8072809088050538E-2</v>
      </c>
      <c r="AD136" s="31">
        <v>3.7448422843326584E-2</v>
      </c>
      <c r="AE136" s="31">
        <v>3.6924729355407283E-2</v>
      </c>
    </row>
    <row r="138" spans="1:31">
      <c r="A138" s="19" t="s">
        <v>128</v>
      </c>
      <c r="B138" s="19" t="s">
        <v>129</v>
      </c>
      <c r="C138" s="19" t="s">
        <v>80</v>
      </c>
      <c r="D138" s="19" t="s">
        <v>89</v>
      </c>
      <c r="E138" s="19" t="s">
        <v>90</v>
      </c>
      <c r="F138" s="19" t="s">
        <v>91</v>
      </c>
      <c r="G138" s="19" t="s">
        <v>92</v>
      </c>
      <c r="H138" s="19" t="s">
        <v>93</v>
      </c>
      <c r="I138" s="19" t="s">
        <v>94</v>
      </c>
      <c r="J138" s="19" t="s">
        <v>95</v>
      </c>
      <c r="K138" s="19" t="s">
        <v>96</v>
      </c>
      <c r="L138" s="19" t="s">
        <v>97</v>
      </c>
      <c r="M138" s="19" t="s">
        <v>98</v>
      </c>
      <c r="N138" s="19" t="s">
        <v>99</v>
      </c>
      <c r="O138" s="19" t="s">
        <v>100</v>
      </c>
      <c r="P138" s="19" t="s">
        <v>101</v>
      </c>
      <c r="Q138" s="19" t="s">
        <v>102</v>
      </c>
      <c r="R138" s="19" t="s">
        <v>103</v>
      </c>
      <c r="S138" s="19" t="s">
        <v>104</v>
      </c>
      <c r="T138" s="19" t="s">
        <v>105</v>
      </c>
      <c r="U138" s="19" t="s">
        <v>106</v>
      </c>
      <c r="V138" s="19" t="s">
        <v>107</v>
      </c>
      <c r="W138" s="19" t="s">
        <v>108</v>
      </c>
      <c r="X138" s="19" t="s">
        <v>109</v>
      </c>
      <c r="Y138" s="19" t="s">
        <v>110</v>
      </c>
      <c r="Z138" s="19" t="s">
        <v>111</v>
      </c>
      <c r="AA138" s="19" t="s">
        <v>112</v>
      </c>
      <c r="AB138" s="19" t="s">
        <v>113</v>
      </c>
      <c r="AC138" s="19" t="s">
        <v>114</v>
      </c>
      <c r="AD138" s="19" t="s">
        <v>115</v>
      </c>
      <c r="AE138" s="19" t="s">
        <v>116</v>
      </c>
    </row>
    <row r="139" spans="1:31">
      <c r="A139" s="29" t="s">
        <v>132</v>
      </c>
      <c r="B139" s="29" t="s">
        <v>24</v>
      </c>
      <c r="C139" s="31">
        <v>0.14601309591340358</v>
      </c>
      <c r="D139" s="31">
        <v>0.14155595228994372</v>
      </c>
      <c r="E139" s="31">
        <v>0.14987454589082866</v>
      </c>
      <c r="F139" s="31">
        <v>0.14631737875590387</v>
      </c>
      <c r="G139" s="31">
        <v>0.13834876779330982</v>
      </c>
      <c r="H139" s="31">
        <v>0.14706469712731471</v>
      </c>
      <c r="I139" s="31">
        <v>0.14772978868960593</v>
      </c>
      <c r="J139" s="31">
        <v>0.14225854630428475</v>
      </c>
      <c r="K139" s="31">
        <v>0.15010165412761056</v>
      </c>
      <c r="L139" s="31">
        <v>0.15575326826464933</v>
      </c>
      <c r="M139" s="31">
        <v>0.14941877387811553</v>
      </c>
      <c r="N139" s="31">
        <v>0.15731614648359982</v>
      </c>
      <c r="O139" s="31">
        <v>0.15226861583338391</v>
      </c>
      <c r="P139" s="31">
        <v>0.14391785317560096</v>
      </c>
      <c r="Q139" s="31">
        <v>0.15268301279489863</v>
      </c>
      <c r="R139" s="31">
        <v>0.15351470063117323</v>
      </c>
      <c r="S139" s="31">
        <v>0.14570739982734118</v>
      </c>
      <c r="T139" s="31">
        <v>0.1522430445275087</v>
      </c>
      <c r="U139" s="31">
        <v>0.15820542355679734</v>
      </c>
      <c r="V139" s="31">
        <v>0.15219142400029642</v>
      </c>
      <c r="W139" s="31">
        <v>0.15933128947304534</v>
      </c>
      <c r="X139" s="31">
        <v>0.15530353683257905</v>
      </c>
      <c r="Y139" s="31">
        <v>0.14601243088026222</v>
      </c>
      <c r="Z139" s="31">
        <v>0.15509471686751899</v>
      </c>
      <c r="AA139" s="31">
        <v>0.15500348317190879</v>
      </c>
      <c r="AB139" s="31">
        <v>0.14741641306039036</v>
      </c>
      <c r="AC139" s="31">
        <v>0.15372844897708937</v>
      </c>
      <c r="AD139" s="31">
        <v>0.16001486833702749</v>
      </c>
      <c r="AE139" s="31">
        <v>0.15334296489279473</v>
      </c>
    </row>
    <row r="140" spans="1:31">
      <c r="A140" s="29" t="s">
        <v>132</v>
      </c>
      <c r="B140" s="29" t="s">
        <v>77</v>
      </c>
      <c r="C140" s="31">
        <v>5.775843763298321E-2</v>
      </c>
      <c r="D140" s="31">
        <v>5.7133117959158888E-2</v>
      </c>
      <c r="E140" s="31">
        <v>5.6673471399298195E-2</v>
      </c>
      <c r="F140" s="31">
        <v>5.6105594062634913E-2</v>
      </c>
      <c r="G140" s="31">
        <v>5.5880833286624444E-2</v>
      </c>
      <c r="H140" s="31">
        <v>5.59146997639672E-2</v>
      </c>
      <c r="I140" s="31">
        <v>5.5990111533987932E-2</v>
      </c>
      <c r="J140" s="31">
        <v>5.5434356973039223E-2</v>
      </c>
      <c r="K140" s="31">
        <v>5.541294586703318E-2</v>
      </c>
      <c r="L140" s="31">
        <v>5.5000225180667474E-2</v>
      </c>
      <c r="M140" s="31">
        <v>5.5211621836028936E-2</v>
      </c>
      <c r="N140" s="31">
        <v>5.4382880705166628E-2</v>
      </c>
      <c r="O140" s="31">
        <v>5.3644308945661676E-2</v>
      </c>
      <c r="P140" s="31">
        <v>5.2659908256857353E-2</v>
      </c>
      <c r="Q140" s="31">
        <v>5.1810981596457799E-2</v>
      </c>
      <c r="R140" s="31">
        <v>5.0680295821935908E-2</v>
      </c>
      <c r="S140" s="31">
        <v>4.9613681154578926E-2</v>
      </c>
      <c r="T140" s="31">
        <v>4.8932841042159621E-2</v>
      </c>
      <c r="U140" s="31">
        <v>4.8564787783272098E-2</v>
      </c>
      <c r="V140" s="31">
        <v>4.7916286410932166E-2</v>
      </c>
      <c r="W140" s="31">
        <v>4.7595528284567812E-2</v>
      </c>
      <c r="X140" s="31">
        <v>4.7352993085793327E-2</v>
      </c>
      <c r="Y140" s="31">
        <v>4.71997150694606E-2</v>
      </c>
      <c r="Z140" s="31">
        <v>4.6544904829804064E-2</v>
      </c>
      <c r="AA140" s="31">
        <v>4.6036077933912053E-2</v>
      </c>
      <c r="AB140" s="31">
        <v>4.535202329425498E-2</v>
      </c>
      <c r="AC140" s="31">
        <v>4.4925249838036738E-2</v>
      </c>
      <c r="AD140" s="31">
        <v>4.420188559932646E-2</v>
      </c>
      <c r="AE140" s="31">
        <v>4.3495760460182067E-2</v>
      </c>
    </row>
    <row r="141" spans="1:31">
      <c r="A141" s="29" t="s">
        <v>132</v>
      </c>
      <c r="B141" s="29" t="s">
        <v>78</v>
      </c>
      <c r="C141" s="31">
        <v>4.9094073164226155E-2</v>
      </c>
      <c r="D141" s="31">
        <v>4.8546553571960464E-2</v>
      </c>
      <c r="E141" s="31">
        <v>4.8159548946696495E-2</v>
      </c>
      <c r="F141" s="31">
        <v>4.7677258279183746E-2</v>
      </c>
      <c r="G141" s="31">
        <v>4.7478882154616021E-2</v>
      </c>
      <c r="H141" s="31">
        <v>4.7514934256828602E-2</v>
      </c>
      <c r="I141" s="31">
        <v>4.7572126960995213E-2</v>
      </c>
      <c r="J141" s="31">
        <v>4.7085198241232744E-2</v>
      </c>
      <c r="K141" s="31">
        <v>4.7051941858490078E-2</v>
      </c>
      <c r="L141" s="31">
        <v>4.6718879431542196E-2</v>
      </c>
      <c r="M141" s="31">
        <v>4.689423042357526E-2</v>
      </c>
      <c r="N141" s="31">
        <v>4.6209175348346274E-2</v>
      </c>
      <c r="O141" s="31">
        <v>4.559010950157711E-2</v>
      </c>
      <c r="P141" s="31">
        <v>4.4724975318864039E-2</v>
      </c>
      <c r="Q141" s="31">
        <v>4.4026579228125598E-2</v>
      </c>
      <c r="R141" s="31">
        <v>4.3071198905331384E-2</v>
      </c>
      <c r="S141" s="31">
        <v>4.216793902653429E-2</v>
      </c>
      <c r="T141" s="31">
        <v>4.154218078621439E-2</v>
      </c>
      <c r="U141" s="31">
        <v>4.1240060838293888E-2</v>
      </c>
      <c r="V141" s="31">
        <v>4.0680824662256608E-2</v>
      </c>
      <c r="W141" s="31">
        <v>4.044308171296504E-2</v>
      </c>
      <c r="X141" s="31">
        <v>4.0210490755512647E-2</v>
      </c>
      <c r="Y141" s="31">
        <v>4.009897773530445E-2</v>
      </c>
      <c r="Z141" s="31">
        <v>3.9526556732604877E-2</v>
      </c>
      <c r="AA141" s="31">
        <v>3.909760485673696E-2</v>
      </c>
      <c r="AB141" s="31">
        <v>3.8509923784150357E-2</v>
      </c>
      <c r="AC141" s="31">
        <v>3.8161258423559656E-2</v>
      </c>
      <c r="AD141" s="31">
        <v>3.755406868867861E-2</v>
      </c>
      <c r="AE141" s="31">
        <v>3.6954939984525745E-2</v>
      </c>
    </row>
    <row r="143" spans="1:31">
      <c r="A143" s="19" t="s">
        <v>128</v>
      </c>
      <c r="B143" s="19" t="s">
        <v>129</v>
      </c>
      <c r="C143" s="19" t="s">
        <v>80</v>
      </c>
      <c r="D143" s="19" t="s">
        <v>89</v>
      </c>
      <c r="E143" s="19" t="s">
        <v>90</v>
      </c>
      <c r="F143" s="19" t="s">
        <v>91</v>
      </c>
      <c r="G143" s="19" t="s">
        <v>92</v>
      </c>
      <c r="H143" s="19" t="s">
        <v>93</v>
      </c>
      <c r="I143" s="19" t="s">
        <v>94</v>
      </c>
      <c r="J143" s="19" t="s">
        <v>95</v>
      </c>
      <c r="K143" s="19" t="s">
        <v>96</v>
      </c>
      <c r="L143" s="19" t="s">
        <v>97</v>
      </c>
      <c r="M143" s="19" t="s">
        <v>98</v>
      </c>
      <c r="N143" s="19" t="s">
        <v>99</v>
      </c>
      <c r="O143" s="19" t="s">
        <v>100</v>
      </c>
      <c r="P143" s="19" t="s">
        <v>101</v>
      </c>
      <c r="Q143" s="19" t="s">
        <v>102</v>
      </c>
      <c r="R143" s="19" t="s">
        <v>103</v>
      </c>
      <c r="S143" s="19" t="s">
        <v>104</v>
      </c>
      <c r="T143" s="19" t="s">
        <v>105</v>
      </c>
      <c r="U143" s="19" t="s">
        <v>106</v>
      </c>
      <c r="V143" s="19" t="s">
        <v>107</v>
      </c>
      <c r="W143" s="19" t="s">
        <v>108</v>
      </c>
      <c r="X143" s="19" t="s">
        <v>109</v>
      </c>
      <c r="Y143" s="19" t="s">
        <v>110</v>
      </c>
      <c r="Z143" s="19" t="s">
        <v>111</v>
      </c>
      <c r="AA143" s="19" t="s">
        <v>112</v>
      </c>
      <c r="AB143" s="19" t="s">
        <v>113</v>
      </c>
      <c r="AC143" s="19" t="s">
        <v>114</v>
      </c>
      <c r="AD143" s="19" t="s">
        <v>115</v>
      </c>
      <c r="AE143" s="19" t="s">
        <v>116</v>
      </c>
    </row>
    <row r="144" spans="1:31">
      <c r="A144" s="29" t="s">
        <v>133</v>
      </c>
      <c r="B144" s="29" t="s">
        <v>24</v>
      </c>
      <c r="C144" s="31">
        <v>0.16926405609892869</v>
      </c>
      <c r="D144" s="31">
        <v>0.17168809040083863</v>
      </c>
      <c r="E144" s="31">
        <v>0.17711483650925997</v>
      </c>
      <c r="F144" s="31">
        <v>0.17117699141739179</v>
      </c>
      <c r="G144" s="31">
        <v>0.16188902049143258</v>
      </c>
      <c r="H144" s="31">
        <v>0.16817362338791417</v>
      </c>
      <c r="I144" s="31">
        <v>0.1733526919577256</v>
      </c>
      <c r="J144" s="31">
        <v>0.16476392463421008</v>
      </c>
      <c r="K144" s="31">
        <v>0.17302469040128607</v>
      </c>
      <c r="L144" s="31">
        <v>0.17531798636195628</v>
      </c>
      <c r="M144" s="31">
        <v>0.17525299672946115</v>
      </c>
      <c r="N144" s="31">
        <v>0.17976001088723897</v>
      </c>
      <c r="O144" s="31">
        <v>0.17315980944926943</v>
      </c>
      <c r="P144" s="31">
        <v>0.16394296441560025</v>
      </c>
      <c r="Q144" s="31">
        <v>0.17079411626339056</v>
      </c>
      <c r="R144" s="31">
        <v>0.17635988223659907</v>
      </c>
      <c r="S144" s="31">
        <v>0.16814725221103133</v>
      </c>
      <c r="T144" s="31">
        <v>0.17605001694524067</v>
      </c>
      <c r="U144" s="31">
        <v>0.17849040148925077</v>
      </c>
      <c r="V144" s="31">
        <v>0.17821111290612618</v>
      </c>
      <c r="W144" s="31">
        <v>0.18273379748935392</v>
      </c>
      <c r="X144" s="31">
        <v>0.17651826688228392</v>
      </c>
      <c r="Y144" s="31">
        <v>0.16690416110718789</v>
      </c>
      <c r="Z144" s="31">
        <v>0.17319430596967014</v>
      </c>
      <c r="AA144" s="31">
        <v>0.17857734099940964</v>
      </c>
      <c r="AB144" s="31">
        <v>0.16967932727044921</v>
      </c>
      <c r="AC144" s="31">
        <v>0.17750279367872687</v>
      </c>
      <c r="AD144" s="31">
        <v>0.17996115280450617</v>
      </c>
      <c r="AE144" s="31">
        <v>0.17981369635409131</v>
      </c>
    </row>
    <row r="145" spans="1:31">
      <c r="A145" s="29" t="s">
        <v>133</v>
      </c>
      <c r="B145" s="29" t="s">
        <v>77</v>
      </c>
      <c r="C145" s="31">
        <v>5.7930625752443926E-2</v>
      </c>
      <c r="D145" s="31">
        <v>5.8146426023331747E-2</v>
      </c>
      <c r="E145" s="31">
        <v>5.6997026714920504E-2</v>
      </c>
      <c r="F145" s="31">
        <v>5.5568717883287697E-2</v>
      </c>
      <c r="G145" s="31">
        <v>5.4453822537142191E-2</v>
      </c>
      <c r="H145" s="31">
        <v>5.3663104725738028E-2</v>
      </c>
      <c r="I145" s="31">
        <v>5.32004500676065E-2</v>
      </c>
      <c r="J145" s="31">
        <v>5.2512874709364235E-2</v>
      </c>
      <c r="K145" s="31">
        <v>5.2907590777825447E-2</v>
      </c>
      <c r="L145" s="31">
        <v>5.2896960448705642E-2</v>
      </c>
      <c r="M145" s="31">
        <v>5.3450034468948575E-2</v>
      </c>
      <c r="N145" s="31">
        <v>5.2441209045876222E-2</v>
      </c>
      <c r="O145" s="31">
        <v>5.1583399841002693E-2</v>
      </c>
      <c r="P145" s="31">
        <v>5.0714306559541934E-2</v>
      </c>
      <c r="Q145" s="31">
        <v>4.9766087793564118E-2</v>
      </c>
      <c r="R145" s="31">
        <v>4.8712444815063947E-2</v>
      </c>
      <c r="S145" s="31">
        <v>4.7654798842367771E-2</v>
      </c>
      <c r="T145" s="31">
        <v>4.720487554064242E-2</v>
      </c>
      <c r="U145" s="31">
        <v>4.6639446524864847E-2</v>
      </c>
      <c r="V145" s="31">
        <v>4.5866844738388222E-2</v>
      </c>
      <c r="W145" s="31">
        <v>4.547037924633858E-2</v>
      </c>
      <c r="X145" s="31">
        <v>4.4991400500708836E-2</v>
      </c>
      <c r="Y145" s="31">
        <v>4.4822246874979495E-2</v>
      </c>
      <c r="Z145" s="31">
        <v>4.3995146571854792E-2</v>
      </c>
      <c r="AA145" s="31">
        <v>4.3435627699428374E-2</v>
      </c>
      <c r="AB145" s="31">
        <v>4.2533879974401528E-2</v>
      </c>
      <c r="AC145" s="31">
        <v>4.2202517787930841E-2</v>
      </c>
      <c r="AD145" s="31">
        <v>4.1380434117415078E-2</v>
      </c>
      <c r="AE145" s="31">
        <v>4.0638097304630631E-2</v>
      </c>
    </row>
    <row r="146" spans="1:31">
      <c r="A146" s="29" t="s">
        <v>133</v>
      </c>
      <c r="B146" s="29" t="s">
        <v>78</v>
      </c>
      <c r="C146" s="31">
        <v>4.9223183614240662E-2</v>
      </c>
      <c r="D146" s="31">
        <v>4.940110008642809E-2</v>
      </c>
      <c r="E146" s="31">
        <v>4.844448515020993E-2</v>
      </c>
      <c r="F146" s="31">
        <v>4.7212563756430105E-2</v>
      </c>
      <c r="G146" s="31">
        <v>4.6241152080941254E-2</v>
      </c>
      <c r="H146" s="31">
        <v>4.5569898151544788E-2</v>
      </c>
      <c r="I146" s="31">
        <v>4.5213726363828068E-2</v>
      </c>
      <c r="J146" s="31">
        <v>4.4610584794752557E-2</v>
      </c>
      <c r="K146" s="31">
        <v>4.4952806938364488E-2</v>
      </c>
      <c r="L146" s="31">
        <v>4.4958044066970487E-2</v>
      </c>
      <c r="M146" s="31">
        <v>4.5383335238503096E-2</v>
      </c>
      <c r="N146" s="31">
        <v>4.4540558127820963E-2</v>
      </c>
      <c r="O146" s="31">
        <v>4.3809339356275685E-2</v>
      </c>
      <c r="P146" s="31">
        <v>4.306564160285048E-2</v>
      </c>
      <c r="Q146" s="31">
        <v>4.2249862259478896E-2</v>
      </c>
      <c r="R146" s="31">
        <v>4.1357101164173099E-2</v>
      </c>
      <c r="S146" s="31">
        <v>4.046603756451507E-2</v>
      </c>
      <c r="T146" s="31">
        <v>4.0087887439296914E-2</v>
      </c>
      <c r="U146" s="31">
        <v>3.9629047724612267E-2</v>
      </c>
      <c r="V146" s="31">
        <v>3.8984063515556784E-2</v>
      </c>
      <c r="W146" s="31">
        <v>3.8600442208786834E-2</v>
      </c>
      <c r="X146" s="31">
        <v>3.8230789986579729E-2</v>
      </c>
      <c r="Y146" s="31">
        <v>3.8065366495082964E-2</v>
      </c>
      <c r="Z146" s="31">
        <v>3.7375142024531342E-2</v>
      </c>
      <c r="AA146" s="31">
        <v>3.6868464054266685E-2</v>
      </c>
      <c r="AB146" s="31">
        <v>3.6145023871625652E-2</v>
      </c>
      <c r="AC146" s="31">
        <v>3.5865881973641142E-2</v>
      </c>
      <c r="AD146" s="31">
        <v>3.5163851155472117E-2</v>
      </c>
      <c r="AE146" s="31">
        <v>3.4518456300886929E-2</v>
      </c>
    </row>
    <row r="148" spans="1:31">
      <c r="A148" s="19" t="s">
        <v>128</v>
      </c>
      <c r="B148" s="19" t="s">
        <v>129</v>
      </c>
      <c r="C148" s="19" t="s">
        <v>80</v>
      </c>
      <c r="D148" s="19" t="s">
        <v>89</v>
      </c>
      <c r="E148" s="19" t="s">
        <v>90</v>
      </c>
      <c r="F148" s="19" t="s">
        <v>91</v>
      </c>
      <c r="G148" s="19" t="s">
        <v>92</v>
      </c>
      <c r="H148" s="19" t="s">
        <v>93</v>
      </c>
      <c r="I148" s="19" t="s">
        <v>94</v>
      </c>
      <c r="J148" s="19" t="s">
        <v>95</v>
      </c>
      <c r="K148" s="19" t="s">
        <v>96</v>
      </c>
      <c r="L148" s="19" t="s">
        <v>97</v>
      </c>
      <c r="M148" s="19" t="s">
        <v>98</v>
      </c>
      <c r="N148" s="19" t="s">
        <v>99</v>
      </c>
      <c r="O148" s="19" t="s">
        <v>100</v>
      </c>
      <c r="P148" s="19" t="s">
        <v>101</v>
      </c>
      <c r="Q148" s="19" t="s">
        <v>102</v>
      </c>
      <c r="R148" s="19" t="s">
        <v>103</v>
      </c>
      <c r="S148" s="19" t="s">
        <v>104</v>
      </c>
      <c r="T148" s="19" t="s">
        <v>105</v>
      </c>
      <c r="U148" s="19" t="s">
        <v>106</v>
      </c>
      <c r="V148" s="19" t="s">
        <v>107</v>
      </c>
      <c r="W148" s="19" t="s">
        <v>108</v>
      </c>
      <c r="X148" s="19" t="s">
        <v>109</v>
      </c>
      <c r="Y148" s="19" t="s">
        <v>110</v>
      </c>
      <c r="Z148" s="19" t="s">
        <v>111</v>
      </c>
      <c r="AA148" s="19" t="s">
        <v>112</v>
      </c>
      <c r="AB148" s="19" t="s">
        <v>113</v>
      </c>
      <c r="AC148" s="19" t="s">
        <v>114</v>
      </c>
      <c r="AD148" s="19" t="s">
        <v>115</v>
      </c>
      <c r="AE148" s="19" t="s">
        <v>116</v>
      </c>
    </row>
    <row r="149" spans="1:31">
      <c r="A149" s="29" t="s">
        <v>134</v>
      </c>
      <c r="B149" s="29" t="s">
        <v>24</v>
      </c>
      <c r="C149" s="31">
        <v>0.13905490617039593</v>
      </c>
      <c r="D149" s="31">
        <v>0.13694851385624685</v>
      </c>
      <c r="E149" s="31">
        <v>0.1424073579216027</v>
      </c>
      <c r="F149" s="31">
        <v>0.14250947447802456</v>
      </c>
      <c r="G149" s="31">
        <v>0.13433096068566802</v>
      </c>
      <c r="H149" s="31">
        <v>0.1424086923021429</v>
      </c>
      <c r="I149" s="31">
        <v>0.14408330512175671</v>
      </c>
      <c r="J149" s="31">
        <v>0.13954823520357157</v>
      </c>
      <c r="K149" s="31">
        <v>0.13990598520816858</v>
      </c>
      <c r="L149" s="31">
        <v>0.14254656061209064</v>
      </c>
      <c r="M149" s="31">
        <v>0.14084516712418041</v>
      </c>
      <c r="N149" s="31">
        <v>0.14442387499600728</v>
      </c>
      <c r="O149" s="31">
        <v>0.14340538612060885</v>
      </c>
      <c r="P149" s="31">
        <v>0.1361217998330585</v>
      </c>
      <c r="Q149" s="31">
        <v>0.14437918612258666</v>
      </c>
      <c r="R149" s="31">
        <v>0.14476646965428491</v>
      </c>
      <c r="S149" s="31">
        <v>0.13998181043293875</v>
      </c>
      <c r="T149" s="31">
        <v>0.14095883545750271</v>
      </c>
      <c r="U149" s="31">
        <v>0.14398427720029275</v>
      </c>
      <c r="V149" s="31">
        <v>0.14202994239239969</v>
      </c>
      <c r="W149" s="31">
        <v>0.14602832479999633</v>
      </c>
      <c r="X149" s="31">
        <v>0.14535507944148029</v>
      </c>
      <c r="Y149" s="31">
        <v>0.13754214040817039</v>
      </c>
      <c r="Z149" s="31">
        <v>0.14586352749540094</v>
      </c>
      <c r="AA149" s="31">
        <v>0.14569629180219279</v>
      </c>
      <c r="AB149" s="31">
        <v>0.1408467767337673</v>
      </c>
      <c r="AC149" s="31">
        <v>0.14148772675511542</v>
      </c>
      <c r="AD149" s="31">
        <v>0.14482129472521979</v>
      </c>
      <c r="AE149" s="31">
        <v>0.14297301143912475</v>
      </c>
    </row>
    <row r="150" spans="1:31">
      <c r="A150" s="29" t="s">
        <v>134</v>
      </c>
      <c r="B150" s="29" t="s">
        <v>77</v>
      </c>
      <c r="C150" s="31">
        <v>5.7043651858106191E-2</v>
      </c>
      <c r="D150" s="31">
        <v>5.6074298469417048E-2</v>
      </c>
      <c r="E150" s="31">
        <v>5.5473568855892608E-2</v>
      </c>
      <c r="F150" s="31">
        <v>5.5377544415618339E-2</v>
      </c>
      <c r="G150" s="31">
        <v>5.5014125034633925E-2</v>
      </c>
      <c r="H150" s="31">
        <v>5.4957292996895668E-2</v>
      </c>
      <c r="I150" s="31">
        <v>5.4745382163189187E-2</v>
      </c>
      <c r="J150" s="31">
        <v>5.4172169597770832E-2</v>
      </c>
      <c r="K150" s="31">
        <v>5.3673906490045317E-2</v>
      </c>
      <c r="L150" s="31">
        <v>5.3182713236923841E-2</v>
      </c>
      <c r="M150" s="31">
        <v>5.3322710653297446E-2</v>
      </c>
      <c r="N150" s="31">
        <v>5.2300030386356992E-2</v>
      </c>
      <c r="O150" s="31">
        <v>5.1593484415068877E-2</v>
      </c>
      <c r="P150" s="31">
        <v>5.0712167216786216E-2</v>
      </c>
      <c r="Q150" s="31">
        <v>4.991917342731976E-2</v>
      </c>
      <c r="R150" s="31">
        <v>4.8900868085532123E-2</v>
      </c>
      <c r="S150" s="31">
        <v>4.8141027731843297E-2</v>
      </c>
      <c r="T150" s="31">
        <v>4.7655123901673181E-2</v>
      </c>
      <c r="U150" s="31">
        <v>4.7185831280160934E-2</v>
      </c>
      <c r="V150" s="31">
        <v>4.6562768231070417E-2</v>
      </c>
      <c r="W150" s="31">
        <v>4.6127100520258708E-2</v>
      </c>
      <c r="X150" s="31">
        <v>4.5739093368988674E-2</v>
      </c>
      <c r="Y150" s="31">
        <v>4.5461551872938155E-2</v>
      </c>
      <c r="Z150" s="31">
        <v>4.4619020949477305E-2</v>
      </c>
      <c r="AA150" s="31">
        <v>4.4042650833908244E-2</v>
      </c>
      <c r="AB150" s="31">
        <v>4.338606376184044E-2</v>
      </c>
      <c r="AC150" s="31">
        <v>4.284454798728711E-2</v>
      </c>
      <c r="AD150" s="31">
        <v>4.2045136659410738E-2</v>
      </c>
      <c r="AE150" s="31">
        <v>4.1391622085523487E-2</v>
      </c>
    </row>
    <row r="151" spans="1:31">
      <c r="A151" s="29" t="s">
        <v>134</v>
      </c>
      <c r="B151" s="29" t="s">
        <v>78</v>
      </c>
      <c r="C151" s="31">
        <v>4.8455216345332834E-2</v>
      </c>
      <c r="D151" s="31">
        <v>4.7653113496085711E-2</v>
      </c>
      <c r="E151" s="31">
        <v>4.7125372300765467E-2</v>
      </c>
      <c r="F151" s="31">
        <v>4.703339025990582E-2</v>
      </c>
      <c r="G151" s="31">
        <v>4.6751412957798152E-2</v>
      </c>
      <c r="H151" s="31">
        <v>4.6693212107608087E-2</v>
      </c>
      <c r="I151" s="31">
        <v>4.6507410824774567E-2</v>
      </c>
      <c r="J151" s="31">
        <v>4.6041873056817992E-2</v>
      </c>
      <c r="K151" s="31">
        <v>4.557632406539959E-2</v>
      </c>
      <c r="L151" s="31">
        <v>4.5175618705013867E-2</v>
      </c>
      <c r="M151" s="31">
        <v>4.5319295261824093E-2</v>
      </c>
      <c r="N151" s="31">
        <v>4.4428191008923285E-2</v>
      </c>
      <c r="O151" s="31">
        <v>4.3831958675594848E-2</v>
      </c>
      <c r="P151" s="31">
        <v>4.3072916809724603E-2</v>
      </c>
      <c r="Q151" s="31">
        <v>4.2406436423071348E-2</v>
      </c>
      <c r="R151" s="31">
        <v>4.1554399508463839E-2</v>
      </c>
      <c r="S151" s="31">
        <v>4.0916679599665905E-2</v>
      </c>
      <c r="T151" s="31">
        <v>4.0475667370480535E-2</v>
      </c>
      <c r="U151" s="31">
        <v>4.0107238154303899E-2</v>
      </c>
      <c r="V151" s="31">
        <v>3.9577770909627184E-2</v>
      </c>
      <c r="W151" s="31">
        <v>3.915629731915491E-2</v>
      </c>
      <c r="X151" s="31">
        <v>3.8854624811264178E-2</v>
      </c>
      <c r="Y151" s="31">
        <v>3.8633262631865069E-2</v>
      </c>
      <c r="Z151" s="31">
        <v>3.7885285541311604E-2</v>
      </c>
      <c r="AA151" s="31">
        <v>3.7426911709318215E-2</v>
      </c>
      <c r="AB151" s="31">
        <v>3.6855758626906036E-2</v>
      </c>
      <c r="AC151" s="31">
        <v>3.6400136540189712E-2</v>
      </c>
      <c r="AD151" s="31">
        <v>3.5724311563931778E-2</v>
      </c>
      <c r="AE151" s="31">
        <v>3.5151372250725163E-2</v>
      </c>
    </row>
  </sheetData>
  <sheetProtection algorithmName="SHA-512" hashValue="/3f8moTww/soFKbq6rgX0WhwTAtLg8AN2k53xEHJ7XmNBCVeRCVKRMmBQZ3Jv7Qxko+2rDx3aRlQb2ZRv/R71Q==" saltValue="b5rGzVHOAVTsvapCNgxjkQ==" spinCount="100000" sheet="1" objects="1" scenarios="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5">
    <tabColor rgb="FFFFC000"/>
  </sheetPr>
  <dimension ref="A1:AI151"/>
  <sheetViews>
    <sheetView zoomScale="85" zoomScaleNormal="85" workbookViewId="0"/>
  </sheetViews>
  <sheetFormatPr defaultColWidth="9.140625" defaultRowHeight="15"/>
  <cols>
    <col min="1" max="1" width="16" style="13" customWidth="1"/>
    <col min="2" max="2" width="30.5703125" style="13" customWidth="1"/>
    <col min="3" max="32" width="9.42578125" style="13" customWidth="1"/>
    <col min="33" max="33" width="13.85546875" style="13" bestFit="1" customWidth="1"/>
    <col min="34" max="16384" width="9.140625" style="13"/>
  </cols>
  <sheetData>
    <row r="1" spans="1:35" s="28" customFormat="1" ht="23.25" customHeight="1">
      <c r="A1" s="27" t="s">
        <v>158</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5" s="28" customFormat="1"/>
    <row r="3" spans="1:35" s="28" customFormat="1">
      <c r="AH3" s="13"/>
      <c r="AI3" s="13"/>
    </row>
    <row r="4" spans="1:35">
      <c r="A4" s="18" t="s">
        <v>127</v>
      </c>
      <c r="B4" s="1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5">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c r="AG5" s="32"/>
    </row>
    <row r="6" spans="1:35">
      <c r="A6" s="29" t="s">
        <v>40</v>
      </c>
      <c r="B6" s="29" t="s">
        <v>64</v>
      </c>
      <c r="C6" s="33">
        <v>90467.956099999996</v>
      </c>
      <c r="D6" s="33">
        <v>79391.741609999997</v>
      </c>
      <c r="E6" s="33">
        <v>79182.129639999999</v>
      </c>
      <c r="F6" s="33">
        <v>80275.686232613589</v>
      </c>
      <c r="G6" s="33">
        <v>72517.427451522584</v>
      </c>
      <c r="H6" s="33">
        <v>67242.972257294605</v>
      </c>
      <c r="I6" s="33">
        <v>58394.510202570578</v>
      </c>
      <c r="J6" s="33">
        <v>60355.662348723446</v>
      </c>
      <c r="K6" s="33">
        <v>47007.557761265183</v>
      </c>
      <c r="L6" s="33">
        <v>44569.585418611561</v>
      </c>
      <c r="M6" s="33">
        <v>41711.834463543622</v>
      </c>
      <c r="N6" s="33">
        <v>41728.520953300998</v>
      </c>
      <c r="O6" s="33">
        <v>45739.473104344012</v>
      </c>
      <c r="P6" s="33">
        <v>42909.442546384664</v>
      </c>
      <c r="Q6" s="33">
        <v>39578.74755</v>
      </c>
      <c r="R6" s="33">
        <v>38458.821099999986</v>
      </c>
      <c r="S6" s="33">
        <v>32972.529399999999</v>
      </c>
      <c r="T6" s="33">
        <v>33526.361199999999</v>
      </c>
      <c r="U6" s="33">
        <v>32197.253100000002</v>
      </c>
      <c r="V6" s="33">
        <v>30234.718600000007</v>
      </c>
      <c r="W6" s="33">
        <v>29654.443300000003</v>
      </c>
      <c r="X6" s="33">
        <v>19438.026600000001</v>
      </c>
      <c r="Y6" s="33">
        <v>15802.896699999999</v>
      </c>
      <c r="Z6" s="33">
        <v>13319.750099999999</v>
      </c>
      <c r="AA6" s="33">
        <v>11117.741399999999</v>
      </c>
      <c r="AB6" s="33">
        <v>9155.8276999999998</v>
      </c>
      <c r="AC6" s="33">
        <v>8786.49</v>
      </c>
      <c r="AD6" s="33">
        <v>8623.1277000000009</v>
      </c>
      <c r="AE6" s="33">
        <v>8068.9946</v>
      </c>
      <c r="AG6" s="32"/>
    </row>
    <row r="7" spans="1:35">
      <c r="A7" s="29" t="s">
        <v>40</v>
      </c>
      <c r="B7" s="29" t="s">
        <v>71</v>
      </c>
      <c r="C7" s="33">
        <v>29938.314599999987</v>
      </c>
      <c r="D7" s="33">
        <v>28359.126000000004</v>
      </c>
      <c r="E7" s="33">
        <v>28677.103099999997</v>
      </c>
      <c r="F7" s="33">
        <v>22958.677881065883</v>
      </c>
      <c r="G7" s="33">
        <v>24235.301007354097</v>
      </c>
      <c r="H7" s="33">
        <v>22844.565352780104</v>
      </c>
      <c r="I7" s="33">
        <v>22129.156750514499</v>
      </c>
      <c r="J7" s="33">
        <v>21887.5728477056</v>
      </c>
      <c r="K7" s="33">
        <v>21493.9908164595</v>
      </c>
      <c r="L7" s="33">
        <v>21652.925479818798</v>
      </c>
      <c r="M7" s="33">
        <v>21362.787045665373</v>
      </c>
      <c r="N7" s="33">
        <v>21051.453800000003</v>
      </c>
      <c r="O7" s="33">
        <v>21652.704000000002</v>
      </c>
      <c r="P7" s="33">
        <v>21449.591199999999</v>
      </c>
      <c r="Q7" s="33">
        <v>22094.300599999999</v>
      </c>
      <c r="R7" s="33">
        <v>20768.6584</v>
      </c>
      <c r="S7" s="33">
        <v>19553.9169</v>
      </c>
      <c r="T7" s="33">
        <v>20135.595699999998</v>
      </c>
      <c r="U7" s="33">
        <v>17710.8508</v>
      </c>
      <c r="V7" s="33">
        <v>19019.713499999998</v>
      </c>
      <c r="W7" s="33">
        <v>20846.564399999999</v>
      </c>
      <c r="X7" s="33">
        <v>20434.939299999987</v>
      </c>
      <c r="Y7" s="33">
        <v>19438.058099999991</v>
      </c>
      <c r="Z7" s="33">
        <v>19641.484499999999</v>
      </c>
      <c r="AA7" s="33">
        <v>18630.459699999989</v>
      </c>
      <c r="AB7" s="33">
        <v>19043.996699999989</v>
      </c>
      <c r="AC7" s="33">
        <v>12939.672799999998</v>
      </c>
      <c r="AD7" s="33">
        <v>0</v>
      </c>
      <c r="AE7" s="33">
        <v>0</v>
      </c>
    </row>
    <row r="8" spans="1:35">
      <c r="A8" s="29" t="s">
        <v>40</v>
      </c>
      <c r="B8" s="29" t="s">
        <v>20</v>
      </c>
      <c r="C8" s="33">
        <v>2252.5065870417739</v>
      </c>
      <c r="D8" s="33">
        <v>2252.5065875595783</v>
      </c>
      <c r="E8" s="33">
        <v>1906.8808609534458</v>
      </c>
      <c r="F8" s="33">
        <v>1960.1877128454996</v>
      </c>
      <c r="G8" s="33">
        <v>1785.3003288698817</v>
      </c>
      <c r="H8" s="33">
        <v>1800.7411478757133</v>
      </c>
      <c r="I8" s="33">
        <v>1741.8565413304282</v>
      </c>
      <c r="J8" s="33">
        <v>1989.9028432279542</v>
      </c>
      <c r="K8" s="33">
        <v>1756.9088854066256</v>
      </c>
      <c r="L8" s="33">
        <v>1802.8739792438814</v>
      </c>
      <c r="M8" s="33">
        <v>1879.8181632274832</v>
      </c>
      <c r="N8" s="33">
        <v>3842.8383437193297</v>
      </c>
      <c r="O8" s="33">
        <v>4230.0017628255382</v>
      </c>
      <c r="P8" s="33">
        <v>5130.0451070746767</v>
      </c>
      <c r="Q8" s="33">
        <v>3594.844603588067</v>
      </c>
      <c r="R8" s="33">
        <v>3290.7262726381637</v>
      </c>
      <c r="S8" s="33">
        <v>5063.1487566483811</v>
      </c>
      <c r="T8" s="33">
        <v>5194.671168373935</v>
      </c>
      <c r="U8" s="33">
        <v>4230.9364981187873</v>
      </c>
      <c r="V8" s="33">
        <v>4432.2995781065893</v>
      </c>
      <c r="W8" s="33">
        <v>4703.4479055795337</v>
      </c>
      <c r="X8" s="33">
        <v>5189.983212540812</v>
      </c>
      <c r="Y8" s="33">
        <v>3455.8021949764029</v>
      </c>
      <c r="Z8" s="33">
        <v>3126.411442910151</v>
      </c>
      <c r="AA8" s="33">
        <v>1509.653177858874</v>
      </c>
      <c r="AB8" s="33">
        <v>960.52395128494402</v>
      </c>
      <c r="AC8" s="33">
        <v>963.15561252859789</v>
      </c>
      <c r="AD8" s="33">
        <v>960.52408451508313</v>
      </c>
      <c r="AE8" s="33">
        <v>960.52406915123288</v>
      </c>
    </row>
    <row r="9" spans="1:35">
      <c r="A9" s="29" t="s">
        <v>40</v>
      </c>
      <c r="B9" s="29" t="s">
        <v>32</v>
      </c>
      <c r="C9" s="33">
        <v>701.24685099999999</v>
      </c>
      <c r="D9" s="33">
        <v>715.30875000000003</v>
      </c>
      <c r="E9" s="33">
        <v>731.60774199999992</v>
      </c>
      <c r="F9" s="33">
        <v>170.90017499999982</v>
      </c>
      <c r="G9" s="33">
        <v>159.6349189999998</v>
      </c>
      <c r="H9" s="33">
        <v>170.27593899999982</v>
      </c>
      <c r="I9" s="33">
        <v>161.245633</v>
      </c>
      <c r="J9" s="33">
        <v>170.38842199999982</v>
      </c>
      <c r="K9" s="33">
        <v>155.48547039999983</v>
      </c>
      <c r="L9" s="33">
        <v>159.01224599999981</v>
      </c>
      <c r="M9" s="33">
        <v>156.36445129999998</v>
      </c>
      <c r="N9" s="33">
        <v>199.41175099999992</v>
      </c>
      <c r="O9" s="33">
        <v>162.9692789999998</v>
      </c>
      <c r="P9" s="33">
        <v>217.35306799999989</v>
      </c>
      <c r="Q9" s="33">
        <v>101.5493359999999</v>
      </c>
      <c r="R9" s="33">
        <v>92.108414999999908</v>
      </c>
      <c r="S9" s="33">
        <v>230.43085500000001</v>
      </c>
      <c r="T9" s="33">
        <v>238.71500999999992</v>
      </c>
      <c r="U9" s="33">
        <v>167.43105</v>
      </c>
      <c r="V9" s="33">
        <v>190.12497999999999</v>
      </c>
      <c r="W9" s="33">
        <v>199.57187999999999</v>
      </c>
      <c r="X9" s="33">
        <v>242.15170000000001</v>
      </c>
      <c r="Y9" s="33">
        <v>239.83165</v>
      </c>
      <c r="Z9" s="33">
        <v>191.55876000000001</v>
      </c>
      <c r="AA9" s="33">
        <v>263.63920000000002</v>
      </c>
      <c r="AB9" s="33">
        <v>0</v>
      </c>
      <c r="AC9" s="33">
        <v>0</v>
      </c>
      <c r="AD9" s="33">
        <v>0</v>
      </c>
      <c r="AE9" s="33">
        <v>0</v>
      </c>
    </row>
    <row r="10" spans="1:35">
      <c r="A10" s="29" t="s">
        <v>40</v>
      </c>
      <c r="B10" s="29" t="s">
        <v>66</v>
      </c>
      <c r="C10" s="33">
        <v>54.45333199353481</v>
      </c>
      <c r="D10" s="33">
        <v>24.698431309124416</v>
      </c>
      <c r="E10" s="33">
        <v>122.43589033344378</v>
      </c>
      <c r="F10" s="33">
        <v>94.204515880220384</v>
      </c>
      <c r="G10" s="33">
        <v>37.467829674087319</v>
      </c>
      <c r="H10" s="33">
        <v>66.552455605808376</v>
      </c>
      <c r="I10" s="33">
        <v>26.315028258090845</v>
      </c>
      <c r="J10" s="33">
        <v>83.987952911556079</v>
      </c>
      <c r="K10" s="33">
        <v>9.5476678994411834</v>
      </c>
      <c r="L10" s="33">
        <v>32.10144394649749</v>
      </c>
      <c r="M10" s="33">
        <v>25.678941646768489</v>
      </c>
      <c r="N10" s="33">
        <v>356.11379973339336</v>
      </c>
      <c r="O10" s="33">
        <v>209.13200688088526</v>
      </c>
      <c r="P10" s="33">
        <v>328.27681407979605</v>
      </c>
      <c r="Q10" s="33">
        <v>290.58964314775005</v>
      </c>
      <c r="R10" s="33">
        <v>342.73549458849118</v>
      </c>
      <c r="S10" s="33">
        <v>1284.5768983798735</v>
      </c>
      <c r="T10" s="33">
        <v>1356.643533485601</v>
      </c>
      <c r="U10" s="33">
        <v>3327.7090538237544</v>
      </c>
      <c r="V10" s="33">
        <v>3919.0379198471801</v>
      </c>
      <c r="W10" s="33">
        <v>2735.6666197723166</v>
      </c>
      <c r="X10" s="33">
        <v>4592.3492064677612</v>
      </c>
      <c r="Y10" s="33">
        <v>7182.2324936220784</v>
      </c>
      <c r="Z10" s="33">
        <v>4069.2386854527304</v>
      </c>
      <c r="AA10" s="33">
        <v>5129.3886853427512</v>
      </c>
      <c r="AB10" s="33">
        <v>7857.318401183953</v>
      </c>
      <c r="AC10" s="33">
        <v>9835.2458041212376</v>
      </c>
      <c r="AD10" s="33">
        <v>13423.652024070381</v>
      </c>
      <c r="AE10" s="33">
        <v>13285.304676068561</v>
      </c>
    </row>
    <row r="11" spans="1:35">
      <c r="A11" s="29" t="s">
        <v>40</v>
      </c>
      <c r="B11" s="29" t="s">
        <v>65</v>
      </c>
      <c r="C11" s="33">
        <v>13114.121198999997</v>
      </c>
      <c r="D11" s="33">
        <v>13352.294251999998</v>
      </c>
      <c r="E11" s="33">
        <v>13274.720353999994</v>
      </c>
      <c r="F11" s="33">
        <v>15716.312937999994</v>
      </c>
      <c r="G11" s="33">
        <v>15839.313023999999</v>
      </c>
      <c r="H11" s="33">
        <v>14109.361963999996</v>
      </c>
      <c r="I11" s="33">
        <v>16257.731782999997</v>
      </c>
      <c r="J11" s="33">
        <v>18530.614377999984</v>
      </c>
      <c r="K11" s="33">
        <v>15668.069594999997</v>
      </c>
      <c r="L11" s="33">
        <v>14153.686805999996</v>
      </c>
      <c r="M11" s="33">
        <v>14102.706250999998</v>
      </c>
      <c r="N11" s="33">
        <v>15909.462248</v>
      </c>
      <c r="O11" s="33">
        <v>16677.345529999999</v>
      </c>
      <c r="P11" s="33">
        <v>16910.892720999997</v>
      </c>
      <c r="Q11" s="33">
        <v>16210.448216999994</v>
      </c>
      <c r="R11" s="33">
        <v>15084.992093999997</v>
      </c>
      <c r="S11" s="33">
        <v>17378.392549999997</v>
      </c>
      <c r="T11" s="33">
        <v>15007.223480999997</v>
      </c>
      <c r="U11" s="33">
        <v>13617.554791999999</v>
      </c>
      <c r="V11" s="33">
        <v>13658.415463000001</v>
      </c>
      <c r="W11" s="33">
        <v>12990.641351999999</v>
      </c>
      <c r="X11" s="33">
        <v>14456.787853999997</v>
      </c>
      <c r="Y11" s="33">
        <v>15034.704565</v>
      </c>
      <c r="Z11" s="33">
        <v>15026.376476000001</v>
      </c>
      <c r="AA11" s="33">
        <v>14652.712579999999</v>
      </c>
      <c r="AB11" s="33">
        <v>16454.007483999998</v>
      </c>
      <c r="AC11" s="33">
        <v>14650.832899999999</v>
      </c>
      <c r="AD11" s="33">
        <v>14189.711484999998</v>
      </c>
      <c r="AE11" s="33">
        <v>13313.707145</v>
      </c>
    </row>
    <row r="12" spans="1:35">
      <c r="A12" s="29" t="s">
        <v>40</v>
      </c>
      <c r="B12" s="29" t="s">
        <v>69</v>
      </c>
      <c r="C12" s="33">
        <v>26800.931776672118</v>
      </c>
      <c r="D12" s="33">
        <v>35728.726023602918</v>
      </c>
      <c r="E12" s="33">
        <v>35378.604192013619</v>
      </c>
      <c r="F12" s="33">
        <v>39245.98611286821</v>
      </c>
      <c r="G12" s="33">
        <v>46728.046927265699</v>
      </c>
      <c r="H12" s="33">
        <v>51957.619125686157</v>
      </c>
      <c r="I12" s="33">
        <v>58289.837850671247</v>
      </c>
      <c r="J12" s="33">
        <v>58587.386164842086</v>
      </c>
      <c r="K12" s="33">
        <v>65231.28963407893</v>
      </c>
      <c r="L12" s="33">
        <v>67272.819488758934</v>
      </c>
      <c r="M12" s="33">
        <v>70894.923040076508</v>
      </c>
      <c r="N12" s="33">
        <v>68612.321838680014</v>
      </c>
      <c r="O12" s="33">
        <v>66909.098442406772</v>
      </c>
      <c r="P12" s="33">
        <v>71513.990597990909</v>
      </c>
      <c r="Q12" s="33">
        <v>75786.199495987996</v>
      </c>
      <c r="R12" s="33">
        <v>82395.709522763093</v>
      </c>
      <c r="S12" s="33">
        <v>91416.823159362437</v>
      </c>
      <c r="T12" s="33">
        <v>92205.389649165401</v>
      </c>
      <c r="U12" s="33">
        <v>95414.095140214558</v>
      </c>
      <c r="V12" s="33">
        <v>95830.658734519064</v>
      </c>
      <c r="W12" s="33">
        <v>97006.485208839833</v>
      </c>
      <c r="X12" s="33">
        <v>97725.736481244589</v>
      </c>
      <c r="Y12" s="33">
        <v>105135.77355808679</v>
      </c>
      <c r="Z12" s="33">
        <v>109519.43069172945</v>
      </c>
      <c r="AA12" s="33">
        <v>113647.45656786376</v>
      </c>
      <c r="AB12" s="33">
        <v>113960.42982898667</v>
      </c>
      <c r="AC12" s="33">
        <v>116586.04048722282</v>
      </c>
      <c r="AD12" s="33">
        <v>119712.3590569376</v>
      </c>
      <c r="AE12" s="33">
        <v>118947.52932204952</v>
      </c>
    </row>
    <row r="13" spans="1:35">
      <c r="A13" s="29" t="s">
        <v>40</v>
      </c>
      <c r="B13" s="29" t="s">
        <v>68</v>
      </c>
      <c r="C13" s="33">
        <v>14501.047711498339</v>
      </c>
      <c r="D13" s="33">
        <v>17776.762913222512</v>
      </c>
      <c r="E13" s="33">
        <v>18079.920643232977</v>
      </c>
      <c r="F13" s="33">
        <v>17335.548050025856</v>
      </c>
      <c r="G13" s="33">
        <v>16977.458173300722</v>
      </c>
      <c r="H13" s="33">
        <v>17976.890926619286</v>
      </c>
      <c r="I13" s="33">
        <v>18894.152596592965</v>
      </c>
      <c r="J13" s="33">
        <v>17146.760243653109</v>
      </c>
      <c r="K13" s="33">
        <v>27828.532446149271</v>
      </c>
      <c r="L13" s="33">
        <v>29130.082759170036</v>
      </c>
      <c r="M13" s="33">
        <v>29612.832723319461</v>
      </c>
      <c r="N13" s="33">
        <v>29678.535801901238</v>
      </c>
      <c r="O13" s="33">
        <v>28615.37383575099</v>
      </c>
      <c r="P13" s="33">
        <v>27889.399271312122</v>
      </c>
      <c r="Q13" s="33">
        <v>29748.917348085484</v>
      </c>
      <c r="R13" s="33">
        <v>29524.575311008659</v>
      </c>
      <c r="S13" s="33">
        <v>28407.900094027591</v>
      </c>
      <c r="T13" s="33">
        <v>29413.753701421741</v>
      </c>
      <c r="U13" s="33">
        <v>30819.568584419863</v>
      </c>
      <c r="V13" s="33">
        <v>31807.442906006185</v>
      </c>
      <c r="W13" s="33">
        <v>33456.478817571944</v>
      </c>
      <c r="X13" s="33">
        <v>43809.313815612833</v>
      </c>
      <c r="Y13" s="33">
        <v>41812.718814435662</v>
      </c>
      <c r="Z13" s="33">
        <v>43270.361319601376</v>
      </c>
      <c r="AA13" s="33">
        <v>44564.799968769476</v>
      </c>
      <c r="AB13" s="33">
        <v>48847.024241887411</v>
      </c>
      <c r="AC13" s="33">
        <v>51210.493311286729</v>
      </c>
      <c r="AD13" s="33">
        <v>58188.493866845973</v>
      </c>
      <c r="AE13" s="33">
        <v>60680.333725796881</v>
      </c>
    </row>
    <row r="14" spans="1:35">
      <c r="A14" s="29" t="s">
        <v>40</v>
      </c>
      <c r="B14" s="29" t="s">
        <v>36</v>
      </c>
      <c r="C14" s="33">
        <v>216.52560767891401</v>
      </c>
      <c r="D14" s="33">
        <v>307.04020960043448</v>
      </c>
      <c r="E14" s="33">
        <v>312.39950612180888</v>
      </c>
      <c r="F14" s="33">
        <v>358.83261760685201</v>
      </c>
      <c r="G14" s="33">
        <v>355.01590564164576</v>
      </c>
      <c r="H14" s="33">
        <v>363.65472424334394</v>
      </c>
      <c r="I14" s="33">
        <v>320.17750632828694</v>
      </c>
      <c r="J14" s="33">
        <v>312.02070031638095</v>
      </c>
      <c r="K14" s="33">
        <v>281.46224016169697</v>
      </c>
      <c r="L14" s="33">
        <v>279.31620691012802</v>
      </c>
      <c r="M14" s="33">
        <v>278.568071527607</v>
      </c>
      <c r="N14" s="33">
        <v>298.800734598053</v>
      </c>
      <c r="O14" s="33">
        <v>263.71481361559194</v>
      </c>
      <c r="P14" s="33">
        <v>230.03836253881897</v>
      </c>
      <c r="Q14" s="33">
        <v>247.12688049689902</v>
      </c>
      <c r="R14" s="33">
        <v>252.37653761882996</v>
      </c>
      <c r="S14" s="33">
        <v>1042.8313780826199</v>
      </c>
      <c r="T14" s="33">
        <v>1034.5347504038</v>
      </c>
      <c r="U14" s="33">
        <v>1326.1006074883248</v>
      </c>
      <c r="V14" s="33">
        <v>1268.9519857973198</v>
      </c>
      <c r="W14" s="33">
        <v>3606.6308978813499</v>
      </c>
      <c r="X14" s="33">
        <v>3524.6553798981104</v>
      </c>
      <c r="Y14" s="33">
        <v>3495.8678739826501</v>
      </c>
      <c r="Z14" s="33">
        <v>4618.2737559607694</v>
      </c>
      <c r="AA14" s="33">
        <v>4572.7781394193589</v>
      </c>
      <c r="AB14" s="33">
        <v>5753.56037859153</v>
      </c>
      <c r="AC14" s="33">
        <v>5806.0058603136204</v>
      </c>
      <c r="AD14" s="33">
        <v>6571.7344492576303</v>
      </c>
      <c r="AE14" s="33">
        <v>6589.3973883721001</v>
      </c>
      <c r="AH14" s="28"/>
      <c r="AI14" s="28"/>
    </row>
    <row r="15" spans="1:35">
      <c r="A15" s="29" t="s">
        <v>40</v>
      </c>
      <c r="B15" s="29" t="s">
        <v>73</v>
      </c>
      <c r="C15" s="33">
        <v>48.415047999999985</v>
      </c>
      <c r="D15" s="33">
        <v>128.62456</v>
      </c>
      <c r="E15" s="33">
        <v>199.23776930928301</v>
      </c>
      <c r="F15" s="33">
        <v>1470.1319822590717</v>
      </c>
      <c r="G15" s="33">
        <v>5008.5343170851302</v>
      </c>
      <c r="H15" s="33">
        <v>5379.2175330022892</v>
      </c>
      <c r="I15" s="33">
        <v>4645.8037442882332</v>
      </c>
      <c r="J15" s="33">
        <v>5503.4249501703389</v>
      </c>
      <c r="K15" s="33">
        <v>9106.3399003704999</v>
      </c>
      <c r="L15" s="33">
        <v>9988.6328877518499</v>
      </c>
      <c r="M15" s="33">
        <v>9837.3041469801628</v>
      </c>
      <c r="N15" s="33">
        <v>11182.383136500277</v>
      </c>
      <c r="O15" s="33">
        <v>10448.1683901047</v>
      </c>
      <c r="P15" s="33">
        <v>10255.975325100178</v>
      </c>
      <c r="Q15" s="33">
        <v>11020.675899465044</v>
      </c>
      <c r="R15" s="33">
        <v>11017.009084350351</v>
      </c>
      <c r="S15" s="33">
        <v>12274.001919457582</v>
      </c>
      <c r="T15" s="33">
        <v>11866.659787181203</v>
      </c>
      <c r="U15" s="33">
        <v>12522.041244022595</v>
      </c>
      <c r="V15" s="33">
        <v>11791.412188008211</v>
      </c>
      <c r="W15" s="33">
        <v>12870.033381035097</v>
      </c>
      <c r="X15" s="33">
        <v>14550.686178236871</v>
      </c>
      <c r="Y15" s="33">
        <v>13943.155456567118</v>
      </c>
      <c r="Z15" s="33">
        <v>15525.68218129145</v>
      </c>
      <c r="AA15" s="33">
        <v>15071.961721601139</v>
      </c>
      <c r="AB15" s="33">
        <v>15802.491187443838</v>
      </c>
      <c r="AC15" s="33">
        <v>15101.84275957333</v>
      </c>
      <c r="AD15" s="33">
        <v>18137.503350994197</v>
      </c>
      <c r="AE15" s="33">
        <v>18055.334336433807</v>
      </c>
      <c r="AH15" s="28"/>
      <c r="AI15" s="28"/>
    </row>
    <row r="16" spans="1:35">
      <c r="A16" s="29" t="s">
        <v>40</v>
      </c>
      <c r="B16" s="29" t="s">
        <v>56</v>
      </c>
      <c r="C16" s="33">
        <v>24.67624460299999</v>
      </c>
      <c r="D16" s="33">
        <v>43.063895201999905</v>
      </c>
      <c r="E16" s="33">
        <v>57.141128869999996</v>
      </c>
      <c r="F16" s="33">
        <v>94.40737314499998</v>
      </c>
      <c r="G16" s="33">
        <v>134.80121961</v>
      </c>
      <c r="H16" s="33">
        <v>183.5420683699999</v>
      </c>
      <c r="I16" s="33">
        <v>211.94497965999989</v>
      </c>
      <c r="J16" s="33">
        <v>261.49095554999985</v>
      </c>
      <c r="K16" s="33">
        <v>313.50182689999991</v>
      </c>
      <c r="L16" s="33">
        <v>379.61212849999987</v>
      </c>
      <c r="M16" s="33">
        <v>483.59473089999977</v>
      </c>
      <c r="N16" s="33">
        <v>584.18626739999911</v>
      </c>
      <c r="O16" s="33">
        <v>660.43636240000001</v>
      </c>
      <c r="P16" s="33">
        <v>708.41984309999998</v>
      </c>
      <c r="Q16" s="33">
        <v>808.25366279999889</v>
      </c>
      <c r="R16" s="33">
        <v>894.82292229999894</v>
      </c>
      <c r="S16" s="33">
        <v>875.65792320000003</v>
      </c>
      <c r="T16" s="33">
        <v>924.28479859999891</v>
      </c>
      <c r="U16" s="33">
        <v>964.97226179999996</v>
      </c>
      <c r="V16" s="33">
        <v>1001.9768594</v>
      </c>
      <c r="W16" s="33">
        <v>1050.965377</v>
      </c>
      <c r="X16" s="33">
        <v>1101.9653845999999</v>
      </c>
      <c r="Y16" s="33">
        <v>1140.5713459999997</v>
      </c>
      <c r="Z16" s="33">
        <v>1233.3083747000001</v>
      </c>
      <c r="AA16" s="33">
        <v>1235.5935639999987</v>
      </c>
      <c r="AB16" s="33">
        <v>1209.4100399999988</v>
      </c>
      <c r="AC16" s="33">
        <v>1256.779140299999</v>
      </c>
      <c r="AD16" s="33">
        <v>1299.4062374000002</v>
      </c>
      <c r="AE16" s="33">
        <v>1252.8092805000001</v>
      </c>
      <c r="AH16" s="28"/>
      <c r="AI16" s="28"/>
    </row>
    <row r="17" spans="1:35">
      <c r="A17" s="34" t="s">
        <v>138</v>
      </c>
      <c r="B17" s="34"/>
      <c r="C17" s="35">
        <v>177830.57815720572</v>
      </c>
      <c r="D17" s="35">
        <v>177601.16456769413</v>
      </c>
      <c r="E17" s="35">
        <v>177353.40242253346</v>
      </c>
      <c r="F17" s="35">
        <v>177757.50361829923</v>
      </c>
      <c r="G17" s="35">
        <v>178279.94966098707</v>
      </c>
      <c r="H17" s="35">
        <v>176168.97916886167</v>
      </c>
      <c r="I17" s="35">
        <v>175894.80638593779</v>
      </c>
      <c r="J17" s="35">
        <v>178752.27520106375</v>
      </c>
      <c r="K17" s="35">
        <v>179151.38227665896</v>
      </c>
      <c r="L17" s="35">
        <v>178773.08762154973</v>
      </c>
      <c r="M17" s="35">
        <v>179746.94507977925</v>
      </c>
      <c r="N17" s="35">
        <v>181378.65853633499</v>
      </c>
      <c r="O17" s="35">
        <v>184196.0979612082</v>
      </c>
      <c r="P17" s="35">
        <v>186348.99132584216</v>
      </c>
      <c r="Q17" s="35">
        <v>187405.59679380932</v>
      </c>
      <c r="R17" s="35">
        <v>189958.32660999842</v>
      </c>
      <c r="S17" s="35">
        <v>196307.71861341831</v>
      </c>
      <c r="T17" s="35">
        <v>197078.35344344669</v>
      </c>
      <c r="U17" s="35">
        <v>197485.39901857698</v>
      </c>
      <c r="V17" s="35">
        <v>199092.41168147902</v>
      </c>
      <c r="W17" s="35">
        <v>201593.29948376364</v>
      </c>
      <c r="X17" s="35">
        <v>205889.28816986599</v>
      </c>
      <c r="Y17" s="35">
        <v>208102.01807612093</v>
      </c>
      <c r="Z17" s="35">
        <v>208164.61197569367</v>
      </c>
      <c r="AA17" s="35">
        <v>209515.85127983487</v>
      </c>
      <c r="AB17" s="35">
        <v>216279.12830734297</v>
      </c>
      <c r="AC17" s="35">
        <v>214971.93091515938</v>
      </c>
      <c r="AD17" s="35">
        <v>215097.86821736902</v>
      </c>
      <c r="AE17" s="35">
        <v>215256.39353806619</v>
      </c>
      <c r="AF17" s="28"/>
      <c r="AG17" s="28"/>
      <c r="AH17" s="28"/>
      <c r="AI17" s="28"/>
    </row>
    <row r="18" spans="1:35">
      <c r="AF18" s="28"/>
      <c r="AG18" s="28"/>
      <c r="AH18" s="28"/>
      <c r="AI18" s="28"/>
    </row>
    <row r="19" spans="1:35">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c r="AF19" s="28"/>
      <c r="AG19" s="28"/>
      <c r="AH19" s="28"/>
      <c r="AI19" s="28"/>
    </row>
    <row r="20" spans="1:35">
      <c r="A20" s="29" t="s">
        <v>130</v>
      </c>
      <c r="B20" s="29" t="s">
        <v>64</v>
      </c>
      <c r="C20" s="33">
        <v>46091.063299999994</v>
      </c>
      <c r="D20" s="33">
        <v>38768.793699999995</v>
      </c>
      <c r="E20" s="33">
        <v>35835.750800000002</v>
      </c>
      <c r="F20" s="33">
        <v>40008.726173717587</v>
      </c>
      <c r="G20" s="33">
        <v>32095.068878671231</v>
      </c>
      <c r="H20" s="33">
        <v>28482.905344198691</v>
      </c>
      <c r="I20" s="33">
        <v>22531.619828634997</v>
      </c>
      <c r="J20" s="33">
        <v>25174.61220629629</v>
      </c>
      <c r="K20" s="33">
        <v>13899.4336209419</v>
      </c>
      <c r="L20" s="33">
        <v>12678.3188852277</v>
      </c>
      <c r="M20" s="33">
        <v>11149.037796390299</v>
      </c>
      <c r="N20" s="33">
        <v>8901.546449908501</v>
      </c>
      <c r="O20" s="33">
        <v>11127.4892782854</v>
      </c>
      <c r="P20" s="33">
        <v>9880.7484550604004</v>
      </c>
      <c r="Q20" s="33">
        <v>6366.0702999999994</v>
      </c>
      <c r="R20" s="33">
        <v>7840.3037000000004</v>
      </c>
      <c r="S20" s="33">
        <v>8337.3300999999992</v>
      </c>
      <c r="T20" s="33">
        <v>8337.33</v>
      </c>
      <c r="U20" s="33">
        <v>8241.0662000000011</v>
      </c>
      <c r="V20" s="33">
        <v>6779.6031000000003</v>
      </c>
      <c r="W20" s="33">
        <v>6463.6980000000003</v>
      </c>
      <c r="X20" s="33">
        <v>0</v>
      </c>
      <c r="Y20" s="33">
        <v>0</v>
      </c>
      <c r="Z20" s="33">
        <v>0</v>
      </c>
      <c r="AA20" s="33">
        <v>0</v>
      </c>
      <c r="AB20" s="33">
        <v>0</v>
      </c>
      <c r="AC20" s="33">
        <v>0</v>
      </c>
      <c r="AD20" s="33">
        <v>0</v>
      </c>
      <c r="AE20" s="33">
        <v>0</v>
      </c>
      <c r="AF20" s="28"/>
      <c r="AG20" s="28"/>
      <c r="AH20" s="28"/>
      <c r="AI20" s="28"/>
    </row>
    <row r="21" spans="1:35" s="28" customFormat="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5" s="28" customFormat="1">
      <c r="A22" s="29" t="s">
        <v>130</v>
      </c>
      <c r="B22" s="29" t="s">
        <v>20</v>
      </c>
      <c r="C22" s="33">
        <v>33.648925607600994</v>
      </c>
      <c r="D22" s="33">
        <v>33.648925980985801</v>
      </c>
      <c r="E22" s="33">
        <v>101.26485385077099</v>
      </c>
      <c r="F22" s="33">
        <v>64.078091971302001</v>
      </c>
      <c r="G22" s="33">
        <v>63.559070187008601</v>
      </c>
      <c r="H22" s="33">
        <v>63.559070074492006</v>
      </c>
      <c r="I22" s="33">
        <v>63.733205098676002</v>
      </c>
      <c r="J22" s="33">
        <v>63.773559204003</v>
      </c>
      <c r="K22" s="33">
        <v>63.559071196862803</v>
      </c>
      <c r="L22" s="33">
        <v>63.559071619945101</v>
      </c>
      <c r="M22" s="33">
        <v>63.733207255749306</v>
      </c>
      <c r="N22" s="33">
        <v>394.70179484543002</v>
      </c>
      <c r="O22" s="33">
        <v>407.40489277447301</v>
      </c>
      <c r="P22" s="33">
        <v>962.96930688384703</v>
      </c>
      <c r="Q22" s="33">
        <v>427.00548412274304</v>
      </c>
      <c r="R22" s="33">
        <v>441.36385013708099</v>
      </c>
      <c r="S22" s="33">
        <v>1398.6422699239502</v>
      </c>
      <c r="T22" s="33">
        <v>1598.3623701528898</v>
      </c>
      <c r="U22" s="33">
        <v>1398.78240370864</v>
      </c>
      <c r="V22" s="33">
        <v>1392.4412447089101</v>
      </c>
      <c r="W22" s="33">
        <v>1446.29384178788</v>
      </c>
      <c r="X22" s="33">
        <v>1684.7650517572599</v>
      </c>
      <c r="Y22" s="33">
        <v>8.66445981661</v>
      </c>
      <c r="Z22" s="33">
        <v>1.1162781E-4</v>
      </c>
      <c r="AA22" s="33">
        <v>1.1748812000000001E-4</v>
      </c>
      <c r="AB22" s="33">
        <v>2.029213E-4</v>
      </c>
      <c r="AC22" s="33">
        <v>2.0317626E-4</v>
      </c>
      <c r="AD22" s="33">
        <v>2.0528423E-4</v>
      </c>
      <c r="AE22" s="33">
        <v>1.9875000999999999E-4</v>
      </c>
    </row>
    <row r="23" spans="1:35" s="28" customFormat="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5" s="28" customFormat="1">
      <c r="A24" s="29" t="s">
        <v>130</v>
      </c>
      <c r="B24" s="29" t="s">
        <v>66</v>
      </c>
      <c r="C24" s="33">
        <v>0.18039687684804001</v>
      </c>
      <c r="D24" s="33">
        <v>1.03412836E-5</v>
      </c>
      <c r="E24" s="33">
        <v>14.995480191338459</v>
      </c>
      <c r="F24" s="33">
        <v>45.627534047302198</v>
      </c>
      <c r="G24" s="33">
        <v>12.277246233700641</v>
      </c>
      <c r="H24" s="33">
        <v>18.112217175646929</v>
      </c>
      <c r="I24" s="33">
        <v>7.9696331775651892</v>
      </c>
      <c r="J24" s="33">
        <v>14.511880563881791</v>
      </c>
      <c r="K24" s="33">
        <v>1.4484933369999998E-5</v>
      </c>
      <c r="L24" s="33">
        <v>2.4486890404569999</v>
      </c>
      <c r="M24" s="33">
        <v>5.8025450850300003E-2</v>
      </c>
      <c r="N24" s="33">
        <v>28.767986591353502</v>
      </c>
      <c r="O24" s="33">
        <v>20.868650276532001</v>
      </c>
      <c r="P24" s="33">
        <v>23.1802776336203</v>
      </c>
      <c r="Q24" s="33">
        <v>61.626126090653806</v>
      </c>
      <c r="R24" s="33">
        <v>40.4036538467046</v>
      </c>
      <c r="S24" s="33">
        <v>177.45579934596199</v>
      </c>
      <c r="T24" s="33">
        <v>135.675814091685</v>
      </c>
      <c r="U24" s="33">
        <v>1343.3027372272329</v>
      </c>
      <c r="V24" s="33">
        <v>2020.3453127306859</v>
      </c>
      <c r="W24" s="33">
        <v>1094.268477003232</v>
      </c>
      <c r="X24" s="33">
        <v>1943.4877566847199</v>
      </c>
      <c r="Y24" s="33">
        <v>3956.6632758445699</v>
      </c>
      <c r="Z24" s="33">
        <v>1967.8504437019078</v>
      </c>
      <c r="AA24" s="33">
        <v>1951.8150479696058</v>
      </c>
      <c r="AB24" s="33">
        <v>2601.3083894457491</v>
      </c>
      <c r="AC24" s="33">
        <v>4574.6510784052398</v>
      </c>
      <c r="AD24" s="33">
        <v>7404.6670340763603</v>
      </c>
      <c r="AE24" s="33">
        <v>7531.2366291117696</v>
      </c>
    </row>
    <row r="25" spans="1:35" s="28" customFormat="1">
      <c r="A25" s="29" t="s">
        <v>130</v>
      </c>
      <c r="B25" s="29" t="s">
        <v>65</v>
      </c>
      <c r="C25" s="33">
        <v>1999.4816349999999</v>
      </c>
      <c r="D25" s="33">
        <v>2103.22309</v>
      </c>
      <c r="E25" s="33">
        <v>1927.6143139999999</v>
      </c>
      <c r="F25" s="33">
        <v>2770.7235500000002</v>
      </c>
      <c r="G25" s="33">
        <v>2874.1530999999995</v>
      </c>
      <c r="H25" s="33">
        <v>2596.5502200000001</v>
      </c>
      <c r="I25" s="33">
        <v>2509.2787049999988</v>
      </c>
      <c r="J25" s="33">
        <v>3440.1843760000002</v>
      </c>
      <c r="K25" s="33">
        <v>2782.1378650000001</v>
      </c>
      <c r="L25" s="33">
        <v>2478.5520160000001</v>
      </c>
      <c r="M25" s="33">
        <v>2444.931184999999</v>
      </c>
      <c r="N25" s="33">
        <v>2761.0765009999996</v>
      </c>
      <c r="O25" s="33">
        <v>3118.858425999998</v>
      </c>
      <c r="P25" s="33">
        <v>3254.6352609999999</v>
      </c>
      <c r="Q25" s="33">
        <v>3358.8133849999977</v>
      </c>
      <c r="R25" s="33">
        <v>3130.1030299999984</v>
      </c>
      <c r="S25" s="33">
        <v>3974.8678299999997</v>
      </c>
      <c r="T25" s="33">
        <v>3204.4741849999991</v>
      </c>
      <c r="U25" s="33">
        <v>2976.9159599999994</v>
      </c>
      <c r="V25" s="33">
        <v>2717.13906</v>
      </c>
      <c r="W25" s="33">
        <v>2658.3194050000002</v>
      </c>
      <c r="X25" s="33">
        <v>3287.0737099999978</v>
      </c>
      <c r="Y25" s="33">
        <v>3342.4538400000001</v>
      </c>
      <c r="Z25" s="33">
        <v>3503.3239059999996</v>
      </c>
      <c r="AA25" s="33">
        <v>3420.4665050000003</v>
      </c>
      <c r="AB25" s="33">
        <v>4114.8064340000001</v>
      </c>
      <c r="AC25" s="33">
        <v>3367.6639399999999</v>
      </c>
      <c r="AD25" s="33">
        <v>3207.8433800000003</v>
      </c>
      <c r="AE25" s="33">
        <v>3014.319555</v>
      </c>
    </row>
    <row r="26" spans="1:35" s="28" customFormat="1">
      <c r="A26" s="29" t="s">
        <v>130</v>
      </c>
      <c r="B26" s="29" t="s">
        <v>69</v>
      </c>
      <c r="C26" s="33">
        <v>6252.6977053472438</v>
      </c>
      <c r="D26" s="33">
        <v>9583.5911928182377</v>
      </c>
      <c r="E26" s="33">
        <v>11541.820478771786</v>
      </c>
      <c r="F26" s="33">
        <v>13661.971751953291</v>
      </c>
      <c r="G26" s="33">
        <v>17419.849102531425</v>
      </c>
      <c r="H26" s="33">
        <v>20680.334956853865</v>
      </c>
      <c r="I26" s="33">
        <v>22488.487768642244</v>
      </c>
      <c r="J26" s="33">
        <v>21887.870286687703</v>
      </c>
      <c r="K26" s="33">
        <v>26212.950920157702</v>
      </c>
      <c r="L26" s="33">
        <v>28134.042495505881</v>
      </c>
      <c r="M26" s="33">
        <v>29328.26856733661</v>
      </c>
      <c r="N26" s="33">
        <v>29052.207826208414</v>
      </c>
      <c r="O26" s="33">
        <v>28246.829888116819</v>
      </c>
      <c r="P26" s="33">
        <v>30075.847806413389</v>
      </c>
      <c r="Q26" s="33">
        <v>31441.316947236519</v>
      </c>
      <c r="R26" s="33">
        <v>31289.737705798616</v>
      </c>
      <c r="S26" s="33">
        <v>27909.95460928552</v>
      </c>
      <c r="T26" s="33">
        <v>26382.495616497119</v>
      </c>
      <c r="U26" s="33">
        <v>30578.079582277664</v>
      </c>
      <c r="V26" s="33">
        <v>30978.951849917441</v>
      </c>
      <c r="W26" s="33">
        <v>35678.983514755644</v>
      </c>
      <c r="X26" s="33">
        <v>35112.97415948972</v>
      </c>
      <c r="Y26" s="33">
        <v>36622.977063240338</v>
      </c>
      <c r="Z26" s="33">
        <v>38416.152974398829</v>
      </c>
      <c r="AA26" s="33">
        <v>39054.886706888741</v>
      </c>
      <c r="AB26" s="33">
        <v>34336.259505050322</v>
      </c>
      <c r="AC26" s="33">
        <v>32743.687086445498</v>
      </c>
      <c r="AD26" s="33">
        <v>34685.114939891304</v>
      </c>
      <c r="AE26" s="33">
        <v>34590.836809579938</v>
      </c>
    </row>
    <row r="27" spans="1:35" s="28" customFormat="1">
      <c r="A27" s="29" t="s">
        <v>130</v>
      </c>
      <c r="B27" s="29" t="s">
        <v>68</v>
      </c>
      <c r="C27" s="33">
        <v>5342.8112554624695</v>
      </c>
      <c r="D27" s="33">
        <v>6499.589919974791</v>
      </c>
      <c r="E27" s="33">
        <v>6543.0276997360897</v>
      </c>
      <c r="F27" s="33">
        <v>6299.1536440496884</v>
      </c>
      <c r="G27" s="33">
        <v>5994.6270480030471</v>
      </c>
      <c r="H27" s="33">
        <v>6487.1148920495689</v>
      </c>
      <c r="I27" s="33">
        <v>7219.6093593587857</v>
      </c>
      <c r="J27" s="33">
        <v>6996.6074869482736</v>
      </c>
      <c r="K27" s="33">
        <v>16993.352774712519</v>
      </c>
      <c r="L27" s="33">
        <v>17947.868058396522</v>
      </c>
      <c r="M27" s="33">
        <v>18322.421851410079</v>
      </c>
      <c r="N27" s="33">
        <v>18155.496241429904</v>
      </c>
      <c r="O27" s="33">
        <v>17597.222173608887</v>
      </c>
      <c r="P27" s="33">
        <v>16912.511562191317</v>
      </c>
      <c r="Q27" s="33">
        <v>18232.652827969821</v>
      </c>
      <c r="R27" s="33">
        <v>18217.972434051531</v>
      </c>
      <c r="S27" s="33">
        <v>16550.694687397288</v>
      </c>
      <c r="T27" s="33">
        <v>16772.768686708536</v>
      </c>
      <c r="U27" s="33">
        <v>17734.362376635298</v>
      </c>
      <c r="V27" s="33">
        <v>18028.344173578946</v>
      </c>
      <c r="W27" s="33">
        <v>17938.241702248426</v>
      </c>
      <c r="X27" s="33">
        <v>22954.893780570303</v>
      </c>
      <c r="Y27" s="33">
        <v>21984.070130122294</v>
      </c>
      <c r="Z27" s="33">
        <v>23562.217740926688</v>
      </c>
      <c r="AA27" s="33">
        <v>23955.653989741644</v>
      </c>
      <c r="AB27" s="33">
        <v>26723.635993469572</v>
      </c>
      <c r="AC27" s="33">
        <v>27254.291522921165</v>
      </c>
      <c r="AD27" s="33">
        <v>31331.636103780093</v>
      </c>
      <c r="AE27" s="33">
        <v>32376.460827773186</v>
      </c>
    </row>
    <row r="28" spans="1:35" s="28" customFormat="1">
      <c r="A28" s="29" t="s">
        <v>130</v>
      </c>
      <c r="B28" s="29" t="s">
        <v>36</v>
      </c>
      <c r="C28" s="33">
        <v>3.5953572999999899E-5</v>
      </c>
      <c r="D28" s="33">
        <v>3.7295988499999995E-5</v>
      </c>
      <c r="E28" s="33">
        <v>3.72948349999998E-5</v>
      </c>
      <c r="F28" s="33">
        <v>3.7052976E-5</v>
      </c>
      <c r="G28" s="33">
        <v>3.6242268999999999E-5</v>
      </c>
      <c r="H28" s="33">
        <v>3.7008534000000003E-5</v>
      </c>
      <c r="I28" s="33">
        <v>4.5046182E-5</v>
      </c>
      <c r="J28" s="33">
        <v>4.8971725999999995E-5</v>
      </c>
      <c r="K28" s="33">
        <v>1.49355739E-4</v>
      </c>
      <c r="L28" s="33">
        <v>1.5443880799999998E-4</v>
      </c>
      <c r="M28" s="33">
        <v>1.5648609999999999E-4</v>
      </c>
      <c r="N28" s="33">
        <v>1.7702802499999998E-4</v>
      </c>
      <c r="O28" s="33">
        <v>1.7474339999999999E-4</v>
      </c>
      <c r="P28" s="33">
        <v>1.76577354E-4</v>
      </c>
      <c r="Q28" s="33">
        <v>1.86356694999999E-4</v>
      </c>
      <c r="R28" s="33">
        <v>1.91350546E-4</v>
      </c>
      <c r="S28" s="33">
        <v>7.0159754999999996E-4</v>
      </c>
      <c r="T28" s="33">
        <v>6.9618734999999992E-4</v>
      </c>
      <c r="U28" s="33">
        <v>88.134990194584901</v>
      </c>
      <c r="V28" s="33">
        <v>84.486368760890002</v>
      </c>
      <c r="W28" s="33">
        <v>807.65806464457</v>
      </c>
      <c r="X28" s="33">
        <v>793.42556173466994</v>
      </c>
      <c r="Y28" s="33">
        <v>786.46786530025008</v>
      </c>
      <c r="Z28" s="33">
        <v>1341.9001615912198</v>
      </c>
      <c r="AA28" s="33">
        <v>1325.0537785573299</v>
      </c>
      <c r="AB28" s="33">
        <v>1447.8918065405799</v>
      </c>
      <c r="AC28" s="33">
        <v>1398.4590991621199</v>
      </c>
      <c r="AD28" s="33">
        <v>1465.3526268262001</v>
      </c>
      <c r="AE28" s="33">
        <v>1450.91815237678</v>
      </c>
    </row>
    <row r="29" spans="1:35" s="28" customFormat="1">
      <c r="A29" s="29" t="s">
        <v>130</v>
      </c>
      <c r="B29" s="29" t="s">
        <v>73</v>
      </c>
      <c r="C29" s="33">
        <v>20.70247199999999</v>
      </c>
      <c r="D29" s="33">
        <v>66.882419999999996</v>
      </c>
      <c r="E29" s="33">
        <v>93.210207057653008</v>
      </c>
      <c r="F29" s="33">
        <v>952.95299819671993</v>
      </c>
      <c r="G29" s="33">
        <v>4473.6552553569354</v>
      </c>
      <c r="H29" s="33">
        <v>4941.7280427572405</v>
      </c>
      <c r="I29" s="33">
        <v>4285.7372185247459</v>
      </c>
      <c r="J29" s="33">
        <v>4990.0837633386463</v>
      </c>
      <c r="K29" s="33">
        <v>8691.7196035918296</v>
      </c>
      <c r="L29" s="33">
        <v>9511.5327237774345</v>
      </c>
      <c r="M29" s="33">
        <v>9377.9227921575675</v>
      </c>
      <c r="N29" s="33">
        <v>10477.654625183586</v>
      </c>
      <c r="O29" s="33">
        <v>9761.2442113411307</v>
      </c>
      <c r="P29" s="33">
        <v>9593.0154915777093</v>
      </c>
      <c r="Q29" s="33">
        <v>10311.8153456579</v>
      </c>
      <c r="R29" s="33">
        <v>10317.573877800411</v>
      </c>
      <c r="S29" s="33">
        <v>9956.5206506371596</v>
      </c>
      <c r="T29" s="33">
        <v>9487.859116639529</v>
      </c>
      <c r="U29" s="33">
        <v>9961.7781845275003</v>
      </c>
      <c r="V29" s="33">
        <v>9447.4039791193318</v>
      </c>
      <c r="W29" s="33">
        <v>9687.794199855929</v>
      </c>
      <c r="X29" s="33">
        <v>9660.1679227036093</v>
      </c>
      <c r="Y29" s="33">
        <v>9262.5923650793575</v>
      </c>
      <c r="Z29" s="33">
        <v>10115.472761895298</v>
      </c>
      <c r="AA29" s="33">
        <v>9817.4957203520789</v>
      </c>
      <c r="AB29" s="33">
        <v>10209.73448299047</v>
      </c>
      <c r="AC29" s="33">
        <v>9495.0704644185607</v>
      </c>
      <c r="AD29" s="33">
        <v>10166.55416797392</v>
      </c>
      <c r="AE29" s="33">
        <v>10074.0598642063</v>
      </c>
    </row>
    <row r="30" spans="1:35" s="28" customFormat="1">
      <c r="A30" s="36" t="s">
        <v>130</v>
      </c>
      <c r="B30" s="36" t="s">
        <v>56</v>
      </c>
      <c r="C30" s="25">
        <v>8.6915883999999899</v>
      </c>
      <c r="D30" s="25">
        <v>15.274378299999901</v>
      </c>
      <c r="E30" s="25">
        <v>18.8369778</v>
      </c>
      <c r="F30" s="25">
        <v>34.289966</v>
      </c>
      <c r="G30" s="25">
        <v>48.9297507</v>
      </c>
      <c r="H30" s="25">
        <v>68.015283299999993</v>
      </c>
      <c r="I30" s="25">
        <v>78.384539999999888</v>
      </c>
      <c r="J30" s="25">
        <v>96.700598999999897</v>
      </c>
      <c r="K30" s="25">
        <v>112.534584</v>
      </c>
      <c r="L30" s="25">
        <v>134.63941700000001</v>
      </c>
      <c r="M30" s="25">
        <v>163.714428</v>
      </c>
      <c r="N30" s="25">
        <v>198.059619</v>
      </c>
      <c r="O30" s="25">
        <v>220.00323599999999</v>
      </c>
      <c r="P30" s="25">
        <v>231.21143599999999</v>
      </c>
      <c r="Q30" s="25">
        <v>263.500092</v>
      </c>
      <c r="R30" s="25">
        <v>288.95245999999889</v>
      </c>
      <c r="S30" s="25">
        <v>293.85228999999998</v>
      </c>
      <c r="T30" s="25">
        <v>305.28597300000001</v>
      </c>
      <c r="U30" s="25">
        <v>316.76322300000004</v>
      </c>
      <c r="V30" s="25">
        <v>327.52287000000001</v>
      </c>
      <c r="W30" s="25">
        <v>344.21510999999998</v>
      </c>
      <c r="X30" s="25">
        <v>364.70996300000002</v>
      </c>
      <c r="Y30" s="25">
        <v>378.25168999999988</v>
      </c>
      <c r="Z30" s="25">
        <v>416.04322500000001</v>
      </c>
      <c r="AA30" s="25">
        <v>418.40386000000001</v>
      </c>
      <c r="AB30" s="25">
        <v>421.95379999999898</v>
      </c>
      <c r="AC30" s="25">
        <v>424.34728000000001</v>
      </c>
      <c r="AD30" s="25">
        <v>459.40294999999998</v>
      </c>
      <c r="AE30" s="25">
        <v>454.87743</v>
      </c>
    </row>
    <row r="31" spans="1:35" s="28" customFormat="1">
      <c r="A31" s="34" t="s">
        <v>138</v>
      </c>
      <c r="B31" s="34"/>
      <c r="C31" s="35">
        <v>59719.883218294155</v>
      </c>
      <c r="D31" s="35">
        <v>56988.846839115286</v>
      </c>
      <c r="E31" s="35">
        <v>55964.473626549989</v>
      </c>
      <c r="F31" s="35">
        <v>62850.280745739168</v>
      </c>
      <c r="G31" s="35">
        <v>58459.534445626414</v>
      </c>
      <c r="H31" s="35">
        <v>58328.576700352263</v>
      </c>
      <c r="I31" s="35">
        <v>54820.698499912265</v>
      </c>
      <c r="J31" s="35">
        <v>57577.559795700152</v>
      </c>
      <c r="K31" s="35">
        <v>59951.434266493918</v>
      </c>
      <c r="L31" s="35">
        <v>61304.789215790501</v>
      </c>
      <c r="M31" s="35">
        <v>61308.450632843589</v>
      </c>
      <c r="N31" s="35">
        <v>59293.796799983611</v>
      </c>
      <c r="O31" s="35">
        <v>60518.673309062113</v>
      </c>
      <c r="P31" s="35">
        <v>61109.892669182576</v>
      </c>
      <c r="Q31" s="35">
        <v>59887.485070419731</v>
      </c>
      <c r="R31" s="35">
        <v>60959.884373833927</v>
      </c>
      <c r="S31" s="35">
        <v>58348.945295952726</v>
      </c>
      <c r="T31" s="35">
        <v>56431.106672450231</v>
      </c>
      <c r="U31" s="35">
        <v>62272.509259848834</v>
      </c>
      <c r="V31" s="35">
        <v>61916.824740935983</v>
      </c>
      <c r="W31" s="35">
        <v>65279.804940795177</v>
      </c>
      <c r="X31" s="35">
        <v>64983.194458502003</v>
      </c>
      <c r="Y31" s="35">
        <v>65914.828769023821</v>
      </c>
      <c r="Z31" s="35">
        <v>67449.545176655229</v>
      </c>
      <c r="AA31" s="35">
        <v>68382.822367088113</v>
      </c>
      <c r="AB31" s="35">
        <v>67776.010524886951</v>
      </c>
      <c r="AC31" s="35">
        <v>67940.293830948154</v>
      </c>
      <c r="AD31" s="35">
        <v>76629.261663031983</v>
      </c>
      <c r="AE31" s="35">
        <v>77512.854020214902</v>
      </c>
    </row>
    <row r="32" spans="1:35" s="28" customFormat="1"/>
    <row r="33" spans="1:31" s="28" customFormat="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s="28" customFormat="1">
      <c r="A34" s="29" t="s">
        <v>131</v>
      </c>
      <c r="B34" s="29" t="s">
        <v>64</v>
      </c>
      <c r="C34" s="33">
        <v>44376.892800000001</v>
      </c>
      <c r="D34" s="33">
        <v>40622.947910000003</v>
      </c>
      <c r="E34" s="33">
        <v>43346.378839999998</v>
      </c>
      <c r="F34" s="33">
        <v>40266.960058896002</v>
      </c>
      <c r="G34" s="33">
        <v>40422.35857285135</v>
      </c>
      <c r="H34" s="33">
        <v>38760.066913095921</v>
      </c>
      <c r="I34" s="33">
        <v>35862.890373935581</v>
      </c>
      <c r="J34" s="33">
        <v>35181.050142427157</v>
      </c>
      <c r="K34" s="33">
        <v>33108.124140323285</v>
      </c>
      <c r="L34" s="33">
        <v>31891.266533383859</v>
      </c>
      <c r="M34" s="33">
        <v>30562.796667153321</v>
      </c>
      <c r="N34" s="33">
        <v>32826.974503392499</v>
      </c>
      <c r="O34" s="33">
        <v>34611.983826058611</v>
      </c>
      <c r="P34" s="33">
        <v>33028.694091324265</v>
      </c>
      <c r="Q34" s="33">
        <v>33212.677250000001</v>
      </c>
      <c r="R34" s="33">
        <v>30618.51739999999</v>
      </c>
      <c r="S34" s="33">
        <v>24635.1993</v>
      </c>
      <c r="T34" s="33">
        <v>25189.031199999998</v>
      </c>
      <c r="U34" s="33">
        <v>23956.186900000001</v>
      </c>
      <c r="V34" s="33">
        <v>23455.115500000007</v>
      </c>
      <c r="W34" s="33">
        <v>23190.745300000002</v>
      </c>
      <c r="X34" s="33">
        <v>19438.026600000001</v>
      </c>
      <c r="Y34" s="33">
        <v>15802.896699999999</v>
      </c>
      <c r="Z34" s="33">
        <v>13319.750099999999</v>
      </c>
      <c r="AA34" s="33">
        <v>11117.741399999999</v>
      </c>
      <c r="AB34" s="33">
        <v>9155.8276999999998</v>
      </c>
      <c r="AC34" s="33">
        <v>8786.49</v>
      </c>
      <c r="AD34" s="33">
        <v>8623.1277000000009</v>
      </c>
      <c r="AE34" s="33">
        <v>8068.9946</v>
      </c>
    </row>
    <row r="35" spans="1:31" s="28" customFormat="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s="28" customFormat="1">
      <c r="A36" s="29" t="s">
        <v>131</v>
      </c>
      <c r="B36" s="29" t="s">
        <v>20</v>
      </c>
      <c r="C36" s="33">
        <v>1104.0250240160019</v>
      </c>
      <c r="D36" s="33">
        <v>1104.025024367088</v>
      </c>
      <c r="E36" s="33">
        <v>1232.2761762074108</v>
      </c>
      <c r="F36" s="33">
        <v>1446.6077285987117</v>
      </c>
      <c r="G36" s="33">
        <v>1272.239365811949</v>
      </c>
      <c r="H36" s="33">
        <v>1287.6801847521403</v>
      </c>
      <c r="I36" s="33">
        <v>1227.3899017289768</v>
      </c>
      <c r="J36" s="33">
        <v>1476.6273865649491</v>
      </c>
      <c r="K36" s="33">
        <v>1243.8479164365049</v>
      </c>
      <c r="L36" s="33">
        <v>1289.8130089134352</v>
      </c>
      <c r="M36" s="33">
        <v>1365.3515161492649</v>
      </c>
      <c r="N36" s="33">
        <v>2790.4804876212329</v>
      </c>
      <c r="O36" s="33">
        <v>3168.9431084356106</v>
      </c>
      <c r="P36" s="33">
        <v>3169.7393781448563</v>
      </c>
      <c r="Q36" s="33">
        <v>2684.1319581395728</v>
      </c>
      <c r="R36" s="33">
        <v>2369.031890552295</v>
      </c>
      <c r="S36" s="33">
        <v>3664.5063939775059</v>
      </c>
      <c r="T36" s="33">
        <v>3596.3087042986099</v>
      </c>
      <c r="U36" s="33">
        <v>2832.1539721054501</v>
      </c>
      <c r="V36" s="33">
        <v>3039.8582126535398</v>
      </c>
      <c r="W36" s="33">
        <v>3257.1539145828501</v>
      </c>
      <c r="X36" s="33">
        <v>3505.2180063215637</v>
      </c>
      <c r="Y36" s="33">
        <v>3447.1375756725988</v>
      </c>
      <c r="Z36" s="33">
        <v>3126.4111822947502</v>
      </c>
      <c r="AA36" s="33">
        <v>1509.6529025455802</v>
      </c>
      <c r="AB36" s="33">
        <v>960.52357764319004</v>
      </c>
      <c r="AC36" s="33">
        <v>963.15523676633995</v>
      </c>
      <c r="AD36" s="33">
        <v>960.52357514493008</v>
      </c>
      <c r="AE36" s="33">
        <v>960.52357265412002</v>
      </c>
    </row>
    <row r="37" spans="1:31" s="28" customFormat="1">
      <c r="A37" s="29" t="s">
        <v>131</v>
      </c>
      <c r="B37" s="29" t="s">
        <v>32</v>
      </c>
      <c r="C37" s="33">
        <v>37.115769999999998</v>
      </c>
      <c r="D37" s="33">
        <v>37.115769999999998</v>
      </c>
      <c r="E37" s="33">
        <v>73.719189999999998</v>
      </c>
      <c r="F37" s="33">
        <v>72.804009999999906</v>
      </c>
      <c r="G37" s="33">
        <v>72.804009999999906</v>
      </c>
      <c r="H37" s="33">
        <v>72.804009999999906</v>
      </c>
      <c r="I37" s="33">
        <v>73.003469999999993</v>
      </c>
      <c r="J37" s="33">
        <v>72.804009999999906</v>
      </c>
      <c r="K37" s="33">
        <v>72.804009999999906</v>
      </c>
      <c r="L37" s="33">
        <v>72.804009999999906</v>
      </c>
      <c r="M37" s="33">
        <v>73.003469999999993</v>
      </c>
      <c r="N37" s="33">
        <v>72.804009999999906</v>
      </c>
      <c r="O37" s="33">
        <v>72.804009999999906</v>
      </c>
      <c r="P37" s="33">
        <v>72.804009999999906</v>
      </c>
      <c r="Q37" s="33">
        <v>73.003469999999993</v>
      </c>
      <c r="R37" s="33">
        <v>72.804009999999906</v>
      </c>
      <c r="S37" s="33">
        <v>164.06723</v>
      </c>
      <c r="T37" s="33">
        <v>186.40915000000001</v>
      </c>
      <c r="U37" s="33">
        <v>167.43105</v>
      </c>
      <c r="V37" s="33">
        <v>190.12497999999999</v>
      </c>
      <c r="W37" s="33">
        <v>199.57187999999999</v>
      </c>
      <c r="X37" s="33">
        <v>242.15170000000001</v>
      </c>
      <c r="Y37" s="33">
        <v>239.83165</v>
      </c>
      <c r="Z37" s="33">
        <v>191.55876000000001</v>
      </c>
      <c r="AA37" s="33">
        <v>263.63920000000002</v>
      </c>
      <c r="AB37" s="33">
        <v>0</v>
      </c>
      <c r="AC37" s="33">
        <v>0</v>
      </c>
      <c r="AD37" s="33">
        <v>0</v>
      </c>
      <c r="AE37" s="33">
        <v>0</v>
      </c>
    </row>
    <row r="38" spans="1:31" s="28" customFormat="1">
      <c r="A38" s="29" t="s">
        <v>131</v>
      </c>
      <c r="B38" s="29" t="s">
        <v>66</v>
      </c>
      <c r="C38" s="33">
        <v>1.7345969899999999E-5</v>
      </c>
      <c r="D38" s="33">
        <v>1.7965054269999988E-5</v>
      </c>
      <c r="E38" s="33">
        <v>1.6694669127486701</v>
      </c>
      <c r="F38" s="33">
        <v>32.746477372317045</v>
      </c>
      <c r="G38" s="33">
        <v>14.572961364857679</v>
      </c>
      <c r="H38" s="33">
        <v>21.588444646968259</v>
      </c>
      <c r="I38" s="33">
        <v>8.8717912400581209</v>
      </c>
      <c r="J38" s="33">
        <v>54.367141985879648</v>
      </c>
      <c r="K38" s="33">
        <v>8.348523425045892</v>
      </c>
      <c r="L38" s="33">
        <v>25.583146633040897</v>
      </c>
      <c r="M38" s="33">
        <v>23.808397765445289</v>
      </c>
      <c r="N38" s="33">
        <v>177.73561613157688</v>
      </c>
      <c r="O38" s="33">
        <v>102.47110574290249</v>
      </c>
      <c r="P38" s="33">
        <v>57.944856255586693</v>
      </c>
      <c r="Q38" s="33">
        <v>96.609624164130409</v>
      </c>
      <c r="R38" s="33">
        <v>175.893274563597</v>
      </c>
      <c r="S38" s="33">
        <v>601.56440533162095</v>
      </c>
      <c r="T38" s="33">
        <v>614.39349292291251</v>
      </c>
      <c r="U38" s="33">
        <v>1107.6123082066617</v>
      </c>
      <c r="V38" s="33">
        <v>1072.963538232653</v>
      </c>
      <c r="W38" s="33">
        <v>967.23847685653993</v>
      </c>
      <c r="X38" s="33">
        <v>1670.9726019025902</v>
      </c>
      <c r="Y38" s="33">
        <v>1819.436376314447</v>
      </c>
      <c r="Z38" s="33">
        <v>1613.7985289336059</v>
      </c>
      <c r="AA38" s="33">
        <v>2731.1967114706799</v>
      </c>
      <c r="AB38" s="33">
        <v>4793.5181627557304</v>
      </c>
      <c r="AC38" s="33">
        <v>4668.0012709777502</v>
      </c>
      <c r="AD38" s="33">
        <v>4557.3406885062604</v>
      </c>
      <c r="AE38" s="33">
        <v>4068.7711378787103</v>
      </c>
    </row>
    <row r="39" spans="1:31" s="28" customFormat="1">
      <c r="A39" s="29" t="s">
        <v>131</v>
      </c>
      <c r="B39" s="29" t="s">
        <v>65</v>
      </c>
      <c r="C39" s="33">
        <v>683.757059999999</v>
      </c>
      <c r="D39" s="33">
        <v>680.85604999999998</v>
      </c>
      <c r="E39" s="33">
        <v>681.00382999999999</v>
      </c>
      <c r="F39" s="33">
        <v>675.23707999999999</v>
      </c>
      <c r="G39" s="33">
        <v>672.39813000000004</v>
      </c>
      <c r="H39" s="33">
        <v>669.60906999999804</v>
      </c>
      <c r="I39" s="33">
        <v>669.49049999999897</v>
      </c>
      <c r="J39" s="33">
        <v>664.09771999999896</v>
      </c>
      <c r="K39" s="33">
        <v>661.12551999999801</v>
      </c>
      <c r="L39" s="33">
        <v>647.85793000000001</v>
      </c>
      <c r="M39" s="33">
        <v>658.87261000000001</v>
      </c>
      <c r="N39" s="33">
        <v>653.33356000000003</v>
      </c>
      <c r="O39" s="33">
        <v>650.54187000000002</v>
      </c>
      <c r="P39" s="33">
        <v>647.70355999999902</v>
      </c>
      <c r="Q39" s="33">
        <v>647.17252999999994</v>
      </c>
      <c r="R39" s="33">
        <v>642.07493999999906</v>
      </c>
      <c r="S39" s="33">
        <v>239.77950000000001</v>
      </c>
      <c r="T39" s="33">
        <v>239.85807999999901</v>
      </c>
      <c r="U39" s="33">
        <v>237.72497999999999</v>
      </c>
      <c r="V39" s="33">
        <v>236.59155000000001</v>
      </c>
      <c r="W39" s="33">
        <v>236.52652</v>
      </c>
      <c r="X39" s="33">
        <v>0</v>
      </c>
      <c r="Y39" s="33">
        <v>0</v>
      </c>
      <c r="Z39" s="33">
        <v>0</v>
      </c>
      <c r="AA39" s="33">
        <v>0</v>
      </c>
      <c r="AB39" s="33">
        <v>0</v>
      </c>
      <c r="AC39" s="33">
        <v>0</v>
      </c>
      <c r="AD39" s="33">
        <v>0</v>
      </c>
      <c r="AE39" s="33">
        <v>0</v>
      </c>
    </row>
    <row r="40" spans="1:31" s="28" customFormat="1">
      <c r="A40" s="29" t="s">
        <v>131</v>
      </c>
      <c r="B40" s="29" t="s">
        <v>69</v>
      </c>
      <c r="C40" s="33">
        <v>2135.0897097861875</v>
      </c>
      <c r="D40" s="33">
        <v>3605.6701574058484</v>
      </c>
      <c r="E40" s="33">
        <v>3600.7445573541822</v>
      </c>
      <c r="F40" s="33">
        <v>3765.1741151611336</v>
      </c>
      <c r="G40" s="33">
        <v>6680.3410664283201</v>
      </c>
      <c r="H40" s="33">
        <v>6861.3413748824587</v>
      </c>
      <c r="I40" s="33">
        <v>10143.174075329071</v>
      </c>
      <c r="J40" s="33">
        <v>12591.064664930589</v>
      </c>
      <c r="K40" s="33">
        <v>14788.501007555407</v>
      </c>
      <c r="L40" s="33">
        <v>15269.747259209855</v>
      </c>
      <c r="M40" s="33">
        <v>14900.861352551528</v>
      </c>
      <c r="N40" s="33">
        <v>14099.21883911537</v>
      </c>
      <c r="O40" s="33">
        <v>12779.530402383445</v>
      </c>
      <c r="P40" s="33">
        <v>14804.753403651486</v>
      </c>
      <c r="Q40" s="33">
        <v>14837.108361375715</v>
      </c>
      <c r="R40" s="33">
        <v>18061.644115348387</v>
      </c>
      <c r="S40" s="33">
        <v>24962.065582362036</v>
      </c>
      <c r="T40" s="33">
        <v>24771.775848978912</v>
      </c>
      <c r="U40" s="33">
        <v>25376.500598474529</v>
      </c>
      <c r="V40" s="33">
        <v>23920.757434186591</v>
      </c>
      <c r="W40" s="33">
        <v>23616.846478859734</v>
      </c>
      <c r="X40" s="33">
        <v>25073.846829783277</v>
      </c>
      <c r="Y40" s="33">
        <v>28812.113456650986</v>
      </c>
      <c r="Z40" s="33">
        <v>29730.678045686069</v>
      </c>
      <c r="AA40" s="33">
        <v>33168.78893157799</v>
      </c>
      <c r="AB40" s="33">
        <v>35469.759277110839</v>
      </c>
      <c r="AC40" s="33">
        <v>35416.882385794532</v>
      </c>
      <c r="AD40" s="33">
        <v>35798.648869710691</v>
      </c>
      <c r="AE40" s="33">
        <v>34098.34750358302</v>
      </c>
    </row>
    <row r="41" spans="1:31" s="28" customFormat="1">
      <c r="A41" s="29" t="s">
        <v>131</v>
      </c>
      <c r="B41" s="29" t="s">
        <v>68</v>
      </c>
      <c r="C41" s="33">
        <v>5555.0976349679349</v>
      </c>
      <c r="D41" s="33">
        <v>7538.3560793282913</v>
      </c>
      <c r="E41" s="33">
        <v>7685.5599993724718</v>
      </c>
      <c r="F41" s="33">
        <v>7343.9849715834616</v>
      </c>
      <c r="G41" s="33">
        <v>7448.1655222176414</v>
      </c>
      <c r="H41" s="33">
        <v>7800.5726294222404</v>
      </c>
      <c r="I41" s="33">
        <v>7893.2138692819035</v>
      </c>
      <c r="J41" s="33">
        <v>6593.3674200247287</v>
      </c>
      <c r="K41" s="33">
        <v>7142.0106844436004</v>
      </c>
      <c r="L41" s="33">
        <v>7427.2559538323403</v>
      </c>
      <c r="M41" s="33">
        <v>7545.9951075301342</v>
      </c>
      <c r="N41" s="33">
        <v>7659.7097879551438</v>
      </c>
      <c r="O41" s="33">
        <v>7327.5948733644173</v>
      </c>
      <c r="P41" s="33">
        <v>7442.0836891632125</v>
      </c>
      <c r="Q41" s="33">
        <v>7813.5768991970299</v>
      </c>
      <c r="R41" s="33">
        <v>7531.2389411387767</v>
      </c>
      <c r="S41" s="33">
        <v>8300.4519870387139</v>
      </c>
      <c r="T41" s="33">
        <v>8951.06310698774</v>
      </c>
      <c r="U41" s="33">
        <v>9324.6323020353429</v>
      </c>
      <c r="V41" s="33">
        <v>10039.509031907626</v>
      </c>
      <c r="W41" s="33">
        <v>11233.961209228966</v>
      </c>
      <c r="X41" s="33">
        <v>16214.497981027069</v>
      </c>
      <c r="Y41" s="33">
        <v>15684.1934995841</v>
      </c>
      <c r="Z41" s="33">
        <v>15885.983053043255</v>
      </c>
      <c r="AA41" s="33">
        <v>15819.819590544099</v>
      </c>
      <c r="AB41" s="33">
        <v>17735.757065363257</v>
      </c>
      <c r="AC41" s="33">
        <v>18608.917359982133</v>
      </c>
      <c r="AD41" s="33">
        <v>17957.812414219974</v>
      </c>
      <c r="AE41" s="33">
        <v>20196.759114270873</v>
      </c>
    </row>
    <row r="42" spans="1:31" s="28" customFormat="1">
      <c r="A42" s="29" t="s">
        <v>131</v>
      </c>
      <c r="B42" s="29" t="s">
        <v>36</v>
      </c>
      <c r="C42" s="33">
        <v>2.4098807999999999E-5</v>
      </c>
      <c r="D42" s="33">
        <v>25.715179440133998</v>
      </c>
      <c r="E42" s="33">
        <v>26.138307589487898</v>
      </c>
      <c r="F42" s="33">
        <v>32.591074335874005</v>
      </c>
      <c r="G42" s="33">
        <v>34.675799305681998</v>
      </c>
      <c r="H42" s="33">
        <v>34.221155649199005</v>
      </c>
      <c r="I42" s="33">
        <v>32.521538698062002</v>
      </c>
      <c r="J42" s="33">
        <v>32.489486345900005</v>
      </c>
      <c r="K42" s="33">
        <v>31.753556555592002</v>
      </c>
      <c r="L42" s="33">
        <v>31.81422907664</v>
      </c>
      <c r="M42" s="33">
        <v>31.635573583479999</v>
      </c>
      <c r="N42" s="33">
        <v>32.262580459805001</v>
      </c>
      <c r="O42" s="33">
        <v>31.7922115757199</v>
      </c>
      <c r="P42" s="33">
        <v>32.006573628960005</v>
      </c>
      <c r="Q42" s="33">
        <v>31.97147248345</v>
      </c>
      <c r="R42" s="33">
        <v>32.300942328159998</v>
      </c>
      <c r="S42" s="33">
        <v>834.24215400000003</v>
      </c>
      <c r="T42" s="33">
        <v>834.17003399999999</v>
      </c>
      <c r="U42" s="33">
        <v>838.26274599999999</v>
      </c>
      <c r="V42" s="33">
        <v>802.25274999999999</v>
      </c>
      <c r="W42" s="33">
        <v>1474.7035000000001</v>
      </c>
      <c r="X42" s="33">
        <v>1465.3656000000001</v>
      </c>
      <c r="Y42" s="33">
        <v>1474.9781</v>
      </c>
      <c r="Z42" s="33">
        <v>1988.6454000000001</v>
      </c>
      <c r="AA42" s="33">
        <v>1946.67</v>
      </c>
      <c r="AB42" s="33">
        <v>3038.4119999999998</v>
      </c>
      <c r="AC42" s="33">
        <v>3145.7727</v>
      </c>
      <c r="AD42" s="33">
        <v>3106.9375</v>
      </c>
      <c r="AE42" s="33">
        <v>3211.0178000000001</v>
      </c>
    </row>
    <row r="43" spans="1:31" s="28" customFormat="1">
      <c r="A43" s="29" t="s">
        <v>131</v>
      </c>
      <c r="B43" s="29" t="s">
        <v>73</v>
      </c>
      <c r="C43" s="33">
        <v>27.712575999999999</v>
      </c>
      <c r="D43" s="33">
        <v>61.742139999999999</v>
      </c>
      <c r="E43" s="33">
        <v>106.027445753091</v>
      </c>
      <c r="F43" s="33">
        <v>517.1788623818569</v>
      </c>
      <c r="G43" s="33">
        <v>534.87893260790599</v>
      </c>
      <c r="H43" s="33">
        <v>437.48935385358004</v>
      </c>
      <c r="I43" s="33">
        <v>360.06638480382298</v>
      </c>
      <c r="J43" s="33">
        <v>513.34104019867596</v>
      </c>
      <c r="K43" s="33">
        <v>414.62014037699998</v>
      </c>
      <c r="L43" s="33">
        <v>477.09999331885996</v>
      </c>
      <c r="M43" s="33">
        <v>459.381175292938</v>
      </c>
      <c r="N43" s="33">
        <v>704.72825116372007</v>
      </c>
      <c r="O43" s="33">
        <v>686.92391435212994</v>
      </c>
      <c r="P43" s="33">
        <v>662.95956405766003</v>
      </c>
      <c r="Q43" s="33">
        <v>708.86026527946001</v>
      </c>
      <c r="R43" s="33">
        <v>699.43486966876003</v>
      </c>
      <c r="S43" s="33">
        <v>2317.4806299999991</v>
      </c>
      <c r="T43" s="33">
        <v>2378.800029999999</v>
      </c>
      <c r="U43" s="33">
        <v>2481.7115599999988</v>
      </c>
      <c r="V43" s="33">
        <v>2269.9124999999999</v>
      </c>
      <c r="W43" s="33">
        <v>2772.2089799999999</v>
      </c>
      <c r="X43" s="33">
        <v>4493.20003</v>
      </c>
      <c r="Y43" s="33">
        <v>4318.2618000000002</v>
      </c>
      <c r="Z43" s="33">
        <v>4340.1976299999997</v>
      </c>
      <c r="AA43" s="33">
        <v>4192.4681</v>
      </c>
      <c r="AB43" s="33">
        <v>4516.9291000000003</v>
      </c>
      <c r="AC43" s="33">
        <v>4519.4986899999994</v>
      </c>
      <c r="AD43" s="33">
        <v>4799.3595700000005</v>
      </c>
      <c r="AE43" s="33">
        <v>4957.8155399999996</v>
      </c>
    </row>
    <row r="44" spans="1:31" s="28" customFormat="1">
      <c r="A44" s="29" t="s">
        <v>131</v>
      </c>
      <c r="B44" s="29" t="s">
        <v>56</v>
      </c>
      <c r="C44" s="25">
        <v>3.6863075000000003</v>
      </c>
      <c r="D44" s="25">
        <v>5.9803175500000005</v>
      </c>
      <c r="E44" s="25">
        <v>8.8144705000000005</v>
      </c>
      <c r="F44" s="25">
        <v>16.664223</v>
      </c>
      <c r="G44" s="25">
        <v>25.804281</v>
      </c>
      <c r="H44" s="25">
        <v>35.139855299999901</v>
      </c>
      <c r="I44" s="25">
        <v>42.656563399999996</v>
      </c>
      <c r="J44" s="25">
        <v>53.341813000000002</v>
      </c>
      <c r="K44" s="25">
        <v>66.882131000000001</v>
      </c>
      <c r="L44" s="25">
        <v>84.238357999999991</v>
      </c>
      <c r="M44" s="25">
        <v>111.7235389999999</v>
      </c>
      <c r="N44" s="25">
        <v>133.184775999999</v>
      </c>
      <c r="O44" s="25">
        <v>151.67989399999999</v>
      </c>
      <c r="P44" s="25">
        <v>172.77523200000002</v>
      </c>
      <c r="Q44" s="25">
        <v>189.61981799999998</v>
      </c>
      <c r="R44" s="25">
        <v>214.324532</v>
      </c>
      <c r="S44" s="25">
        <v>180.657883</v>
      </c>
      <c r="T44" s="25">
        <v>196.48045999999999</v>
      </c>
      <c r="U44" s="25">
        <v>211.073994</v>
      </c>
      <c r="V44" s="25">
        <v>225.945537</v>
      </c>
      <c r="W44" s="25">
        <v>244.4008299999999</v>
      </c>
      <c r="X44" s="25">
        <v>266.43951600000003</v>
      </c>
      <c r="Y44" s="25">
        <v>281.39171499999998</v>
      </c>
      <c r="Z44" s="25">
        <v>284.84177</v>
      </c>
      <c r="AA44" s="25">
        <v>278.50249799999892</v>
      </c>
      <c r="AB44" s="25">
        <v>242.91892999999999</v>
      </c>
      <c r="AC44" s="25">
        <v>268.95731299999903</v>
      </c>
      <c r="AD44" s="25">
        <v>283.41997600000002</v>
      </c>
      <c r="AE44" s="25">
        <v>268.86925200000002</v>
      </c>
    </row>
    <row r="45" spans="1:31" s="28" customFormat="1">
      <c r="A45" s="34" t="s">
        <v>138</v>
      </c>
      <c r="B45" s="34"/>
      <c r="C45" s="35">
        <v>53891.978016116089</v>
      </c>
      <c r="D45" s="35">
        <v>53588.971009066277</v>
      </c>
      <c r="E45" s="35">
        <v>56621.352059846817</v>
      </c>
      <c r="F45" s="35">
        <v>53603.514441611631</v>
      </c>
      <c r="G45" s="35">
        <v>56582.87962867412</v>
      </c>
      <c r="H45" s="35">
        <v>55473.662626799734</v>
      </c>
      <c r="I45" s="35">
        <v>55878.033981515597</v>
      </c>
      <c r="J45" s="35">
        <v>56633.378485933303</v>
      </c>
      <c r="K45" s="35">
        <v>57024.76180218385</v>
      </c>
      <c r="L45" s="35">
        <v>56624.327841972532</v>
      </c>
      <c r="M45" s="35">
        <v>55130.689121149699</v>
      </c>
      <c r="N45" s="35">
        <v>58280.256804215816</v>
      </c>
      <c r="O45" s="35">
        <v>58713.869195984989</v>
      </c>
      <c r="P45" s="35">
        <v>59223.722988539404</v>
      </c>
      <c r="Q45" s="35">
        <v>59364.280092876455</v>
      </c>
      <c r="R45" s="35">
        <v>59471.204571603048</v>
      </c>
      <c r="S45" s="35">
        <v>62567.634398709881</v>
      </c>
      <c r="T45" s="35">
        <v>63548.839583188164</v>
      </c>
      <c r="U45" s="35">
        <v>63002.242110821986</v>
      </c>
      <c r="V45" s="35">
        <v>61954.920246980415</v>
      </c>
      <c r="W45" s="35">
        <v>62702.043779528096</v>
      </c>
      <c r="X45" s="35">
        <v>66144.713719034509</v>
      </c>
      <c r="Y45" s="35">
        <v>65805.609258222132</v>
      </c>
      <c r="Z45" s="35">
        <v>63868.179669957681</v>
      </c>
      <c r="AA45" s="35">
        <v>64610.83873613835</v>
      </c>
      <c r="AB45" s="35">
        <v>68115.385782873025</v>
      </c>
      <c r="AC45" s="35">
        <v>68443.446253520757</v>
      </c>
      <c r="AD45" s="35">
        <v>67897.453247581856</v>
      </c>
      <c r="AE45" s="35">
        <v>67393.395928386715</v>
      </c>
    </row>
    <row r="46" spans="1:31" s="28" customFormat="1"/>
    <row r="47" spans="1:31" s="28" customFormat="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s="28" customFormat="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s="28" customFormat="1">
      <c r="A49" s="29" t="s">
        <v>132</v>
      </c>
      <c r="B49" s="29" t="s">
        <v>71</v>
      </c>
      <c r="C49" s="33">
        <v>29938.314599999987</v>
      </c>
      <c r="D49" s="33">
        <v>28359.126000000004</v>
      </c>
      <c r="E49" s="33">
        <v>28677.103099999997</v>
      </c>
      <c r="F49" s="33">
        <v>22958.677881065883</v>
      </c>
      <c r="G49" s="33">
        <v>24235.301007354097</v>
      </c>
      <c r="H49" s="33">
        <v>22844.565352780104</v>
      </c>
      <c r="I49" s="33">
        <v>22129.156750514499</v>
      </c>
      <c r="J49" s="33">
        <v>21887.5728477056</v>
      </c>
      <c r="K49" s="33">
        <v>21493.9908164595</v>
      </c>
      <c r="L49" s="33">
        <v>21652.925479818798</v>
      </c>
      <c r="M49" s="33">
        <v>21362.787045665373</v>
      </c>
      <c r="N49" s="33">
        <v>21051.453800000003</v>
      </c>
      <c r="O49" s="33">
        <v>21652.704000000002</v>
      </c>
      <c r="P49" s="33">
        <v>21449.591199999999</v>
      </c>
      <c r="Q49" s="33">
        <v>22094.300599999999</v>
      </c>
      <c r="R49" s="33">
        <v>20768.6584</v>
      </c>
      <c r="S49" s="33">
        <v>19553.9169</v>
      </c>
      <c r="T49" s="33">
        <v>20135.595699999998</v>
      </c>
      <c r="U49" s="33">
        <v>17710.8508</v>
      </c>
      <c r="V49" s="33">
        <v>19019.713499999998</v>
      </c>
      <c r="W49" s="33">
        <v>20846.564399999999</v>
      </c>
      <c r="X49" s="33">
        <v>20434.939299999987</v>
      </c>
      <c r="Y49" s="33">
        <v>19438.058099999991</v>
      </c>
      <c r="Z49" s="33">
        <v>19641.484499999999</v>
      </c>
      <c r="AA49" s="33">
        <v>18630.459699999989</v>
      </c>
      <c r="AB49" s="33">
        <v>19043.996699999989</v>
      </c>
      <c r="AC49" s="33">
        <v>12939.672799999998</v>
      </c>
      <c r="AD49" s="33">
        <v>0</v>
      </c>
      <c r="AE49" s="33">
        <v>0</v>
      </c>
    </row>
    <row r="50" spans="1:31" s="28" customFormat="1">
      <c r="A50" s="29" t="s">
        <v>132</v>
      </c>
      <c r="B50" s="29" t="s">
        <v>20</v>
      </c>
      <c r="C50" s="33">
        <v>9.6321749999999905E-6</v>
      </c>
      <c r="D50" s="33">
        <v>9.5443889999999995E-6</v>
      </c>
      <c r="E50" s="33">
        <v>1.001839E-5</v>
      </c>
      <c r="F50" s="33">
        <v>1.1520858E-5</v>
      </c>
      <c r="G50" s="33">
        <v>1.1780146E-5</v>
      </c>
      <c r="H50" s="33">
        <v>1.1802691E-5</v>
      </c>
      <c r="I50" s="33">
        <v>1.2378432000000001E-5</v>
      </c>
      <c r="J50" s="33">
        <v>1.347937E-5</v>
      </c>
      <c r="K50" s="33">
        <v>1.34604015E-5</v>
      </c>
      <c r="L50" s="33">
        <v>1.3624592999999899E-5</v>
      </c>
      <c r="M50" s="33">
        <v>1.4018163E-5</v>
      </c>
      <c r="N50" s="33">
        <v>2.2132689999999998E-5</v>
      </c>
      <c r="O50" s="33">
        <v>2.2247294999999999E-5</v>
      </c>
      <c r="P50" s="33">
        <v>2.2378722999999999E-5</v>
      </c>
      <c r="Q50" s="33">
        <v>2.2097793000000001E-5</v>
      </c>
      <c r="R50" s="33">
        <v>2.2202860000000001E-5</v>
      </c>
      <c r="S50" s="33">
        <v>3.4429823999999999E-5</v>
      </c>
      <c r="T50" s="33">
        <v>3.5084235000000001E-5</v>
      </c>
      <c r="U50" s="33">
        <v>5.1145874999999999E-5</v>
      </c>
      <c r="V50" s="33">
        <v>5.0490459999999903E-5</v>
      </c>
      <c r="W50" s="33">
        <v>5.3771379999999997E-5</v>
      </c>
      <c r="X50" s="33">
        <v>5.5846678000000002E-5</v>
      </c>
      <c r="Y50" s="33">
        <v>5.6178329999999999E-5</v>
      </c>
      <c r="Z50" s="33">
        <v>5.2495084999999997E-5</v>
      </c>
      <c r="AA50" s="33">
        <v>5.4960273999999998E-5</v>
      </c>
      <c r="AB50" s="33">
        <v>6.2591739999999995E-5</v>
      </c>
      <c r="AC50" s="33">
        <v>6.3392865000000005E-5</v>
      </c>
      <c r="AD50" s="33">
        <v>1.5900203000000001E-4</v>
      </c>
      <c r="AE50" s="33">
        <v>1.5594086999999999E-4</v>
      </c>
    </row>
    <row r="51" spans="1:31" s="28" customFormat="1">
      <c r="A51" s="29" t="s">
        <v>132</v>
      </c>
      <c r="B51" s="29" t="s">
        <v>32</v>
      </c>
      <c r="C51" s="33">
        <v>8.1850810000000003</v>
      </c>
      <c r="D51" s="33">
        <v>3.4719099999999998</v>
      </c>
      <c r="E51" s="33">
        <v>9.7190519999999996</v>
      </c>
      <c r="F51" s="33">
        <v>16.523045</v>
      </c>
      <c r="G51" s="33">
        <v>5.2577889999999998</v>
      </c>
      <c r="H51" s="33">
        <v>15.898809</v>
      </c>
      <c r="I51" s="33">
        <v>6.4455530000000003</v>
      </c>
      <c r="J51" s="33">
        <v>16.011292000000001</v>
      </c>
      <c r="K51" s="33">
        <v>1.1083403999999999</v>
      </c>
      <c r="L51" s="33">
        <v>4.635116</v>
      </c>
      <c r="M51" s="33">
        <v>1.5643712999999999</v>
      </c>
      <c r="N51" s="33">
        <v>18.021630999999999</v>
      </c>
      <c r="O51" s="33">
        <v>8.5921489999999991</v>
      </c>
      <c r="P51" s="33">
        <v>8.3149379999999997</v>
      </c>
      <c r="Q51" s="33">
        <v>28.545865999999901</v>
      </c>
      <c r="R51" s="33">
        <v>19.304404999999999</v>
      </c>
      <c r="S51" s="33">
        <v>66.363624999999999</v>
      </c>
      <c r="T51" s="33">
        <v>52.305859999999903</v>
      </c>
      <c r="U51" s="33">
        <v>0</v>
      </c>
      <c r="V51" s="33">
        <v>0</v>
      </c>
      <c r="W51" s="33">
        <v>0</v>
      </c>
      <c r="X51" s="33">
        <v>0</v>
      </c>
      <c r="Y51" s="33">
        <v>0</v>
      </c>
      <c r="Z51" s="33">
        <v>0</v>
      </c>
      <c r="AA51" s="33">
        <v>0</v>
      </c>
      <c r="AB51" s="33">
        <v>0</v>
      </c>
      <c r="AC51" s="33">
        <v>0</v>
      </c>
      <c r="AD51" s="33">
        <v>0</v>
      </c>
      <c r="AE51" s="33">
        <v>0</v>
      </c>
    </row>
    <row r="52" spans="1:31" s="28" customFormat="1">
      <c r="A52" s="29" t="s">
        <v>132</v>
      </c>
      <c r="B52" s="29" t="s">
        <v>66</v>
      </c>
      <c r="C52" s="33">
        <v>7.8060588631587713</v>
      </c>
      <c r="D52" s="33">
        <v>1.7053569099999972E-5</v>
      </c>
      <c r="E52" s="33">
        <v>9.0422972038407785</v>
      </c>
      <c r="F52" s="33">
        <v>3.112805738734</v>
      </c>
      <c r="G52" s="33">
        <v>2.1297480826738999</v>
      </c>
      <c r="H52" s="33">
        <v>9.1929223474668902</v>
      </c>
      <c r="I52" s="33">
        <v>3.3141242908309998</v>
      </c>
      <c r="J52" s="33">
        <v>0.92045792971989993</v>
      </c>
      <c r="K52" s="33">
        <v>2.627747859999999E-5</v>
      </c>
      <c r="L52" s="33">
        <v>2.702711779999999E-5</v>
      </c>
      <c r="M52" s="33">
        <v>2.7722045999999972E-5</v>
      </c>
      <c r="N52" s="33">
        <v>31.879663999279682</v>
      </c>
      <c r="O52" s="33">
        <v>6.7668882990845001</v>
      </c>
      <c r="P52" s="33">
        <v>11.466243091585296</v>
      </c>
      <c r="Q52" s="33">
        <v>18.191575148542988</v>
      </c>
      <c r="R52" s="33">
        <v>13.753220496696269</v>
      </c>
      <c r="S52" s="33">
        <v>52.796820093286705</v>
      </c>
      <c r="T52" s="33">
        <v>13.997462851973591</v>
      </c>
      <c r="U52" s="33">
        <v>108.10727535273388</v>
      </c>
      <c r="V52" s="33">
        <v>79.397491466032989</v>
      </c>
      <c r="W52" s="33">
        <v>50.025720826844896</v>
      </c>
      <c r="X52" s="33">
        <v>33.489458264899184</v>
      </c>
      <c r="Y52" s="33">
        <v>198.198292563514</v>
      </c>
      <c r="Z52" s="33">
        <v>160.08361615736101</v>
      </c>
      <c r="AA52" s="33">
        <v>125.66280805835</v>
      </c>
      <c r="AB52" s="33">
        <v>95.844373008013903</v>
      </c>
      <c r="AC52" s="33">
        <v>58.972058665895901</v>
      </c>
      <c r="AD52" s="33">
        <v>407.85284995813993</v>
      </c>
      <c r="AE52" s="33">
        <v>610.81641238780003</v>
      </c>
    </row>
    <row r="53" spans="1:31" s="28" customFormat="1">
      <c r="A53" s="29" t="s">
        <v>132</v>
      </c>
      <c r="B53" s="29" t="s">
        <v>65</v>
      </c>
      <c r="C53" s="33">
        <v>2733.6997339999998</v>
      </c>
      <c r="D53" s="33">
        <v>2740.6968670000001</v>
      </c>
      <c r="E53" s="33">
        <v>2478.8953099999981</v>
      </c>
      <c r="F53" s="33">
        <v>3060.8500579999977</v>
      </c>
      <c r="G53" s="33">
        <v>3123.515394</v>
      </c>
      <c r="H53" s="33">
        <v>2955.6012939999982</v>
      </c>
      <c r="I53" s="33">
        <v>2993.3597280000004</v>
      </c>
      <c r="J53" s="33">
        <v>3764.9984819999991</v>
      </c>
      <c r="K53" s="33">
        <v>3119.0919400000002</v>
      </c>
      <c r="L53" s="33">
        <v>2664.2702499999991</v>
      </c>
      <c r="M53" s="33">
        <v>2682.9455860000003</v>
      </c>
      <c r="N53" s="33">
        <v>2419.475187</v>
      </c>
      <c r="O53" s="33">
        <v>2964.7893140000001</v>
      </c>
      <c r="P53" s="33">
        <v>3054.2787499999999</v>
      </c>
      <c r="Q53" s="33">
        <v>2885.9851319999989</v>
      </c>
      <c r="R53" s="33">
        <v>2893.0859839999998</v>
      </c>
      <c r="S53" s="33">
        <v>3640.0397000000003</v>
      </c>
      <c r="T53" s="33">
        <v>3017.3909860000003</v>
      </c>
      <c r="U53" s="33">
        <v>2591.9674119999995</v>
      </c>
      <c r="V53" s="33">
        <v>2582.525083</v>
      </c>
      <c r="W53" s="33">
        <v>2342.2952269999987</v>
      </c>
      <c r="X53" s="33">
        <v>2868.571614</v>
      </c>
      <c r="Y53" s="33">
        <v>2967.4365349999998</v>
      </c>
      <c r="Z53" s="33">
        <v>2795.8284800000001</v>
      </c>
      <c r="AA53" s="33">
        <v>2809.770994999998</v>
      </c>
      <c r="AB53" s="33">
        <v>3519.8528699999965</v>
      </c>
      <c r="AC53" s="33">
        <v>2926.7115799999997</v>
      </c>
      <c r="AD53" s="33">
        <v>2510.0949150000001</v>
      </c>
      <c r="AE53" s="33">
        <v>2509.0794899999996</v>
      </c>
    </row>
    <row r="54" spans="1:31" s="28" customFormat="1">
      <c r="A54" s="29" t="s">
        <v>132</v>
      </c>
      <c r="B54" s="29" t="s">
        <v>69</v>
      </c>
      <c r="C54" s="33">
        <v>10813.301840169648</v>
      </c>
      <c r="D54" s="33">
        <v>13843.550262909226</v>
      </c>
      <c r="E54" s="33">
        <v>11929.633570731348</v>
      </c>
      <c r="F54" s="33">
        <v>12253.387628649953</v>
      </c>
      <c r="G54" s="33">
        <v>12528.175192681638</v>
      </c>
      <c r="H54" s="33">
        <v>13009.348073251444</v>
      </c>
      <c r="I54" s="33">
        <v>13598.886949390913</v>
      </c>
      <c r="J54" s="33">
        <v>12265.257737679645</v>
      </c>
      <c r="K54" s="33">
        <v>12361.42023473942</v>
      </c>
      <c r="L54" s="33">
        <v>11930.601130183615</v>
      </c>
      <c r="M54" s="33">
        <v>13282.639285991359</v>
      </c>
      <c r="N54" s="33">
        <v>11710.958988555492</v>
      </c>
      <c r="O54" s="33">
        <v>11794.012971993538</v>
      </c>
      <c r="P54" s="33">
        <v>11914.656054967012</v>
      </c>
      <c r="Q54" s="33">
        <v>12419.392057516137</v>
      </c>
      <c r="R54" s="33">
        <v>14933.049851486396</v>
      </c>
      <c r="S54" s="33">
        <v>17734.69645005812</v>
      </c>
      <c r="T54" s="33">
        <v>18724.255985652424</v>
      </c>
      <c r="U54" s="33">
        <v>17360.301340973103</v>
      </c>
      <c r="V54" s="33">
        <v>17369.635486280975</v>
      </c>
      <c r="W54" s="33">
        <v>15959.715992440812</v>
      </c>
      <c r="X54" s="33">
        <v>16494.663267506334</v>
      </c>
      <c r="Y54" s="33">
        <v>19293.424015047298</v>
      </c>
      <c r="Z54" s="33">
        <v>19825.511722831809</v>
      </c>
      <c r="AA54" s="33">
        <v>20899.75318037497</v>
      </c>
      <c r="AB54" s="33">
        <v>23162.69881055642</v>
      </c>
      <c r="AC54" s="33">
        <v>27423.06416398771</v>
      </c>
      <c r="AD54" s="33">
        <v>28402.991253151002</v>
      </c>
      <c r="AE54" s="33">
        <v>28283.52186392076</v>
      </c>
    </row>
    <row r="55" spans="1:31" s="28" customFormat="1">
      <c r="A55" s="29" t="s">
        <v>132</v>
      </c>
      <c r="B55" s="29" t="s">
        <v>68</v>
      </c>
      <c r="C55" s="33">
        <v>2656.0010248776398</v>
      </c>
      <c r="D55" s="33">
        <v>2637.1175556739126</v>
      </c>
      <c r="E55" s="33">
        <v>2739.5165565815932</v>
      </c>
      <c r="F55" s="33">
        <v>2624.9490231501186</v>
      </c>
      <c r="G55" s="33">
        <v>2493.1716426288144</v>
      </c>
      <c r="H55" s="33">
        <v>2622.9244331886175</v>
      </c>
      <c r="I55" s="33">
        <v>2682.0564770267742</v>
      </c>
      <c r="J55" s="33">
        <v>2511.5761219498595</v>
      </c>
      <c r="K55" s="33">
        <v>2603.9101089728588</v>
      </c>
      <c r="L55" s="33">
        <v>2656.0227115990506</v>
      </c>
      <c r="M55" s="33">
        <v>2640.7465146040036</v>
      </c>
      <c r="N55" s="33">
        <v>2742.2013936312719</v>
      </c>
      <c r="O55" s="33">
        <v>2623.4140359567054</v>
      </c>
      <c r="P55" s="33">
        <v>2493.1758133225026</v>
      </c>
      <c r="Q55" s="33">
        <v>2634.7868044187289</v>
      </c>
      <c r="R55" s="33">
        <v>2677.9207821615764</v>
      </c>
      <c r="S55" s="33">
        <v>2511.5776973734492</v>
      </c>
      <c r="T55" s="33">
        <v>2600.06560546747</v>
      </c>
      <c r="U55" s="33">
        <v>2659.9342334862836</v>
      </c>
      <c r="V55" s="33">
        <v>2637.4119513104679</v>
      </c>
      <c r="W55" s="33">
        <v>2742.1574348126996</v>
      </c>
      <c r="X55" s="33">
        <v>2624.9605260970707</v>
      </c>
      <c r="Y55" s="33">
        <v>2496.1967657119371</v>
      </c>
      <c r="Z55" s="33">
        <v>2413.8575635510929</v>
      </c>
      <c r="AA55" s="33">
        <v>2383.0195279104469</v>
      </c>
      <c r="AB55" s="33">
        <v>2256.4011770834081</v>
      </c>
      <c r="AC55" s="33">
        <v>3276.13349428427</v>
      </c>
      <c r="AD55" s="33">
        <v>6927.1946425683682</v>
      </c>
      <c r="AE55" s="33">
        <v>6183.0315340729594</v>
      </c>
    </row>
    <row r="56" spans="1:31" s="28" customFormat="1">
      <c r="A56" s="29" t="s">
        <v>132</v>
      </c>
      <c r="B56" s="29" t="s">
        <v>36</v>
      </c>
      <c r="C56" s="33">
        <v>113.068617610527</v>
      </c>
      <c r="D56" s="33">
        <v>174.669201411757</v>
      </c>
      <c r="E56" s="33">
        <v>174.28423625318999</v>
      </c>
      <c r="F56" s="33">
        <v>208.48630852551602</v>
      </c>
      <c r="G56" s="33">
        <v>202.83806012842388</v>
      </c>
      <c r="H56" s="33">
        <v>210.60586814764793</v>
      </c>
      <c r="I56" s="33">
        <v>182.75328159152991</v>
      </c>
      <c r="J56" s="33">
        <v>176.5694254364119</v>
      </c>
      <c r="K56" s="33">
        <v>157.024856573009</v>
      </c>
      <c r="L56" s="33">
        <v>157.85431051940401</v>
      </c>
      <c r="M56" s="33">
        <v>157.93171283407298</v>
      </c>
      <c r="N56" s="33">
        <v>172.79039763178901</v>
      </c>
      <c r="O56" s="33">
        <v>139.35222430704002</v>
      </c>
      <c r="P56" s="33">
        <v>130.05644521504999</v>
      </c>
      <c r="Q56" s="33">
        <v>141.54271006586899</v>
      </c>
      <c r="R56" s="33">
        <v>144.96856479281399</v>
      </c>
      <c r="S56" s="33">
        <v>135.65567878285998</v>
      </c>
      <c r="T56" s="33">
        <v>129.00883420474</v>
      </c>
      <c r="U56" s="33">
        <v>126.50375026774999</v>
      </c>
      <c r="V56" s="33">
        <v>122.2761073498</v>
      </c>
      <c r="W56" s="33">
        <v>256.10098399999993</v>
      </c>
      <c r="X56" s="33">
        <v>201.0111</v>
      </c>
      <c r="Y56" s="33">
        <v>197.40347</v>
      </c>
      <c r="Z56" s="33">
        <v>213.00327999999999</v>
      </c>
      <c r="AA56" s="33">
        <v>206.28925000000001</v>
      </c>
      <c r="AB56" s="33">
        <v>202.49524</v>
      </c>
      <c r="AC56" s="33">
        <v>203.46042</v>
      </c>
      <c r="AD56" s="33">
        <v>967.35080000000005</v>
      </c>
      <c r="AE56" s="33">
        <v>939.69683999999995</v>
      </c>
    </row>
    <row r="57" spans="1:31" s="28" customFormat="1">
      <c r="A57" s="29" t="s">
        <v>132</v>
      </c>
      <c r="B57" s="29" t="s">
        <v>73</v>
      </c>
      <c r="C57" s="33">
        <v>0</v>
      </c>
      <c r="D57" s="33">
        <v>0</v>
      </c>
      <c r="E57" s="33">
        <v>3.1118594000000001E-5</v>
      </c>
      <c r="F57" s="33">
        <v>3.4015420000000001E-5</v>
      </c>
      <c r="G57" s="33">
        <v>3.5622167999999998E-5</v>
      </c>
      <c r="H57" s="33">
        <v>3.7645445E-5</v>
      </c>
      <c r="I57" s="33">
        <v>3.627111E-5</v>
      </c>
      <c r="J57" s="33">
        <v>3.7639238000000001E-5</v>
      </c>
      <c r="K57" s="33">
        <v>3.850783E-5</v>
      </c>
      <c r="L57" s="33">
        <v>4.1701149999999901E-5</v>
      </c>
      <c r="M57" s="33">
        <v>4.3599663000000001E-5</v>
      </c>
      <c r="N57" s="33">
        <v>7.820092E-5</v>
      </c>
      <c r="O57" s="33">
        <v>7.68758E-5</v>
      </c>
      <c r="P57" s="33">
        <v>7.5447189999999998E-5</v>
      </c>
      <c r="Q57" s="33">
        <v>8.1156530000000003E-5</v>
      </c>
      <c r="R57" s="33">
        <v>8.7277250000000002E-5</v>
      </c>
      <c r="S57" s="33">
        <v>3.2146729999999899E-4</v>
      </c>
      <c r="T57" s="33">
        <v>3.1957298E-4</v>
      </c>
      <c r="U57" s="33">
        <v>78.551024999999996</v>
      </c>
      <c r="V57" s="33">
        <v>74.095214999999996</v>
      </c>
      <c r="W57" s="33">
        <v>410.02969999999999</v>
      </c>
      <c r="X57" s="33">
        <v>397.31772000000001</v>
      </c>
      <c r="Y57" s="33">
        <v>362.30074999999999</v>
      </c>
      <c r="Z57" s="33">
        <v>1070.0111999999999</v>
      </c>
      <c r="AA57" s="33">
        <v>1061.9973</v>
      </c>
      <c r="AB57" s="33">
        <v>1075.827</v>
      </c>
      <c r="AC57" s="33">
        <v>1087.2729999999999</v>
      </c>
      <c r="AD57" s="33">
        <v>3171.5889999999999</v>
      </c>
      <c r="AE57" s="33">
        <v>3023.4582999999998</v>
      </c>
    </row>
    <row r="58" spans="1:31" s="28" customFormat="1">
      <c r="A58" s="29" t="s">
        <v>132</v>
      </c>
      <c r="B58" s="29" t="s">
        <v>56</v>
      </c>
      <c r="C58" s="25">
        <v>5.9432458700000002</v>
      </c>
      <c r="D58" s="25">
        <v>10.027402560000001</v>
      </c>
      <c r="E58" s="25">
        <v>14.10322504</v>
      </c>
      <c r="F58" s="25">
        <v>23.855463899999993</v>
      </c>
      <c r="G58" s="25">
        <v>34.989055799999988</v>
      </c>
      <c r="H58" s="25">
        <v>49.260869999999997</v>
      </c>
      <c r="I58" s="25">
        <v>55.923766400000005</v>
      </c>
      <c r="J58" s="25">
        <v>69.794160999999903</v>
      </c>
      <c r="K58" s="25">
        <v>87.063598999999996</v>
      </c>
      <c r="L58" s="25">
        <v>105.327336</v>
      </c>
      <c r="M58" s="25">
        <v>139.03767300000001</v>
      </c>
      <c r="N58" s="25">
        <v>173.85499999999999</v>
      </c>
      <c r="O58" s="25">
        <v>201.40095400000001</v>
      </c>
      <c r="P58" s="25">
        <v>212.88309299999989</v>
      </c>
      <c r="Q58" s="25">
        <v>248.78723899999892</v>
      </c>
      <c r="R58" s="25">
        <v>277.20429000000001</v>
      </c>
      <c r="S58" s="25">
        <v>282.31182999999999</v>
      </c>
      <c r="T58" s="25">
        <v>301.14007999999899</v>
      </c>
      <c r="U58" s="25">
        <v>312.227754</v>
      </c>
      <c r="V58" s="25">
        <v>322.94225</v>
      </c>
      <c r="W58" s="25">
        <v>344.97011699999996</v>
      </c>
      <c r="X58" s="25">
        <v>348.437544</v>
      </c>
      <c r="Y58" s="25">
        <v>355.75482499999998</v>
      </c>
      <c r="Z58" s="25">
        <v>398.86032</v>
      </c>
      <c r="AA58" s="25">
        <v>399.93102399999998</v>
      </c>
      <c r="AB58" s="25">
        <v>404.50403399999999</v>
      </c>
      <c r="AC58" s="25">
        <v>424.125426</v>
      </c>
      <c r="AD58" s="25">
        <v>414.50194999999997</v>
      </c>
      <c r="AE58" s="25">
        <v>392.29580000000004</v>
      </c>
    </row>
    <row r="59" spans="1:31" s="28" customFormat="1">
      <c r="A59" s="34" t="s">
        <v>138</v>
      </c>
      <c r="B59" s="34"/>
      <c r="C59" s="35">
        <v>46157.308348542603</v>
      </c>
      <c r="D59" s="35">
        <v>47583.962622181098</v>
      </c>
      <c r="E59" s="35">
        <v>45843.909896535166</v>
      </c>
      <c r="F59" s="35">
        <v>40917.50045312554</v>
      </c>
      <c r="G59" s="35">
        <v>42387.550785527361</v>
      </c>
      <c r="H59" s="35">
        <v>41457.530896370314</v>
      </c>
      <c r="I59" s="35">
        <v>41413.219594601447</v>
      </c>
      <c r="J59" s="35">
        <v>40446.33695274419</v>
      </c>
      <c r="K59" s="35">
        <v>39579.521480309653</v>
      </c>
      <c r="L59" s="35">
        <v>38908.454728253178</v>
      </c>
      <c r="M59" s="35">
        <v>39970.682845300944</v>
      </c>
      <c r="N59" s="35">
        <v>37973.990686318735</v>
      </c>
      <c r="O59" s="35">
        <v>39050.279381496621</v>
      </c>
      <c r="P59" s="35">
        <v>38931.483021759821</v>
      </c>
      <c r="Q59" s="35">
        <v>40081.202057181195</v>
      </c>
      <c r="R59" s="35">
        <v>41305.772665347533</v>
      </c>
      <c r="S59" s="35">
        <v>43559.391226954685</v>
      </c>
      <c r="T59" s="35">
        <v>44543.611635056099</v>
      </c>
      <c r="U59" s="35">
        <v>40431.161112957991</v>
      </c>
      <c r="V59" s="35">
        <v>41688.683562547929</v>
      </c>
      <c r="W59" s="35">
        <v>41940.758828851729</v>
      </c>
      <c r="X59" s="35">
        <v>42456.62422171497</v>
      </c>
      <c r="Y59" s="35">
        <v>44393.313764501072</v>
      </c>
      <c r="Z59" s="35">
        <v>44836.76593503535</v>
      </c>
      <c r="AA59" s="35">
        <v>44848.666266304026</v>
      </c>
      <c r="AB59" s="35">
        <v>48078.793993239567</v>
      </c>
      <c r="AC59" s="35">
        <v>46624.554160330743</v>
      </c>
      <c r="AD59" s="35">
        <v>38248.13381967954</v>
      </c>
      <c r="AE59" s="35">
        <v>37586.449456322385</v>
      </c>
    </row>
    <row r="60" spans="1:31" s="28" customFormat="1"/>
    <row r="61" spans="1:31" s="28" customFormat="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s="28" customFormat="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s="28" customFormat="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s="28" customFormat="1">
      <c r="A64" s="29" t="s">
        <v>133</v>
      </c>
      <c r="B64" s="29" t="s">
        <v>20</v>
      </c>
      <c r="C64" s="33">
        <v>1114.8326193816749</v>
      </c>
      <c r="D64" s="33">
        <v>1114.832619338968</v>
      </c>
      <c r="E64" s="33">
        <v>573.33981216217194</v>
      </c>
      <c r="F64" s="33">
        <v>449.501871962699</v>
      </c>
      <c r="G64" s="33">
        <v>449.50187226042402</v>
      </c>
      <c r="H64" s="33">
        <v>449.50187214080398</v>
      </c>
      <c r="I64" s="33">
        <v>450.73341224840203</v>
      </c>
      <c r="J64" s="33">
        <v>449.50187348038202</v>
      </c>
      <c r="K64" s="33">
        <v>449.50187357728151</v>
      </c>
      <c r="L64" s="33">
        <v>449.50187404908797</v>
      </c>
      <c r="M64" s="33">
        <v>450.73341455535899</v>
      </c>
      <c r="N64" s="33">
        <v>657.65602565921392</v>
      </c>
      <c r="O64" s="33">
        <v>653.65372588424498</v>
      </c>
      <c r="P64" s="33">
        <v>997.33638607148998</v>
      </c>
      <c r="Q64" s="33">
        <v>483.70712565459905</v>
      </c>
      <c r="R64" s="33">
        <v>480.33049602914701</v>
      </c>
      <c r="S64" s="33">
        <v>4.339093E-5</v>
      </c>
      <c r="T64" s="33">
        <v>4.3747736E-5</v>
      </c>
      <c r="U64" s="33">
        <v>5.4057437000000003E-5</v>
      </c>
      <c r="V64" s="33">
        <v>5.3205989999999998E-5</v>
      </c>
      <c r="W64" s="33">
        <v>7.6724849999999998E-5</v>
      </c>
      <c r="X64" s="33">
        <v>7.9914750000000006E-5</v>
      </c>
      <c r="Y64" s="33">
        <v>8.4510620000000005E-5</v>
      </c>
      <c r="Z64" s="33">
        <v>7.7923920000000003E-5</v>
      </c>
      <c r="AA64" s="33">
        <v>8.4182000000000001E-5</v>
      </c>
      <c r="AB64" s="33">
        <v>8.8369735999999994E-5</v>
      </c>
      <c r="AC64" s="33">
        <v>8.8682404999999997E-5</v>
      </c>
      <c r="AD64" s="33">
        <v>1.2194643E-4</v>
      </c>
      <c r="AE64" s="33">
        <v>1.188391E-4</v>
      </c>
    </row>
    <row r="65" spans="1:31" s="28" customFormat="1">
      <c r="A65" s="29" t="s">
        <v>133</v>
      </c>
      <c r="B65" s="29" t="s">
        <v>32</v>
      </c>
      <c r="C65" s="33">
        <v>655.94600000000003</v>
      </c>
      <c r="D65" s="33">
        <v>674.72107000000005</v>
      </c>
      <c r="E65" s="33">
        <v>648.16949999999997</v>
      </c>
      <c r="F65" s="33">
        <v>81.573119999999903</v>
      </c>
      <c r="G65" s="33">
        <v>81.573119999999903</v>
      </c>
      <c r="H65" s="33">
        <v>81.573119999999903</v>
      </c>
      <c r="I65" s="33">
        <v>81.796610000000001</v>
      </c>
      <c r="J65" s="33">
        <v>81.573119999999903</v>
      </c>
      <c r="K65" s="33">
        <v>81.573119999999903</v>
      </c>
      <c r="L65" s="33">
        <v>81.573119999999903</v>
      </c>
      <c r="M65" s="33">
        <v>81.796610000000001</v>
      </c>
      <c r="N65" s="33">
        <v>108.58611000000001</v>
      </c>
      <c r="O65" s="33">
        <v>81.573119999999903</v>
      </c>
      <c r="P65" s="33">
        <v>136.23411999999999</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s="28" customFormat="1">
      <c r="A66" s="29" t="s">
        <v>133</v>
      </c>
      <c r="B66" s="29" t="s">
        <v>66</v>
      </c>
      <c r="C66" s="33">
        <v>46.466852223912795</v>
      </c>
      <c r="D66" s="33">
        <v>24.698379449037546</v>
      </c>
      <c r="E66" s="33">
        <v>96.728639208658265</v>
      </c>
      <c r="F66" s="33">
        <v>12.717691728358032</v>
      </c>
      <c r="G66" s="33">
        <v>8.4878668423706003</v>
      </c>
      <c r="H66" s="33">
        <v>17.658863872502792</v>
      </c>
      <c r="I66" s="33">
        <v>6.1594714707385387</v>
      </c>
      <c r="J66" s="33">
        <v>14.188463841097631</v>
      </c>
      <c r="K66" s="33">
        <v>1.1990948890457207</v>
      </c>
      <c r="L66" s="33">
        <v>4.0695721698378895</v>
      </c>
      <c r="M66" s="33">
        <v>1.8124815092003002</v>
      </c>
      <c r="N66" s="33">
        <v>117.17737971493152</v>
      </c>
      <c r="O66" s="33">
        <v>79.025351807846121</v>
      </c>
      <c r="P66" s="33">
        <v>235.68542584512227</v>
      </c>
      <c r="Q66" s="33">
        <v>113.689145931976</v>
      </c>
      <c r="R66" s="33">
        <v>112.43211933938848</v>
      </c>
      <c r="S66" s="33">
        <v>451.2152982643579</v>
      </c>
      <c r="T66" s="33">
        <v>592.57675104641191</v>
      </c>
      <c r="U66" s="33">
        <v>768.05389043092987</v>
      </c>
      <c r="V66" s="33">
        <v>746.16432342997018</v>
      </c>
      <c r="W66" s="33">
        <v>623.78836832954687</v>
      </c>
      <c r="X66" s="33">
        <v>944.39937704126112</v>
      </c>
      <c r="Y66" s="33">
        <v>1207.6649595403999</v>
      </c>
      <c r="Z66" s="33">
        <v>326.28773619877398</v>
      </c>
      <c r="AA66" s="33">
        <v>320.41475505651397</v>
      </c>
      <c r="AB66" s="33">
        <v>366.03885886148902</v>
      </c>
      <c r="AC66" s="33">
        <v>533.21822338049788</v>
      </c>
      <c r="AD66" s="33">
        <v>1052.2407891076359</v>
      </c>
      <c r="AE66" s="33">
        <v>1073.4458146871955</v>
      </c>
    </row>
    <row r="67" spans="1:31" s="28" customFormat="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s="28" customFormat="1">
      <c r="A68" s="29" t="s">
        <v>133</v>
      </c>
      <c r="B68" s="29" t="s">
        <v>69</v>
      </c>
      <c r="C68" s="33">
        <v>6273.6943003373699</v>
      </c>
      <c r="D68" s="33">
        <v>7093.2343790413206</v>
      </c>
      <c r="E68" s="33">
        <v>6287.153253989115</v>
      </c>
      <c r="F68" s="33">
        <v>6973.3902459906303</v>
      </c>
      <c r="G68" s="33">
        <v>6802.1569269616239</v>
      </c>
      <c r="H68" s="33">
        <v>7506.6313750972267</v>
      </c>
      <c r="I68" s="33">
        <v>7507.2436521614281</v>
      </c>
      <c r="J68" s="33">
        <v>7027.5886705537296</v>
      </c>
      <c r="K68" s="33">
        <v>6576.569114248995</v>
      </c>
      <c r="L68" s="33">
        <v>6338.6428209634132</v>
      </c>
      <c r="M68" s="33">
        <v>6657.5063352963825</v>
      </c>
      <c r="N68" s="33">
        <v>6987.362847714061</v>
      </c>
      <c r="O68" s="33">
        <v>6849.2160508172183</v>
      </c>
      <c r="P68" s="33">
        <v>6571.0945044586088</v>
      </c>
      <c r="Q68" s="33">
        <v>8440.3608881693162</v>
      </c>
      <c r="R68" s="33">
        <v>8797.8106457168033</v>
      </c>
      <c r="S68" s="33">
        <v>11400.162771502874</v>
      </c>
      <c r="T68" s="33">
        <v>12656.147732872436</v>
      </c>
      <c r="U68" s="33">
        <v>12413.550496543556</v>
      </c>
      <c r="V68" s="33">
        <v>12986.829678555912</v>
      </c>
      <c r="W68" s="33">
        <v>11710.333399180765</v>
      </c>
      <c r="X68" s="33">
        <v>11237.065444410082</v>
      </c>
      <c r="Y68" s="33">
        <v>10198.107477377398</v>
      </c>
      <c r="Z68" s="33">
        <v>11434.932545397793</v>
      </c>
      <c r="AA68" s="33">
        <v>10310.865931943355</v>
      </c>
      <c r="AB68" s="33">
        <v>11303.539637872162</v>
      </c>
      <c r="AC68" s="33">
        <v>11418.98581366307</v>
      </c>
      <c r="AD68" s="33">
        <v>11830.721492241521</v>
      </c>
      <c r="AE68" s="33">
        <v>12493.798250622018</v>
      </c>
    </row>
    <row r="69" spans="1:31" s="28" customFormat="1">
      <c r="A69" s="29" t="s">
        <v>133</v>
      </c>
      <c r="B69" s="29" t="s">
        <v>68</v>
      </c>
      <c r="C69" s="33">
        <v>947.13779434937123</v>
      </c>
      <c r="D69" s="33">
        <v>1101.6993555858091</v>
      </c>
      <c r="E69" s="33">
        <v>1111.8163832733949</v>
      </c>
      <c r="F69" s="33">
        <v>1067.4604062229396</v>
      </c>
      <c r="G69" s="33">
        <v>1041.4939559925749</v>
      </c>
      <c r="H69" s="33">
        <v>1066.2789664767727</v>
      </c>
      <c r="I69" s="33">
        <v>1099.2728855685918</v>
      </c>
      <c r="J69" s="33">
        <v>1045.2092090636108</v>
      </c>
      <c r="K69" s="33">
        <v>1089.2588713336679</v>
      </c>
      <c r="L69" s="33">
        <v>1098.9360284719949</v>
      </c>
      <c r="M69" s="33">
        <v>1103.6692408453532</v>
      </c>
      <c r="N69" s="33">
        <v>1121.1283692857414</v>
      </c>
      <c r="O69" s="33">
        <v>1067.1427406735615</v>
      </c>
      <c r="P69" s="33">
        <v>1041.6281959626024</v>
      </c>
      <c r="Q69" s="33">
        <v>1067.9008038984937</v>
      </c>
      <c r="R69" s="33">
        <v>1097.443140904496</v>
      </c>
      <c r="S69" s="33">
        <v>1045.1757058549774</v>
      </c>
      <c r="T69" s="33">
        <v>1089.8562834233437</v>
      </c>
      <c r="U69" s="33">
        <v>1100.639648787132</v>
      </c>
      <c r="V69" s="33">
        <v>1102.1777066186532</v>
      </c>
      <c r="W69" s="33">
        <v>1542.1184274596417</v>
      </c>
      <c r="X69" s="33">
        <v>2014.9614851672302</v>
      </c>
      <c r="Y69" s="33">
        <v>1648.2583830649107</v>
      </c>
      <c r="Z69" s="33">
        <v>1408.3029246673577</v>
      </c>
      <c r="AA69" s="33">
        <v>2406.3068249542366</v>
      </c>
      <c r="AB69" s="33">
        <v>2131.2299704428465</v>
      </c>
      <c r="AC69" s="33">
        <v>2071.1508971461662</v>
      </c>
      <c r="AD69" s="33">
        <v>1971.8506702814968</v>
      </c>
      <c r="AE69" s="33">
        <v>1924.082215105326</v>
      </c>
    </row>
    <row r="70" spans="1:31" s="28" customFormat="1">
      <c r="A70" s="29" t="s">
        <v>133</v>
      </c>
      <c r="B70" s="29" t="s">
        <v>36</v>
      </c>
      <c r="C70" s="33">
        <v>103.456906592858</v>
      </c>
      <c r="D70" s="33">
        <v>106.65576717171901</v>
      </c>
      <c r="E70" s="33">
        <v>111.976901024551</v>
      </c>
      <c r="F70" s="33">
        <v>117.75517369274198</v>
      </c>
      <c r="G70" s="33">
        <v>117.50198478086989</v>
      </c>
      <c r="H70" s="33">
        <v>118.82763747173999</v>
      </c>
      <c r="I70" s="33">
        <v>104.90261232826001</v>
      </c>
      <c r="J70" s="33">
        <v>102.961706460927</v>
      </c>
      <c r="K70" s="33">
        <v>92.683629820993986</v>
      </c>
      <c r="L70" s="33">
        <v>89.647461265001994</v>
      </c>
      <c r="M70" s="33">
        <v>89.000574744756989</v>
      </c>
      <c r="N70" s="33">
        <v>93.747513798349999</v>
      </c>
      <c r="O70" s="33">
        <v>92.570135537455997</v>
      </c>
      <c r="P70" s="33">
        <v>67.975096345414997</v>
      </c>
      <c r="Q70" s="33">
        <v>73.612433632985002</v>
      </c>
      <c r="R70" s="33">
        <v>75.106754127529996</v>
      </c>
      <c r="S70" s="33">
        <v>72.932748887100004</v>
      </c>
      <c r="T70" s="33">
        <v>71.35508918395</v>
      </c>
      <c r="U70" s="33">
        <v>273.19897000000003</v>
      </c>
      <c r="V70" s="33">
        <v>259.93660199999988</v>
      </c>
      <c r="W70" s="33">
        <v>1068.1681899999999</v>
      </c>
      <c r="X70" s="33">
        <v>1064.8529559999999</v>
      </c>
      <c r="Y70" s="33">
        <v>1037.0182599999998</v>
      </c>
      <c r="Z70" s="33">
        <v>1074.7247239999999</v>
      </c>
      <c r="AA70" s="33">
        <v>1094.7649199999998</v>
      </c>
      <c r="AB70" s="33">
        <v>1064.761125</v>
      </c>
      <c r="AC70" s="33">
        <v>1058.3134339999999</v>
      </c>
      <c r="AD70" s="33">
        <v>1032.0932439999999</v>
      </c>
      <c r="AE70" s="33">
        <v>987.76432</v>
      </c>
    </row>
    <row r="71" spans="1:31" s="28" customFormat="1">
      <c r="A71" s="29" t="s">
        <v>133</v>
      </c>
      <c r="B71" s="29" t="s">
        <v>73</v>
      </c>
      <c r="C71" s="33">
        <v>0</v>
      </c>
      <c r="D71" s="33">
        <v>0</v>
      </c>
      <c r="E71" s="33">
        <v>2.3930625999999999E-5</v>
      </c>
      <c r="F71" s="33">
        <v>2.3242529999999999E-5</v>
      </c>
      <c r="G71" s="33">
        <v>2.2951185999999902E-5</v>
      </c>
      <c r="H71" s="33">
        <v>2.3824074E-5</v>
      </c>
      <c r="I71" s="33">
        <v>2.3770070999999999E-5</v>
      </c>
      <c r="J71" s="33">
        <v>2.4791922999999998E-5</v>
      </c>
      <c r="K71" s="33">
        <v>2.5888512000000001E-5</v>
      </c>
      <c r="L71" s="33">
        <v>2.7599011000000001E-5</v>
      </c>
      <c r="M71" s="33">
        <v>2.8855034999999902E-5</v>
      </c>
      <c r="N71" s="33">
        <v>4.0815731999999997E-5</v>
      </c>
      <c r="O71" s="33">
        <v>4.0429935E-5</v>
      </c>
      <c r="P71" s="33">
        <v>4.0070100000000001E-5</v>
      </c>
      <c r="Q71" s="33">
        <v>4.4431933999999997E-5</v>
      </c>
      <c r="R71" s="33">
        <v>6.310113E-5</v>
      </c>
      <c r="S71" s="33">
        <v>7.8964185000000004E-5</v>
      </c>
      <c r="T71" s="33">
        <v>7.9599514999999997E-5</v>
      </c>
      <c r="U71" s="33">
        <v>8.1898106000000004E-5</v>
      </c>
      <c r="V71" s="33">
        <v>8.1167879999999998E-5</v>
      </c>
      <c r="W71" s="33">
        <v>1.0593928E-4</v>
      </c>
      <c r="X71" s="33">
        <v>1.0464288E-4</v>
      </c>
      <c r="Y71" s="33">
        <v>1.03266659999999E-4</v>
      </c>
      <c r="Z71" s="33">
        <v>1.3297478999999999E-4</v>
      </c>
      <c r="AA71" s="33">
        <v>1.4351572000000001E-4</v>
      </c>
      <c r="AB71" s="33">
        <v>1.4182026000000001E-4</v>
      </c>
      <c r="AC71" s="33">
        <v>1.4306867E-4</v>
      </c>
      <c r="AD71" s="33">
        <v>1.4298872E-4</v>
      </c>
      <c r="AE71" s="33">
        <v>1.4345172999999999E-4</v>
      </c>
    </row>
    <row r="72" spans="1:31" s="28" customFormat="1">
      <c r="A72" s="29" t="s">
        <v>133</v>
      </c>
      <c r="B72" s="29" t="s">
        <v>56</v>
      </c>
      <c r="C72" s="25">
        <v>6.2119859599999998</v>
      </c>
      <c r="D72" s="25">
        <v>11.3566328</v>
      </c>
      <c r="E72" s="25">
        <v>15.107574529999999</v>
      </c>
      <c r="F72" s="25">
        <v>19.056192360000001</v>
      </c>
      <c r="G72" s="25">
        <v>23.586388700000001</v>
      </c>
      <c r="H72" s="25">
        <v>28.8998098</v>
      </c>
      <c r="I72" s="25">
        <v>30.651862999999999</v>
      </c>
      <c r="J72" s="25">
        <v>36.64251329999999</v>
      </c>
      <c r="K72" s="25">
        <v>41.0169291999999</v>
      </c>
      <c r="L72" s="25">
        <v>47.239803999999893</v>
      </c>
      <c r="M72" s="25">
        <v>58.5527666999999</v>
      </c>
      <c r="N72" s="25">
        <v>66.902323999999993</v>
      </c>
      <c r="O72" s="25">
        <v>74.825338499999901</v>
      </c>
      <c r="P72" s="25">
        <v>76.076546999999991</v>
      </c>
      <c r="Q72" s="25">
        <v>89.674574000000007</v>
      </c>
      <c r="R72" s="25">
        <v>96.688434000000001</v>
      </c>
      <c r="S72" s="25">
        <v>99.737428000000008</v>
      </c>
      <c r="T72" s="25">
        <v>102.63016899999991</v>
      </c>
      <c r="U72" s="25">
        <v>101.116901</v>
      </c>
      <c r="V72" s="25">
        <v>99.690356999999793</v>
      </c>
      <c r="W72" s="25">
        <v>90.973920000000007</v>
      </c>
      <c r="X72" s="25">
        <v>95.554255999999995</v>
      </c>
      <c r="Y72" s="25">
        <v>95.111369999999908</v>
      </c>
      <c r="Z72" s="25">
        <v>105.770647</v>
      </c>
      <c r="AA72" s="25">
        <v>110.28002500000001</v>
      </c>
      <c r="AB72" s="25">
        <v>110.379434</v>
      </c>
      <c r="AC72" s="25">
        <v>110.18546699999999</v>
      </c>
      <c r="AD72" s="25">
        <v>111.456548</v>
      </c>
      <c r="AE72" s="25">
        <v>104.09669699999989</v>
      </c>
    </row>
    <row r="73" spans="1:31" s="28" customFormat="1">
      <c r="A73" s="34" t="s">
        <v>138</v>
      </c>
      <c r="B73" s="34"/>
      <c r="C73" s="35">
        <v>9038.0775662923297</v>
      </c>
      <c r="D73" s="35">
        <v>10009.185803415136</v>
      </c>
      <c r="E73" s="35">
        <v>8717.2075886333405</v>
      </c>
      <c r="F73" s="35">
        <v>8584.6433359046259</v>
      </c>
      <c r="G73" s="35">
        <v>8383.2137420569925</v>
      </c>
      <c r="H73" s="35">
        <v>9121.6441975873058</v>
      </c>
      <c r="I73" s="35">
        <v>9145.2060314491609</v>
      </c>
      <c r="J73" s="35">
        <v>8618.0613369388193</v>
      </c>
      <c r="K73" s="35">
        <v>8198.1020740489894</v>
      </c>
      <c r="L73" s="35">
        <v>7972.7234156543345</v>
      </c>
      <c r="M73" s="35">
        <v>8295.5180822062957</v>
      </c>
      <c r="N73" s="35">
        <v>8991.9107323739481</v>
      </c>
      <c r="O73" s="35">
        <v>8730.610989182871</v>
      </c>
      <c r="P73" s="35">
        <v>8981.978632337823</v>
      </c>
      <c r="Q73" s="35">
        <v>10105.657963654385</v>
      </c>
      <c r="R73" s="35">
        <v>10488.016401989835</v>
      </c>
      <c r="S73" s="35">
        <v>12896.553819013139</v>
      </c>
      <c r="T73" s="35">
        <v>14338.580811089927</v>
      </c>
      <c r="U73" s="35">
        <v>14282.244089819054</v>
      </c>
      <c r="V73" s="35">
        <v>14835.171761810525</v>
      </c>
      <c r="W73" s="35">
        <v>13876.240271694804</v>
      </c>
      <c r="X73" s="35">
        <v>14196.426386533323</v>
      </c>
      <c r="Y73" s="35">
        <v>13054.030904493329</v>
      </c>
      <c r="Z73" s="35">
        <v>13169.523284187844</v>
      </c>
      <c r="AA73" s="35">
        <v>13037.587596136105</v>
      </c>
      <c r="AB73" s="35">
        <v>13800.808555546233</v>
      </c>
      <c r="AC73" s="35">
        <v>14023.35502287214</v>
      </c>
      <c r="AD73" s="35">
        <v>14854.813073577085</v>
      </c>
      <c r="AE73" s="35">
        <v>15491.326399253638</v>
      </c>
    </row>
    <row r="74" spans="1:31" s="28" customFormat="1"/>
    <row r="75" spans="1:31" s="28" customFormat="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s="28" customFormat="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s="28" customFormat="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s="28" customFormat="1">
      <c r="A78" s="29" t="s">
        <v>134</v>
      </c>
      <c r="B78" s="29" t="s">
        <v>20</v>
      </c>
      <c r="C78" s="33">
        <v>8.4043209999999993E-6</v>
      </c>
      <c r="D78" s="33">
        <v>8.3281475000000007E-6</v>
      </c>
      <c r="E78" s="33">
        <v>8.7147020000000002E-6</v>
      </c>
      <c r="F78" s="33">
        <v>8.7919290000000006E-6</v>
      </c>
      <c r="G78" s="33">
        <v>8.8303540000000002E-6</v>
      </c>
      <c r="H78" s="33">
        <v>9.1055859999999997E-6</v>
      </c>
      <c r="I78" s="33">
        <v>9.8759410000000002E-6</v>
      </c>
      <c r="J78" s="33">
        <v>1.0499249999999999E-5</v>
      </c>
      <c r="K78" s="33">
        <v>1.0735574999999999E-5</v>
      </c>
      <c r="L78" s="33">
        <v>1.103682E-5</v>
      </c>
      <c r="M78" s="33">
        <v>1.1248947E-5</v>
      </c>
      <c r="N78" s="33">
        <v>1.34607629999999E-5</v>
      </c>
      <c r="O78" s="33">
        <v>1.3483914999999899E-5</v>
      </c>
      <c r="P78" s="33">
        <v>1.3595760999999999E-5</v>
      </c>
      <c r="Q78" s="33">
        <v>1.3573359000000001E-5</v>
      </c>
      <c r="R78" s="33">
        <v>1.3716781E-5</v>
      </c>
      <c r="S78" s="33">
        <v>1.49261705E-5</v>
      </c>
      <c r="T78" s="33">
        <v>1.5090465E-5</v>
      </c>
      <c r="U78" s="33">
        <v>1.7101385000000001E-5</v>
      </c>
      <c r="V78" s="33">
        <v>1.7047688999999999E-5</v>
      </c>
      <c r="W78" s="33">
        <v>1.8712573000000001E-5</v>
      </c>
      <c r="X78" s="33">
        <v>1.8700559999999999E-5</v>
      </c>
      <c r="Y78" s="33">
        <v>1.8798243999999999E-5</v>
      </c>
      <c r="Z78" s="33">
        <v>1.8568585999999999E-5</v>
      </c>
      <c r="AA78" s="33">
        <v>1.86829E-5</v>
      </c>
      <c r="AB78" s="33">
        <v>1.97589779999999E-5</v>
      </c>
      <c r="AC78" s="33">
        <v>2.0510728E-5</v>
      </c>
      <c r="AD78" s="33">
        <v>2.3137462999999999E-5</v>
      </c>
      <c r="AE78" s="33">
        <v>2.2967132999999999E-5</v>
      </c>
    </row>
    <row r="79" spans="1:31" s="28" customFormat="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s="28" customFormat="1">
      <c r="A80" s="29" t="s">
        <v>134</v>
      </c>
      <c r="B80" s="29" t="s">
        <v>66</v>
      </c>
      <c r="C80" s="33">
        <v>6.6836453000000003E-6</v>
      </c>
      <c r="D80" s="33">
        <v>6.5001798999999801E-6</v>
      </c>
      <c r="E80" s="33">
        <v>6.8168575999999808E-6</v>
      </c>
      <c r="F80" s="33">
        <v>6.9935090999999996E-6</v>
      </c>
      <c r="G80" s="33">
        <v>7.1504844999999997E-6</v>
      </c>
      <c r="H80" s="33">
        <v>7.5632235E-6</v>
      </c>
      <c r="I80" s="33">
        <v>8.0788979999999994E-6</v>
      </c>
      <c r="J80" s="33">
        <v>8.5909770999999999E-6</v>
      </c>
      <c r="K80" s="33">
        <v>8.8229375999999702E-6</v>
      </c>
      <c r="L80" s="33">
        <v>9.0760438999999996E-6</v>
      </c>
      <c r="M80" s="33">
        <v>9.199226599999999E-6</v>
      </c>
      <c r="N80" s="33">
        <v>0.55315329625179988</v>
      </c>
      <c r="O80" s="33">
        <v>1.07545201E-5</v>
      </c>
      <c r="P80" s="33">
        <v>1.1253881499999988E-5</v>
      </c>
      <c r="Q80" s="33">
        <v>0.47317181244680001</v>
      </c>
      <c r="R80" s="33">
        <v>0.2532263421048</v>
      </c>
      <c r="S80" s="33">
        <v>1.5445753446459998</v>
      </c>
      <c r="T80" s="33">
        <v>1.2572617800000002E-5</v>
      </c>
      <c r="U80" s="33">
        <v>0.63284260619630006</v>
      </c>
      <c r="V80" s="33">
        <v>0.1672539878382</v>
      </c>
      <c r="W80" s="33">
        <v>0.34557675615329997</v>
      </c>
      <c r="X80" s="33">
        <v>1.2574291099999989E-5</v>
      </c>
      <c r="Y80" s="33">
        <v>0.26958935914800003</v>
      </c>
      <c r="Z80" s="33">
        <v>1.21836046108149</v>
      </c>
      <c r="AA80" s="33">
        <v>0.29936278760260004</v>
      </c>
      <c r="AB80" s="33">
        <v>0.60861711297159993</v>
      </c>
      <c r="AC80" s="33">
        <v>0.40317269185550003</v>
      </c>
      <c r="AD80" s="33">
        <v>1.5506624219829899</v>
      </c>
      <c r="AE80" s="33">
        <v>1.0346820030871002</v>
      </c>
    </row>
    <row r="81" spans="1:35" s="28" customFormat="1">
      <c r="A81" s="29" t="s">
        <v>134</v>
      </c>
      <c r="B81" s="29" t="s">
        <v>65</v>
      </c>
      <c r="C81" s="33">
        <v>7697.1827699999976</v>
      </c>
      <c r="D81" s="33">
        <v>7827.5182449999975</v>
      </c>
      <c r="E81" s="33">
        <v>8187.2068999999965</v>
      </c>
      <c r="F81" s="33">
        <v>9209.5022499999959</v>
      </c>
      <c r="G81" s="33">
        <v>9169.2464</v>
      </c>
      <c r="H81" s="33">
        <v>7887.6013799999992</v>
      </c>
      <c r="I81" s="33">
        <v>10085.602849999999</v>
      </c>
      <c r="J81" s="33">
        <v>10661.333799999988</v>
      </c>
      <c r="K81" s="33">
        <v>9105.7142699999986</v>
      </c>
      <c r="L81" s="33">
        <v>8363.0066099999967</v>
      </c>
      <c r="M81" s="33">
        <v>8315.9568699999982</v>
      </c>
      <c r="N81" s="33">
        <v>10075.576999999999</v>
      </c>
      <c r="O81" s="33">
        <v>9943.1559199999992</v>
      </c>
      <c r="P81" s="33">
        <v>9954.2751499999977</v>
      </c>
      <c r="Q81" s="33">
        <v>9318.4771699999983</v>
      </c>
      <c r="R81" s="33">
        <v>8419.7281400000011</v>
      </c>
      <c r="S81" s="33">
        <v>9523.7055199999977</v>
      </c>
      <c r="T81" s="33">
        <v>8545.5002299999996</v>
      </c>
      <c r="U81" s="33">
        <v>7810.9464399999988</v>
      </c>
      <c r="V81" s="33">
        <v>8122.1597700000002</v>
      </c>
      <c r="W81" s="33">
        <v>7753.5002000000004</v>
      </c>
      <c r="X81" s="33">
        <v>8301.1425299999992</v>
      </c>
      <c r="Y81" s="33">
        <v>8724.8141899999991</v>
      </c>
      <c r="Z81" s="33">
        <v>8727.2240900000015</v>
      </c>
      <c r="AA81" s="33">
        <v>8422.4750800000002</v>
      </c>
      <c r="AB81" s="33">
        <v>8819.3481800000009</v>
      </c>
      <c r="AC81" s="33">
        <v>8356.4573799999998</v>
      </c>
      <c r="AD81" s="33">
        <v>8471.7731899999981</v>
      </c>
      <c r="AE81" s="33">
        <v>7790.3081000000002</v>
      </c>
    </row>
    <row r="82" spans="1:35" s="28" customFormat="1">
      <c r="A82" s="29" t="s">
        <v>134</v>
      </c>
      <c r="B82" s="29" t="s">
        <v>69</v>
      </c>
      <c r="C82" s="33">
        <v>1326.148221031669</v>
      </c>
      <c r="D82" s="33">
        <v>1602.6800314282877</v>
      </c>
      <c r="E82" s="33">
        <v>2019.2523311671916</v>
      </c>
      <c r="F82" s="33">
        <v>2592.0623711131998</v>
      </c>
      <c r="G82" s="33">
        <v>3297.5246386627</v>
      </c>
      <c r="H82" s="33">
        <v>3899.9633456011657</v>
      </c>
      <c r="I82" s="33">
        <v>4552.0454051475936</v>
      </c>
      <c r="J82" s="33">
        <v>4815.6048049904184</v>
      </c>
      <c r="K82" s="33">
        <v>5291.8483573773992</v>
      </c>
      <c r="L82" s="33">
        <v>5599.7857828961742</v>
      </c>
      <c r="M82" s="33">
        <v>6725.6474989006301</v>
      </c>
      <c r="N82" s="33">
        <v>6762.5733370866847</v>
      </c>
      <c r="O82" s="33">
        <v>7239.5091290957498</v>
      </c>
      <c r="P82" s="33">
        <v>8147.6388285004159</v>
      </c>
      <c r="Q82" s="33">
        <v>8648.0212416903069</v>
      </c>
      <c r="R82" s="33">
        <v>9313.4672044128802</v>
      </c>
      <c r="S82" s="33">
        <v>9409.9437461538928</v>
      </c>
      <c r="T82" s="33">
        <v>9670.7144651645121</v>
      </c>
      <c r="U82" s="33">
        <v>9685.6631219457013</v>
      </c>
      <c r="V82" s="33">
        <v>10574.48428557815</v>
      </c>
      <c r="W82" s="33">
        <v>10040.605823602891</v>
      </c>
      <c r="X82" s="33">
        <v>9807.1867800551809</v>
      </c>
      <c r="Y82" s="33">
        <v>10209.15154577077</v>
      </c>
      <c r="Z82" s="33">
        <v>10112.15540341495</v>
      </c>
      <c r="AA82" s="33">
        <v>10213.161817078717</v>
      </c>
      <c r="AB82" s="33">
        <v>9688.17259839693</v>
      </c>
      <c r="AC82" s="33">
        <v>9583.4210373320184</v>
      </c>
      <c r="AD82" s="33">
        <v>8994.8825019430824</v>
      </c>
      <c r="AE82" s="33">
        <v>9481.0248943437982</v>
      </c>
    </row>
    <row r="83" spans="1:35" s="28" customFormat="1">
      <c r="A83" s="29" t="s">
        <v>134</v>
      </c>
      <c r="B83" s="29" t="s">
        <v>68</v>
      </c>
      <c r="C83" s="33">
        <v>1.84092269999999E-6</v>
      </c>
      <c r="D83" s="33">
        <v>2.65970829999999E-6</v>
      </c>
      <c r="E83" s="33">
        <v>4.2694313999999997E-6</v>
      </c>
      <c r="F83" s="33">
        <v>5.0196449999999999E-6</v>
      </c>
      <c r="G83" s="33">
        <v>4.4586439999999902E-6</v>
      </c>
      <c r="H83" s="33">
        <v>5.4820843999999997E-6</v>
      </c>
      <c r="I83" s="33">
        <v>5.3569091999999998E-6</v>
      </c>
      <c r="J83" s="33">
        <v>5.6666363000000001E-6</v>
      </c>
      <c r="K83" s="33">
        <v>6.6866259999999999E-6</v>
      </c>
      <c r="L83" s="33">
        <v>6.8701300000000001E-6</v>
      </c>
      <c r="M83" s="33">
        <v>8.9298870000000001E-6</v>
      </c>
      <c r="N83" s="33">
        <v>9.5991744999999998E-6</v>
      </c>
      <c r="O83" s="33">
        <v>1.2147417E-5</v>
      </c>
      <c r="P83" s="33">
        <v>1.06724865E-5</v>
      </c>
      <c r="Q83" s="33">
        <v>1.2601412000000001E-5</v>
      </c>
      <c r="R83" s="33">
        <v>1.2752278E-5</v>
      </c>
      <c r="S83" s="33">
        <v>1.63631629999999E-5</v>
      </c>
      <c r="T83" s="33">
        <v>1.8834651E-5</v>
      </c>
      <c r="U83" s="33">
        <v>2.3475805999999901E-5</v>
      </c>
      <c r="V83" s="33">
        <v>4.2590489999999998E-5</v>
      </c>
      <c r="W83" s="33">
        <v>4.3822209999999901E-5</v>
      </c>
      <c r="X83" s="33">
        <v>4.2751160000000002E-5</v>
      </c>
      <c r="Y83" s="33">
        <v>3.5952416999999998E-5</v>
      </c>
      <c r="Z83" s="33">
        <v>3.7412992000000001E-5</v>
      </c>
      <c r="AA83" s="33">
        <v>3.5619047000000001E-5</v>
      </c>
      <c r="AB83" s="33">
        <v>3.5528323E-5</v>
      </c>
      <c r="AC83" s="33">
        <v>3.6952990000000003E-5</v>
      </c>
      <c r="AD83" s="33">
        <v>3.5996042999999902E-5</v>
      </c>
      <c r="AE83" s="33">
        <v>3.4574535999999998E-5</v>
      </c>
    </row>
    <row r="84" spans="1:35" s="28" customFormat="1">
      <c r="A84" s="29" t="s">
        <v>134</v>
      </c>
      <c r="B84" s="29" t="s">
        <v>36</v>
      </c>
      <c r="C84" s="33">
        <v>2.3423148000000001E-5</v>
      </c>
      <c r="D84" s="33">
        <v>2.42808359999999E-5</v>
      </c>
      <c r="E84" s="33">
        <v>2.3959744999999898E-5</v>
      </c>
      <c r="F84" s="33">
        <v>2.3999744E-5</v>
      </c>
      <c r="G84" s="33">
        <v>2.5184400999999998E-5</v>
      </c>
      <c r="H84" s="33">
        <v>2.5966222999999998E-5</v>
      </c>
      <c r="I84" s="33">
        <v>2.8664252999999899E-5</v>
      </c>
      <c r="J84" s="33">
        <v>3.3101415999999998E-5</v>
      </c>
      <c r="K84" s="33">
        <v>4.7856362999999997E-5</v>
      </c>
      <c r="L84" s="33">
        <v>5.1610273999999998E-5</v>
      </c>
      <c r="M84" s="33">
        <v>5.3879197000000003E-5</v>
      </c>
      <c r="N84" s="33">
        <v>6.5680083999999998E-5</v>
      </c>
      <c r="O84" s="33">
        <v>6.7451976000000005E-5</v>
      </c>
      <c r="P84" s="33">
        <v>7.0772039999999995E-5</v>
      </c>
      <c r="Q84" s="33">
        <v>7.7957899999999994E-5</v>
      </c>
      <c r="R84" s="33">
        <v>8.5019779999999994E-5</v>
      </c>
      <c r="S84" s="33">
        <v>9.481511E-5</v>
      </c>
      <c r="T84" s="33">
        <v>9.6827759999999999E-5</v>
      </c>
      <c r="U84" s="33">
        <v>1.51025989999999E-4</v>
      </c>
      <c r="V84" s="33">
        <v>1.5768663000000001E-4</v>
      </c>
      <c r="W84" s="33">
        <v>1.5923677999999999E-4</v>
      </c>
      <c r="X84" s="33">
        <v>1.6216344E-4</v>
      </c>
      <c r="Y84" s="33">
        <v>1.786824E-4</v>
      </c>
      <c r="Z84" s="33">
        <v>1.9036954999999999E-4</v>
      </c>
      <c r="AA84" s="33">
        <v>1.9086202999999999E-4</v>
      </c>
      <c r="AB84" s="33">
        <v>2.0705094999999999E-4</v>
      </c>
      <c r="AC84" s="33">
        <v>2.0715149999999999E-4</v>
      </c>
      <c r="AD84" s="33">
        <v>2.7843142999999898E-4</v>
      </c>
      <c r="AE84" s="33">
        <v>2.7599531999999998E-4</v>
      </c>
    </row>
    <row r="85" spans="1:35" s="28" customFormat="1">
      <c r="A85" s="29" t="s">
        <v>134</v>
      </c>
      <c r="B85" s="29" t="s">
        <v>73</v>
      </c>
      <c r="C85" s="33">
        <v>0</v>
      </c>
      <c r="D85" s="33">
        <v>0</v>
      </c>
      <c r="E85" s="33">
        <v>6.1449318999999905E-5</v>
      </c>
      <c r="F85" s="33">
        <v>6.4422545000000005E-5</v>
      </c>
      <c r="G85" s="33">
        <v>7.0546935000000003E-5</v>
      </c>
      <c r="H85" s="33">
        <v>7.4921950000000009E-5</v>
      </c>
      <c r="I85" s="33">
        <v>8.0918483999999991E-5</v>
      </c>
      <c r="J85" s="33">
        <v>8.4201854999999893E-5</v>
      </c>
      <c r="K85" s="33">
        <v>9.2005329999999993E-5</v>
      </c>
      <c r="L85" s="33">
        <v>1.0135539299999981E-4</v>
      </c>
      <c r="M85" s="33">
        <v>1.0707496E-4</v>
      </c>
      <c r="N85" s="33">
        <v>1.4113632000000001E-4</v>
      </c>
      <c r="O85" s="33">
        <v>1.4710570399999997E-4</v>
      </c>
      <c r="P85" s="33">
        <v>1.5394752000000002E-4</v>
      </c>
      <c r="Q85" s="33">
        <v>1.6293922000000001E-4</v>
      </c>
      <c r="R85" s="33">
        <v>1.8650280000000001E-4</v>
      </c>
      <c r="S85" s="33">
        <v>2.3838893599999899E-4</v>
      </c>
      <c r="T85" s="33">
        <v>2.4136918E-4</v>
      </c>
      <c r="U85" s="33">
        <v>3.9259698999999902E-4</v>
      </c>
      <c r="V85" s="33">
        <v>4.1272100000000001E-4</v>
      </c>
      <c r="W85" s="33">
        <v>3.9523988999999902E-4</v>
      </c>
      <c r="X85" s="33">
        <v>4.0089037999999804E-4</v>
      </c>
      <c r="Y85" s="33">
        <v>4.3822109999999996E-4</v>
      </c>
      <c r="Z85" s="33">
        <v>4.5642136000000001E-4</v>
      </c>
      <c r="AA85" s="33">
        <v>4.5773333999999901E-4</v>
      </c>
      <c r="AB85" s="33">
        <v>4.6263310999999999E-4</v>
      </c>
      <c r="AC85" s="33">
        <v>4.6208609999999999E-4</v>
      </c>
      <c r="AD85" s="33">
        <v>4.7003156000000003E-4</v>
      </c>
      <c r="AE85" s="33">
        <v>4.8877578000000002E-4</v>
      </c>
    </row>
    <row r="86" spans="1:35" s="28" customFormat="1">
      <c r="A86" s="29" t="s">
        <v>134</v>
      </c>
      <c r="B86" s="29" t="s">
        <v>56</v>
      </c>
      <c r="C86" s="25">
        <v>0.14311687300000001</v>
      </c>
      <c r="D86" s="25">
        <v>0.42516399199999999</v>
      </c>
      <c r="E86" s="25">
        <v>0.27888100000000005</v>
      </c>
      <c r="F86" s="25">
        <v>0.54152788500000004</v>
      </c>
      <c r="G86" s="25">
        <v>1.49174341</v>
      </c>
      <c r="H86" s="25">
        <v>2.2262499699999996</v>
      </c>
      <c r="I86" s="25">
        <v>4.3282468600000001</v>
      </c>
      <c r="J86" s="25">
        <v>5.0118692500000002</v>
      </c>
      <c r="K86" s="25">
        <v>6.0045837000000004</v>
      </c>
      <c r="L86" s="25">
        <v>8.1672135000000008</v>
      </c>
      <c r="M86" s="25">
        <v>10.5663242</v>
      </c>
      <c r="N86" s="25">
        <v>12.184548400000001</v>
      </c>
      <c r="O86" s="25">
        <v>12.52693989999999</v>
      </c>
      <c r="P86" s="25">
        <v>15.473535099999999</v>
      </c>
      <c r="Q86" s="25">
        <v>16.671939799999901</v>
      </c>
      <c r="R86" s="25">
        <v>17.65320629999999</v>
      </c>
      <c r="S86" s="25">
        <v>19.098492199999999</v>
      </c>
      <c r="T86" s="25">
        <v>18.748116600000003</v>
      </c>
      <c r="U86" s="25">
        <v>23.7903898</v>
      </c>
      <c r="V86" s="25">
        <v>25.875845399999999</v>
      </c>
      <c r="W86" s="25">
        <v>26.4054</v>
      </c>
      <c r="X86" s="25">
        <v>26.824105599999999</v>
      </c>
      <c r="Y86" s="25">
        <v>30.061745999999999</v>
      </c>
      <c r="Z86" s="25">
        <v>27.7924127</v>
      </c>
      <c r="AA86" s="25">
        <v>28.476156999999887</v>
      </c>
      <c r="AB86" s="25">
        <v>29.653841999999997</v>
      </c>
      <c r="AC86" s="25">
        <v>29.163654300000001</v>
      </c>
      <c r="AD86" s="25">
        <v>30.624813400000001</v>
      </c>
      <c r="AE86" s="25">
        <v>32.670101500000001</v>
      </c>
      <c r="AH86" s="13"/>
      <c r="AI86" s="13"/>
    </row>
    <row r="87" spans="1:35" s="28" customFormat="1">
      <c r="A87" s="34" t="s">
        <v>138</v>
      </c>
      <c r="B87" s="34"/>
      <c r="C87" s="35">
        <v>9023.3310079605544</v>
      </c>
      <c r="D87" s="35">
        <v>9430.1982939163208</v>
      </c>
      <c r="E87" s="35">
        <v>10206.459250968179</v>
      </c>
      <c r="F87" s="35">
        <v>11801.564641918278</v>
      </c>
      <c r="G87" s="35">
        <v>12466.771059102182</v>
      </c>
      <c r="H87" s="35">
        <v>11787.56474775206</v>
      </c>
      <c r="I87" s="35">
        <v>14637.648278459341</v>
      </c>
      <c r="J87" s="35">
        <v>15476.938629747268</v>
      </c>
      <c r="K87" s="35">
        <v>14397.562653622537</v>
      </c>
      <c r="L87" s="35">
        <v>13962.792419879166</v>
      </c>
      <c r="M87" s="35">
        <v>15041.604398278689</v>
      </c>
      <c r="N87" s="35">
        <v>16838.703513442873</v>
      </c>
      <c r="O87" s="35">
        <v>17182.665085481603</v>
      </c>
      <c r="P87" s="35">
        <v>18101.914014022543</v>
      </c>
      <c r="Q87" s="35">
        <v>17966.971609677523</v>
      </c>
      <c r="R87" s="35">
        <v>17733.448597224044</v>
      </c>
      <c r="S87" s="35">
        <v>18935.19387278787</v>
      </c>
      <c r="T87" s="35">
        <v>18216.214741662243</v>
      </c>
      <c r="U87" s="35">
        <v>17497.242445129086</v>
      </c>
      <c r="V87" s="35">
        <v>18696.81136920417</v>
      </c>
      <c r="W87" s="35">
        <v>17794.451662893825</v>
      </c>
      <c r="X87" s="35">
        <v>18108.329384081189</v>
      </c>
      <c r="Y87" s="35">
        <v>18934.235379880578</v>
      </c>
      <c r="Z87" s="35">
        <v>18840.59790985761</v>
      </c>
      <c r="AA87" s="35">
        <v>18635.936314168266</v>
      </c>
      <c r="AB87" s="35">
        <v>18508.129450797202</v>
      </c>
      <c r="AC87" s="35">
        <v>17940.281647487591</v>
      </c>
      <c r="AD87" s="35">
        <v>17468.20641349857</v>
      </c>
      <c r="AE87" s="35">
        <v>17272.367733888554</v>
      </c>
      <c r="AH87" s="13"/>
      <c r="AI87" s="13"/>
    </row>
    <row r="88" spans="1:35" s="28" customFormat="1" collapsed="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H88" s="13"/>
      <c r="AI88" s="13"/>
    </row>
    <row r="89" spans="1:35" s="28" customForma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row>
    <row r="90" spans="1:35" s="28" customFormat="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row>
    <row r="91" spans="1:35" s="28" customFormat="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c r="AF91" s="13"/>
      <c r="AG91" s="13"/>
      <c r="AH91" s="13"/>
      <c r="AI91" s="13"/>
    </row>
    <row r="92" spans="1:35" s="28" customFormat="1">
      <c r="A92" s="29" t="s">
        <v>40</v>
      </c>
      <c r="B92" s="29" t="s">
        <v>70</v>
      </c>
      <c r="C92" s="33">
        <v>266.55093181768802</v>
      </c>
      <c r="D92" s="33">
        <v>379.95591661501197</v>
      </c>
      <c r="E92" s="33">
        <v>384.68567896886867</v>
      </c>
      <c r="F92" s="33">
        <v>443.2882005223189</v>
      </c>
      <c r="G92" s="33">
        <v>438.32765429363093</v>
      </c>
      <c r="H92" s="33">
        <v>448.63502662512388</v>
      </c>
      <c r="I92" s="33">
        <v>396.19480832626107</v>
      </c>
      <c r="J92" s="33">
        <v>384.29676290168777</v>
      </c>
      <c r="K92" s="33">
        <v>347.69457388919193</v>
      </c>
      <c r="L92" s="33">
        <v>344.62445214878591</v>
      </c>
      <c r="M92" s="33">
        <v>344.87859671547994</v>
      </c>
      <c r="N92" s="33">
        <v>367.9223416375259</v>
      </c>
      <c r="O92" s="33">
        <v>326.06403634912499</v>
      </c>
      <c r="P92" s="33">
        <v>283.51628721383099</v>
      </c>
      <c r="Q92" s="33">
        <v>305.08628328122001</v>
      </c>
      <c r="R92" s="33">
        <v>311.5759305386959</v>
      </c>
      <c r="S92" s="33">
        <v>1243.171931560066</v>
      </c>
      <c r="T92" s="33">
        <v>1228.48244162537</v>
      </c>
      <c r="U92" s="33">
        <v>1572.2120579705499</v>
      </c>
      <c r="V92" s="33">
        <v>1506.0139595053699</v>
      </c>
      <c r="W92" s="33">
        <v>4248.4096814949389</v>
      </c>
      <c r="X92" s="33">
        <v>4153.3717858327</v>
      </c>
      <c r="Y92" s="33">
        <v>4112.6440451659382</v>
      </c>
      <c r="Z92" s="33">
        <v>5435.2978390928884</v>
      </c>
      <c r="AA92" s="33">
        <v>5390.2903258496699</v>
      </c>
      <c r="AB92" s="33">
        <v>6771.0439426198909</v>
      </c>
      <c r="AC92" s="33">
        <v>6835.99357073588</v>
      </c>
      <c r="AD92" s="33">
        <v>7731.9398406881601</v>
      </c>
      <c r="AE92" s="33">
        <v>7749.0942233342803</v>
      </c>
      <c r="AF92" s="13"/>
      <c r="AG92" s="13"/>
      <c r="AH92" s="13"/>
      <c r="AI92" s="13"/>
    </row>
    <row r="93" spans="1:35" collapsed="1">
      <c r="A93" s="29" t="s">
        <v>40</v>
      </c>
      <c r="B93" s="29" t="s">
        <v>72</v>
      </c>
      <c r="C93" s="33">
        <v>134.26022159999999</v>
      </c>
      <c r="D93" s="33">
        <v>431.46062199999903</v>
      </c>
      <c r="E93" s="33">
        <v>590.76765577192089</v>
      </c>
      <c r="F93" s="33">
        <v>3226.1230347260862</v>
      </c>
      <c r="G93" s="33">
        <v>6918.8695116012668</v>
      </c>
      <c r="H93" s="33">
        <v>7684.2360949676195</v>
      </c>
      <c r="I93" s="33">
        <v>7063.9755821419731</v>
      </c>
      <c r="J93" s="33">
        <v>7782.3921921692499</v>
      </c>
      <c r="K93" s="33">
        <v>12667.608753436596</v>
      </c>
      <c r="L93" s="33">
        <v>13622.918983185164</v>
      </c>
      <c r="M93" s="33">
        <v>13885.250808219689</v>
      </c>
      <c r="N93" s="33">
        <v>15659.473799439364</v>
      </c>
      <c r="O93" s="33">
        <v>15288.895567847869</v>
      </c>
      <c r="P93" s="33">
        <v>14377.805559965076</v>
      </c>
      <c r="Q93" s="33">
        <v>16057.663377281371</v>
      </c>
      <c r="R93" s="33">
        <v>16288.856763731439</v>
      </c>
      <c r="S93" s="33">
        <v>17171.82288125671</v>
      </c>
      <c r="T93" s="33">
        <v>16738.383761659268</v>
      </c>
      <c r="U93" s="33">
        <v>17521.818902421066</v>
      </c>
      <c r="V93" s="33">
        <v>16775.709749525424</v>
      </c>
      <c r="W93" s="33">
        <v>17971.075766033293</v>
      </c>
      <c r="X93" s="33">
        <v>20675.737260890983</v>
      </c>
      <c r="Y93" s="33">
        <v>19069.260561872477</v>
      </c>
      <c r="Z93" s="33">
        <v>22031.062150757421</v>
      </c>
      <c r="AA93" s="33">
        <v>21566.614153247898</v>
      </c>
      <c r="AB93" s="33">
        <v>22145.45929595167</v>
      </c>
      <c r="AC93" s="33">
        <v>21018.253780274918</v>
      </c>
      <c r="AD93" s="33">
        <v>25163.887846493762</v>
      </c>
      <c r="AE93" s="33">
        <v>24661.678175487457</v>
      </c>
    </row>
    <row r="94" spans="1:35">
      <c r="A94" s="29" t="s">
        <v>40</v>
      </c>
      <c r="B94" s="29" t="s">
        <v>76</v>
      </c>
      <c r="C94" s="33">
        <v>29.61735738299998</v>
      </c>
      <c r="D94" s="33">
        <v>51.805209783999892</v>
      </c>
      <c r="E94" s="33">
        <v>68.464979864999989</v>
      </c>
      <c r="F94" s="33">
        <v>113.3589571499999</v>
      </c>
      <c r="G94" s="33">
        <v>161.8320229</v>
      </c>
      <c r="H94" s="33">
        <v>220.20754941999999</v>
      </c>
      <c r="I94" s="33">
        <v>254.83362873999997</v>
      </c>
      <c r="J94" s="33">
        <v>313.40200237999971</v>
      </c>
      <c r="K94" s="33">
        <v>376.31829689999898</v>
      </c>
      <c r="L94" s="33">
        <v>455.58316269999898</v>
      </c>
      <c r="M94" s="33">
        <v>581.84397825999997</v>
      </c>
      <c r="N94" s="33">
        <v>699.74697029999993</v>
      </c>
      <c r="O94" s="33">
        <v>793.25896069999988</v>
      </c>
      <c r="P94" s="33">
        <v>850.24437579999994</v>
      </c>
      <c r="Q94" s="33">
        <v>969.54585939999993</v>
      </c>
      <c r="R94" s="33">
        <v>1074.001758499998</v>
      </c>
      <c r="S94" s="33">
        <v>1052.5192489999999</v>
      </c>
      <c r="T94" s="33">
        <v>1110.0212274</v>
      </c>
      <c r="U94" s="33">
        <v>1156.012925999999</v>
      </c>
      <c r="V94" s="33">
        <v>1205.3850253000003</v>
      </c>
      <c r="W94" s="33">
        <v>1259.8274213</v>
      </c>
      <c r="X94" s="33">
        <v>1323.8850289999998</v>
      </c>
      <c r="Y94" s="33">
        <v>1367.0501615999997</v>
      </c>
      <c r="Z94" s="33">
        <v>1480.0891727000001</v>
      </c>
      <c r="AA94" s="33">
        <v>1485.5490579999987</v>
      </c>
      <c r="AB94" s="33">
        <v>1449.2490449999989</v>
      </c>
      <c r="AC94" s="33">
        <v>1511.3907194999997</v>
      </c>
      <c r="AD94" s="33">
        <v>1556.6897279999998</v>
      </c>
      <c r="AE94" s="33">
        <v>1503.0274715</v>
      </c>
    </row>
    <row r="95" spans="1:35" collapsed="1"/>
    <row r="96" spans="1:35">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3">
        <v>4.2682545999999996E-5</v>
      </c>
      <c r="D97" s="33">
        <v>4.4251843999999996E-5</v>
      </c>
      <c r="E97" s="33">
        <v>4.4220308999999999E-5</v>
      </c>
      <c r="F97" s="33">
        <v>4.3965893999999995E-5</v>
      </c>
      <c r="G97" s="33">
        <v>4.2997643000000001E-5</v>
      </c>
      <c r="H97" s="33">
        <v>4.38867709999999E-5</v>
      </c>
      <c r="I97" s="33">
        <v>5.3464544999999999E-5</v>
      </c>
      <c r="J97" s="33">
        <v>5.8080166E-5</v>
      </c>
      <c r="K97" s="33">
        <v>1.7859188500000001E-4</v>
      </c>
      <c r="L97" s="33">
        <v>1.8461517299999999E-4</v>
      </c>
      <c r="M97" s="33">
        <v>1.8728846E-4</v>
      </c>
      <c r="N97" s="33">
        <v>2.1090941E-4</v>
      </c>
      <c r="O97" s="33">
        <v>2.0844419000000001E-4</v>
      </c>
      <c r="P97" s="33">
        <v>2.1059394599999901E-4</v>
      </c>
      <c r="Q97" s="33">
        <v>2.2195829E-4</v>
      </c>
      <c r="R97" s="33">
        <v>2.2806243999999999E-4</v>
      </c>
      <c r="S97" s="33">
        <v>8.2961804599999901E-4</v>
      </c>
      <c r="T97" s="33">
        <v>8.2211201000000002E-4</v>
      </c>
      <c r="U97" s="33">
        <v>103.68822457431</v>
      </c>
      <c r="V97" s="33">
        <v>99.674633443580007</v>
      </c>
      <c r="W97" s="33">
        <v>951.73023825029998</v>
      </c>
      <c r="X97" s="33">
        <v>932.12929490889996</v>
      </c>
      <c r="Y97" s="33">
        <v>924.74569894587</v>
      </c>
      <c r="Z97" s="33">
        <v>1578.7060152132599</v>
      </c>
      <c r="AA97" s="33">
        <v>1562.42623613807</v>
      </c>
      <c r="AB97" s="33">
        <v>1699.8623891868401</v>
      </c>
      <c r="AC97" s="33">
        <v>1649.753881911</v>
      </c>
      <c r="AD97" s="33">
        <v>1719.43631326386</v>
      </c>
      <c r="AE97" s="33">
        <v>1706.96262455492</v>
      </c>
    </row>
    <row r="98" spans="1:31">
      <c r="A98" s="29" t="s">
        <v>130</v>
      </c>
      <c r="B98" s="29" t="s">
        <v>72</v>
      </c>
      <c r="C98" s="33">
        <v>95.826671599999997</v>
      </c>
      <c r="D98" s="33">
        <v>339.61152199999901</v>
      </c>
      <c r="E98" s="33">
        <v>440.53174761931888</v>
      </c>
      <c r="F98" s="33">
        <v>2483.8212420367063</v>
      </c>
      <c r="G98" s="33">
        <v>6149.0038094495585</v>
      </c>
      <c r="H98" s="33">
        <v>7056.6442823714888</v>
      </c>
      <c r="I98" s="33">
        <v>6545.186462023682</v>
      </c>
      <c r="J98" s="33">
        <v>7045.9472590722726</v>
      </c>
      <c r="K98" s="33">
        <v>12071.729537006206</v>
      </c>
      <c r="L98" s="33">
        <v>12937.24568597388</v>
      </c>
      <c r="M98" s="33">
        <v>13223.26512675216</v>
      </c>
      <c r="N98" s="33">
        <v>14648.437447694541</v>
      </c>
      <c r="O98" s="33">
        <v>14301.66986670207</v>
      </c>
      <c r="P98" s="33">
        <v>13425.020592995179</v>
      </c>
      <c r="Q98" s="33">
        <v>15038.911385974379</v>
      </c>
      <c r="R98" s="33">
        <v>15283.650604754708</v>
      </c>
      <c r="S98" s="33">
        <v>14177.491153720828</v>
      </c>
      <c r="T98" s="33">
        <v>13693.22229842016</v>
      </c>
      <c r="U98" s="33">
        <v>14236.572936119481</v>
      </c>
      <c r="V98" s="33">
        <v>13768.1052791156</v>
      </c>
      <c r="W98" s="33">
        <v>13915.239840717451</v>
      </c>
      <c r="X98" s="33">
        <v>14474.127998429862</v>
      </c>
      <c r="Y98" s="33">
        <v>13164.265955779629</v>
      </c>
      <c r="Z98" s="33">
        <v>15217.788644925469</v>
      </c>
      <c r="AA98" s="33">
        <v>14925.672199359549</v>
      </c>
      <c r="AB98" s="33">
        <v>15101.541603195461</v>
      </c>
      <c r="AC98" s="33">
        <v>13975.9321912739</v>
      </c>
      <c r="AD98" s="33">
        <v>15143.832782969801</v>
      </c>
      <c r="AE98" s="33">
        <v>14672.836414507799</v>
      </c>
    </row>
    <row r="99" spans="1:31">
      <c r="A99" s="29" t="s">
        <v>130</v>
      </c>
      <c r="B99" s="29" t="s">
        <v>76</v>
      </c>
      <c r="C99" s="33">
        <v>10.4319714</v>
      </c>
      <c r="D99" s="33">
        <v>18.374875800000002</v>
      </c>
      <c r="E99" s="33">
        <v>22.5668583</v>
      </c>
      <c r="F99" s="33">
        <v>41.164652699999998</v>
      </c>
      <c r="G99" s="33">
        <v>58.719168599999996</v>
      </c>
      <c r="H99" s="33">
        <v>81.634124</v>
      </c>
      <c r="I99" s="33">
        <v>94.227677999999997</v>
      </c>
      <c r="J99" s="33">
        <v>115.91609699999989</v>
      </c>
      <c r="K99" s="33">
        <v>135.068254999999</v>
      </c>
      <c r="L99" s="33">
        <v>161.59929499999902</v>
      </c>
      <c r="M99" s="33">
        <v>197.01163199999999</v>
      </c>
      <c r="N99" s="33">
        <v>237.20318899999998</v>
      </c>
      <c r="O99" s="33">
        <v>264.05618800000002</v>
      </c>
      <c r="P99" s="33">
        <v>277.93985700000002</v>
      </c>
      <c r="Q99" s="33">
        <v>315.83154199999996</v>
      </c>
      <c r="R99" s="33">
        <v>346.81161500000002</v>
      </c>
      <c r="S99" s="33">
        <v>353.61278999999996</v>
      </c>
      <c r="T99" s="33">
        <v>366.48051399999997</v>
      </c>
      <c r="U99" s="33">
        <v>379.20612499999999</v>
      </c>
      <c r="V99" s="33">
        <v>394.22654999999997</v>
      </c>
      <c r="W99" s="33">
        <v>413.21256599999998</v>
      </c>
      <c r="X99" s="33">
        <v>437.13351999999992</v>
      </c>
      <c r="Y99" s="33">
        <v>453.40309999999999</v>
      </c>
      <c r="Z99" s="33">
        <v>499.35072500000001</v>
      </c>
      <c r="AA99" s="33">
        <v>503.22516999999999</v>
      </c>
      <c r="AB99" s="33">
        <v>505.40374499999996</v>
      </c>
      <c r="AC99" s="33">
        <v>510.86154999999997</v>
      </c>
      <c r="AD99" s="33">
        <v>549.84873600000003</v>
      </c>
      <c r="AE99" s="33">
        <v>545.96101599999997</v>
      </c>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3">
        <v>2.8362811999999998E-5</v>
      </c>
      <c r="D102" s="33">
        <v>31.747128756353998</v>
      </c>
      <c r="E102" s="33">
        <v>32.170751927959905</v>
      </c>
      <c r="F102" s="33">
        <v>40.235891624175999</v>
      </c>
      <c r="G102" s="33">
        <v>42.829626777690002</v>
      </c>
      <c r="H102" s="33">
        <v>42.228340166564003</v>
      </c>
      <c r="I102" s="33">
        <v>40.170043306512</v>
      </c>
      <c r="J102" s="33">
        <v>40.090472632219999</v>
      </c>
      <c r="K102" s="33">
        <v>39.201919184045003</v>
      </c>
      <c r="L102" s="33">
        <v>39.276821515670001</v>
      </c>
      <c r="M102" s="33">
        <v>39.139597310449993</v>
      </c>
      <c r="N102" s="33">
        <v>39.747005901400001</v>
      </c>
      <c r="O102" s="33">
        <v>39.249625280579998</v>
      </c>
      <c r="P102" s="33">
        <v>39.522871415339999</v>
      </c>
      <c r="Q102" s="33">
        <v>39.462336649400001</v>
      </c>
      <c r="R102" s="33">
        <v>39.877690444849996</v>
      </c>
      <c r="S102" s="33">
        <v>985.65442600000006</v>
      </c>
      <c r="T102" s="33">
        <v>980.39756799999998</v>
      </c>
      <c r="U102" s="33">
        <v>987.80971999999997</v>
      </c>
      <c r="V102" s="33">
        <v>944.63054999999997</v>
      </c>
      <c r="W102" s="33">
        <v>1734.1414</v>
      </c>
      <c r="X102" s="33">
        <v>1725.3398</v>
      </c>
      <c r="Y102" s="33">
        <v>1735.9736</v>
      </c>
      <c r="Z102" s="33">
        <v>2338.0884000000001</v>
      </c>
      <c r="AA102" s="33">
        <v>2289.6086</v>
      </c>
      <c r="AB102" s="33">
        <v>3581.2966000000001</v>
      </c>
      <c r="AC102" s="33">
        <v>3694.2145999999998</v>
      </c>
      <c r="AD102" s="33">
        <v>3661.2664</v>
      </c>
      <c r="AE102" s="33">
        <v>3771.6219999999998</v>
      </c>
    </row>
    <row r="103" spans="1:31">
      <c r="A103" s="29" t="s">
        <v>131</v>
      </c>
      <c r="B103" s="29" t="s">
        <v>72</v>
      </c>
      <c r="C103" s="33">
        <v>38.433549999999997</v>
      </c>
      <c r="D103" s="33">
        <v>91.849100000000007</v>
      </c>
      <c r="E103" s="33">
        <v>150.235762256903</v>
      </c>
      <c r="F103" s="33">
        <v>742.30164045278195</v>
      </c>
      <c r="G103" s="33">
        <v>769.86554079929999</v>
      </c>
      <c r="H103" s="33">
        <v>627.59164225302993</v>
      </c>
      <c r="I103" s="33">
        <v>518.78894356793603</v>
      </c>
      <c r="J103" s="33">
        <v>736.44475019320498</v>
      </c>
      <c r="K103" s="33">
        <v>595.87902050088303</v>
      </c>
      <c r="L103" s="33">
        <v>685.67308415363107</v>
      </c>
      <c r="M103" s="33">
        <v>661.98545673110698</v>
      </c>
      <c r="N103" s="33">
        <v>1011.03602644973</v>
      </c>
      <c r="O103" s="33">
        <v>987.22537066378004</v>
      </c>
      <c r="P103" s="33">
        <v>952.78463007504001</v>
      </c>
      <c r="Q103" s="33">
        <v>1018.75163121512</v>
      </c>
      <c r="R103" s="33">
        <v>1005.20573708045</v>
      </c>
      <c r="S103" s="33">
        <v>2994.3309300000001</v>
      </c>
      <c r="T103" s="33">
        <v>3045.16066</v>
      </c>
      <c r="U103" s="33">
        <v>3187.0565999999999</v>
      </c>
      <c r="V103" s="33">
        <v>2914.5352400000002</v>
      </c>
      <c r="W103" s="33">
        <v>3543.7478000000001</v>
      </c>
      <c r="X103" s="33">
        <v>5702.7268599999989</v>
      </c>
      <c r="Y103" s="33">
        <v>5454.3526000000002</v>
      </c>
      <c r="Z103" s="33">
        <v>5475.7183699999996</v>
      </c>
      <c r="AA103" s="33">
        <v>5306.6628000000001</v>
      </c>
      <c r="AB103" s="33">
        <v>5705.9556399999992</v>
      </c>
      <c r="AC103" s="33">
        <v>5676.4072299999907</v>
      </c>
      <c r="AD103" s="33">
        <v>6062.3903</v>
      </c>
      <c r="AE103" s="33">
        <v>6209.51847</v>
      </c>
    </row>
    <row r="104" spans="1:31">
      <c r="A104" s="29" t="s">
        <v>131</v>
      </c>
      <c r="B104" s="29" t="s">
        <v>76</v>
      </c>
      <c r="C104" s="33">
        <v>4.4244449699999899</v>
      </c>
      <c r="D104" s="33">
        <v>7.1968583699999904</v>
      </c>
      <c r="E104" s="33">
        <v>10.56040264</v>
      </c>
      <c r="F104" s="33">
        <v>20.001026499999902</v>
      </c>
      <c r="G104" s="33">
        <v>31.000204599999989</v>
      </c>
      <c r="H104" s="33">
        <v>42.147239999999996</v>
      </c>
      <c r="I104" s="33">
        <v>51.250308999999987</v>
      </c>
      <c r="J104" s="33">
        <v>63.970556000000002</v>
      </c>
      <c r="K104" s="33">
        <v>80.274453999999992</v>
      </c>
      <c r="L104" s="33">
        <v>101.106047</v>
      </c>
      <c r="M104" s="33">
        <v>134.3858569999999</v>
      </c>
      <c r="N104" s="33">
        <v>159.5623259999999</v>
      </c>
      <c r="O104" s="33">
        <v>182.05193199999999</v>
      </c>
      <c r="P104" s="33">
        <v>207.440404</v>
      </c>
      <c r="Q104" s="33">
        <v>227.51975999999999</v>
      </c>
      <c r="R104" s="33">
        <v>257.24035999999899</v>
      </c>
      <c r="S104" s="33">
        <v>217.43546999999998</v>
      </c>
      <c r="T104" s="33">
        <v>235.22017500000001</v>
      </c>
      <c r="U104" s="33">
        <v>253.33895999999902</v>
      </c>
      <c r="V104" s="33">
        <v>271.39294000000001</v>
      </c>
      <c r="W104" s="33">
        <v>293.13447000000002</v>
      </c>
      <c r="X104" s="33">
        <v>320.15052300000002</v>
      </c>
      <c r="Y104" s="33">
        <v>337.88963999999999</v>
      </c>
      <c r="Z104" s="33">
        <v>341.69054999999997</v>
      </c>
      <c r="AA104" s="33">
        <v>333.94397699999899</v>
      </c>
      <c r="AB104" s="33">
        <v>292.15124599999899</v>
      </c>
      <c r="AC104" s="33">
        <v>322.22186999999991</v>
      </c>
      <c r="AD104" s="33">
        <v>340.812704</v>
      </c>
      <c r="AE104" s="33">
        <v>322.06560999999999</v>
      </c>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3">
        <v>139.13119383420999</v>
      </c>
      <c r="D107" s="33">
        <v>216.229992092983</v>
      </c>
      <c r="E107" s="33">
        <v>214.57671586684188</v>
      </c>
      <c r="F107" s="33">
        <v>257.59468604092297</v>
      </c>
      <c r="G107" s="33">
        <v>250.51457873941499</v>
      </c>
      <c r="H107" s="33">
        <v>259.70582651604997</v>
      </c>
      <c r="I107" s="33">
        <v>226.21033601075001</v>
      </c>
      <c r="J107" s="33">
        <v>217.3979181459319</v>
      </c>
      <c r="K107" s="33">
        <v>193.8578394593959</v>
      </c>
      <c r="L107" s="33">
        <v>194.88186413446999</v>
      </c>
      <c r="M107" s="33">
        <v>195.56643372918998</v>
      </c>
      <c r="N107" s="33">
        <v>212.73244719065588</v>
      </c>
      <c r="O107" s="33">
        <v>172.53000321393</v>
      </c>
      <c r="P107" s="33">
        <v>160.07325863004499</v>
      </c>
      <c r="Q107" s="33">
        <v>174.74409105380599</v>
      </c>
      <c r="R107" s="33">
        <v>178.97353975792601</v>
      </c>
      <c r="S107" s="33">
        <v>167.47614974452</v>
      </c>
      <c r="T107" s="33">
        <v>159.76039606568</v>
      </c>
      <c r="U107" s="33">
        <v>155.68718575864</v>
      </c>
      <c r="V107" s="33">
        <v>151.42367043670001</v>
      </c>
      <c r="W107" s="33">
        <v>303.41315999999904</v>
      </c>
      <c r="X107" s="33">
        <v>237.13946999999999</v>
      </c>
      <c r="Y107" s="33">
        <v>231.583529999999</v>
      </c>
      <c r="Z107" s="33">
        <v>250.59208999999899</v>
      </c>
      <c r="AA107" s="33">
        <v>243.34906000000001</v>
      </c>
      <c r="AB107" s="33">
        <v>237.57383999999999</v>
      </c>
      <c r="AC107" s="33">
        <v>240.02104</v>
      </c>
      <c r="AD107" s="33">
        <v>1137.4039</v>
      </c>
      <c r="AE107" s="33">
        <v>1105.5255999999999</v>
      </c>
    </row>
    <row r="108" spans="1:31">
      <c r="A108" s="29" t="s">
        <v>132</v>
      </c>
      <c r="B108" s="29" t="s">
        <v>72</v>
      </c>
      <c r="C108" s="33">
        <v>0</v>
      </c>
      <c r="D108" s="33">
        <v>0</v>
      </c>
      <c r="E108" s="33">
        <v>3.8941125000000001E-5</v>
      </c>
      <c r="F108" s="33">
        <v>4.257067E-5</v>
      </c>
      <c r="G108" s="33">
        <v>4.44995799999999E-5</v>
      </c>
      <c r="H108" s="33">
        <v>4.6998181999999997E-5</v>
      </c>
      <c r="I108" s="33">
        <v>4.54482799999999E-5</v>
      </c>
      <c r="J108" s="33">
        <v>4.6961573000000001E-5</v>
      </c>
      <c r="K108" s="33">
        <v>4.8209920000000002E-5</v>
      </c>
      <c r="L108" s="33">
        <v>5.2092095000000002E-5</v>
      </c>
      <c r="M108" s="33">
        <v>5.4594093E-5</v>
      </c>
      <c r="N108" s="33">
        <v>9.7738454999999895E-5</v>
      </c>
      <c r="O108" s="33">
        <v>9.6162045999999998E-5</v>
      </c>
      <c r="P108" s="33">
        <v>9.4231684000000004E-5</v>
      </c>
      <c r="Q108" s="33">
        <v>1.0131072E-4</v>
      </c>
      <c r="R108" s="33">
        <v>1.0910763E-4</v>
      </c>
      <c r="S108" s="33">
        <v>4.0182144999999897E-4</v>
      </c>
      <c r="T108" s="33">
        <v>4.0120704E-4</v>
      </c>
      <c r="U108" s="33">
        <v>98.188773999999995</v>
      </c>
      <c r="V108" s="33">
        <v>93.068609999999893</v>
      </c>
      <c r="W108" s="33">
        <v>512.08749999999998</v>
      </c>
      <c r="X108" s="33">
        <v>498.88177000000002</v>
      </c>
      <c r="Y108" s="33">
        <v>450.64132999999998</v>
      </c>
      <c r="Z108" s="33">
        <v>1337.5544</v>
      </c>
      <c r="AA108" s="33">
        <v>1334.2783999999999</v>
      </c>
      <c r="AB108" s="33">
        <v>1337.9612999999999</v>
      </c>
      <c r="AC108" s="33">
        <v>1365.9136000000001</v>
      </c>
      <c r="AD108" s="33">
        <v>3957.6640000000002</v>
      </c>
      <c r="AE108" s="33">
        <v>3779.3225000000002</v>
      </c>
    </row>
    <row r="109" spans="1:31">
      <c r="A109" s="29" t="s">
        <v>132</v>
      </c>
      <c r="B109" s="29" t="s">
        <v>76</v>
      </c>
      <c r="C109" s="33">
        <v>7.1333071999999902</v>
      </c>
      <c r="D109" s="33">
        <v>12.0617036399999</v>
      </c>
      <c r="E109" s="33">
        <v>16.900783399999998</v>
      </c>
      <c r="F109" s="33">
        <v>28.66142249999999</v>
      </c>
      <c r="G109" s="33">
        <v>42.020485999999998</v>
      </c>
      <c r="H109" s="33">
        <v>59.070246300000001</v>
      </c>
      <c r="I109" s="33">
        <v>67.274292200000005</v>
      </c>
      <c r="J109" s="33">
        <v>83.617094999999907</v>
      </c>
      <c r="K109" s="33">
        <v>104.4970005</v>
      </c>
      <c r="L109" s="33">
        <v>126.417829</v>
      </c>
      <c r="M109" s="33">
        <v>167.30953700000001</v>
      </c>
      <c r="N109" s="33">
        <v>208.23603</v>
      </c>
      <c r="O109" s="33">
        <v>242.30734999999999</v>
      </c>
      <c r="P109" s="33">
        <v>254.93195699999998</v>
      </c>
      <c r="Q109" s="33">
        <v>298.60379999999998</v>
      </c>
      <c r="R109" s="33">
        <v>332.71102999999903</v>
      </c>
      <c r="S109" s="33">
        <v>338.84125999999998</v>
      </c>
      <c r="T109" s="33">
        <v>362.33969299999995</v>
      </c>
      <c r="U109" s="33">
        <v>373.84746699999999</v>
      </c>
      <c r="V109" s="33">
        <v>388.65097000000003</v>
      </c>
      <c r="W109" s="33">
        <v>413.00259</v>
      </c>
      <c r="X109" s="33">
        <v>419.40812600000004</v>
      </c>
      <c r="Y109" s="33">
        <v>425.79008999999991</v>
      </c>
      <c r="Z109" s="33">
        <v>478.72719000000001</v>
      </c>
      <c r="AA109" s="33">
        <v>481.39484999999996</v>
      </c>
      <c r="AB109" s="33">
        <v>484.118404</v>
      </c>
      <c r="AC109" s="33">
        <v>510.5324</v>
      </c>
      <c r="AD109" s="33">
        <v>496.01973000000004</v>
      </c>
      <c r="AE109" s="33">
        <v>470.84819000000005</v>
      </c>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3">
        <v>127.41963937509699</v>
      </c>
      <c r="D112" s="33">
        <v>131.97872293912599</v>
      </c>
      <c r="E112" s="33">
        <v>137.93813876685289</v>
      </c>
      <c r="F112" s="33">
        <v>145.45755065353299</v>
      </c>
      <c r="G112" s="33">
        <v>144.98337615115798</v>
      </c>
      <c r="H112" s="33">
        <v>146.70078550927491</v>
      </c>
      <c r="I112" s="33">
        <v>129.81434181449399</v>
      </c>
      <c r="J112" s="33">
        <v>126.80827510712989</v>
      </c>
      <c r="K112" s="33">
        <v>114.63458033105998</v>
      </c>
      <c r="L112" s="33">
        <v>110.46552117591989</v>
      </c>
      <c r="M112" s="33">
        <v>110.17231497765</v>
      </c>
      <c r="N112" s="33">
        <v>115.44260035113999</v>
      </c>
      <c r="O112" s="33">
        <v>114.284120049135</v>
      </c>
      <c r="P112" s="33">
        <v>83.919863303699998</v>
      </c>
      <c r="Q112" s="33">
        <v>90.879541920783993</v>
      </c>
      <c r="R112" s="33">
        <v>92.724372215299908</v>
      </c>
      <c r="S112" s="33">
        <v>90.04041468973999</v>
      </c>
      <c r="T112" s="33">
        <v>88.323541475000013</v>
      </c>
      <c r="U112" s="33">
        <v>325.02674999999999</v>
      </c>
      <c r="V112" s="33">
        <v>310.28492</v>
      </c>
      <c r="W112" s="33">
        <v>1259.1246959999999</v>
      </c>
      <c r="X112" s="33">
        <v>1258.7630300000001</v>
      </c>
      <c r="Y112" s="33">
        <v>1220.3410059999999</v>
      </c>
      <c r="Z112" s="33">
        <v>1267.91111</v>
      </c>
      <c r="AA112" s="33">
        <v>1294.906205</v>
      </c>
      <c r="AB112" s="33">
        <v>1252.31087</v>
      </c>
      <c r="AC112" s="33">
        <v>1252.0038050000001</v>
      </c>
      <c r="AD112" s="33">
        <v>1213.8329000000001</v>
      </c>
      <c r="AE112" s="33">
        <v>1164.9836740000001</v>
      </c>
    </row>
    <row r="113" spans="1:31">
      <c r="A113" s="29" t="s">
        <v>133</v>
      </c>
      <c r="B113" s="29" t="s">
        <v>72</v>
      </c>
      <c r="C113" s="33">
        <v>0</v>
      </c>
      <c r="D113" s="33">
        <v>0</v>
      </c>
      <c r="E113" s="33">
        <v>2.9921316999999899E-5</v>
      </c>
      <c r="F113" s="33">
        <v>2.9108578000000001E-5</v>
      </c>
      <c r="G113" s="33">
        <v>2.8665293999999998E-5</v>
      </c>
      <c r="H113" s="33">
        <v>2.9747668999999998E-5</v>
      </c>
      <c r="I113" s="33">
        <v>2.97854109999999E-5</v>
      </c>
      <c r="J113" s="33">
        <v>3.0931969999999999E-5</v>
      </c>
      <c r="K113" s="33">
        <v>3.2414406000000002E-5</v>
      </c>
      <c r="L113" s="33">
        <v>3.4472218000000001E-5</v>
      </c>
      <c r="M113" s="33">
        <v>3.6101830000000003E-5</v>
      </c>
      <c r="N113" s="33">
        <v>5.1025846999999997E-5</v>
      </c>
      <c r="O113" s="33">
        <v>5.0548667999999998E-5</v>
      </c>
      <c r="P113" s="33">
        <v>5.0038491999999997E-5</v>
      </c>
      <c r="Q113" s="33">
        <v>5.5497911999999901E-5</v>
      </c>
      <c r="R113" s="33">
        <v>7.8893999999999994E-5</v>
      </c>
      <c r="S113" s="33">
        <v>9.8685019999999996E-5</v>
      </c>
      <c r="T113" s="33">
        <v>9.9845000000000004E-5</v>
      </c>
      <c r="U113" s="33">
        <v>1.0202926E-4</v>
      </c>
      <c r="V113" s="33">
        <v>1.0185259499999999E-4</v>
      </c>
      <c r="W113" s="33">
        <v>1.3203530000000001E-4</v>
      </c>
      <c r="X113" s="33">
        <v>1.3117766999999999E-4</v>
      </c>
      <c r="Y113" s="33">
        <v>1.2882032E-4</v>
      </c>
      <c r="Z113" s="33">
        <v>1.66319E-4</v>
      </c>
      <c r="AA113" s="33">
        <v>1.7983901000000001E-4</v>
      </c>
      <c r="AB113" s="33">
        <v>1.7661331999999999E-4</v>
      </c>
      <c r="AC113" s="33">
        <v>1.7954494999999901E-4</v>
      </c>
      <c r="AD113" s="33">
        <v>1.7802686E-4</v>
      </c>
      <c r="AE113" s="33">
        <v>1.7947142999999999E-4</v>
      </c>
    </row>
    <row r="114" spans="1:31">
      <c r="A114" s="29" t="s">
        <v>133</v>
      </c>
      <c r="B114" s="29" t="s">
        <v>76</v>
      </c>
      <c r="C114" s="33">
        <v>7.4558594999999999</v>
      </c>
      <c r="D114" s="33">
        <v>13.658570540000001</v>
      </c>
      <c r="E114" s="33">
        <v>18.104768</v>
      </c>
      <c r="F114" s="33">
        <v>22.876594399999998</v>
      </c>
      <c r="G114" s="33">
        <v>28.304633800000001</v>
      </c>
      <c r="H114" s="33">
        <v>34.686639800000002</v>
      </c>
      <c r="I114" s="33">
        <v>36.870431199999999</v>
      </c>
      <c r="J114" s="33">
        <v>43.8988137999999</v>
      </c>
      <c r="K114" s="33">
        <v>49.246259999999999</v>
      </c>
      <c r="L114" s="33">
        <v>56.682794999999999</v>
      </c>
      <c r="M114" s="33">
        <v>70.452878699999999</v>
      </c>
      <c r="N114" s="33">
        <v>80.123044700000008</v>
      </c>
      <c r="O114" s="33">
        <v>89.808183</v>
      </c>
      <c r="P114" s="33">
        <v>91.309923999999896</v>
      </c>
      <c r="Q114" s="33">
        <v>107.630787</v>
      </c>
      <c r="R114" s="33">
        <v>116.0490995</v>
      </c>
      <c r="S114" s="33">
        <v>119.70861199999999</v>
      </c>
      <c r="T114" s="33">
        <v>123.47864799999999</v>
      </c>
      <c r="U114" s="33">
        <v>121.06625299999999</v>
      </c>
      <c r="V114" s="33">
        <v>119.98111900000001</v>
      </c>
      <c r="W114" s="33">
        <v>108.861324</v>
      </c>
      <c r="X114" s="33">
        <v>114.912565</v>
      </c>
      <c r="Y114" s="33">
        <v>113.9315</v>
      </c>
      <c r="Z114" s="33">
        <v>127.00279599999999</v>
      </c>
      <c r="AA114" s="33">
        <v>132.712063</v>
      </c>
      <c r="AB114" s="33">
        <v>132.07883699999999</v>
      </c>
      <c r="AC114" s="33">
        <v>132.67172499999998</v>
      </c>
      <c r="AD114" s="33">
        <v>133.35136399999999</v>
      </c>
      <c r="AE114" s="33">
        <v>124.94077</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3">
        <v>2.7563023E-5</v>
      </c>
      <c r="D117" s="33">
        <v>2.8574705E-5</v>
      </c>
      <c r="E117" s="33">
        <v>2.8186905E-5</v>
      </c>
      <c r="F117" s="33">
        <v>2.8237793E-5</v>
      </c>
      <c r="G117" s="33">
        <v>2.9627724999999999E-5</v>
      </c>
      <c r="H117" s="33">
        <v>3.0546463999999998E-5</v>
      </c>
      <c r="I117" s="33">
        <v>3.37299599999999E-5</v>
      </c>
      <c r="J117" s="33">
        <v>3.8936239999999998E-5</v>
      </c>
      <c r="K117" s="33">
        <v>5.6322805999999999E-5</v>
      </c>
      <c r="L117" s="33">
        <v>6.0707552999999999E-5</v>
      </c>
      <c r="M117" s="33">
        <v>6.3409729999999999E-5</v>
      </c>
      <c r="N117" s="33">
        <v>7.7284919999999997E-5</v>
      </c>
      <c r="O117" s="33">
        <v>7.9361289999999994E-5</v>
      </c>
      <c r="P117" s="33">
        <v>8.3270799999999996E-5</v>
      </c>
      <c r="Q117" s="33">
        <v>9.169894E-5</v>
      </c>
      <c r="R117" s="33">
        <v>1.0005818E-4</v>
      </c>
      <c r="S117" s="33">
        <v>1.1150776E-4</v>
      </c>
      <c r="T117" s="33">
        <v>1.1397268000000001E-4</v>
      </c>
      <c r="U117" s="33">
        <v>1.7763759999999901E-4</v>
      </c>
      <c r="V117" s="33">
        <v>1.8562508999999999E-4</v>
      </c>
      <c r="W117" s="33">
        <v>1.8724464E-4</v>
      </c>
      <c r="X117" s="33">
        <v>1.9092379999999999E-4</v>
      </c>
      <c r="Y117" s="33">
        <v>2.1022006999999999E-4</v>
      </c>
      <c r="Z117" s="33">
        <v>2.2387962999999999E-4</v>
      </c>
      <c r="AA117" s="33">
        <v>2.2471160000000001E-4</v>
      </c>
      <c r="AB117" s="33">
        <v>2.4343305E-4</v>
      </c>
      <c r="AC117" s="33">
        <v>2.4382487999999899E-4</v>
      </c>
      <c r="AD117" s="33">
        <v>3.2742429999999998E-4</v>
      </c>
      <c r="AE117" s="33">
        <v>3.2477936E-4</v>
      </c>
    </row>
    <row r="118" spans="1:31">
      <c r="A118" s="29" t="s">
        <v>134</v>
      </c>
      <c r="B118" s="29" t="s">
        <v>72</v>
      </c>
      <c r="C118" s="33">
        <v>0</v>
      </c>
      <c r="D118" s="33">
        <v>0</v>
      </c>
      <c r="E118" s="33">
        <v>7.7033256999999901E-5</v>
      </c>
      <c r="F118" s="33">
        <v>8.0557349999999992E-5</v>
      </c>
      <c r="G118" s="33">
        <v>8.8187533999999995E-5</v>
      </c>
      <c r="H118" s="33">
        <v>9.3597249E-5</v>
      </c>
      <c r="I118" s="33">
        <v>1.0131666400000001E-4</v>
      </c>
      <c r="J118" s="33">
        <v>1.050102289999999E-4</v>
      </c>
      <c r="K118" s="33">
        <v>1.15305182E-4</v>
      </c>
      <c r="L118" s="33">
        <v>1.2649333999999998E-4</v>
      </c>
      <c r="M118" s="33">
        <v>1.3404049999999999E-4</v>
      </c>
      <c r="N118" s="33">
        <v>1.7653078999999998E-4</v>
      </c>
      <c r="O118" s="33">
        <v>1.8377130399999998E-4</v>
      </c>
      <c r="P118" s="33">
        <v>1.926246799999999E-4</v>
      </c>
      <c r="Q118" s="33">
        <v>2.0328323999999997E-4</v>
      </c>
      <c r="R118" s="33">
        <v>2.3389465000000001E-4</v>
      </c>
      <c r="S118" s="33">
        <v>2.9702940999999997E-4</v>
      </c>
      <c r="T118" s="33">
        <v>3.0218707000000003E-4</v>
      </c>
      <c r="U118" s="33">
        <v>4.9027233000000002E-4</v>
      </c>
      <c r="V118" s="33">
        <v>5.1855722999999995E-4</v>
      </c>
      <c r="W118" s="33">
        <v>4.9328054000000003E-4</v>
      </c>
      <c r="X118" s="33">
        <v>5.0128344999999998E-4</v>
      </c>
      <c r="Y118" s="33">
        <v>5.4727252999999996E-4</v>
      </c>
      <c r="Z118" s="33">
        <v>5.6951294999999999E-4</v>
      </c>
      <c r="AA118" s="33">
        <v>5.7404934000000003E-4</v>
      </c>
      <c r="AB118" s="33">
        <v>5.7614288999999902E-4</v>
      </c>
      <c r="AC118" s="33">
        <v>5.7945608000000001E-4</v>
      </c>
      <c r="AD118" s="33">
        <v>5.8549709999999996E-4</v>
      </c>
      <c r="AE118" s="33">
        <v>6.1150822999999992E-4</v>
      </c>
    </row>
    <row r="119" spans="1:31">
      <c r="A119" s="29" t="s">
        <v>134</v>
      </c>
      <c r="B119" s="29" t="s">
        <v>76</v>
      </c>
      <c r="C119" s="33">
        <v>0.17177431300000001</v>
      </c>
      <c r="D119" s="33">
        <v>0.51320143399999985</v>
      </c>
      <c r="E119" s="33">
        <v>0.33216752500000002</v>
      </c>
      <c r="F119" s="33">
        <v>0.65526105000000001</v>
      </c>
      <c r="G119" s="33">
        <v>1.7875299</v>
      </c>
      <c r="H119" s="33">
        <v>2.6692993199999897</v>
      </c>
      <c r="I119" s="33">
        <v>5.2109183400000001</v>
      </c>
      <c r="J119" s="33">
        <v>5.9994405799999999</v>
      </c>
      <c r="K119" s="33">
        <v>7.2323274</v>
      </c>
      <c r="L119" s="33">
        <v>9.7771967000000011</v>
      </c>
      <c r="M119" s="33">
        <v>12.68407356</v>
      </c>
      <c r="N119" s="33">
        <v>14.622380600000001</v>
      </c>
      <c r="O119" s="33">
        <v>15.035307700000001</v>
      </c>
      <c r="P119" s="33">
        <v>18.6222338</v>
      </c>
      <c r="Q119" s="33">
        <v>19.959970400000003</v>
      </c>
      <c r="R119" s="33">
        <v>21.189654000000001</v>
      </c>
      <c r="S119" s="33">
        <v>22.921116999999988</v>
      </c>
      <c r="T119" s="33">
        <v>22.5021974</v>
      </c>
      <c r="U119" s="33">
        <v>28.554121000000002</v>
      </c>
      <c r="V119" s="33">
        <v>31.133446299999999</v>
      </c>
      <c r="W119" s="33">
        <v>31.61647129999999</v>
      </c>
      <c r="X119" s="33">
        <v>32.280294999999903</v>
      </c>
      <c r="Y119" s="33">
        <v>36.035831600000002</v>
      </c>
      <c r="Z119" s="33">
        <v>33.317911699999996</v>
      </c>
      <c r="AA119" s="33">
        <v>34.272998000000001</v>
      </c>
      <c r="AB119" s="33">
        <v>35.496812999999996</v>
      </c>
      <c r="AC119" s="33">
        <v>35.103174499999902</v>
      </c>
      <c r="AD119" s="33">
        <v>36.657194000000004</v>
      </c>
      <c r="AE119" s="33">
        <v>39.211885499999994</v>
      </c>
    </row>
    <row r="122" spans="1:31">
      <c r="A122" s="26" t="s">
        <v>136</v>
      </c>
    </row>
    <row r="123" spans="1:31">
      <c r="A123" s="19" t="s">
        <v>128</v>
      </c>
      <c r="B123" s="19" t="s">
        <v>129</v>
      </c>
      <c r="C123" s="19" t="s">
        <v>80</v>
      </c>
      <c r="D123" s="19" t="s">
        <v>89</v>
      </c>
      <c r="E123" s="19" t="s">
        <v>90</v>
      </c>
      <c r="F123" s="19" t="s">
        <v>91</v>
      </c>
      <c r="G123" s="19" t="s">
        <v>92</v>
      </c>
      <c r="H123" s="19" t="s">
        <v>93</v>
      </c>
      <c r="I123" s="19" t="s">
        <v>94</v>
      </c>
      <c r="J123" s="19" t="s">
        <v>95</v>
      </c>
      <c r="K123" s="19" t="s">
        <v>96</v>
      </c>
      <c r="L123" s="19" t="s">
        <v>97</v>
      </c>
      <c r="M123" s="19" t="s">
        <v>98</v>
      </c>
      <c r="N123" s="19" t="s">
        <v>99</v>
      </c>
      <c r="O123" s="19" t="s">
        <v>100</v>
      </c>
      <c r="P123" s="19" t="s">
        <v>101</v>
      </c>
      <c r="Q123" s="19" t="s">
        <v>102</v>
      </c>
      <c r="R123" s="19" t="s">
        <v>103</v>
      </c>
      <c r="S123" s="19" t="s">
        <v>104</v>
      </c>
      <c r="T123" s="19" t="s">
        <v>105</v>
      </c>
      <c r="U123" s="19" t="s">
        <v>106</v>
      </c>
      <c r="V123" s="19" t="s">
        <v>107</v>
      </c>
      <c r="W123" s="19" t="s">
        <v>108</v>
      </c>
      <c r="X123" s="19" t="s">
        <v>109</v>
      </c>
      <c r="Y123" s="19" t="s">
        <v>110</v>
      </c>
      <c r="Z123" s="19" t="s">
        <v>111</v>
      </c>
      <c r="AA123" s="19" t="s">
        <v>112</v>
      </c>
      <c r="AB123" s="19" t="s">
        <v>113</v>
      </c>
      <c r="AC123" s="19" t="s">
        <v>114</v>
      </c>
      <c r="AD123" s="19" t="s">
        <v>115</v>
      </c>
      <c r="AE123" s="19" t="s">
        <v>116</v>
      </c>
    </row>
    <row r="124" spans="1:31">
      <c r="A124" s="29" t="s">
        <v>40</v>
      </c>
      <c r="B124" s="29" t="s">
        <v>24</v>
      </c>
      <c r="C124" s="33">
        <v>17966.125063375184</v>
      </c>
      <c r="D124" s="33">
        <v>20100.679528684668</v>
      </c>
      <c r="E124" s="33">
        <v>21848.555741051081</v>
      </c>
      <c r="F124" s="33">
        <v>22765.76079416024</v>
      </c>
      <c r="G124" s="33">
        <v>23520.218968064757</v>
      </c>
      <c r="H124" s="33">
        <v>26712.904101024949</v>
      </c>
      <c r="I124" s="33">
        <v>28250.268162634398</v>
      </c>
      <c r="J124" s="33">
        <v>26710.881961195199</v>
      </c>
      <c r="K124" s="33">
        <v>28962.364347746829</v>
      </c>
      <c r="L124" s="33">
        <v>30914.224739355788</v>
      </c>
      <c r="M124" s="33">
        <v>32262.787777277921</v>
      </c>
      <c r="N124" s="33">
        <v>33604.8782657212</v>
      </c>
      <c r="O124" s="33">
        <v>33813.034091866903</v>
      </c>
      <c r="P124" s="33">
        <v>33976.882535705539</v>
      </c>
      <c r="Q124" s="33">
        <v>37696.629211420608</v>
      </c>
      <c r="R124" s="33">
        <v>38914.484877315546</v>
      </c>
      <c r="S124" s="33">
        <v>36303.367021691301</v>
      </c>
      <c r="T124" s="33">
        <v>39129.569474069081</v>
      </c>
      <c r="U124" s="33">
        <v>41710.657601468876</v>
      </c>
      <c r="V124" s="33">
        <v>43318.636333022398</v>
      </c>
      <c r="W124" s="33">
        <v>44440.875451359963</v>
      </c>
      <c r="X124" s="33">
        <v>44228.55500394621</v>
      </c>
      <c r="Y124" s="33">
        <v>43943.456202950641</v>
      </c>
      <c r="Z124" s="33">
        <v>48400.610685338484</v>
      </c>
      <c r="AA124" s="33">
        <v>49711.147597842559</v>
      </c>
      <c r="AB124" s="33">
        <v>46026.645786748006</v>
      </c>
      <c r="AC124" s="33">
        <v>49621.490173357117</v>
      </c>
      <c r="AD124" s="33">
        <v>52962.030143807147</v>
      </c>
      <c r="AE124" s="33">
        <v>54802.213391979691</v>
      </c>
    </row>
    <row r="125" spans="1:31" collapsed="1">
      <c r="A125" s="29" t="s">
        <v>40</v>
      </c>
      <c r="B125" s="29" t="s">
        <v>77</v>
      </c>
      <c r="C125" s="33">
        <v>274.29213481746189</v>
      </c>
      <c r="D125" s="33">
        <v>322.76553938901321</v>
      </c>
      <c r="E125" s="33">
        <v>377.40556858292115</v>
      </c>
      <c r="F125" s="33">
        <v>441.91603131282261</v>
      </c>
      <c r="G125" s="33">
        <v>524.74045959973205</v>
      </c>
      <c r="H125" s="33">
        <v>624.94378345179473</v>
      </c>
      <c r="I125" s="33">
        <v>702.60652088159213</v>
      </c>
      <c r="J125" s="33">
        <v>780.15031027257339</v>
      </c>
      <c r="K125" s="33">
        <v>916.50225631970079</v>
      </c>
      <c r="L125" s="33">
        <v>1062.923594562865</v>
      </c>
      <c r="M125" s="33">
        <v>1310.8182477886967</v>
      </c>
      <c r="N125" s="33">
        <v>1435.9449101296455</v>
      </c>
      <c r="O125" s="33">
        <v>1573.1611096683707</v>
      </c>
      <c r="P125" s="33">
        <v>1680.396318980871</v>
      </c>
      <c r="Q125" s="33">
        <v>1781.1329843739736</v>
      </c>
      <c r="R125" s="33">
        <v>1856.7679677806409</v>
      </c>
      <c r="S125" s="33">
        <v>1927.4610105166375</v>
      </c>
      <c r="T125" s="33">
        <v>2000.5501645185891</v>
      </c>
      <c r="U125" s="33">
        <v>2079.2953449611009</v>
      </c>
      <c r="V125" s="33">
        <v>2147.8019215422846</v>
      </c>
      <c r="W125" s="33">
        <v>2226.1602239661729</v>
      </c>
      <c r="X125" s="33">
        <v>2306.7147125573069</v>
      </c>
      <c r="Y125" s="33">
        <v>2389.4766655831868</v>
      </c>
      <c r="Z125" s="33">
        <v>2400.7435128056632</v>
      </c>
      <c r="AA125" s="33">
        <v>2416.8736578490652</v>
      </c>
      <c r="AB125" s="33">
        <v>2424.2586555470625</v>
      </c>
      <c r="AC125" s="33">
        <v>2440.1321404072587</v>
      </c>
      <c r="AD125" s="33">
        <v>2439.5699020061388</v>
      </c>
      <c r="AE125" s="33">
        <v>2438.5083142240519</v>
      </c>
    </row>
    <row r="126" spans="1:31" collapsed="1">
      <c r="A126" s="29" t="s">
        <v>40</v>
      </c>
      <c r="B126" s="29" t="s">
        <v>78</v>
      </c>
      <c r="C126" s="33">
        <v>233.04039972597315</v>
      </c>
      <c r="D126" s="33">
        <v>274.19378499633029</v>
      </c>
      <c r="E126" s="33">
        <v>320.65387735605168</v>
      </c>
      <c r="F126" s="33">
        <v>375.46934607700922</v>
      </c>
      <c r="G126" s="33">
        <v>445.71752459519973</v>
      </c>
      <c r="H126" s="33">
        <v>530.81983863925802</v>
      </c>
      <c r="I126" s="33">
        <v>596.87216022080054</v>
      </c>
      <c r="J126" s="33">
        <v>662.69923005948851</v>
      </c>
      <c r="K126" s="33">
        <v>778.51650702387019</v>
      </c>
      <c r="L126" s="33">
        <v>902.93920009279179</v>
      </c>
      <c r="M126" s="33">
        <v>1113.6428048954601</v>
      </c>
      <c r="N126" s="33">
        <v>1220.016866511761</v>
      </c>
      <c r="O126" s="33">
        <v>1336.223020293354</v>
      </c>
      <c r="P126" s="33">
        <v>1427.3179758339807</v>
      </c>
      <c r="Q126" s="33">
        <v>1512.8203302655165</v>
      </c>
      <c r="R126" s="33">
        <v>1577.4411864508374</v>
      </c>
      <c r="S126" s="33">
        <v>1637.7030253430562</v>
      </c>
      <c r="T126" s="33">
        <v>1699.3559997276002</v>
      </c>
      <c r="U126" s="33">
        <v>1766.0471968020177</v>
      </c>
      <c r="V126" s="33">
        <v>1824.6599766321131</v>
      </c>
      <c r="W126" s="33">
        <v>1891.3289675425247</v>
      </c>
      <c r="X126" s="33">
        <v>1958.7364666471387</v>
      </c>
      <c r="Y126" s="33">
        <v>2030.3463650414849</v>
      </c>
      <c r="Z126" s="33">
        <v>2039.5199693139753</v>
      </c>
      <c r="AA126" s="33">
        <v>2052.5990225424753</v>
      </c>
      <c r="AB126" s="33">
        <v>2059.133979835955</v>
      </c>
      <c r="AC126" s="33">
        <v>2073.3251320873633</v>
      </c>
      <c r="AD126" s="33">
        <v>2072.6927414932225</v>
      </c>
      <c r="AE126" s="33">
        <v>2071.1610632715201</v>
      </c>
    </row>
    <row r="128" spans="1:31">
      <c r="A128" s="19" t="s">
        <v>128</v>
      </c>
      <c r="B128" s="19" t="s">
        <v>129</v>
      </c>
      <c r="C128" s="19" t="s">
        <v>80</v>
      </c>
      <c r="D128" s="19" t="s">
        <v>89</v>
      </c>
      <c r="E128" s="19" t="s">
        <v>90</v>
      </c>
      <c r="F128" s="19" t="s">
        <v>91</v>
      </c>
      <c r="G128" s="19" t="s">
        <v>92</v>
      </c>
      <c r="H128" s="19" t="s">
        <v>93</v>
      </c>
      <c r="I128" s="19" t="s">
        <v>94</v>
      </c>
      <c r="J128" s="19" t="s">
        <v>95</v>
      </c>
      <c r="K128" s="19" t="s">
        <v>96</v>
      </c>
      <c r="L128" s="19" t="s">
        <v>97</v>
      </c>
      <c r="M128" s="19" t="s">
        <v>98</v>
      </c>
      <c r="N128" s="19" t="s">
        <v>99</v>
      </c>
      <c r="O128" s="19" t="s">
        <v>100</v>
      </c>
      <c r="P128" s="19" t="s">
        <v>101</v>
      </c>
      <c r="Q128" s="19" t="s">
        <v>102</v>
      </c>
      <c r="R128" s="19" t="s">
        <v>103</v>
      </c>
      <c r="S128" s="19" t="s">
        <v>104</v>
      </c>
      <c r="T128" s="19" t="s">
        <v>105</v>
      </c>
      <c r="U128" s="19" t="s">
        <v>106</v>
      </c>
      <c r="V128" s="19" t="s">
        <v>107</v>
      </c>
      <c r="W128" s="19" t="s">
        <v>108</v>
      </c>
      <c r="X128" s="19" t="s">
        <v>109</v>
      </c>
      <c r="Y128" s="19" t="s">
        <v>110</v>
      </c>
      <c r="Z128" s="19" t="s">
        <v>111</v>
      </c>
      <c r="AA128" s="19" t="s">
        <v>112</v>
      </c>
      <c r="AB128" s="19" t="s">
        <v>113</v>
      </c>
      <c r="AC128" s="19" t="s">
        <v>114</v>
      </c>
      <c r="AD128" s="19" t="s">
        <v>115</v>
      </c>
      <c r="AE128" s="19" t="s">
        <v>116</v>
      </c>
    </row>
    <row r="129" spans="1:31">
      <c r="A129" s="29" t="s">
        <v>130</v>
      </c>
      <c r="B129" s="29" t="s">
        <v>24</v>
      </c>
      <c r="C129" s="25">
        <v>5204.0163644035556</v>
      </c>
      <c r="D129" s="25">
        <v>5881.7329559323853</v>
      </c>
      <c r="E129" s="25">
        <v>6097.6203214993575</v>
      </c>
      <c r="F129" s="25">
        <v>6362.128422365372</v>
      </c>
      <c r="G129" s="25">
        <v>6503.666397460689</v>
      </c>
      <c r="H129" s="25">
        <v>7561.6004503787699</v>
      </c>
      <c r="I129" s="25">
        <v>7799.3332985901197</v>
      </c>
      <c r="J129" s="25">
        <v>7221.9230962379297</v>
      </c>
      <c r="K129" s="25">
        <v>7693.3553920600498</v>
      </c>
      <c r="L129" s="25">
        <v>8429.2141910026494</v>
      </c>
      <c r="M129" s="25">
        <v>9135.0771498269405</v>
      </c>
      <c r="N129" s="25">
        <v>9232.9947739396503</v>
      </c>
      <c r="O129" s="25">
        <v>9474.0929726439299</v>
      </c>
      <c r="P129" s="25">
        <v>9536.0352104847607</v>
      </c>
      <c r="Q129" s="25">
        <v>10952.210977414768</v>
      </c>
      <c r="R129" s="25">
        <v>11213.626697718659</v>
      </c>
      <c r="S129" s="25">
        <v>10409.25116656554</v>
      </c>
      <c r="T129" s="25">
        <v>11061.161299845451</v>
      </c>
      <c r="U129" s="25">
        <v>12074.425268124909</v>
      </c>
      <c r="V129" s="25">
        <v>12966.562421256851</v>
      </c>
      <c r="W129" s="25">
        <v>12905.931444146579</v>
      </c>
      <c r="X129" s="25">
        <v>13078.08817864133</v>
      </c>
      <c r="Y129" s="25">
        <v>13015.265195712531</v>
      </c>
      <c r="Z129" s="25">
        <v>14802.400829507151</v>
      </c>
      <c r="AA129" s="25">
        <v>15046.96791685021</v>
      </c>
      <c r="AB129" s="25">
        <v>13816.963495241409</v>
      </c>
      <c r="AC129" s="25">
        <v>14650.873038821461</v>
      </c>
      <c r="AD129" s="25">
        <v>15983.813710403039</v>
      </c>
      <c r="AE129" s="25">
        <v>17049.55139718857</v>
      </c>
    </row>
    <row r="130" spans="1:31">
      <c r="A130" s="29" t="s">
        <v>130</v>
      </c>
      <c r="B130" s="29" t="s">
        <v>77</v>
      </c>
      <c r="C130" s="33">
        <v>103.74372356915451</v>
      </c>
      <c r="D130" s="33">
        <v>114.240439722061</v>
      </c>
      <c r="E130" s="33">
        <v>137.92435712742801</v>
      </c>
      <c r="F130" s="33">
        <v>165.90026488018</v>
      </c>
      <c r="G130" s="33">
        <v>201.313023488998</v>
      </c>
      <c r="H130" s="33">
        <v>240.915850891113</v>
      </c>
      <c r="I130" s="33">
        <v>264.58415556907647</v>
      </c>
      <c r="J130" s="33">
        <v>289.73739634680749</v>
      </c>
      <c r="K130" s="33">
        <v>335.48614158248904</v>
      </c>
      <c r="L130" s="33">
        <v>383.00363436079004</v>
      </c>
      <c r="M130" s="33">
        <v>465.22075204417098</v>
      </c>
      <c r="N130" s="33">
        <v>500.52557754135</v>
      </c>
      <c r="O130" s="33">
        <v>543.876725046155</v>
      </c>
      <c r="P130" s="33">
        <v>577.09254762953492</v>
      </c>
      <c r="Q130" s="33">
        <v>608.91878009605</v>
      </c>
      <c r="R130" s="33">
        <v>631.88798867034507</v>
      </c>
      <c r="S130" s="33">
        <v>654.09910498285001</v>
      </c>
      <c r="T130" s="33">
        <v>675.51994481658505</v>
      </c>
      <c r="U130" s="33">
        <v>700.77837184333498</v>
      </c>
      <c r="V130" s="33">
        <v>721.10675005555004</v>
      </c>
      <c r="W130" s="33">
        <v>744.60863818644998</v>
      </c>
      <c r="X130" s="33">
        <v>768.47515194129505</v>
      </c>
      <c r="Y130" s="33">
        <v>793.55737583446501</v>
      </c>
      <c r="Z130" s="33">
        <v>797.02513593005995</v>
      </c>
      <c r="AA130" s="33">
        <v>801.42502158546006</v>
      </c>
      <c r="AB130" s="33">
        <v>803.76386625289501</v>
      </c>
      <c r="AC130" s="33">
        <v>807.36252816199999</v>
      </c>
      <c r="AD130" s="33">
        <v>807.79068505096006</v>
      </c>
      <c r="AE130" s="33">
        <v>807.15996271746997</v>
      </c>
    </row>
    <row r="131" spans="1:31">
      <c r="A131" s="29" t="s">
        <v>130</v>
      </c>
      <c r="B131" s="29" t="s">
        <v>78</v>
      </c>
      <c r="C131" s="33">
        <v>88.129268699645991</v>
      </c>
      <c r="D131" s="33">
        <v>97.021564651489001</v>
      </c>
      <c r="E131" s="33">
        <v>117.162092010498</v>
      </c>
      <c r="F131" s="33">
        <v>140.94180444908102</v>
      </c>
      <c r="G131" s="33">
        <v>170.99702905178049</v>
      </c>
      <c r="H131" s="33">
        <v>204.60765544748301</v>
      </c>
      <c r="I131" s="33">
        <v>224.74871568775151</v>
      </c>
      <c r="J131" s="33">
        <v>246.07607063865649</v>
      </c>
      <c r="K131" s="33">
        <v>284.99247991323449</v>
      </c>
      <c r="L131" s="33">
        <v>325.383812944412</v>
      </c>
      <c r="M131" s="33">
        <v>395.420777841568</v>
      </c>
      <c r="N131" s="33">
        <v>425.22314657020553</v>
      </c>
      <c r="O131" s="33">
        <v>461.79702500152547</v>
      </c>
      <c r="P131" s="33">
        <v>490.35393423843351</v>
      </c>
      <c r="Q131" s="33">
        <v>517.04638001060005</v>
      </c>
      <c r="R131" s="33">
        <v>536.82556633758497</v>
      </c>
      <c r="S131" s="33">
        <v>555.81613853454496</v>
      </c>
      <c r="T131" s="33">
        <v>574.06774980878504</v>
      </c>
      <c r="U131" s="33">
        <v>595.11757627486998</v>
      </c>
      <c r="V131" s="33">
        <v>612.76170148467997</v>
      </c>
      <c r="W131" s="33">
        <v>632.53670359039006</v>
      </c>
      <c r="X131" s="33">
        <v>652.48512977694998</v>
      </c>
      <c r="Y131" s="33">
        <v>674.52096390533006</v>
      </c>
      <c r="Z131" s="33">
        <v>677.41724882507003</v>
      </c>
      <c r="AA131" s="33">
        <v>680.36639414978004</v>
      </c>
      <c r="AB131" s="33">
        <v>682.99670392989992</v>
      </c>
      <c r="AC131" s="33">
        <v>685.990317409515</v>
      </c>
      <c r="AD131" s="33">
        <v>686.25337030887499</v>
      </c>
      <c r="AE131" s="33">
        <v>685.44892611503496</v>
      </c>
    </row>
    <row r="133" spans="1:31">
      <c r="A133" s="19" t="s">
        <v>128</v>
      </c>
      <c r="B133" s="19" t="s">
        <v>129</v>
      </c>
      <c r="C133" s="19" t="s">
        <v>80</v>
      </c>
      <c r="D133" s="19" t="s">
        <v>89</v>
      </c>
      <c r="E133" s="19" t="s">
        <v>90</v>
      </c>
      <c r="F133" s="19" t="s">
        <v>91</v>
      </c>
      <c r="G133" s="19" t="s">
        <v>92</v>
      </c>
      <c r="H133" s="19" t="s">
        <v>93</v>
      </c>
      <c r="I133" s="19" t="s">
        <v>94</v>
      </c>
      <c r="J133" s="19" t="s">
        <v>95</v>
      </c>
      <c r="K133" s="19" t="s">
        <v>96</v>
      </c>
      <c r="L133" s="19" t="s">
        <v>97</v>
      </c>
      <c r="M133" s="19" t="s">
        <v>98</v>
      </c>
      <c r="N133" s="19" t="s">
        <v>99</v>
      </c>
      <c r="O133" s="19" t="s">
        <v>100</v>
      </c>
      <c r="P133" s="19" t="s">
        <v>101</v>
      </c>
      <c r="Q133" s="19" t="s">
        <v>102</v>
      </c>
      <c r="R133" s="19" t="s">
        <v>103</v>
      </c>
      <c r="S133" s="19" t="s">
        <v>104</v>
      </c>
      <c r="T133" s="19" t="s">
        <v>105</v>
      </c>
      <c r="U133" s="19" t="s">
        <v>106</v>
      </c>
      <c r="V133" s="19" t="s">
        <v>107</v>
      </c>
      <c r="W133" s="19" t="s">
        <v>108</v>
      </c>
      <c r="X133" s="19" t="s">
        <v>109</v>
      </c>
      <c r="Y133" s="19" t="s">
        <v>110</v>
      </c>
      <c r="Z133" s="19" t="s">
        <v>111</v>
      </c>
      <c r="AA133" s="19" t="s">
        <v>112</v>
      </c>
      <c r="AB133" s="19" t="s">
        <v>113</v>
      </c>
      <c r="AC133" s="19" t="s">
        <v>114</v>
      </c>
      <c r="AD133" s="19" t="s">
        <v>115</v>
      </c>
      <c r="AE133" s="19" t="s">
        <v>116</v>
      </c>
    </row>
    <row r="134" spans="1:31">
      <c r="A134" s="29" t="s">
        <v>131</v>
      </c>
      <c r="B134" s="29" t="s">
        <v>24</v>
      </c>
      <c r="C134" s="25">
        <v>5567.3647801681027</v>
      </c>
      <c r="D134" s="25">
        <v>6252.7150515366466</v>
      </c>
      <c r="E134" s="25">
        <v>6535.0958475675361</v>
      </c>
      <c r="F134" s="25">
        <v>6564.9107870160369</v>
      </c>
      <c r="G134" s="25">
        <v>6903.5367004008858</v>
      </c>
      <c r="H134" s="25">
        <v>7623.4302732766901</v>
      </c>
      <c r="I134" s="25">
        <v>7934.36653259782</v>
      </c>
      <c r="J134" s="25">
        <v>6899.0674360226967</v>
      </c>
      <c r="K134" s="25">
        <v>7734.7975398438502</v>
      </c>
      <c r="L134" s="25">
        <v>8266.424146480309</v>
      </c>
      <c r="M134" s="25">
        <v>9020.1611288905497</v>
      </c>
      <c r="N134" s="25">
        <v>9268.2690409682109</v>
      </c>
      <c r="O134" s="25">
        <v>9263.1606952377806</v>
      </c>
      <c r="P134" s="25">
        <v>9754.2534848415999</v>
      </c>
      <c r="Q134" s="25">
        <v>10771.5054458921</v>
      </c>
      <c r="R134" s="25">
        <v>11127.70484734889</v>
      </c>
      <c r="S134" s="25">
        <v>9702.5719029807005</v>
      </c>
      <c r="T134" s="25">
        <v>10828.620654091001</v>
      </c>
      <c r="U134" s="25">
        <v>11489.880817383681</v>
      </c>
      <c r="V134" s="25">
        <v>12365.400182793981</v>
      </c>
      <c r="W134" s="25">
        <v>12482.623348748539</v>
      </c>
      <c r="X134" s="25">
        <v>12281.913796102119</v>
      </c>
      <c r="Y134" s="25">
        <v>12714.221732317299</v>
      </c>
      <c r="Z134" s="25">
        <v>13851.03457588841</v>
      </c>
      <c r="AA134" s="25">
        <v>14256.957220044111</v>
      </c>
      <c r="AB134" s="25">
        <v>12334.570720996589</v>
      </c>
      <c r="AC134" s="25">
        <v>13776.166562737901</v>
      </c>
      <c r="AD134" s="25">
        <v>14614.454780622971</v>
      </c>
      <c r="AE134" s="25">
        <v>15684.62059049882</v>
      </c>
    </row>
    <row r="135" spans="1:31">
      <c r="A135" s="29" t="s">
        <v>131</v>
      </c>
      <c r="B135" s="29" t="s">
        <v>77</v>
      </c>
      <c r="C135" s="33">
        <v>46.105890129089346</v>
      </c>
      <c r="D135" s="33">
        <v>51.289798426627996</v>
      </c>
      <c r="E135" s="33">
        <v>62.889781717300004</v>
      </c>
      <c r="F135" s="33">
        <v>76.943827347517001</v>
      </c>
      <c r="G135" s="33">
        <v>94.107948667526003</v>
      </c>
      <c r="H135" s="33">
        <v>114.33899050891399</v>
      </c>
      <c r="I135" s="33">
        <v>129.44047841191249</v>
      </c>
      <c r="J135" s="33">
        <v>144.185034614801</v>
      </c>
      <c r="K135" s="33">
        <v>167.61894687271101</v>
      </c>
      <c r="L135" s="33">
        <v>204.80059560298901</v>
      </c>
      <c r="M135" s="33">
        <v>260.29553428351852</v>
      </c>
      <c r="N135" s="33">
        <v>292.01824688911398</v>
      </c>
      <c r="O135" s="33">
        <v>328.19977596914748</v>
      </c>
      <c r="P135" s="33">
        <v>357.95186254978148</v>
      </c>
      <c r="Q135" s="33">
        <v>385.72100204372401</v>
      </c>
      <c r="R135" s="33">
        <v>407.77799359512301</v>
      </c>
      <c r="S135" s="33">
        <v>429.08943404889101</v>
      </c>
      <c r="T135" s="33">
        <v>449.0439757118225</v>
      </c>
      <c r="U135" s="33">
        <v>469.66401275396299</v>
      </c>
      <c r="V135" s="33">
        <v>492.08753450584402</v>
      </c>
      <c r="W135" s="33">
        <v>514.83544839763499</v>
      </c>
      <c r="X135" s="33">
        <v>538.00253143310499</v>
      </c>
      <c r="Y135" s="33">
        <v>561.694688825605</v>
      </c>
      <c r="Z135" s="33">
        <v>566.60501416981003</v>
      </c>
      <c r="AA135" s="33">
        <v>572.219630055425</v>
      </c>
      <c r="AB135" s="33">
        <v>576.72738189506492</v>
      </c>
      <c r="AC135" s="33">
        <v>581.92536071204995</v>
      </c>
      <c r="AD135" s="33">
        <v>583.26999734210506</v>
      </c>
      <c r="AE135" s="33">
        <v>585.63884174656494</v>
      </c>
    </row>
    <row r="136" spans="1:31">
      <c r="A136" s="29" t="s">
        <v>131</v>
      </c>
      <c r="B136" s="29" t="s">
        <v>78</v>
      </c>
      <c r="C136" s="33">
        <v>39.157200163602802</v>
      </c>
      <c r="D136" s="33">
        <v>43.575523690938951</v>
      </c>
      <c r="E136" s="33">
        <v>53.417701413631001</v>
      </c>
      <c r="F136" s="33">
        <v>65.378797556087008</v>
      </c>
      <c r="G136" s="33">
        <v>79.918573579788003</v>
      </c>
      <c r="H136" s="33">
        <v>97.095475473403496</v>
      </c>
      <c r="I136" s="33">
        <v>109.91620835781049</v>
      </c>
      <c r="J136" s="33">
        <v>122.515895420074</v>
      </c>
      <c r="K136" s="33">
        <v>142.43759643554651</v>
      </c>
      <c r="L136" s="33">
        <v>173.90882025623301</v>
      </c>
      <c r="M136" s="33">
        <v>221.11889532279952</v>
      </c>
      <c r="N136" s="33">
        <v>248.1634925518035</v>
      </c>
      <c r="O136" s="33">
        <v>278.71581577968595</v>
      </c>
      <c r="P136" s="33">
        <v>303.947362812042</v>
      </c>
      <c r="Q136" s="33">
        <v>327.61118205070449</v>
      </c>
      <c r="R136" s="33">
        <v>346.36675619506804</v>
      </c>
      <c r="S136" s="33">
        <v>364.47440850448601</v>
      </c>
      <c r="T136" s="33">
        <v>381.53449554443347</v>
      </c>
      <c r="U136" s="33">
        <v>399.00587103652947</v>
      </c>
      <c r="V136" s="33">
        <v>418.16863727188098</v>
      </c>
      <c r="W136" s="33">
        <v>437.56871479225151</v>
      </c>
      <c r="X136" s="33">
        <v>456.742569591522</v>
      </c>
      <c r="Y136" s="33">
        <v>477.24660862350453</v>
      </c>
      <c r="Z136" s="33">
        <v>481.30817297458651</v>
      </c>
      <c r="AA136" s="33">
        <v>486.31687499999998</v>
      </c>
      <c r="AB136" s="33">
        <v>489.67396982955898</v>
      </c>
      <c r="AC136" s="33">
        <v>494.6069086875915</v>
      </c>
      <c r="AD136" s="33">
        <v>495.58239173126196</v>
      </c>
      <c r="AE136" s="33">
        <v>497.32071732330297</v>
      </c>
    </row>
    <row r="138" spans="1:31">
      <c r="A138" s="19" t="s">
        <v>128</v>
      </c>
      <c r="B138" s="19" t="s">
        <v>129</v>
      </c>
      <c r="C138" s="19" t="s">
        <v>80</v>
      </c>
      <c r="D138" s="19" t="s">
        <v>89</v>
      </c>
      <c r="E138" s="19" t="s">
        <v>90</v>
      </c>
      <c r="F138" s="19" t="s">
        <v>91</v>
      </c>
      <c r="G138" s="19" t="s">
        <v>92</v>
      </c>
      <c r="H138" s="19" t="s">
        <v>93</v>
      </c>
      <c r="I138" s="19" t="s">
        <v>94</v>
      </c>
      <c r="J138" s="19" t="s">
        <v>95</v>
      </c>
      <c r="K138" s="19" t="s">
        <v>96</v>
      </c>
      <c r="L138" s="19" t="s">
        <v>97</v>
      </c>
      <c r="M138" s="19" t="s">
        <v>98</v>
      </c>
      <c r="N138" s="19" t="s">
        <v>99</v>
      </c>
      <c r="O138" s="19" t="s">
        <v>100</v>
      </c>
      <c r="P138" s="19" t="s">
        <v>101</v>
      </c>
      <c r="Q138" s="19" t="s">
        <v>102</v>
      </c>
      <c r="R138" s="19" t="s">
        <v>103</v>
      </c>
      <c r="S138" s="19" t="s">
        <v>104</v>
      </c>
      <c r="T138" s="19" t="s">
        <v>105</v>
      </c>
      <c r="U138" s="19" t="s">
        <v>106</v>
      </c>
      <c r="V138" s="19" t="s">
        <v>107</v>
      </c>
      <c r="W138" s="19" t="s">
        <v>108</v>
      </c>
      <c r="X138" s="19" t="s">
        <v>109</v>
      </c>
      <c r="Y138" s="19" t="s">
        <v>110</v>
      </c>
      <c r="Z138" s="19" t="s">
        <v>111</v>
      </c>
      <c r="AA138" s="19" t="s">
        <v>112</v>
      </c>
      <c r="AB138" s="19" t="s">
        <v>113</v>
      </c>
      <c r="AC138" s="19" t="s">
        <v>114</v>
      </c>
      <c r="AD138" s="19" t="s">
        <v>115</v>
      </c>
      <c r="AE138" s="19" t="s">
        <v>116</v>
      </c>
    </row>
    <row r="139" spans="1:31">
      <c r="A139" s="29" t="s">
        <v>132</v>
      </c>
      <c r="B139" s="29" t="s">
        <v>24</v>
      </c>
      <c r="C139" s="25">
        <v>4329.4005041480232</v>
      </c>
      <c r="D139" s="25">
        <v>4908.7952105399454</v>
      </c>
      <c r="E139" s="25">
        <v>5934.1919389792947</v>
      </c>
      <c r="F139" s="25">
        <v>6528.7695988096721</v>
      </c>
      <c r="G139" s="25">
        <v>6863.0056975854886</v>
      </c>
      <c r="H139" s="25">
        <v>8027.2366784785918</v>
      </c>
      <c r="I139" s="25">
        <v>8796.0993784604689</v>
      </c>
      <c r="J139" s="25">
        <v>8929.0801471955092</v>
      </c>
      <c r="K139" s="25">
        <v>9626.1225133886801</v>
      </c>
      <c r="L139" s="25">
        <v>10179.64035616822</v>
      </c>
      <c r="M139" s="25">
        <v>9984.4368115758607</v>
      </c>
      <c r="N139" s="25">
        <v>10760.829080698521</v>
      </c>
      <c r="O139" s="25">
        <v>10744.888688517151</v>
      </c>
      <c r="P139" s="25">
        <v>10455.004946298392</v>
      </c>
      <c r="Q139" s="25">
        <v>11440.45690354096</v>
      </c>
      <c r="R139" s="25">
        <v>11800.61312342042</v>
      </c>
      <c r="S139" s="25">
        <v>11528.25927778215</v>
      </c>
      <c r="T139" s="25">
        <v>12300.938733937681</v>
      </c>
      <c r="U139" s="25">
        <v>13053.83493765212</v>
      </c>
      <c r="V139" s="25">
        <v>12807.488083087621</v>
      </c>
      <c r="W139" s="25">
        <v>13660.681962884009</v>
      </c>
      <c r="X139" s="25">
        <v>13556.18027178227</v>
      </c>
      <c r="Y139" s="25">
        <v>13075.879151775231</v>
      </c>
      <c r="Z139" s="25">
        <v>14262.8400680779</v>
      </c>
      <c r="AA139" s="25">
        <v>14649.24570918001</v>
      </c>
      <c r="AB139" s="25">
        <v>14279.69330392839</v>
      </c>
      <c r="AC139" s="25">
        <v>15258.36953244508</v>
      </c>
      <c r="AD139" s="25">
        <v>16219.6450085332</v>
      </c>
      <c r="AE139" s="25">
        <v>15845.632355666681</v>
      </c>
    </row>
    <row r="140" spans="1:31">
      <c r="A140" s="29" t="s">
        <v>132</v>
      </c>
      <c r="B140" s="29" t="s">
        <v>77</v>
      </c>
      <c r="C140" s="33">
        <v>60.361494900226496</v>
      </c>
      <c r="D140" s="33">
        <v>72.320243375062503</v>
      </c>
      <c r="E140" s="33">
        <v>86.681847811341001</v>
      </c>
      <c r="F140" s="33">
        <v>103.65418734121299</v>
      </c>
      <c r="G140" s="33">
        <v>127.6657987732885</v>
      </c>
      <c r="H140" s="33">
        <v>157.9156370261905</v>
      </c>
      <c r="I140" s="33">
        <v>187.36083002841448</v>
      </c>
      <c r="J140" s="33">
        <v>216.0942103523015</v>
      </c>
      <c r="K140" s="33">
        <v>267.367907112002</v>
      </c>
      <c r="L140" s="33">
        <v>312.78584060065447</v>
      </c>
      <c r="M140" s="33">
        <v>390.695545523703</v>
      </c>
      <c r="N140" s="33">
        <v>438.52070919656745</v>
      </c>
      <c r="O140" s="33">
        <v>483.41096936464299</v>
      </c>
      <c r="P140" s="33">
        <v>517.67175364160505</v>
      </c>
      <c r="Q140" s="33">
        <v>549.90186324786998</v>
      </c>
      <c r="R140" s="33">
        <v>574.08388901954504</v>
      </c>
      <c r="S140" s="33">
        <v>596.42332672023508</v>
      </c>
      <c r="T140" s="33">
        <v>621.88786826753505</v>
      </c>
      <c r="U140" s="33">
        <v>649.62785507869501</v>
      </c>
      <c r="V140" s="33">
        <v>672.01441700458508</v>
      </c>
      <c r="W140" s="33">
        <v>699.03628544390006</v>
      </c>
      <c r="X140" s="33">
        <v>727.08285821961999</v>
      </c>
      <c r="Y140" s="33">
        <v>754.49915091466494</v>
      </c>
      <c r="Z140" s="33">
        <v>759.03643472098997</v>
      </c>
      <c r="AA140" s="33">
        <v>765.41792904663009</v>
      </c>
      <c r="AB140" s="33">
        <v>768.306993955135</v>
      </c>
      <c r="AC140" s="33">
        <v>774.81176727867</v>
      </c>
      <c r="AD140" s="33">
        <v>775.19145273589993</v>
      </c>
      <c r="AE140" s="33">
        <v>774.80998912703501</v>
      </c>
    </row>
    <row r="141" spans="1:31">
      <c r="A141" s="29" t="s">
        <v>132</v>
      </c>
      <c r="B141" s="29" t="s">
        <v>78</v>
      </c>
      <c r="C141" s="33">
        <v>51.3066448535915</v>
      </c>
      <c r="D141" s="33">
        <v>61.451198442458995</v>
      </c>
      <c r="E141" s="33">
        <v>73.659837475776499</v>
      </c>
      <c r="F141" s="33">
        <v>88.082971834659503</v>
      </c>
      <c r="G141" s="33">
        <v>108.470634001493</v>
      </c>
      <c r="H141" s="33">
        <v>134.1928176865575</v>
      </c>
      <c r="I141" s="33">
        <v>159.19155989211751</v>
      </c>
      <c r="J141" s="33">
        <v>183.54751978397348</v>
      </c>
      <c r="K141" s="33">
        <v>227.0259958827495</v>
      </c>
      <c r="L141" s="33">
        <v>265.68989357614498</v>
      </c>
      <c r="M141" s="33">
        <v>331.83895578479752</v>
      </c>
      <c r="N141" s="33">
        <v>372.61138215541797</v>
      </c>
      <c r="O141" s="33">
        <v>410.83125984382599</v>
      </c>
      <c r="P141" s="33">
        <v>439.66761757278402</v>
      </c>
      <c r="Q141" s="33">
        <v>467.28120572090148</v>
      </c>
      <c r="R141" s="33">
        <v>487.89141758727999</v>
      </c>
      <c r="S141" s="33">
        <v>506.91546948074995</v>
      </c>
      <c r="T141" s="33">
        <v>527.95990794944498</v>
      </c>
      <c r="U141" s="33">
        <v>551.64849860465506</v>
      </c>
      <c r="V141" s="33">
        <v>570.53880249022995</v>
      </c>
      <c r="W141" s="33">
        <v>593.98818820762494</v>
      </c>
      <c r="X141" s="33">
        <v>617.41310619926003</v>
      </c>
      <c r="Y141" s="33">
        <v>640.99210364532007</v>
      </c>
      <c r="Z141" s="33">
        <v>644.58390899753499</v>
      </c>
      <c r="AA141" s="33">
        <v>650.05554519843997</v>
      </c>
      <c r="AB141" s="33">
        <v>652.39523247003501</v>
      </c>
      <c r="AC141" s="33">
        <v>658.15531771850499</v>
      </c>
      <c r="AD141" s="33">
        <v>658.60523070907504</v>
      </c>
      <c r="AE141" s="33">
        <v>658.29534521675009</v>
      </c>
    </row>
    <row r="143" spans="1:31">
      <c r="A143" s="19" t="s">
        <v>128</v>
      </c>
      <c r="B143" s="19" t="s">
        <v>129</v>
      </c>
      <c r="C143" s="19" t="s">
        <v>80</v>
      </c>
      <c r="D143" s="19" t="s">
        <v>89</v>
      </c>
      <c r="E143" s="19" t="s">
        <v>90</v>
      </c>
      <c r="F143" s="19" t="s">
        <v>91</v>
      </c>
      <c r="G143" s="19" t="s">
        <v>92</v>
      </c>
      <c r="H143" s="19" t="s">
        <v>93</v>
      </c>
      <c r="I143" s="19" t="s">
        <v>94</v>
      </c>
      <c r="J143" s="19" t="s">
        <v>95</v>
      </c>
      <c r="K143" s="19" t="s">
        <v>96</v>
      </c>
      <c r="L143" s="19" t="s">
        <v>97</v>
      </c>
      <c r="M143" s="19" t="s">
        <v>98</v>
      </c>
      <c r="N143" s="19" t="s">
        <v>99</v>
      </c>
      <c r="O143" s="19" t="s">
        <v>100</v>
      </c>
      <c r="P143" s="19" t="s">
        <v>101</v>
      </c>
      <c r="Q143" s="19" t="s">
        <v>102</v>
      </c>
      <c r="R143" s="19" t="s">
        <v>103</v>
      </c>
      <c r="S143" s="19" t="s">
        <v>104</v>
      </c>
      <c r="T143" s="19" t="s">
        <v>105</v>
      </c>
      <c r="U143" s="19" t="s">
        <v>106</v>
      </c>
      <c r="V143" s="19" t="s">
        <v>107</v>
      </c>
      <c r="W143" s="19" t="s">
        <v>108</v>
      </c>
      <c r="X143" s="19" t="s">
        <v>109</v>
      </c>
      <c r="Y143" s="19" t="s">
        <v>110</v>
      </c>
      <c r="Z143" s="19" t="s">
        <v>111</v>
      </c>
      <c r="AA143" s="19" t="s">
        <v>112</v>
      </c>
      <c r="AB143" s="19" t="s">
        <v>113</v>
      </c>
      <c r="AC143" s="19" t="s">
        <v>114</v>
      </c>
      <c r="AD143" s="19" t="s">
        <v>115</v>
      </c>
      <c r="AE143" s="19" t="s">
        <v>116</v>
      </c>
    </row>
    <row r="144" spans="1:31">
      <c r="A144" s="29" t="s">
        <v>133</v>
      </c>
      <c r="B144" s="29" t="s">
        <v>24</v>
      </c>
      <c r="C144" s="25">
        <v>2623.5452359171313</v>
      </c>
      <c r="D144" s="25">
        <v>2798.1477668906159</v>
      </c>
      <c r="E144" s="25">
        <v>2996.8814511672731</v>
      </c>
      <c r="F144" s="25">
        <v>3008.3833572973863</v>
      </c>
      <c r="G144" s="25">
        <v>2949.0754802809438</v>
      </c>
      <c r="H144" s="25">
        <v>3160.1857366147278</v>
      </c>
      <c r="I144" s="25">
        <v>3360.8341703059659</v>
      </c>
      <c r="J144" s="25">
        <v>3300.463996339839</v>
      </c>
      <c r="K144" s="25">
        <v>3533.7408493067269</v>
      </c>
      <c r="L144" s="25">
        <v>3645.3258054173948</v>
      </c>
      <c r="M144" s="25">
        <v>3718.3325066146031</v>
      </c>
      <c r="N144" s="25">
        <v>3905.458895445196</v>
      </c>
      <c r="O144" s="25">
        <v>3875.3562605586121</v>
      </c>
      <c r="P144" s="25">
        <v>3779.464328219678</v>
      </c>
      <c r="Q144" s="25">
        <v>4028.9272569281384</v>
      </c>
      <c r="R144" s="25">
        <v>4246.1349106342295</v>
      </c>
      <c r="S144" s="25">
        <v>4126.3156933502596</v>
      </c>
      <c r="T144" s="25">
        <v>4379.7080439660804</v>
      </c>
      <c r="U144" s="25">
        <v>4502.8278019530499</v>
      </c>
      <c r="V144" s="25">
        <v>4576.0415382380797</v>
      </c>
      <c r="W144" s="25">
        <v>4756.5855560100399</v>
      </c>
      <c r="X144" s="25">
        <v>4662.40553163</v>
      </c>
      <c r="Y144" s="25">
        <v>4501.1597708139598</v>
      </c>
      <c r="Z144" s="25">
        <v>4782.4214016851301</v>
      </c>
      <c r="AA144" s="25">
        <v>5031.6477666343599</v>
      </c>
      <c r="AB144" s="25">
        <v>4870.1344042339006</v>
      </c>
      <c r="AC144" s="25">
        <v>5185.5389204543098</v>
      </c>
      <c r="AD144" s="25">
        <v>5354.2665904202604</v>
      </c>
      <c r="AE144" s="25">
        <v>5426.7292303408003</v>
      </c>
    </row>
    <row r="145" spans="1:31">
      <c r="A145" s="29" t="s">
        <v>133</v>
      </c>
      <c r="B145" s="29" t="s">
        <v>77</v>
      </c>
      <c r="C145" s="33">
        <v>56.735401081919505</v>
      </c>
      <c r="D145" s="33">
        <v>76.760957679032998</v>
      </c>
      <c r="E145" s="33">
        <v>80.336397202253011</v>
      </c>
      <c r="F145" s="33">
        <v>83.77517680597299</v>
      </c>
      <c r="G145" s="33">
        <v>87.4369384784695</v>
      </c>
      <c r="H145" s="33">
        <v>94.393830517411004</v>
      </c>
      <c r="I145" s="33">
        <v>101.22300673103301</v>
      </c>
      <c r="J145" s="33">
        <v>107.734993650734</v>
      </c>
      <c r="K145" s="33">
        <v>120.7804110527035</v>
      </c>
      <c r="L145" s="33">
        <v>134.14774963712648</v>
      </c>
      <c r="M145" s="33">
        <v>160.92800517952401</v>
      </c>
      <c r="N145" s="33">
        <v>168.86992278051349</v>
      </c>
      <c r="O145" s="33">
        <v>178.895563654184</v>
      </c>
      <c r="P145" s="33">
        <v>186.81020535659749</v>
      </c>
      <c r="Q145" s="33">
        <v>193.69299778652152</v>
      </c>
      <c r="R145" s="33">
        <v>198.5959611163135</v>
      </c>
      <c r="S145" s="33">
        <v>201.83999430489499</v>
      </c>
      <c r="T145" s="33">
        <v>206.63330045509301</v>
      </c>
      <c r="U145" s="33">
        <v>210.45005520743101</v>
      </c>
      <c r="V145" s="33">
        <v>212.78986932742549</v>
      </c>
      <c r="W145" s="33">
        <v>216.72619612789151</v>
      </c>
      <c r="X145" s="33">
        <v>220.94628909730901</v>
      </c>
      <c r="Y145" s="33">
        <v>226.20156468015901</v>
      </c>
      <c r="Z145" s="33">
        <v>224.80235239937898</v>
      </c>
      <c r="AA145" s="33">
        <v>224.568797421455</v>
      </c>
      <c r="AB145" s="33">
        <v>222.36576342201201</v>
      </c>
      <c r="AC145" s="33">
        <v>222.96248506641351</v>
      </c>
      <c r="AD145" s="33">
        <v>220.68549662637699</v>
      </c>
      <c r="AE145" s="33">
        <v>218.57769568657849</v>
      </c>
    </row>
    <row r="146" spans="1:31">
      <c r="A146" s="29" t="s">
        <v>133</v>
      </c>
      <c r="B146" s="29" t="s">
        <v>78</v>
      </c>
      <c r="C146" s="33">
        <v>48.207610889911649</v>
      </c>
      <c r="D146" s="33">
        <v>65.215973059296502</v>
      </c>
      <c r="E146" s="33">
        <v>68.281726707458489</v>
      </c>
      <c r="F146" s="33">
        <v>71.177472268938999</v>
      </c>
      <c r="G146" s="33">
        <v>74.249787825584008</v>
      </c>
      <c r="H146" s="33">
        <v>80.157815407752494</v>
      </c>
      <c r="I146" s="33">
        <v>86.026891168117487</v>
      </c>
      <c r="J146" s="33">
        <v>91.522718880235999</v>
      </c>
      <c r="K146" s="33">
        <v>102.62078503608701</v>
      </c>
      <c r="L146" s="33">
        <v>114.0144989147185</v>
      </c>
      <c r="M146" s="33">
        <v>136.64069033610801</v>
      </c>
      <c r="N146" s="33">
        <v>143.42843630981397</v>
      </c>
      <c r="O146" s="33">
        <v>151.93446887207</v>
      </c>
      <c r="P146" s="33">
        <v>158.635736095428</v>
      </c>
      <c r="Q146" s="33">
        <v>164.4393369045255</v>
      </c>
      <c r="R146" s="33">
        <v>168.60893116462199</v>
      </c>
      <c r="S146" s="33">
        <v>171.39228346300098</v>
      </c>
      <c r="T146" s="33">
        <v>175.47959601593001</v>
      </c>
      <c r="U146" s="33">
        <v>178.81720095062249</v>
      </c>
      <c r="V146" s="33">
        <v>180.85860993146849</v>
      </c>
      <c r="W146" s="33">
        <v>183.981905306816</v>
      </c>
      <c r="X146" s="33">
        <v>187.745904390335</v>
      </c>
      <c r="Y146" s="33">
        <v>192.10204890727951</v>
      </c>
      <c r="Z146" s="33">
        <v>190.976062203884</v>
      </c>
      <c r="AA146" s="33">
        <v>190.61556316709502</v>
      </c>
      <c r="AB146" s="33">
        <v>188.96502816009502</v>
      </c>
      <c r="AC146" s="33">
        <v>189.485049544334</v>
      </c>
      <c r="AD146" s="33">
        <v>187.53191263103452</v>
      </c>
      <c r="AE146" s="33">
        <v>185.66234979820248</v>
      </c>
    </row>
    <row r="148" spans="1:31">
      <c r="A148" s="19" t="s">
        <v>128</v>
      </c>
      <c r="B148" s="19" t="s">
        <v>129</v>
      </c>
      <c r="C148" s="19" t="s">
        <v>80</v>
      </c>
      <c r="D148" s="19" t="s">
        <v>89</v>
      </c>
      <c r="E148" s="19" t="s">
        <v>90</v>
      </c>
      <c r="F148" s="19" t="s">
        <v>91</v>
      </c>
      <c r="G148" s="19" t="s">
        <v>92</v>
      </c>
      <c r="H148" s="19" t="s">
        <v>93</v>
      </c>
      <c r="I148" s="19" t="s">
        <v>94</v>
      </c>
      <c r="J148" s="19" t="s">
        <v>95</v>
      </c>
      <c r="K148" s="19" t="s">
        <v>96</v>
      </c>
      <c r="L148" s="19" t="s">
        <v>97</v>
      </c>
      <c r="M148" s="19" t="s">
        <v>98</v>
      </c>
      <c r="N148" s="19" t="s">
        <v>99</v>
      </c>
      <c r="O148" s="19" t="s">
        <v>100</v>
      </c>
      <c r="P148" s="19" t="s">
        <v>101</v>
      </c>
      <c r="Q148" s="19" t="s">
        <v>102</v>
      </c>
      <c r="R148" s="19" t="s">
        <v>103</v>
      </c>
      <c r="S148" s="19" t="s">
        <v>104</v>
      </c>
      <c r="T148" s="19" t="s">
        <v>105</v>
      </c>
      <c r="U148" s="19" t="s">
        <v>106</v>
      </c>
      <c r="V148" s="19" t="s">
        <v>107</v>
      </c>
      <c r="W148" s="19" t="s">
        <v>108</v>
      </c>
      <c r="X148" s="19" t="s">
        <v>109</v>
      </c>
      <c r="Y148" s="19" t="s">
        <v>110</v>
      </c>
      <c r="Z148" s="19" t="s">
        <v>111</v>
      </c>
      <c r="AA148" s="19" t="s">
        <v>112</v>
      </c>
      <c r="AB148" s="19" t="s">
        <v>113</v>
      </c>
      <c r="AC148" s="19" t="s">
        <v>114</v>
      </c>
      <c r="AD148" s="19" t="s">
        <v>115</v>
      </c>
      <c r="AE148" s="19" t="s">
        <v>116</v>
      </c>
    </row>
    <row r="149" spans="1:31">
      <c r="A149" s="29" t="s">
        <v>134</v>
      </c>
      <c r="B149" s="29" t="s">
        <v>24</v>
      </c>
      <c r="C149" s="25">
        <v>241.79817873837229</v>
      </c>
      <c r="D149" s="25">
        <v>259.28854378507316</v>
      </c>
      <c r="E149" s="25">
        <v>284.76618183761872</v>
      </c>
      <c r="F149" s="25">
        <v>301.56862867177608</v>
      </c>
      <c r="G149" s="25">
        <v>300.93469233675029</v>
      </c>
      <c r="H149" s="25">
        <v>340.45096227617108</v>
      </c>
      <c r="I149" s="25">
        <v>359.63478268002149</v>
      </c>
      <c r="J149" s="25">
        <v>360.3472853992248</v>
      </c>
      <c r="K149" s="25">
        <v>374.3480531475231</v>
      </c>
      <c r="L149" s="25">
        <v>393.62024028721072</v>
      </c>
      <c r="M149" s="25">
        <v>404.78018036997025</v>
      </c>
      <c r="N149" s="25">
        <v>437.3264746696247</v>
      </c>
      <c r="O149" s="25">
        <v>455.53547490942287</v>
      </c>
      <c r="P149" s="25">
        <v>452.12456586110665</v>
      </c>
      <c r="Q149" s="25">
        <v>503.52862764464118</v>
      </c>
      <c r="R149" s="25">
        <v>526.40529819333881</v>
      </c>
      <c r="S149" s="25">
        <v>536.96898101264901</v>
      </c>
      <c r="T149" s="25">
        <v>559.14074222887632</v>
      </c>
      <c r="U149" s="25">
        <v>589.68877635512104</v>
      </c>
      <c r="V149" s="25">
        <v>603.14410764586819</v>
      </c>
      <c r="W149" s="25">
        <v>635.053139570795</v>
      </c>
      <c r="X149" s="25">
        <v>649.96722579048901</v>
      </c>
      <c r="Y149" s="25">
        <v>636.93035233162095</v>
      </c>
      <c r="Z149" s="25">
        <v>701.91381017989102</v>
      </c>
      <c r="AA149" s="25">
        <v>726.32898513385999</v>
      </c>
      <c r="AB149" s="25">
        <v>725.28386234771301</v>
      </c>
      <c r="AC149" s="25">
        <v>750.54211889836802</v>
      </c>
      <c r="AD149" s="25">
        <v>789.85005382767997</v>
      </c>
      <c r="AE149" s="25">
        <v>795.67981828481402</v>
      </c>
    </row>
    <row r="150" spans="1:31">
      <c r="A150" s="29" t="s">
        <v>134</v>
      </c>
      <c r="B150" s="29" t="s">
        <v>77</v>
      </c>
      <c r="C150" s="33">
        <v>7.3456251370720498</v>
      </c>
      <c r="D150" s="33">
        <v>8.1541001862287494</v>
      </c>
      <c r="E150" s="33">
        <v>9.5731847245991002</v>
      </c>
      <c r="F150" s="33">
        <v>11.6425749379396</v>
      </c>
      <c r="G150" s="33">
        <v>14.216750191450101</v>
      </c>
      <c r="H150" s="33">
        <v>17.3794745081663</v>
      </c>
      <c r="I150" s="33">
        <v>19.998050141155701</v>
      </c>
      <c r="J150" s="33">
        <v>22.398675307929501</v>
      </c>
      <c r="K150" s="33">
        <v>25.248849699795198</v>
      </c>
      <c r="L150" s="33">
        <v>28.185774361304897</v>
      </c>
      <c r="M150" s="33">
        <v>33.67841075778005</v>
      </c>
      <c r="N150" s="33">
        <v>36.010453722100699</v>
      </c>
      <c r="O150" s="33">
        <v>38.778075634241098</v>
      </c>
      <c r="P150" s="33">
        <v>40.869949803352348</v>
      </c>
      <c r="Q150" s="33">
        <v>42.898341199807803</v>
      </c>
      <c r="R150" s="33">
        <v>44.422135379314398</v>
      </c>
      <c r="S150" s="33">
        <v>46.009150459766353</v>
      </c>
      <c r="T150" s="33">
        <v>47.465075267553303</v>
      </c>
      <c r="U150" s="33">
        <v>48.775050077676752</v>
      </c>
      <c r="V150" s="33">
        <v>49.803350648879999</v>
      </c>
      <c r="W150" s="33">
        <v>50.953655810296496</v>
      </c>
      <c r="X150" s="33">
        <v>52.207881865978003</v>
      </c>
      <c r="Y150" s="33">
        <v>53.523885328292501</v>
      </c>
      <c r="Z150" s="33">
        <v>53.2745755854245</v>
      </c>
      <c r="AA150" s="33">
        <v>53.242279740095</v>
      </c>
      <c r="AB150" s="33">
        <v>53.094650021954997</v>
      </c>
      <c r="AC150" s="33">
        <v>53.069999188125003</v>
      </c>
      <c r="AD150" s="33">
        <v>52.632270250796999</v>
      </c>
      <c r="AE150" s="33">
        <v>52.321824946403503</v>
      </c>
    </row>
    <row r="151" spans="1:31">
      <c r="A151" s="29" t="s">
        <v>134</v>
      </c>
      <c r="B151" s="29" t="s">
        <v>78</v>
      </c>
      <c r="C151" s="33">
        <v>6.2396751192211992</v>
      </c>
      <c r="D151" s="33">
        <v>6.9295251521468</v>
      </c>
      <c r="E151" s="33">
        <v>8.1325197486876988</v>
      </c>
      <c r="F151" s="33">
        <v>9.8882999682425989</v>
      </c>
      <c r="G151" s="33">
        <v>12.081500136554199</v>
      </c>
      <c r="H151" s="33">
        <v>14.766074624061551</v>
      </c>
      <c r="I151" s="33">
        <v>16.988785115003548</v>
      </c>
      <c r="J151" s="33">
        <v>19.037025336548648</v>
      </c>
      <c r="K151" s="33">
        <v>21.439649756252752</v>
      </c>
      <c r="L151" s="33">
        <v>23.94217440128325</v>
      </c>
      <c r="M151" s="33">
        <v>28.62348561018705</v>
      </c>
      <c r="N151" s="33">
        <v>30.590408924520002</v>
      </c>
      <c r="O151" s="33">
        <v>32.9444507962465</v>
      </c>
      <c r="P151" s="33">
        <v>34.713325115293252</v>
      </c>
      <c r="Q151" s="33">
        <v>36.4422255787849</v>
      </c>
      <c r="R151" s="33">
        <v>37.748515166282644</v>
      </c>
      <c r="S151" s="33">
        <v>39.104725360274301</v>
      </c>
      <c r="T151" s="33">
        <v>40.314250409007052</v>
      </c>
      <c r="U151" s="33">
        <v>41.458049935340853</v>
      </c>
      <c r="V151" s="33">
        <v>42.332225453853603</v>
      </c>
      <c r="W151" s="33">
        <v>43.253455645442003</v>
      </c>
      <c r="X151" s="33">
        <v>44.349756689071647</v>
      </c>
      <c r="Y151" s="33">
        <v>45.484639960050544</v>
      </c>
      <c r="Z151" s="33">
        <v>45.234576312899556</v>
      </c>
      <c r="AA151" s="33">
        <v>45.244645027160601</v>
      </c>
      <c r="AB151" s="33">
        <v>45.103045446366053</v>
      </c>
      <c r="AC151" s="33">
        <v>45.087538727417552</v>
      </c>
      <c r="AD151" s="33">
        <v>44.719836112976054</v>
      </c>
      <c r="AE151" s="33">
        <v>44.433724818229656</v>
      </c>
    </row>
  </sheetData>
  <sheetProtection algorithmName="SHA-512" hashValue="yaP9gdkCIoR0n8N0N6c3oVr1CuUQEbVGyHuwucLw+aBRTqQHmVcxhzJjyPcD7VdSmLxVAZOX6lPTQb+iXPh61w==" saltValue="RgLHwkJ8RHvjih9KbFjOXA==" spinCount="100000" sheet="1" objects="1" scenarios="1"/>
  <mergeCells count="6">
    <mergeCell ref="A17:B17"/>
    <mergeCell ref="A31:B31"/>
    <mergeCell ref="A45:B45"/>
    <mergeCell ref="A59:B59"/>
    <mergeCell ref="A73:B73"/>
    <mergeCell ref="A87:B87"/>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E600"/>
  </sheetPr>
  <dimension ref="A1:E24"/>
  <sheetViews>
    <sheetView showGridLines="0" zoomScale="85" zoomScaleNormal="85" workbookViewId="0"/>
  </sheetViews>
  <sheetFormatPr defaultColWidth="9.140625" defaultRowHeight="15"/>
  <cols>
    <col min="1" max="1" width="9.140625" customWidth="1"/>
    <col min="2" max="2" width="100.7109375" customWidth="1"/>
    <col min="3" max="3" width="9.140625" customWidth="1"/>
  </cols>
  <sheetData>
    <row r="1" spans="1:5">
      <c r="A1" s="2" t="s">
        <v>1</v>
      </c>
    </row>
    <row r="3" spans="1:5" ht="60">
      <c r="A3" s="3"/>
      <c r="B3" s="4" t="s">
        <v>2</v>
      </c>
      <c r="D3" s="5"/>
      <c r="E3" s="5"/>
    </row>
    <row r="4" spans="1:5" ht="90">
      <c r="A4" s="3"/>
      <c r="B4" s="4" t="s">
        <v>3</v>
      </c>
    </row>
    <row r="5" spans="1:5" ht="60">
      <c r="A5" s="3"/>
      <c r="B5" s="4" t="s">
        <v>4</v>
      </c>
    </row>
    <row r="6" spans="1:5" ht="75">
      <c r="A6" s="3"/>
      <c r="B6" s="4" t="s">
        <v>5</v>
      </c>
    </row>
    <row r="7" spans="1:5" ht="60">
      <c r="A7" s="3"/>
      <c r="B7" s="4" t="s">
        <v>6</v>
      </c>
    </row>
    <row r="8" spans="1:5" ht="60">
      <c r="A8" s="3"/>
      <c r="B8" s="4" t="s">
        <v>7</v>
      </c>
    </row>
    <row r="9" spans="1:5" ht="60">
      <c r="A9" s="3"/>
      <c r="B9" s="4" t="s">
        <v>8</v>
      </c>
    </row>
    <row r="10" spans="1:5" ht="75">
      <c r="A10" s="3"/>
      <c r="B10" s="4" t="s">
        <v>9</v>
      </c>
    </row>
    <row r="11" spans="1:5" ht="120">
      <c r="A11" s="3"/>
      <c r="B11" s="4" t="s">
        <v>10</v>
      </c>
    </row>
    <row r="12" spans="1:5" ht="60">
      <c r="A12" s="3"/>
      <c r="B12" s="4" t="s">
        <v>11</v>
      </c>
    </row>
    <row r="13" spans="1:5" ht="119.25" customHeight="1">
      <c r="A13" s="3"/>
      <c r="B13" s="4" t="s">
        <v>12</v>
      </c>
    </row>
    <row r="14" spans="1:5" ht="90">
      <c r="A14" s="3"/>
      <c r="B14" s="4" t="s">
        <v>13</v>
      </c>
    </row>
    <row r="15" spans="1:5">
      <c r="A15" s="3"/>
      <c r="B15" s="4" t="s">
        <v>14</v>
      </c>
    </row>
    <row r="16" spans="1:5">
      <c r="A16" s="3"/>
      <c r="B16" s="4"/>
    </row>
    <row r="17" spans="1:2">
      <c r="A17" s="3"/>
      <c r="B17" s="4"/>
    </row>
    <row r="18" spans="1:2">
      <c r="A18" s="3"/>
      <c r="B18" s="4"/>
    </row>
    <row r="19" spans="1:2">
      <c r="A19" s="3"/>
      <c r="B19" s="4"/>
    </row>
    <row r="20" spans="1:2">
      <c r="A20" s="3"/>
      <c r="B20" s="4"/>
    </row>
    <row r="21" spans="1:2">
      <c r="A21" s="3"/>
      <c r="B21" s="6"/>
    </row>
    <row r="22" spans="1:2">
      <c r="A22" s="3"/>
      <c r="B22" s="6"/>
    </row>
    <row r="23" spans="1:2">
      <c r="A23" s="3"/>
      <c r="B23" s="6"/>
    </row>
    <row r="24" spans="1:2">
      <c r="A24" s="3"/>
      <c r="B24" s="6"/>
    </row>
  </sheetData>
  <sheetProtection algorithmName="SHA-512" hashValue="zfHPZGgRrzOQm1OiDKL+PZg3pLnQqVxUwcf8KdbK2Gp9cLXv2OqzzXhRnW1GtnubLFIeGajaycPkfUWVaKPTMQ==" saltValue="lf821YC6zc0ldcnkLOz1Rg==" spinCount="100000" sheet="1" objects="1" scenarios="1"/>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6">
    <tabColor rgb="FFFFC000"/>
  </sheetPr>
  <dimension ref="A1:AI151"/>
  <sheetViews>
    <sheetView zoomScale="85" zoomScaleNormal="85" workbookViewId="0"/>
  </sheetViews>
  <sheetFormatPr defaultColWidth="9.140625" defaultRowHeight="15"/>
  <cols>
    <col min="1" max="1" width="16" style="13" customWidth="1"/>
    <col min="2" max="2" width="30.5703125" style="13" customWidth="1"/>
    <col min="3" max="32" width="9.42578125" style="13" customWidth="1"/>
    <col min="33" max="33" width="11.5703125" style="13" bestFit="1" customWidth="1"/>
    <col min="34" max="16384" width="9.140625" style="13"/>
  </cols>
  <sheetData>
    <row r="1" spans="1:35" s="28" customFormat="1" ht="23.25" customHeight="1">
      <c r="A1" s="27" t="s">
        <v>159</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5" s="28" customFormat="1">
      <c r="A2" s="28" t="s">
        <v>140</v>
      </c>
    </row>
    <row r="3" spans="1:35" s="28" customFormat="1"/>
    <row r="4" spans="1:35">
      <c r="A4" s="18" t="s">
        <v>127</v>
      </c>
      <c r="B4" s="1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5">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5">
      <c r="A6" s="29" t="s">
        <v>40</v>
      </c>
      <c r="B6" s="29" t="s">
        <v>64</v>
      </c>
      <c r="C6" s="33">
        <v>18366</v>
      </c>
      <c r="D6" s="33">
        <v>17891</v>
      </c>
      <c r="E6" s="33">
        <v>16416</v>
      </c>
      <c r="F6" s="33">
        <v>14058.718146370509</v>
      </c>
      <c r="G6" s="33">
        <v>11770.50695000174</v>
      </c>
      <c r="H6" s="33">
        <v>11130.579229137918</v>
      </c>
      <c r="I6" s="33">
        <v>10407.064927844309</v>
      </c>
      <c r="J6" s="33">
        <v>9707.0649254514792</v>
      </c>
      <c r="K6" s="33">
        <v>7983.9937729535295</v>
      </c>
      <c r="L6" s="33">
        <v>7738.121325976389</v>
      </c>
      <c r="M6" s="33">
        <v>7738.1207058887194</v>
      </c>
      <c r="N6" s="33">
        <v>7316.7317300583791</v>
      </c>
      <c r="O6" s="33">
        <v>7316.731731321599</v>
      </c>
      <c r="P6" s="33">
        <v>7316.7317308216689</v>
      </c>
      <c r="Q6" s="33">
        <v>6864.9426799999992</v>
      </c>
      <c r="R6" s="33">
        <v>6395.9999099999995</v>
      </c>
      <c r="S6" s="33">
        <v>5246</v>
      </c>
      <c r="T6" s="33">
        <v>5246</v>
      </c>
      <c r="U6" s="33">
        <v>5246</v>
      </c>
      <c r="V6" s="33">
        <v>5246</v>
      </c>
      <c r="W6" s="33">
        <v>5246</v>
      </c>
      <c r="X6" s="33">
        <v>3152</v>
      </c>
      <c r="Y6" s="33">
        <v>2787</v>
      </c>
      <c r="Z6" s="33">
        <v>2422</v>
      </c>
      <c r="AA6" s="33">
        <v>2057</v>
      </c>
      <c r="AB6" s="33">
        <v>1692</v>
      </c>
      <c r="AC6" s="33">
        <v>1692</v>
      </c>
      <c r="AD6" s="33">
        <v>1692</v>
      </c>
      <c r="AE6" s="33">
        <v>1692</v>
      </c>
    </row>
    <row r="7" spans="1:35">
      <c r="A7" s="29" t="s">
        <v>40</v>
      </c>
      <c r="B7" s="29" t="s">
        <v>71</v>
      </c>
      <c r="C7" s="33">
        <v>4790</v>
      </c>
      <c r="D7" s="33">
        <v>4790</v>
      </c>
      <c r="E7" s="33">
        <v>4790</v>
      </c>
      <c r="F7" s="33">
        <v>3811.3020949999996</v>
      </c>
      <c r="G7" s="33">
        <v>3811.3020949999996</v>
      </c>
      <c r="H7" s="33">
        <v>3481.60953896808</v>
      </c>
      <c r="I7" s="33">
        <v>3481.6095390816999</v>
      </c>
      <c r="J7" s="33">
        <v>3481.6095385750205</v>
      </c>
      <c r="K7" s="33">
        <v>3481.6050758896004</v>
      </c>
      <c r="L7" s="33">
        <v>3340.00017716203</v>
      </c>
      <c r="M7" s="33">
        <v>3340</v>
      </c>
      <c r="N7" s="33">
        <v>3340</v>
      </c>
      <c r="O7" s="33">
        <v>3340</v>
      </c>
      <c r="P7" s="33">
        <v>3340</v>
      </c>
      <c r="Q7" s="33">
        <v>3340</v>
      </c>
      <c r="R7" s="33">
        <v>3340</v>
      </c>
      <c r="S7" s="33">
        <v>3340</v>
      </c>
      <c r="T7" s="33">
        <v>3340</v>
      </c>
      <c r="U7" s="33">
        <v>3340</v>
      </c>
      <c r="V7" s="33">
        <v>3340</v>
      </c>
      <c r="W7" s="33">
        <v>3340</v>
      </c>
      <c r="X7" s="33">
        <v>3340</v>
      </c>
      <c r="Y7" s="33">
        <v>3340</v>
      </c>
      <c r="Z7" s="33">
        <v>3340</v>
      </c>
      <c r="AA7" s="33">
        <v>3340</v>
      </c>
      <c r="AB7" s="33">
        <v>3340</v>
      </c>
      <c r="AC7" s="33">
        <v>2225</v>
      </c>
      <c r="AD7" s="33">
        <v>0</v>
      </c>
      <c r="AE7" s="33">
        <v>0</v>
      </c>
    </row>
    <row r="8" spans="1:35">
      <c r="A8" s="29" t="s">
        <v>40</v>
      </c>
      <c r="B8" s="29" t="s">
        <v>20</v>
      </c>
      <c r="C8" s="33">
        <v>3054.8999938964839</v>
      </c>
      <c r="D8" s="33">
        <v>3054.8999938964839</v>
      </c>
      <c r="E8" s="33">
        <v>2874.8999938964839</v>
      </c>
      <c r="F8" s="33">
        <v>2874.8999938964839</v>
      </c>
      <c r="G8" s="33">
        <v>2874.8999938964839</v>
      </c>
      <c r="H8" s="33">
        <v>2874.8999938964839</v>
      </c>
      <c r="I8" s="33">
        <v>2874.8999938964839</v>
      </c>
      <c r="J8" s="33">
        <v>2874.8999938964839</v>
      </c>
      <c r="K8" s="33">
        <v>2874.8999938964839</v>
      </c>
      <c r="L8" s="33">
        <v>2874.8999938964839</v>
      </c>
      <c r="M8" s="33">
        <v>2874.8999938964839</v>
      </c>
      <c r="N8" s="33">
        <v>2874.8999938964839</v>
      </c>
      <c r="O8" s="33">
        <v>2874.8999938964839</v>
      </c>
      <c r="P8" s="33">
        <v>2874.8999938964839</v>
      </c>
      <c r="Q8" s="33">
        <v>2874.8999938964839</v>
      </c>
      <c r="R8" s="33">
        <v>2489.8999938964839</v>
      </c>
      <c r="S8" s="33">
        <v>1960.8999938964839</v>
      </c>
      <c r="T8" s="33">
        <v>1960.8999938964839</v>
      </c>
      <c r="U8" s="33">
        <v>1817.5</v>
      </c>
      <c r="V8" s="33">
        <v>1817.5</v>
      </c>
      <c r="W8" s="33">
        <v>1817.5</v>
      </c>
      <c r="X8" s="33">
        <v>1817.5</v>
      </c>
      <c r="Y8" s="33">
        <v>1377.5</v>
      </c>
      <c r="Z8" s="33">
        <v>1192.5</v>
      </c>
      <c r="AA8" s="33">
        <v>548</v>
      </c>
      <c r="AB8" s="33">
        <v>388</v>
      </c>
      <c r="AC8" s="33">
        <v>388</v>
      </c>
      <c r="AD8" s="33">
        <v>388</v>
      </c>
      <c r="AE8" s="33">
        <v>388</v>
      </c>
    </row>
    <row r="9" spans="1:35">
      <c r="A9" s="29" t="s">
        <v>40</v>
      </c>
      <c r="B9" s="29" t="s">
        <v>32</v>
      </c>
      <c r="C9" s="33">
        <v>1384</v>
      </c>
      <c r="D9" s="33">
        <v>1384</v>
      </c>
      <c r="E9" s="33">
        <v>1384</v>
      </c>
      <c r="F9" s="33">
        <v>1384</v>
      </c>
      <c r="G9" s="33">
        <v>1384</v>
      </c>
      <c r="H9" s="33">
        <v>1384</v>
      </c>
      <c r="I9" s="33">
        <v>1384</v>
      </c>
      <c r="J9" s="33">
        <v>1384</v>
      </c>
      <c r="K9" s="33">
        <v>1384</v>
      </c>
      <c r="L9" s="33">
        <v>1384</v>
      </c>
      <c r="M9" s="33">
        <v>1384</v>
      </c>
      <c r="N9" s="33">
        <v>1384</v>
      </c>
      <c r="O9" s="33">
        <v>1384</v>
      </c>
      <c r="P9" s="33">
        <v>1384</v>
      </c>
      <c r="Q9" s="33">
        <v>584</v>
      </c>
      <c r="R9" s="33">
        <v>584</v>
      </c>
      <c r="S9" s="33">
        <v>584</v>
      </c>
      <c r="T9" s="33">
        <v>584</v>
      </c>
      <c r="U9" s="33">
        <v>84</v>
      </c>
      <c r="V9" s="33">
        <v>84</v>
      </c>
      <c r="W9" s="33">
        <v>84</v>
      </c>
      <c r="X9" s="33">
        <v>84</v>
      </c>
      <c r="Y9" s="33">
        <v>84</v>
      </c>
      <c r="Z9" s="33">
        <v>84</v>
      </c>
      <c r="AA9" s="33">
        <v>84</v>
      </c>
      <c r="AB9" s="33">
        <v>0</v>
      </c>
      <c r="AC9" s="33">
        <v>0</v>
      </c>
      <c r="AD9" s="33">
        <v>0</v>
      </c>
      <c r="AE9" s="33">
        <v>0</v>
      </c>
    </row>
    <row r="10" spans="1:35">
      <c r="A10" s="29" t="s">
        <v>40</v>
      </c>
      <c r="B10" s="29" t="s">
        <v>66</v>
      </c>
      <c r="C10" s="33">
        <v>6863.139991760253</v>
      </c>
      <c r="D10" s="33">
        <v>6863.139991760253</v>
      </c>
      <c r="E10" s="33">
        <v>6863.139991760253</v>
      </c>
      <c r="F10" s="33">
        <v>6863.139991760253</v>
      </c>
      <c r="G10" s="33">
        <v>6863.139991760253</v>
      </c>
      <c r="H10" s="33">
        <v>6863.139991760253</v>
      </c>
      <c r="I10" s="33">
        <v>6863.139991760253</v>
      </c>
      <c r="J10" s="33">
        <v>6863.139991760253</v>
      </c>
      <c r="K10" s="33">
        <v>6863.139991760253</v>
      </c>
      <c r="L10" s="33">
        <v>6480.639991760253</v>
      </c>
      <c r="M10" s="33">
        <v>6480.639991760253</v>
      </c>
      <c r="N10" s="33">
        <v>6211.2999954223633</v>
      </c>
      <c r="O10" s="33">
        <v>5749.2999954223633</v>
      </c>
      <c r="P10" s="33">
        <v>5632.2999954223633</v>
      </c>
      <c r="Q10" s="33">
        <v>5502.2999954223633</v>
      </c>
      <c r="R10" s="33">
        <v>5502.2999954223633</v>
      </c>
      <c r="S10" s="33">
        <v>5502.2999954223633</v>
      </c>
      <c r="T10" s="33">
        <v>5502.2999954223633</v>
      </c>
      <c r="U10" s="33">
        <v>5965.1818354223633</v>
      </c>
      <c r="V10" s="33">
        <v>5845.1818354223633</v>
      </c>
      <c r="W10" s="33">
        <v>5903.0691594223626</v>
      </c>
      <c r="X10" s="33">
        <v>5809.0691594223626</v>
      </c>
      <c r="Y10" s="33">
        <v>5888.7163194223631</v>
      </c>
      <c r="Z10" s="33">
        <v>5845.8966704223621</v>
      </c>
      <c r="AA10" s="33">
        <v>6385.1348254223631</v>
      </c>
      <c r="AB10" s="33">
        <v>7457.4747254223621</v>
      </c>
      <c r="AC10" s="33">
        <v>6873.4747254223621</v>
      </c>
      <c r="AD10" s="33">
        <v>8377.8895984223636</v>
      </c>
      <c r="AE10" s="33">
        <v>8003.6530024223621</v>
      </c>
    </row>
    <row r="11" spans="1:35">
      <c r="A11" s="29" t="s">
        <v>40</v>
      </c>
      <c r="B11" s="29" t="s">
        <v>65</v>
      </c>
      <c r="C11" s="33">
        <v>7365.2999954223633</v>
      </c>
      <c r="D11" s="33">
        <v>7365.2999954223633</v>
      </c>
      <c r="E11" s="33">
        <v>7365.2999954223633</v>
      </c>
      <c r="F11" s="33">
        <v>7365.2999954223633</v>
      </c>
      <c r="G11" s="33">
        <v>7365.2999954223633</v>
      </c>
      <c r="H11" s="33">
        <v>7365.2999954223633</v>
      </c>
      <c r="I11" s="33">
        <v>7615.2999954223633</v>
      </c>
      <c r="J11" s="33">
        <v>7615.2999954223633</v>
      </c>
      <c r="K11" s="33">
        <v>7615.2999954223633</v>
      </c>
      <c r="L11" s="33">
        <v>7615.2999954223633</v>
      </c>
      <c r="M11" s="33">
        <v>7615.2999954223633</v>
      </c>
      <c r="N11" s="33">
        <v>7615.2999954223633</v>
      </c>
      <c r="O11" s="33">
        <v>7615.2999954223633</v>
      </c>
      <c r="P11" s="33">
        <v>7615.2999954223633</v>
      </c>
      <c r="Q11" s="33">
        <v>7615.2999954223633</v>
      </c>
      <c r="R11" s="33">
        <v>7615.2999954223633</v>
      </c>
      <c r="S11" s="33">
        <v>7528.8999938964844</v>
      </c>
      <c r="T11" s="33">
        <v>7528.8999938964844</v>
      </c>
      <c r="U11" s="33">
        <v>7528.8999938964844</v>
      </c>
      <c r="V11" s="33">
        <v>7528.8999938964844</v>
      </c>
      <c r="W11" s="33">
        <v>7528.8999938964844</v>
      </c>
      <c r="X11" s="33">
        <v>7462.8999938964844</v>
      </c>
      <c r="Y11" s="33">
        <v>7462.8999938964844</v>
      </c>
      <c r="Z11" s="33">
        <v>7462.8999938964844</v>
      </c>
      <c r="AA11" s="33">
        <v>7462.8999938964844</v>
      </c>
      <c r="AB11" s="33">
        <v>7462.8999938964844</v>
      </c>
      <c r="AC11" s="33">
        <v>7462.8999938964844</v>
      </c>
      <c r="AD11" s="33">
        <v>7462.8999938964844</v>
      </c>
      <c r="AE11" s="33">
        <v>7462.8999938964844</v>
      </c>
    </row>
    <row r="12" spans="1:35">
      <c r="A12" s="29" t="s">
        <v>40</v>
      </c>
      <c r="B12" s="29" t="s">
        <v>69</v>
      </c>
      <c r="C12" s="33">
        <v>8952.8380012512098</v>
      </c>
      <c r="D12" s="33">
        <v>11397.452047283923</v>
      </c>
      <c r="E12" s="33">
        <v>12299.813575283923</v>
      </c>
      <c r="F12" s="33">
        <v>13330.597187283922</v>
      </c>
      <c r="G12" s="33">
        <v>14729.056221283923</v>
      </c>
      <c r="H12" s="33">
        <v>15683.432117283921</v>
      </c>
      <c r="I12" s="33">
        <v>17111.029578987222</v>
      </c>
      <c r="J12" s="33">
        <v>18672.241737283923</v>
      </c>
      <c r="K12" s="33">
        <v>21905.352259316023</v>
      </c>
      <c r="L12" s="33">
        <v>21935.008339317726</v>
      </c>
      <c r="M12" s="33">
        <v>22076.812125318953</v>
      </c>
      <c r="N12" s="33">
        <v>22555.427596327612</v>
      </c>
      <c r="O12" s="33">
        <v>22546.796156032487</v>
      </c>
      <c r="P12" s="33">
        <v>22689.363856991153</v>
      </c>
      <c r="Q12" s="33">
        <v>23243.900729925499</v>
      </c>
      <c r="R12" s="33">
        <v>24672.999820580822</v>
      </c>
      <c r="S12" s="33">
        <v>28670.749974896949</v>
      </c>
      <c r="T12" s="33">
        <v>29397.425703393914</v>
      </c>
      <c r="U12" s="33">
        <v>30053.586805851999</v>
      </c>
      <c r="V12" s="33">
        <v>29699.03182940893</v>
      </c>
      <c r="W12" s="33">
        <v>31669.43815051972</v>
      </c>
      <c r="X12" s="33">
        <v>34259.487310911209</v>
      </c>
      <c r="Y12" s="33">
        <v>34263.420598787772</v>
      </c>
      <c r="Z12" s="33">
        <v>33954.654860701979</v>
      </c>
      <c r="AA12" s="33">
        <v>34732.483515318301</v>
      </c>
      <c r="AB12" s="33">
        <v>36586.065089334566</v>
      </c>
      <c r="AC12" s="33">
        <v>38129.580366728216</v>
      </c>
      <c r="AD12" s="33">
        <v>39468.089237922475</v>
      </c>
      <c r="AE12" s="33">
        <v>39864.695526236857</v>
      </c>
    </row>
    <row r="13" spans="1:35">
      <c r="A13" s="29" t="s">
        <v>40</v>
      </c>
      <c r="B13" s="29" t="s">
        <v>68</v>
      </c>
      <c r="C13" s="33">
        <v>5599.9709892272858</v>
      </c>
      <c r="D13" s="33">
        <v>6959.1559867858805</v>
      </c>
      <c r="E13" s="33">
        <v>6959.1559867858805</v>
      </c>
      <c r="F13" s="33">
        <v>6959.1559867858805</v>
      </c>
      <c r="G13" s="33">
        <v>6959.1559867858805</v>
      </c>
      <c r="H13" s="33">
        <v>6959.1559867858805</v>
      </c>
      <c r="I13" s="33">
        <v>7216.2543267858791</v>
      </c>
      <c r="J13" s="33">
        <v>7411.7521467858796</v>
      </c>
      <c r="K13" s="33">
        <v>11562.255586785881</v>
      </c>
      <c r="L13" s="33">
        <v>11562.255586785881</v>
      </c>
      <c r="M13" s="33">
        <v>11562.255586785881</v>
      </c>
      <c r="N13" s="33">
        <v>11562.255586785881</v>
      </c>
      <c r="O13" s="33">
        <v>11562.255586785881</v>
      </c>
      <c r="P13" s="33">
        <v>11562.255586785881</v>
      </c>
      <c r="Q13" s="33">
        <v>11562.255586785881</v>
      </c>
      <c r="R13" s="33">
        <v>11441.255586785881</v>
      </c>
      <c r="S13" s="33">
        <v>12396.247706628881</v>
      </c>
      <c r="T13" s="33">
        <v>12245.947903611383</v>
      </c>
      <c r="U13" s="33">
        <v>12245.947703633974</v>
      </c>
      <c r="V13" s="33">
        <v>12445.950773546323</v>
      </c>
      <c r="W13" s="33">
        <v>13082.174753960271</v>
      </c>
      <c r="X13" s="33">
        <v>17922.361997043692</v>
      </c>
      <c r="Y13" s="33">
        <v>17547.361997335243</v>
      </c>
      <c r="Z13" s="33">
        <v>17128.742002237475</v>
      </c>
      <c r="AA13" s="33">
        <v>17749.07017367104</v>
      </c>
      <c r="AB13" s="33">
        <v>21983.196302320452</v>
      </c>
      <c r="AC13" s="33">
        <v>22366.416858895849</v>
      </c>
      <c r="AD13" s="33">
        <v>24759.229833401121</v>
      </c>
      <c r="AE13" s="33">
        <v>25582.479756373519</v>
      </c>
      <c r="AF13" s="28"/>
      <c r="AG13" s="28"/>
      <c r="AH13" s="28"/>
      <c r="AI13" s="28"/>
    </row>
    <row r="14" spans="1:35">
      <c r="A14" s="29" t="s">
        <v>40</v>
      </c>
      <c r="B14" s="29" t="s">
        <v>36</v>
      </c>
      <c r="C14" s="33">
        <v>260.329999923706</v>
      </c>
      <c r="D14" s="33">
        <v>600.32999992370605</v>
      </c>
      <c r="E14" s="33">
        <v>600.32999992370605</v>
      </c>
      <c r="F14" s="33">
        <v>600.32999992370605</v>
      </c>
      <c r="G14" s="33">
        <v>600.32999992370605</v>
      </c>
      <c r="H14" s="33">
        <v>600.32999992370605</v>
      </c>
      <c r="I14" s="33">
        <v>600.32999992370605</v>
      </c>
      <c r="J14" s="33">
        <v>600.32999992370605</v>
      </c>
      <c r="K14" s="33">
        <v>600.32999992370605</v>
      </c>
      <c r="L14" s="33">
        <v>570.32999992370605</v>
      </c>
      <c r="M14" s="33">
        <v>570.32999992370605</v>
      </c>
      <c r="N14" s="33">
        <v>570.32999992370605</v>
      </c>
      <c r="O14" s="33">
        <v>515.00013522324002</v>
      </c>
      <c r="P14" s="33">
        <v>490.00013535235001</v>
      </c>
      <c r="Q14" s="33">
        <v>490.0001356372</v>
      </c>
      <c r="R14" s="33">
        <v>490.00026163300004</v>
      </c>
      <c r="S14" s="33">
        <v>1095.6705735376599</v>
      </c>
      <c r="T14" s="33">
        <v>1095.67057372155</v>
      </c>
      <c r="U14" s="33">
        <v>1311.66978819828</v>
      </c>
      <c r="V14" s="33">
        <v>1291.6697883196998</v>
      </c>
      <c r="W14" s="33">
        <v>3190.9038999999989</v>
      </c>
      <c r="X14" s="33">
        <v>2890.9038999999993</v>
      </c>
      <c r="Y14" s="33">
        <v>2890.9038999999993</v>
      </c>
      <c r="Z14" s="33">
        <v>3697.1333399999985</v>
      </c>
      <c r="AA14" s="33">
        <v>3697.1334416812288</v>
      </c>
      <c r="AB14" s="33">
        <v>4875.6649929657287</v>
      </c>
      <c r="AC14" s="33">
        <v>4875.6649923535188</v>
      </c>
      <c r="AD14" s="33">
        <v>5505.4530622594993</v>
      </c>
      <c r="AE14" s="33">
        <v>5505.4529820205589</v>
      </c>
      <c r="AF14" s="28"/>
      <c r="AG14" s="28"/>
      <c r="AH14" s="28"/>
      <c r="AI14" s="28"/>
    </row>
    <row r="15" spans="1:35">
      <c r="A15" s="29" t="s">
        <v>40</v>
      </c>
      <c r="B15" s="29" t="s">
        <v>73</v>
      </c>
      <c r="C15" s="33">
        <v>810</v>
      </c>
      <c r="D15" s="33">
        <v>810</v>
      </c>
      <c r="E15" s="33">
        <v>810</v>
      </c>
      <c r="F15" s="33">
        <v>810</v>
      </c>
      <c r="G15" s="33">
        <v>2850</v>
      </c>
      <c r="H15" s="33">
        <v>2850</v>
      </c>
      <c r="I15" s="33">
        <v>2850</v>
      </c>
      <c r="J15" s="33">
        <v>2850</v>
      </c>
      <c r="K15" s="33">
        <v>4850</v>
      </c>
      <c r="L15" s="33">
        <v>4850</v>
      </c>
      <c r="M15" s="33">
        <v>4850</v>
      </c>
      <c r="N15" s="33">
        <v>4850</v>
      </c>
      <c r="O15" s="33">
        <v>4850</v>
      </c>
      <c r="P15" s="33">
        <v>4850</v>
      </c>
      <c r="Q15" s="33">
        <v>4850</v>
      </c>
      <c r="R15" s="33">
        <v>4850</v>
      </c>
      <c r="S15" s="33">
        <v>5654.3382168424596</v>
      </c>
      <c r="T15" s="33">
        <v>5654.33821697435</v>
      </c>
      <c r="U15" s="33">
        <v>5684.3109773491196</v>
      </c>
      <c r="V15" s="33">
        <v>5684.3109773718497</v>
      </c>
      <c r="W15" s="33">
        <v>5984.8598223883</v>
      </c>
      <c r="X15" s="33">
        <v>6697.4288224708598</v>
      </c>
      <c r="Y15" s="33">
        <v>6697.4288225390501</v>
      </c>
      <c r="Z15" s="33">
        <v>6988.09282847747</v>
      </c>
      <c r="AA15" s="33">
        <v>6988.0928286390999</v>
      </c>
      <c r="AB15" s="33">
        <v>7517.0652287944295</v>
      </c>
      <c r="AC15" s="33">
        <v>7517.0652288434994</v>
      </c>
      <c r="AD15" s="33">
        <v>8416.6992989740702</v>
      </c>
      <c r="AE15" s="33">
        <v>8416.69929901055</v>
      </c>
      <c r="AF15" s="28"/>
      <c r="AG15" s="28"/>
      <c r="AH15" s="28"/>
      <c r="AI15" s="28"/>
    </row>
    <row r="16" spans="1:35">
      <c r="A16" s="29" t="s">
        <v>40</v>
      </c>
      <c r="B16" s="29" t="s">
        <v>56</v>
      </c>
      <c r="C16" s="33">
        <v>36.545000463724058</v>
      </c>
      <c r="D16" s="33">
        <v>54.909000635146931</v>
      </c>
      <c r="E16" s="33">
        <v>79.222001329064142</v>
      </c>
      <c r="F16" s="33">
        <v>111.71600082516652</v>
      </c>
      <c r="G16" s="33">
        <v>155.47500127553914</v>
      </c>
      <c r="H16" s="33">
        <v>212.94800400733931</v>
      </c>
      <c r="I16" s="33">
        <v>274.21200037002541</v>
      </c>
      <c r="J16" s="33">
        <v>348.48299837112398</v>
      </c>
      <c r="K16" s="33">
        <v>458.20500552654181</v>
      </c>
      <c r="L16" s="33">
        <v>557.37898790836175</v>
      </c>
      <c r="M16" s="33">
        <v>708.54700160026425</v>
      </c>
      <c r="N16" s="33">
        <v>823.44699454307477</v>
      </c>
      <c r="O16" s="33">
        <v>953.2920100688923</v>
      </c>
      <c r="P16" s="33">
        <v>1081.0300292968739</v>
      </c>
      <c r="Q16" s="33">
        <v>1214.078998565672</v>
      </c>
      <c r="R16" s="33">
        <v>1346.3650131225556</v>
      </c>
      <c r="S16" s="33">
        <v>1479.6769895553557</v>
      </c>
      <c r="T16" s="33">
        <v>1613.9160089492759</v>
      </c>
      <c r="U16" s="33">
        <v>1747.3690090179414</v>
      </c>
      <c r="V16" s="33">
        <v>1881.8849925994843</v>
      </c>
      <c r="W16" s="33">
        <v>2021.695004463194</v>
      </c>
      <c r="X16" s="33">
        <v>2168.3840570449802</v>
      </c>
      <c r="Y16" s="33">
        <v>2317.9879913330051</v>
      </c>
      <c r="Z16" s="33">
        <v>2433.0840139389015</v>
      </c>
      <c r="AA16" s="33">
        <v>2551.4770097732508</v>
      </c>
      <c r="AB16" s="33">
        <v>2673.0289897918656</v>
      </c>
      <c r="AC16" s="33">
        <v>2797.3970060348465</v>
      </c>
      <c r="AD16" s="33">
        <v>2923.2750139236414</v>
      </c>
      <c r="AE16" s="33">
        <v>3050.7689971923801</v>
      </c>
      <c r="AF16" s="28"/>
      <c r="AG16" s="28"/>
      <c r="AH16" s="28"/>
      <c r="AI16" s="28"/>
    </row>
    <row r="17" spans="1:35">
      <c r="A17" s="34" t="s">
        <v>138</v>
      </c>
      <c r="B17" s="34"/>
      <c r="C17" s="35">
        <v>56376.148971557595</v>
      </c>
      <c r="D17" s="35">
        <v>59704.948015148904</v>
      </c>
      <c r="E17" s="35">
        <v>58952.309543148906</v>
      </c>
      <c r="F17" s="35">
        <v>56647.113396519417</v>
      </c>
      <c r="G17" s="35">
        <v>55757.361234150638</v>
      </c>
      <c r="H17" s="35">
        <v>55742.116853254898</v>
      </c>
      <c r="I17" s="35">
        <v>56953.298353778206</v>
      </c>
      <c r="J17" s="35">
        <v>58010.008329175405</v>
      </c>
      <c r="K17" s="35">
        <v>63670.546676024132</v>
      </c>
      <c r="L17" s="35">
        <v>62930.225410321131</v>
      </c>
      <c r="M17" s="35">
        <v>63072.028399072653</v>
      </c>
      <c r="N17" s="35">
        <v>62859.914897913084</v>
      </c>
      <c r="O17" s="35">
        <v>62389.283458881175</v>
      </c>
      <c r="P17" s="35">
        <v>62414.851159339916</v>
      </c>
      <c r="Q17" s="35">
        <v>61587.598981452589</v>
      </c>
      <c r="R17" s="35">
        <v>62041.755302107915</v>
      </c>
      <c r="S17" s="35">
        <v>65229.097664741159</v>
      </c>
      <c r="T17" s="35">
        <v>65805.47359022063</v>
      </c>
      <c r="U17" s="35">
        <v>66281.11633880483</v>
      </c>
      <c r="V17" s="35">
        <v>66006.564432274099</v>
      </c>
      <c r="W17" s="35">
        <v>68671.082057798834</v>
      </c>
      <c r="X17" s="35">
        <v>73847.318461273739</v>
      </c>
      <c r="Y17" s="35">
        <v>72750.898909441865</v>
      </c>
      <c r="Z17" s="35">
        <v>71430.693527258307</v>
      </c>
      <c r="AA17" s="35">
        <v>72358.588508308196</v>
      </c>
      <c r="AB17" s="35">
        <v>78909.636110973865</v>
      </c>
      <c r="AC17" s="35">
        <v>79137.371944942919</v>
      </c>
      <c r="AD17" s="35">
        <v>82148.108663642444</v>
      </c>
      <c r="AE17" s="35">
        <v>82993.728278929222</v>
      </c>
      <c r="AF17" s="28"/>
      <c r="AG17" s="28"/>
      <c r="AH17" s="28"/>
      <c r="AI17" s="28"/>
    </row>
    <row r="18" spans="1:35">
      <c r="AF18" s="28"/>
      <c r="AG18" s="28"/>
      <c r="AH18" s="28"/>
      <c r="AI18" s="28"/>
    </row>
    <row r="19" spans="1:35">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c r="AF19" s="28"/>
      <c r="AG19" s="28"/>
      <c r="AH19" s="28"/>
      <c r="AI19" s="28"/>
    </row>
    <row r="20" spans="1:35">
      <c r="A20" s="29" t="s">
        <v>130</v>
      </c>
      <c r="B20" s="29" t="s">
        <v>64</v>
      </c>
      <c r="C20" s="33">
        <v>10240</v>
      </c>
      <c r="D20" s="33">
        <v>9765</v>
      </c>
      <c r="E20" s="33">
        <v>8290</v>
      </c>
      <c r="F20" s="33">
        <v>7612.7179598290704</v>
      </c>
      <c r="G20" s="33">
        <v>5324.5070100017401</v>
      </c>
      <c r="H20" s="33">
        <v>4915.6365491379202</v>
      </c>
      <c r="I20" s="33">
        <v>4192.1222478443106</v>
      </c>
      <c r="J20" s="33">
        <v>4192.12224545148</v>
      </c>
      <c r="K20" s="33">
        <v>2469.0510929535303</v>
      </c>
      <c r="L20" s="33">
        <v>2223.1786459763898</v>
      </c>
      <c r="M20" s="33">
        <v>2223.1780258887202</v>
      </c>
      <c r="N20" s="33">
        <v>1801.7890500583799</v>
      </c>
      <c r="O20" s="33">
        <v>1801.7890513216</v>
      </c>
      <c r="P20" s="33">
        <v>1801.7890508216699</v>
      </c>
      <c r="Q20" s="33">
        <v>1350</v>
      </c>
      <c r="R20" s="33">
        <v>1350</v>
      </c>
      <c r="S20" s="33">
        <v>1350</v>
      </c>
      <c r="T20" s="33">
        <v>1350</v>
      </c>
      <c r="U20" s="33">
        <v>1350</v>
      </c>
      <c r="V20" s="33">
        <v>1350</v>
      </c>
      <c r="W20" s="33">
        <v>1350</v>
      </c>
      <c r="X20" s="33">
        <v>0</v>
      </c>
      <c r="Y20" s="33">
        <v>0</v>
      </c>
      <c r="Z20" s="33">
        <v>0</v>
      </c>
      <c r="AA20" s="33">
        <v>0</v>
      </c>
      <c r="AB20" s="33">
        <v>0</v>
      </c>
      <c r="AC20" s="33">
        <v>0</v>
      </c>
      <c r="AD20" s="33">
        <v>0</v>
      </c>
      <c r="AE20" s="33">
        <v>0</v>
      </c>
      <c r="AF20" s="28"/>
      <c r="AG20" s="28"/>
      <c r="AH20" s="28"/>
      <c r="AI20" s="28"/>
    </row>
    <row r="21" spans="1:35" s="28" customFormat="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5" s="28" customFormat="1">
      <c r="A22" s="29" t="s">
        <v>130</v>
      </c>
      <c r="B22" s="29" t="s">
        <v>20</v>
      </c>
      <c r="C22" s="33">
        <v>625</v>
      </c>
      <c r="D22" s="33">
        <v>625</v>
      </c>
      <c r="E22" s="33">
        <v>625</v>
      </c>
      <c r="F22" s="33">
        <v>625</v>
      </c>
      <c r="G22" s="33">
        <v>625</v>
      </c>
      <c r="H22" s="33">
        <v>625</v>
      </c>
      <c r="I22" s="33">
        <v>625</v>
      </c>
      <c r="J22" s="33">
        <v>625</v>
      </c>
      <c r="K22" s="33">
        <v>625</v>
      </c>
      <c r="L22" s="33">
        <v>625</v>
      </c>
      <c r="M22" s="33">
        <v>625</v>
      </c>
      <c r="N22" s="33">
        <v>625</v>
      </c>
      <c r="O22" s="33">
        <v>625</v>
      </c>
      <c r="P22" s="33">
        <v>625</v>
      </c>
      <c r="Q22" s="33">
        <v>625</v>
      </c>
      <c r="R22" s="33">
        <v>625</v>
      </c>
      <c r="S22" s="33">
        <v>625</v>
      </c>
      <c r="T22" s="33">
        <v>625</v>
      </c>
      <c r="U22" s="33">
        <v>625</v>
      </c>
      <c r="V22" s="33">
        <v>625</v>
      </c>
      <c r="W22" s="33">
        <v>625</v>
      </c>
      <c r="X22" s="33">
        <v>625</v>
      </c>
      <c r="Y22" s="33">
        <v>185</v>
      </c>
      <c r="Z22" s="33">
        <v>0</v>
      </c>
      <c r="AA22" s="33">
        <v>0</v>
      </c>
      <c r="AB22" s="33">
        <v>0</v>
      </c>
      <c r="AC22" s="33">
        <v>0</v>
      </c>
      <c r="AD22" s="33">
        <v>0</v>
      </c>
      <c r="AE22" s="33">
        <v>0</v>
      </c>
    </row>
    <row r="23" spans="1:35" s="28" customFormat="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5" s="28" customFormat="1">
      <c r="A24" s="29" t="s">
        <v>130</v>
      </c>
      <c r="B24" s="29" t="s">
        <v>66</v>
      </c>
      <c r="C24" s="33">
        <v>1438</v>
      </c>
      <c r="D24" s="33">
        <v>1438</v>
      </c>
      <c r="E24" s="33">
        <v>1438</v>
      </c>
      <c r="F24" s="33">
        <v>1438</v>
      </c>
      <c r="G24" s="33">
        <v>1438</v>
      </c>
      <c r="H24" s="33">
        <v>1438</v>
      </c>
      <c r="I24" s="33">
        <v>1438</v>
      </c>
      <c r="J24" s="33">
        <v>1438</v>
      </c>
      <c r="K24" s="33">
        <v>1438</v>
      </c>
      <c r="L24" s="33">
        <v>1438</v>
      </c>
      <c r="M24" s="33">
        <v>1438</v>
      </c>
      <c r="N24" s="33">
        <v>1438</v>
      </c>
      <c r="O24" s="33">
        <v>1438</v>
      </c>
      <c r="P24" s="33">
        <v>1438</v>
      </c>
      <c r="Q24" s="33">
        <v>1388</v>
      </c>
      <c r="R24" s="33">
        <v>1388</v>
      </c>
      <c r="S24" s="33">
        <v>1388</v>
      </c>
      <c r="T24" s="33">
        <v>1388</v>
      </c>
      <c r="U24" s="33">
        <v>2290.88184</v>
      </c>
      <c r="V24" s="33">
        <v>2290.88184</v>
      </c>
      <c r="W24" s="33">
        <v>2290.88184</v>
      </c>
      <c r="X24" s="33">
        <v>2290.88184</v>
      </c>
      <c r="Y24" s="33">
        <v>2370.529</v>
      </c>
      <c r="Z24" s="33">
        <v>2594.1603999999998</v>
      </c>
      <c r="AA24" s="33">
        <v>2594.1603999999998</v>
      </c>
      <c r="AB24" s="33">
        <v>2594.1603999999998</v>
      </c>
      <c r="AC24" s="33">
        <v>2594.1603999999998</v>
      </c>
      <c r="AD24" s="33">
        <v>3685.1262000000002</v>
      </c>
      <c r="AE24" s="33">
        <v>3685.1262000000002</v>
      </c>
    </row>
    <row r="25" spans="1:35" s="28" customFormat="1">
      <c r="A25" s="29" t="s">
        <v>130</v>
      </c>
      <c r="B25" s="29" t="s">
        <v>65</v>
      </c>
      <c r="C25" s="33">
        <v>2585</v>
      </c>
      <c r="D25" s="33">
        <v>2585</v>
      </c>
      <c r="E25" s="33">
        <v>2585</v>
      </c>
      <c r="F25" s="33">
        <v>2585</v>
      </c>
      <c r="G25" s="33">
        <v>2585</v>
      </c>
      <c r="H25" s="33">
        <v>2585</v>
      </c>
      <c r="I25" s="33">
        <v>2585</v>
      </c>
      <c r="J25" s="33">
        <v>2585</v>
      </c>
      <c r="K25" s="33">
        <v>2585</v>
      </c>
      <c r="L25" s="33">
        <v>2585</v>
      </c>
      <c r="M25" s="33">
        <v>2585</v>
      </c>
      <c r="N25" s="33">
        <v>2585</v>
      </c>
      <c r="O25" s="33">
        <v>2585</v>
      </c>
      <c r="P25" s="33">
        <v>2585</v>
      </c>
      <c r="Q25" s="33">
        <v>2585</v>
      </c>
      <c r="R25" s="33">
        <v>2585</v>
      </c>
      <c r="S25" s="33">
        <v>2585</v>
      </c>
      <c r="T25" s="33">
        <v>2585</v>
      </c>
      <c r="U25" s="33">
        <v>2585</v>
      </c>
      <c r="V25" s="33">
        <v>2585</v>
      </c>
      <c r="W25" s="33">
        <v>2585</v>
      </c>
      <c r="X25" s="33">
        <v>2585</v>
      </c>
      <c r="Y25" s="33">
        <v>2585</v>
      </c>
      <c r="Z25" s="33">
        <v>2585</v>
      </c>
      <c r="AA25" s="33">
        <v>2585</v>
      </c>
      <c r="AB25" s="33">
        <v>2585</v>
      </c>
      <c r="AC25" s="33">
        <v>2585</v>
      </c>
      <c r="AD25" s="33">
        <v>2585</v>
      </c>
      <c r="AE25" s="33">
        <v>2585</v>
      </c>
    </row>
    <row r="26" spans="1:35" s="28" customFormat="1">
      <c r="A26" s="29" t="s">
        <v>130</v>
      </c>
      <c r="B26" s="29" t="s">
        <v>69</v>
      </c>
      <c r="C26" s="33">
        <v>2220.7299995422327</v>
      </c>
      <c r="D26" s="33">
        <v>2981.1840495422325</v>
      </c>
      <c r="E26" s="33">
        <v>3741.8898495422327</v>
      </c>
      <c r="F26" s="33">
        <v>4514.1739195422324</v>
      </c>
      <c r="G26" s="33">
        <v>5288.4127555422328</v>
      </c>
      <c r="H26" s="33">
        <v>6105.6332295422317</v>
      </c>
      <c r="I26" s="33">
        <v>6694.4836295422319</v>
      </c>
      <c r="J26" s="33">
        <v>7332.3593295422315</v>
      </c>
      <c r="K26" s="33">
        <v>9726.5327995422322</v>
      </c>
      <c r="L26" s="33">
        <v>9726.5327995422322</v>
      </c>
      <c r="M26" s="33">
        <v>9726.5327995422322</v>
      </c>
      <c r="N26" s="33">
        <v>9726.5327995422322</v>
      </c>
      <c r="O26" s="33">
        <v>9726.5327995422322</v>
      </c>
      <c r="P26" s="33">
        <v>9726.5327995422322</v>
      </c>
      <c r="Q26" s="33">
        <v>9726.5327995422322</v>
      </c>
      <c r="R26" s="33">
        <v>9680.0327995422322</v>
      </c>
      <c r="S26" s="33">
        <v>9510.0327995422322</v>
      </c>
      <c r="T26" s="33">
        <v>9847.0430078750942</v>
      </c>
      <c r="U26" s="33">
        <v>10628.887707965074</v>
      </c>
      <c r="V26" s="33">
        <v>10443.89540800867</v>
      </c>
      <c r="W26" s="33">
        <v>11992.950108935835</v>
      </c>
      <c r="X26" s="33">
        <v>12454.292007634103</v>
      </c>
      <c r="Y26" s="33">
        <v>12159.312004313733</v>
      </c>
      <c r="Z26" s="33">
        <v>12159.312004362588</v>
      </c>
      <c r="AA26" s="33">
        <v>12422.342366293951</v>
      </c>
      <c r="AB26" s="33">
        <v>12195.542480451524</v>
      </c>
      <c r="AC26" s="33">
        <v>12571.178084734835</v>
      </c>
      <c r="AD26" s="33">
        <v>12661.961364237144</v>
      </c>
      <c r="AE26" s="33">
        <v>12548.771361933339</v>
      </c>
    </row>
    <row r="27" spans="1:35" s="28" customFormat="1">
      <c r="A27" s="29" t="s">
        <v>130</v>
      </c>
      <c r="B27" s="29" t="s">
        <v>68</v>
      </c>
      <c r="C27" s="33">
        <v>2130.362995147701</v>
      </c>
      <c r="D27" s="33">
        <v>2600.362995147701</v>
      </c>
      <c r="E27" s="33">
        <v>2600.362995147701</v>
      </c>
      <c r="F27" s="33">
        <v>2600.362995147701</v>
      </c>
      <c r="G27" s="33">
        <v>2600.362995147701</v>
      </c>
      <c r="H27" s="33">
        <v>2600.362995147701</v>
      </c>
      <c r="I27" s="33">
        <v>2857.4613351477001</v>
      </c>
      <c r="J27" s="33">
        <v>3052.959155147701</v>
      </c>
      <c r="K27" s="33">
        <v>7203.462595147701</v>
      </c>
      <c r="L27" s="33">
        <v>7203.462595147701</v>
      </c>
      <c r="M27" s="33">
        <v>7203.462595147701</v>
      </c>
      <c r="N27" s="33">
        <v>7203.462595147701</v>
      </c>
      <c r="O27" s="33">
        <v>7203.462595147701</v>
      </c>
      <c r="P27" s="33">
        <v>7203.462595147701</v>
      </c>
      <c r="Q27" s="33">
        <v>7203.462595147701</v>
      </c>
      <c r="R27" s="33">
        <v>7203.462595147701</v>
      </c>
      <c r="S27" s="33">
        <v>7270.2608878217015</v>
      </c>
      <c r="T27" s="33">
        <v>7119.9610847857439</v>
      </c>
      <c r="U27" s="33">
        <v>7119.9608847940444</v>
      </c>
      <c r="V27" s="33">
        <v>7119.9608848084445</v>
      </c>
      <c r="W27" s="33">
        <v>7119.9608848488442</v>
      </c>
      <c r="X27" s="33">
        <v>9416.4783833940564</v>
      </c>
      <c r="Y27" s="33">
        <v>9343.478383432157</v>
      </c>
      <c r="Z27" s="33">
        <v>9343.4783834418577</v>
      </c>
      <c r="AA27" s="33">
        <v>9510.3723837375655</v>
      </c>
      <c r="AB27" s="33">
        <v>11857.988400570068</v>
      </c>
      <c r="AC27" s="33">
        <v>11857.988400570068</v>
      </c>
      <c r="AD27" s="33">
        <v>13024.783300570069</v>
      </c>
      <c r="AE27" s="33">
        <v>13456.687995382079</v>
      </c>
    </row>
    <row r="28" spans="1:35" s="28" customFormat="1">
      <c r="A28" s="29" t="s">
        <v>130</v>
      </c>
      <c r="B28" s="29" t="s">
        <v>36</v>
      </c>
      <c r="C28" s="33">
        <v>0</v>
      </c>
      <c r="D28" s="33">
        <v>0</v>
      </c>
      <c r="E28" s="33">
        <v>0</v>
      </c>
      <c r="F28" s="33">
        <v>0</v>
      </c>
      <c r="G28" s="33">
        <v>0</v>
      </c>
      <c r="H28" s="33">
        <v>0</v>
      </c>
      <c r="I28" s="33">
        <v>0</v>
      </c>
      <c r="J28" s="33">
        <v>0</v>
      </c>
      <c r="K28" s="33">
        <v>0</v>
      </c>
      <c r="L28" s="33">
        <v>0</v>
      </c>
      <c r="M28" s="33">
        <v>0</v>
      </c>
      <c r="N28" s="33">
        <v>0</v>
      </c>
      <c r="O28" s="33">
        <v>0</v>
      </c>
      <c r="P28" s="33">
        <v>0</v>
      </c>
      <c r="Q28" s="33">
        <v>0</v>
      </c>
      <c r="R28" s="33">
        <v>0</v>
      </c>
      <c r="S28" s="33">
        <v>3.71314379999999E-4</v>
      </c>
      <c r="T28" s="33">
        <v>3.7137075999999999E-4</v>
      </c>
      <c r="U28" s="33">
        <v>67.348815999999999</v>
      </c>
      <c r="V28" s="33">
        <v>67.348815999999999</v>
      </c>
      <c r="W28" s="33">
        <v>635.01886000000002</v>
      </c>
      <c r="X28" s="33">
        <v>635.01886000000002</v>
      </c>
      <c r="Y28" s="33">
        <v>635.01886000000002</v>
      </c>
      <c r="Z28" s="33">
        <v>1040.3706</v>
      </c>
      <c r="AA28" s="33">
        <v>1040.37070168123</v>
      </c>
      <c r="AB28" s="33">
        <v>1156.11955296573</v>
      </c>
      <c r="AC28" s="33">
        <v>1156.11955235352</v>
      </c>
      <c r="AD28" s="33">
        <v>1156.1195522595001</v>
      </c>
      <c r="AE28" s="33">
        <v>1156.11952202056</v>
      </c>
    </row>
    <row r="29" spans="1:35" s="28" customFormat="1">
      <c r="A29" s="29" t="s">
        <v>130</v>
      </c>
      <c r="B29" s="29" t="s">
        <v>73</v>
      </c>
      <c r="C29" s="33">
        <v>240</v>
      </c>
      <c r="D29" s="33">
        <v>240</v>
      </c>
      <c r="E29" s="33">
        <v>240</v>
      </c>
      <c r="F29" s="33">
        <v>240</v>
      </c>
      <c r="G29" s="33">
        <v>2280</v>
      </c>
      <c r="H29" s="33">
        <v>2280</v>
      </c>
      <c r="I29" s="33">
        <v>2280</v>
      </c>
      <c r="J29" s="33">
        <v>2280</v>
      </c>
      <c r="K29" s="33">
        <v>4280</v>
      </c>
      <c r="L29" s="33">
        <v>4280</v>
      </c>
      <c r="M29" s="33">
        <v>4280</v>
      </c>
      <c r="N29" s="33">
        <v>4280</v>
      </c>
      <c r="O29" s="33">
        <v>4280</v>
      </c>
      <c r="P29" s="33">
        <v>4280</v>
      </c>
      <c r="Q29" s="33">
        <v>4280</v>
      </c>
      <c r="R29" s="33">
        <v>4280</v>
      </c>
      <c r="S29" s="33">
        <v>4280</v>
      </c>
      <c r="T29" s="33">
        <v>4280</v>
      </c>
      <c r="U29" s="33">
        <v>4280.0001293491196</v>
      </c>
      <c r="V29" s="33">
        <v>4280.0001293718497</v>
      </c>
      <c r="W29" s="33">
        <v>4280.0001423883004</v>
      </c>
      <c r="X29" s="33">
        <v>4280.0001424708598</v>
      </c>
      <c r="Y29" s="33">
        <v>4280.0001425390501</v>
      </c>
      <c r="Z29" s="33">
        <v>4280.0001984774699</v>
      </c>
      <c r="AA29" s="33">
        <v>4280.0001986390998</v>
      </c>
      <c r="AB29" s="33">
        <v>4280.0001987944297</v>
      </c>
      <c r="AC29" s="33">
        <v>4280.0001988434997</v>
      </c>
      <c r="AD29" s="33">
        <v>4280.0001989740704</v>
      </c>
      <c r="AE29" s="33">
        <v>4280.0001990105502</v>
      </c>
    </row>
    <row r="30" spans="1:35" s="28" customFormat="1">
      <c r="A30" s="29" t="s">
        <v>130</v>
      </c>
      <c r="B30" s="29" t="s">
        <v>56</v>
      </c>
      <c r="C30" s="33">
        <v>13.89700031280511</v>
      </c>
      <c r="D30" s="33">
        <v>19.697000503539961</v>
      </c>
      <c r="E30" s="33">
        <v>29.16200041770929</v>
      </c>
      <c r="F30" s="33">
        <v>42.001000881195012</v>
      </c>
      <c r="G30" s="33">
        <v>59.431001186370771</v>
      </c>
      <c r="H30" s="33">
        <v>81.633003234863267</v>
      </c>
      <c r="I30" s="33">
        <v>103.01900100707999</v>
      </c>
      <c r="J30" s="33">
        <v>129.60400009155271</v>
      </c>
      <c r="K30" s="33">
        <v>168.8320045471188</v>
      </c>
      <c r="L30" s="33">
        <v>203.168994903564</v>
      </c>
      <c r="M30" s="33">
        <v>255.2420005798339</v>
      </c>
      <c r="N30" s="33">
        <v>292.83900451660151</v>
      </c>
      <c r="O30" s="33">
        <v>337.19300842285151</v>
      </c>
      <c r="P30" s="33">
        <v>380.77901458740172</v>
      </c>
      <c r="Q30" s="33">
        <v>426.08399200439442</v>
      </c>
      <c r="R30" s="33">
        <v>469.969001770018</v>
      </c>
      <c r="S30" s="33">
        <v>513.22299194335801</v>
      </c>
      <c r="T30" s="33">
        <v>556.71101379394395</v>
      </c>
      <c r="U30" s="33">
        <v>599.30900573730401</v>
      </c>
      <c r="V30" s="33">
        <v>642.05900573730401</v>
      </c>
      <c r="W30" s="33">
        <v>686.95199584960903</v>
      </c>
      <c r="X30" s="33">
        <v>734.32102966308503</v>
      </c>
      <c r="Y30" s="33">
        <v>783.02499389648403</v>
      </c>
      <c r="Z30" s="33">
        <v>821.13299560546807</v>
      </c>
      <c r="AA30" s="33">
        <v>860.40101623535111</v>
      </c>
      <c r="AB30" s="33">
        <v>900.73399353027196</v>
      </c>
      <c r="AC30" s="33">
        <v>941.99501037597497</v>
      </c>
      <c r="AD30" s="33">
        <v>983.64100646972599</v>
      </c>
      <c r="AE30" s="33">
        <v>1025.803985595702</v>
      </c>
    </row>
    <row r="31" spans="1:35" s="28" customFormat="1">
      <c r="A31" s="34" t="s">
        <v>138</v>
      </c>
      <c r="B31" s="34"/>
      <c r="C31" s="35">
        <v>19239.092994689934</v>
      </c>
      <c r="D31" s="35">
        <v>19994.547044689934</v>
      </c>
      <c r="E31" s="35">
        <v>19280.252844689934</v>
      </c>
      <c r="F31" s="35">
        <v>19375.254874519003</v>
      </c>
      <c r="G31" s="35">
        <v>17861.282760691673</v>
      </c>
      <c r="H31" s="35">
        <v>18269.632773827852</v>
      </c>
      <c r="I31" s="35">
        <v>18392.067212534243</v>
      </c>
      <c r="J31" s="35">
        <v>19225.440730141414</v>
      </c>
      <c r="K31" s="35">
        <v>24047.046487643463</v>
      </c>
      <c r="L31" s="35">
        <v>23801.174040666323</v>
      </c>
      <c r="M31" s="35">
        <v>23801.173420578656</v>
      </c>
      <c r="N31" s="35">
        <v>23379.784444748315</v>
      </c>
      <c r="O31" s="35">
        <v>23379.78444601153</v>
      </c>
      <c r="P31" s="35">
        <v>23379.784445511603</v>
      </c>
      <c r="Q31" s="35">
        <v>22877.995394689933</v>
      </c>
      <c r="R31" s="35">
        <v>22831.495394689933</v>
      </c>
      <c r="S31" s="35">
        <v>22728.293687363934</v>
      </c>
      <c r="T31" s="35">
        <v>22915.004092660838</v>
      </c>
      <c r="U31" s="35">
        <v>24599.730432759116</v>
      </c>
      <c r="V31" s="35">
        <v>24414.738132817118</v>
      </c>
      <c r="W31" s="35">
        <v>25963.792833784675</v>
      </c>
      <c r="X31" s="35">
        <v>27371.652231028162</v>
      </c>
      <c r="Y31" s="35">
        <v>26643.319387745891</v>
      </c>
      <c r="Z31" s="35">
        <v>26681.950787804446</v>
      </c>
      <c r="AA31" s="35">
        <v>27111.875150031516</v>
      </c>
      <c r="AB31" s="35">
        <v>29232.691281021594</v>
      </c>
      <c r="AC31" s="35">
        <v>29608.326885304901</v>
      </c>
      <c r="AD31" s="35">
        <v>31956.870864807213</v>
      </c>
      <c r="AE31" s="35">
        <v>32275.585557315419</v>
      </c>
    </row>
    <row r="32" spans="1:35" s="28" customFormat="1"/>
    <row r="33" spans="1:31" s="28" customFormat="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s="28" customFormat="1">
      <c r="A34" s="29" t="s">
        <v>131</v>
      </c>
      <c r="B34" s="29" t="s">
        <v>64</v>
      </c>
      <c r="C34" s="33">
        <v>8126</v>
      </c>
      <c r="D34" s="33">
        <v>8126</v>
      </c>
      <c r="E34" s="33">
        <v>8126</v>
      </c>
      <c r="F34" s="33">
        <v>6446.0001865414397</v>
      </c>
      <c r="G34" s="33">
        <v>6445.9999399999997</v>
      </c>
      <c r="H34" s="33">
        <v>6214.9426799999992</v>
      </c>
      <c r="I34" s="33">
        <v>6214.9426799999992</v>
      </c>
      <c r="J34" s="33">
        <v>5514.9426799999992</v>
      </c>
      <c r="K34" s="33">
        <v>5514.9426799999992</v>
      </c>
      <c r="L34" s="33">
        <v>5514.9426799999992</v>
      </c>
      <c r="M34" s="33">
        <v>5514.9426799999992</v>
      </c>
      <c r="N34" s="33">
        <v>5514.9426799999992</v>
      </c>
      <c r="O34" s="33">
        <v>5514.9426799999992</v>
      </c>
      <c r="P34" s="33">
        <v>5514.9426799999992</v>
      </c>
      <c r="Q34" s="33">
        <v>5514.9426799999992</v>
      </c>
      <c r="R34" s="33">
        <v>5045.9999099999995</v>
      </c>
      <c r="S34" s="33">
        <v>3896</v>
      </c>
      <c r="T34" s="33">
        <v>3896</v>
      </c>
      <c r="U34" s="33">
        <v>3896</v>
      </c>
      <c r="V34" s="33">
        <v>3896</v>
      </c>
      <c r="W34" s="33">
        <v>3896</v>
      </c>
      <c r="X34" s="33">
        <v>3152</v>
      </c>
      <c r="Y34" s="33">
        <v>2787</v>
      </c>
      <c r="Z34" s="33">
        <v>2422</v>
      </c>
      <c r="AA34" s="33">
        <v>2057</v>
      </c>
      <c r="AB34" s="33">
        <v>1692</v>
      </c>
      <c r="AC34" s="33">
        <v>1692</v>
      </c>
      <c r="AD34" s="33">
        <v>1692</v>
      </c>
      <c r="AE34" s="33">
        <v>1692</v>
      </c>
    </row>
    <row r="35" spans="1:31" s="28" customFormat="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s="28" customFormat="1">
      <c r="A36" s="29" t="s">
        <v>131</v>
      </c>
      <c r="B36" s="29" t="s">
        <v>20</v>
      </c>
      <c r="C36" s="33">
        <v>1512.8999938964839</v>
      </c>
      <c r="D36" s="33">
        <v>1512.8999938964839</v>
      </c>
      <c r="E36" s="33">
        <v>1512.8999938964839</v>
      </c>
      <c r="F36" s="33">
        <v>1512.8999938964839</v>
      </c>
      <c r="G36" s="33">
        <v>1512.8999938964839</v>
      </c>
      <c r="H36" s="33">
        <v>1512.8999938964839</v>
      </c>
      <c r="I36" s="33">
        <v>1512.8999938964839</v>
      </c>
      <c r="J36" s="33">
        <v>1512.8999938964839</v>
      </c>
      <c r="K36" s="33">
        <v>1512.8999938964839</v>
      </c>
      <c r="L36" s="33">
        <v>1512.8999938964839</v>
      </c>
      <c r="M36" s="33">
        <v>1512.8999938964839</v>
      </c>
      <c r="N36" s="33">
        <v>1512.8999938964839</v>
      </c>
      <c r="O36" s="33">
        <v>1512.8999938964839</v>
      </c>
      <c r="P36" s="33">
        <v>1512.8999938964839</v>
      </c>
      <c r="Q36" s="33">
        <v>1512.8999938964839</v>
      </c>
      <c r="R36" s="33">
        <v>1127.8999938964839</v>
      </c>
      <c r="S36" s="33">
        <v>1127.8999938964839</v>
      </c>
      <c r="T36" s="33">
        <v>1127.8999938964839</v>
      </c>
      <c r="U36" s="33">
        <v>984.5</v>
      </c>
      <c r="V36" s="33">
        <v>984.5</v>
      </c>
      <c r="W36" s="33">
        <v>984.5</v>
      </c>
      <c r="X36" s="33">
        <v>984.5</v>
      </c>
      <c r="Y36" s="33">
        <v>984.5</v>
      </c>
      <c r="Z36" s="33">
        <v>984.5</v>
      </c>
      <c r="AA36" s="33">
        <v>340</v>
      </c>
      <c r="AB36" s="33">
        <v>180</v>
      </c>
      <c r="AC36" s="33">
        <v>180</v>
      </c>
      <c r="AD36" s="33">
        <v>180</v>
      </c>
      <c r="AE36" s="33">
        <v>180</v>
      </c>
    </row>
    <row r="37" spans="1:31" s="28" customFormat="1">
      <c r="A37" s="29" t="s">
        <v>131</v>
      </c>
      <c r="B37" s="29" t="s">
        <v>32</v>
      </c>
      <c r="C37" s="33">
        <v>84</v>
      </c>
      <c r="D37" s="33">
        <v>84</v>
      </c>
      <c r="E37" s="33">
        <v>84</v>
      </c>
      <c r="F37" s="33">
        <v>84</v>
      </c>
      <c r="G37" s="33">
        <v>84</v>
      </c>
      <c r="H37" s="33">
        <v>84</v>
      </c>
      <c r="I37" s="33">
        <v>84</v>
      </c>
      <c r="J37" s="33">
        <v>84</v>
      </c>
      <c r="K37" s="33">
        <v>84</v>
      </c>
      <c r="L37" s="33">
        <v>84</v>
      </c>
      <c r="M37" s="33">
        <v>84</v>
      </c>
      <c r="N37" s="33">
        <v>84</v>
      </c>
      <c r="O37" s="33">
        <v>84</v>
      </c>
      <c r="P37" s="33">
        <v>84</v>
      </c>
      <c r="Q37" s="33">
        <v>84</v>
      </c>
      <c r="R37" s="33">
        <v>84</v>
      </c>
      <c r="S37" s="33">
        <v>84</v>
      </c>
      <c r="T37" s="33">
        <v>84</v>
      </c>
      <c r="U37" s="33">
        <v>84</v>
      </c>
      <c r="V37" s="33">
        <v>84</v>
      </c>
      <c r="W37" s="33">
        <v>84</v>
      </c>
      <c r="X37" s="33">
        <v>84</v>
      </c>
      <c r="Y37" s="33">
        <v>84</v>
      </c>
      <c r="Z37" s="33">
        <v>84</v>
      </c>
      <c r="AA37" s="33">
        <v>84</v>
      </c>
      <c r="AB37" s="33">
        <v>0</v>
      </c>
      <c r="AC37" s="33">
        <v>0</v>
      </c>
      <c r="AD37" s="33">
        <v>0</v>
      </c>
      <c r="AE37" s="33">
        <v>0</v>
      </c>
    </row>
    <row r="38" spans="1:31" s="28" customFormat="1">
      <c r="A38" s="29" t="s">
        <v>131</v>
      </c>
      <c r="B38" s="29" t="s">
        <v>66</v>
      </c>
      <c r="C38" s="33">
        <v>1910</v>
      </c>
      <c r="D38" s="33">
        <v>1910</v>
      </c>
      <c r="E38" s="33">
        <v>1910</v>
      </c>
      <c r="F38" s="33">
        <v>1910</v>
      </c>
      <c r="G38" s="33">
        <v>1910</v>
      </c>
      <c r="H38" s="33">
        <v>1910</v>
      </c>
      <c r="I38" s="33">
        <v>1910</v>
      </c>
      <c r="J38" s="33">
        <v>1910</v>
      </c>
      <c r="K38" s="33">
        <v>1910</v>
      </c>
      <c r="L38" s="33">
        <v>1910</v>
      </c>
      <c r="M38" s="33">
        <v>1910</v>
      </c>
      <c r="N38" s="33">
        <v>1910</v>
      </c>
      <c r="O38" s="33">
        <v>1618</v>
      </c>
      <c r="P38" s="33">
        <v>1501</v>
      </c>
      <c r="Q38" s="33">
        <v>1501</v>
      </c>
      <c r="R38" s="33">
        <v>1501</v>
      </c>
      <c r="S38" s="33">
        <v>1501</v>
      </c>
      <c r="T38" s="33">
        <v>1501</v>
      </c>
      <c r="U38" s="33">
        <v>1501</v>
      </c>
      <c r="V38" s="33">
        <v>1501</v>
      </c>
      <c r="W38" s="33">
        <v>1513.101144</v>
      </c>
      <c r="X38" s="33">
        <v>1513.101144</v>
      </c>
      <c r="Y38" s="33">
        <v>1513.101144</v>
      </c>
      <c r="Z38" s="33">
        <v>1381.1011449999999</v>
      </c>
      <c r="AA38" s="33">
        <v>1920.3393000000001</v>
      </c>
      <c r="AB38" s="33">
        <v>2992.6792</v>
      </c>
      <c r="AC38" s="33">
        <v>2992.6792</v>
      </c>
      <c r="AD38" s="33">
        <v>3126.9119000000001</v>
      </c>
      <c r="AE38" s="33">
        <v>2752.6752999999999</v>
      </c>
    </row>
    <row r="39" spans="1:31" s="28" customFormat="1">
      <c r="A39" s="29" t="s">
        <v>131</v>
      </c>
      <c r="B39" s="29" t="s">
        <v>65</v>
      </c>
      <c r="C39" s="33">
        <v>152.40000152587891</v>
      </c>
      <c r="D39" s="33">
        <v>152.40000152587891</v>
      </c>
      <c r="E39" s="33">
        <v>152.40000152587891</v>
      </c>
      <c r="F39" s="33">
        <v>152.40000152587891</v>
      </c>
      <c r="G39" s="33">
        <v>152.40000152587891</v>
      </c>
      <c r="H39" s="33">
        <v>152.40000152587891</v>
      </c>
      <c r="I39" s="33">
        <v>152.40000152587891</v>
      </c>
      <c r="J39" s="33">
        <v>152.40000152587891</v>
      </c>
      <c r="K39" s="33">
        <v>152.40000152587891</v>
      </c>
      <c r="L39" s="33">
        <v>152.40000152587891</v>
      </c>
      <c r="M39" s="33">
        <v>152.40000152587891</v>
      </c>
      <c r="N39" s="33">
        <v>152.40000152587891</v>
      </c>
      <c r="O39" s="33">
        <v>152.40000152587891</v>
      </c>
      <c r="P39" s="33">
        <v>152.40000152587891</v>
      </c>
      <c r="Q39" s="33">
        <v>152.40000152587891</v>
      </c>
      <c r="R39" s="33">
        <v>152.40000152587891</v>
      </c>
      <c r="S39" s="33">
        <v>66</v>
      </c>
      <c r="T39" s="33">
        <v>66</v>
      </c>
      <c r="U39" s="33">
        <v>66</v>
      </c>
      <c r="V39" s="33">
        <v>66</v>
      </c>
      <c r="W39" s="33">
        <v>66</v>
      </c>
      <c r="X39" s="33">
        <v>0</v>
      </c>
      <c r="Y39" s="33">
        <v>0</v>
      </c>
      <c r="Z39" s="33">
        <v>0</v>
      </c>
      <c r="AA39" s="33">
        <v>0</v>
      </c>
      <c r="AB39" s="33">
        <v>0</v>
      </c>
      <c r="AC39" s="33">
        <v>0</v>
      </c>
      <c r="AD39" s="33">
        <v>0</v>
      </c>
      <c r="AE39" s="33">
        <v>0</v>
      </c>
    </row>
    <row r="40" spans="1:31" s="28" customFormat="1">
      <c r="A40" s="29" t="s">
        <v>131</v>
      </c>
      <c r="B40" s="29" t="s">
        <v>69</v>
      </c>
      <c r="C40" s="33">
        <v>676.60802078246934</v>
      </c>
      <c r="D40" s="33">
        <v>1176.6080207824693</v>
      </c>
      <c r="E40" s="33">
        <v>1176.6080207824693</v>
      </c>
      <c r="F40" s="33">
        <v>1293.4515107824684</v>
      </c>
      <c r="G40" s="33">
        <v>1776.6080207824693</v>
      </c>
      <c r="H40" s="33">
        <v>1776.6080207824693</v>
      </c>
      <c r="I40" s="33">
        <v>2511.1994324857696</v>
      </c>
      <c r="J40" s="33">
        <v>3297.3804307824694</v>
      </c>
      <c r="K40" s="33">
        <v>4089.9120928145699</v>
      </c>
      <c r="L40" s="33">
        <v>4089.9120928162697</v>
      </c>
      <c r="M40" s="33">
        <v>4089.9120928174998</v>
      </c>
      <c r="N40" s="33">
        <v>4089.9120928261596</v>
      </c>
      <c r="O40" s="33">
        <v>4089.9121083798946</v>
      </c>
      <c r="P40" s="33">
        <v>4089.9121089250598</v>
      </c>
      <c r="Q40" s="33">
        <v>4175.1348507824696</v>
      </c>
      <c r="R40" s="33">
        <v>4711.545370782459</v>
      </c>
      <c r="S40" s="33">
        <v>6538.4145607824694</v>
      </c>
      <c r="T40" s="33">
        <v>6538.4145607824694</v>
      </c>
      <c r="U40" s="33">
        <v>6538.4145607824694</v>
      </c>
      <c r="V40" s="33">
        <v>6548.4165707824695</v>
      </c>
      <c r="W40" s="33">
        <v>6822.0170307824701</v>
      </c>
      <c r="X40" s="33">
        <v>8616.766146855678</v>
      </c>
      <c r="Y40" s="33">
        <v>8436.248141560196</v>
      </c>
      <c r="Z40" s="33">
        <v>8587.88239695622</v>
      </c>
      <c r="AA40" s="33">
        <v>8988.8228671335582</v>
      </c>
      <c r="AB40" s="33">
        <v>9674.0457672171488</v>
      </c>
      <c r="AC40" s="33">
        <v>9674.0457672492194</v>
      </c>
      <c r="AD40" s="33">
        <v>9674.0457672564389</v>
      </c>
      <c r="AE40" s="33">
        <v>10346.08553726965</v>
      </c>
    </row>
    <row r="41" spans="1:31" s="28" customFormat="1">
      <c r="A41" s="29" t="s">
        <v>131</v>
      </c>
      <c r="B41" s="29" t="s">
        <v>68</v>
      </c>
      <c r="C41" s="33">
        <v>2017.6349983215291</v>
      </c>
      <c r="D41" s="33">
        <v>2827.6199989318811</v>
      </c>
      <c r="E41" s="33">
        <v>2827.6199989318811</v>
      </c>
      <c r="F41" s="33">
        <v>2827.6199989318811</v>
      </c>
      <c r="G41" s="33">
        <v>2827.6199989318811</v>
      </c>
      <c r="H41" s="33">
        <v>2827.6199989318811</v>
      </c>
      <c r="I41" s="33">
        <v>2827.6199989318811</v>
      </c>
      <c r="J41" s="33">
        <v>2827.6199989318811</v>
      </c>
      <c r="K41" s="33">
        <v>2827.6199989318811</v>
      </c>
      <c r="L41" s="33">
        <v>2827.6199989318811</v>
      </c>
      <c r="M41" s="33">
        <v>2827.6199989318811</v>
      </c>
      <c r="N41" s="33">
        <v>2827.6199989318811</v>
      </c>
      <c r="O41" s="33">
        <v>2827.6199989318811</v>
      </c>
      <c r="P41" s="33">
        <v>2827.6199989318811</v>
      </c>
      <c r="Q41" s="33">
        <v>2827.6199989318811</v>
      </c>
      <c r="R41" s="33">
        <v>2706.6199989318807</v>
      </c>
      <c r="S41" s="33">
        <v>3594.8138261008803</v>
      </c>
      <c r="T41" s="33">
        <v>3594.8138261193403</v>
      </c>
      <c r="U41" s="33">
        <v>3594.8138261336303</v>
      </c>
      <c r="V41" s="33">
        <v>3794.8133089318803</v>
      </c>
      <c r="W41" s="33">
        <v>4244.0489489318707</v>
      </c>
      <c r="X41" s="33">
        <v>6504.5903707629359</v>
      </c>
      <c r="Y41" s="33">
        <v>6337.5903707629359</v>
      </c>
      <c r="Z41" s="33">
        <v>6136.4903722888148</v>
      </c>
      <c r="AA41" s="33">
        <v>6126.7403721057099</v>
      </c>
      <c r="AB41" s="33">
        <v>8000.0966343280188</v>
      </c>
      <c r="AC41" s="33">
        <v>7889.6966329034212</v>
      </c>
      <c r="AD41" s="33">
        <v>7358.7966314603418</v>
      </c>
      <c r="AE41" s="33">
        <v>8255.5915612238769</v>
      </c>
    </row>
    <row r="42" spans="1:31" s="28" customFormat="1">
      <c r="A42" s="29" t="s">
        <v>131</v>
      </c>
      <c r="B42" s="29" t="s">
        <v>36</v>
      </c>
      <c r="C42" s="33">
        <v>0</v>
      </c>
      <c r="D42" s="33">
        <v>20</v>
      </c>
      <c r="E42" s="33">
        <v>20</v>
      </c>
      <c r="F42" s="33">
        <v>20</v>
      </c>
      <c r="G42" s="33">
        <v>20</v>
      </c>
      <c r="H42" s="33">
        <v>20</v>
      </c>
      <c r="I42" s="33">
        <v>20</v>
      </c>
      <c r="J42" s="33">
        <v>20</v>
      </c>
      <c r="K42" s="33">
        <v>20</v>
      </c>
      <c r="L42" s="33">
        <v>20</v>
      </c>
      <c r="M42" s="33">
        <v>20</v>
      </c>
      <c r="N42" s="33">
        <v>20</v>
      </c>
      <c r="O42" s="33">
        <v>20.000135223240001</v>
      </c>
      <c r="P42" s="33">
        <v>20.00013535235</v>
      </c>
      <c r="Q42" s="33">
        <v>20.0001356372</v>
      </c>
      <c r="R42" s="33">
        <v>20.000135725900002</v>
      </c>
      <c r="S42" s="33">
        <v>625.67003999999997</v>
      </c>
      <c r="T42" s="33">
        <v>625.67003999999997</v>
      </c>
      <c r="U42" s="33">
        <v>625.67003999999997</v>
      </c>
      <c r="V42" s="33">
        <v>605.67003999999997</v>
      </c>
      <c r="W42" s="33">
        <v>1129.8400999999999</v>
      </c>
      <c r="X42" s="33">
        <v>1129.8400999999999</v>
      </c>
      <c r="Y42" s="33">
        <v>1129.8400999999999</v>
      </c>
      <c r="Z42" s="33">
        <v>1530.7177999999999</v>
      </c>
      <c r="AA42" s="33">
        <v>1530.7177999999999</v>
      </c>
      <c r="AB42" s="33">
        <v>2593.5005000000001</v>
      </c>
      <c r="AC42" s="33">
        <v>2593.5005000000001</v>
      </c>
      <c r="AD42" s="33">
        <v>2593.5005000000001</v>
      </c>
      <c r="AE42" s="33">
        <v>2593.5005000000001</v>
      </c>
    </row>
    <row r="43" spans="1:31" s="28" customFormat="1">
      <c r="A43" s="29" t="s">
        <v>131</v>
      </c>
      <c r="B43" s="29" t="s">
        <v>73</v>
      </c>
      <c r="C43" s="33">
        <v>570</v>
      </c>
      <c r="D43" s="33">
        <v>570</v>
      </c>
      <c r="E43" s="33">
        <v>570</v>
      </c>
      <c r="F43" s="33">
        <v>570</v>
      </c>
      <c r="G43" s="33">
        <v>570</v>
      </c>
      <c r="H43" s="33">
        <v>570</v>
      </c>
      <c r="I43" s="33">
        <v>570</v>
      </c>
      <c r="J43" s="33">
        <v>570</v>
      </c>
      <c r="K43" s="33">
        <v>570</v>
      </c>
      <c r="L43" s="33">
        <v>570</v>
      </c>
      <c r="M43" s="33">
        <v>570</v>
      </c>
      <c r="N43" s="33">
        <v>570</v>
      </c>
      <c r="O43" s="33">
        <v>570</v>
      </c>
      <c r="P43" s="33">
        <v>570</v>
      </c>
      <c r="Q43" s="33">
        <v>570</v>
      </c>
      <c r="R43" s="33">
        <v>570</v>
      </c>
      <c r="S43" s="33">
        <v>1374.3380999999999</v>
      </c>
      <c r="T43" s="33">
        <v>1374.3380999999999</v>
      </c>
      <c r="U43" s="33">
        <v>1374.3380999999999</v>
      </c>
      <c r="V43" s="33">
        <v>1374.3380999999999</v>
      </c>
      <c r="W43" s="33">
        <v>1540.701</v>
      </c>
      <c r="X43" s="33">
        <v>2253.27</v>
      </c>
      <c r="Y43" s="33">
        <v>2253.27</v>
      </c>
      <c r="Z43" s="33">
        <v>2253.27</v>
      </c>
      <c r="AA43" s="33">
        <v>2253.27</v>
      </c>
      <c r="AB43" s="33">
        <v>2782.2424000000001</v>
      </c>
      <c r="AC43" s="33">
        <v>2782.2424000000001</v>
      </c>
      <c r="AD43" s="33">
        <v>2782.2424000000001</v>
      </c>
      <c r="AE43" s="33">
        <v>2782.2424000000001</v>
      </c>
    </row>
    <row r="44" spans="1:31" s="28" customFormat="1">
      <c r="A44" s="29" t="s">
        <v>131</v>
      </c>
      <c r="B44" s="29" t="s">
        <v>56</v>
      </c>
      <c r="C44" s="33">
        <v>6.2830001711845354</v>
      </c>
      <c r="D44" s="33">
        <v>9.0379998683929408</v>
      </c>
      <c r="E44" s="33">
        <v>13.64800012111661</v>
      </c>
      <c r="F44" s="33">
        <v>20.04699945449828</v>
      </c>
      <c r="G44" s="33">
        <v>28.645998954772889</v>
      </c>
      <c r="H44" s="33">
        <v>39.91999959945673</v>
      </c>
      <c r="I44" s="33">
        <v>51.775998115539494</v>
      </c>
      <c r="J44" s="33">
        <v>66.049998283386103</v>
      </c>
      <c r="K44" s="33">
        <v>86.233997344970604</v>
      </c>
      <c r="L44" s="33">
        <v>109.4229984283446</v>
      </c>
      <c r="M44" s="33">
        <v>142.44900131225489</v>
      </c>
      <c r="N44" s="33">
        <v>168.90199279785128</v>
      </c>
      <c r="O44" s="33">
        <v>199.70200347900379</v>
      </c>
      <c r="P44" s="33">
        <v>230.44100189208928</v>
      </c>
      <c r="Q44" s="33">
        <v>262.57600021362282</v>
      </c>
      <c r="R44" s="33">
        <v>295.53199768066332</v>
      </c>
      <c r="S44" s="33">
        <v>329.47499847412041</v>
      </c>
      <c r="T44" s="33">
        <v>362.96698760986317</v>
      </c>
      <c r="U44" s="33">
        <v>395.85900115966712</v>
      </c>
      <c r="V44" s="33">
        <v>429.33000183105401</v>
      </c>
      <c r="W44" s="33">
        <v>463.78398895263598</v>
      </c>
      <c r="X44" s="33">
        <v>499.93299102783101</v>
      </c>
      <c r="Y44" s="33">
        <v>537.29598999023301</v>
      </c>
      <c r="Z44" s="33">
        <v>565.41600036621003</v>
      </c>
      <c r="AA44" s="33">
        <v>594.35398864746003</v>
      </c>
      <c r="AB44" s="33">
        <v>624.14299011230401</v>
      </c>
      <c r="AC44" s="33">
        <v>654.72198486328</v>
      </c>
      <c r="AD44" s="33">
        <v>685.86102294921807</v>
      </c>
      <c r="AE44" s="33">
        <v>717.54901123046807</v>
      </c>
    </row>
    <row r="45" spans="1:31" s="28" customFormat="1">
      <c r="A45" s="34" t="s">
        <v>138</v>
      </c>
      <c r="B45" s="34"/>
      <c r="C45" s="35">
        <v>14479.543014526362</v>
      </c>
      <c r="D45" s="35">
        <v>15789.528015136713</v>
      </c>
      <c r="E45" s="35">
        <v>15789.528015136713</v>
      </c>
      <c r="F45" s="35">
        <v>14226.371691678152</v>
      </c>
      <c r="G45" s="35">
        <v>14709.527955136713</v>
      </c>
      <c r="H45" s="35">
        <v>14478.470695136712</v>
      </c>
      <c r="I45" s="35">
        <v>15213.062106840012</v>
      </c>
      <c r="J45" s="35">
        <v>15299.243105136713</v>
      </c>
      <c r="K45" s="35">
        <v>16091.774767168812</v>
      </c>
      <c r="L45" s="35">
        <v>16091.774767170513</v>
      </c>
      <c r="M45" s="35">
        <v>16091.774767171742</v>
      </c>
      <c r="N45" s="35">
        <v>16091.774767180403</v>
      </c>
      <c r="O45" s="35">
        <v>15799.774782734137</v>
      </c>
      <c r="P45" s="35">
        <v>15682.774783279303</v>
      </c>
      <c r="Q45" s="35">
        <v>15767.997525136712</v>
      </c>
      <c r="R45" s="35">
        <v>15329.465275136703</v>
      </c>
      <c r="S45" s="35">
        <v>16808.128380779832</v>
      </c>
      <c r="T45" s="35">
        <v>16808.128380798295</v>
      </c>
      <c r="U45" s="35">
        <v>16664.7283869161</v>
      </c>
      <c r="V45" s="35">
        <v>16874.729879714348</v>
      </c>
      <c r="W45" s="35">
        <v>17609.667123714342</v>
      </c>
      <c r="X45" s="35">
        <v>20854.957661618613</v>
      </c>
      <c r="Y45" s="35">
        <v>20142.439656323131</v>
      </c>
      <c r="Z45" s="35">
        <v>19595.973914245034</v>
      </c>
      <c r="AA45" s="35">
        <v>19516.902539239269</v>
      </c>
      <c r="AB45" s="35">
        <v>22538.821601545169</v>
      </c>
      <c r="AC45" s="35">
        <v>22428.42160015264</v>
      </c>
      <c r="AD45" s="35">
        <v>22031.754298716784</v>
      </c>
      <c r="AE45" s="35">
        <v>23226.352398493524</v>
      </c>
    </row>
    <row r="46" spans="1:31" s="28" customFormat="1"/>
    <row r="47" spans="1:31" s="28" customFormat="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s="28" customFormat="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s="28" customFormat="1">
      <c r="A49" s="29" t="s">
        <v>132</v>
      </c>
      <c r="B49" s="29" t="s">
        <v>71</v>
      </c>
      <c r="C49" s="33">
        <v>4790</v>
      </c>
      <c r="D49" s="33">
        <v>4790</v>
      </c>
      <c r="E49" s="33">
        <v>4790</v>
      </c>
      <c r="F49" s="33">
        <v>3811.3020949999996</v>
      </c>
      <c r="G49" s="33">
        <v>3811.3020949999996</v>
      </c>
      <c r="H49" s="33">
        <v>3481.60953896808</v>
      </c>
      <c r="I49" s="33">
        <v>3481.6095390816999</v>
      </c>
      <c r="J49" s="33">
        <v>3481.6095385750205</v>
      </c>
      <c r="K49" s="33">
        <v>3481.6050758896004</v>
      </c>
      <c r="L49" s="33">
        <v>3340.00017716203</v>
      </c>
      <c r="M49" s="33">
        <v>3340</v>
      </c>
      <c r="N49" s="33">
        <v>3340</v>
      </c>
      <c r="O49" s="33">
        <v>3340</v>
      </c>
      <c r="P49" s="33">
        <v>3340</v>
      </c>
      <c r="Q49" s="33">
        <v>3340</v>
      </c>
      <c r="R49" s="33">
        <v>3340</v>
      </c>
      <c r="S49" s="33">
        <v>3340</v>
      </c>
      <c r="T49" s="33">
        <v>3340</v>
      </c>
      <c r="U49" s="33">
        <v>3340</v>
      </c>
      <c r="V49" s="33">
        <v>3340</v>
      </c>
      <c r="W49" s="33">
        <v>3340</v>
      </c>
      <c r="X49" s="33">
        <v>3340</v>
      </c>
      <c r="Y49" s="33">
        <v>3340</v>
      </c>
      <c r="Z49" s="33">
        <v>3340</v>
      </c>
      <c r="AA49" s="33">
        <v>3340</v>
      </c>
      <c r="AB49" s="33">
        <v>3340</v>
      </c>
      <c r="AC49" s="33">
        <v>2225</v>
      </c>
      <c r="AD49" s="33">
        <v>0</v>
      </c>
      <c r="AE49" s="33">
        <v>0</v>
      </c>
    </row>
    <row r="50" spans="1:31" s="28" customFormat="1">
      <c r="A50" s="29" t="s">
        <v>132</v>
      </c>
      <c r="B50" s="29" t="s">
        <v>20</v>
      </c>
      <c r="C50" s="33">
        <v>0</v>
      </c>
      <c r="D50" s="33">
        <v>0</v>
      </c>
      <c r="E50" s="33">
        <v>0</v>
      </c>
      <c r="F50" s="33">
        <v>0</v>
      </c>
      <c r="G50" s="33">
        <v>0</v>
      </c>
      <c r="H50" s="33">
        <v>0</v>
      </c>
      <c r="I50" s="33">
        <v>0</v>
      </c>
      <c r="J50" s="33">
        <v>0</v>
      </c>
      <c r="K50" s="33">
        <v>0</v>
      </c>
      <c r="L50" s="33">
        <v>0</v>
      </c>
      <c r="M50" s="33">
        <v>0</v>
      </c>
      <c r="N50" s="33">
        <v>0</v>
      </c>
      <c r="O50" s="33">
        <v>0</v>
      </c>
      <c r="P50" s="33">
        <v>0</v>
      </c>
      <c r="Q50" s="33">
        <v>0</v>
      </c>
      <c r="R50" s="33">
        <v>0</v>
      </c>
      <c r="S50" s="33">
        <v>0</v>
      </c>
      <c r="T50" s="33">
        <v>0</v>
      </c>
      <c r="U50" s="33">
        <v>0</v>
      </c>
      <c r="V50" s="33">
        <v>0</v>
      </c>
      <c r="W50" s="33">
        <v>0</v>
      </c>
      <c r="X50" s="33">
        <v>0</v>
      </c>
      <c r="Y50" s="33">
        <v>0</v>
      </c>
      <c r="Z50" s="33">
        <v>0</v>
      </c>
      <c r="AA50" s="33">
        <v>0</v>
      </c>
      <c r="AB50" s="33">
        <v>0</v>
      </c>
      <c r="AC50" s="33">
        <v>0</v>
      </c>
      <c r="AD50" s="33">
        <v>0</v>
      </c>
      <c r="AE50" s="33">
        <v>0</v>
      </c>
    </row>
    <row r="51" spans="1:31" s="28" customFormat="1">
      <c r="A51" s="29" t="s">
        <v>132</v>
      </c>
      <c r="B51" s="29" t="s">
        <v>32</v>
      </c>
      <c r="C51" s="33">
        <v>500</v>
      </c>
      <c r="D51" s="33">
        <v>500</v>
      </c>
      <c r="E51" s="33">
        <v>500</v>
      </c>
      <c r="F51" s="33">
        <v>500</v>
      </c>
      <c r="G51" s="33">
        <v>500</v>
      </c>
      <c r="H51" s="33">
        <v>500</v>
      </c>
      <c r="I51" s="33">
        <v>500</v>
      </c>
      <c r="J51" s="33">
        <v>500</v>
      </c>
      <c r="K51" s="33">
        <v>500</v>
      </c>
      <c r="L51" s="33">
        <v>500</v>
      </c>
      <c r="M51" s="33">
        <v>500</v>
      </c>
      <c r="N51" s="33">
        <v>500</v>
      </c>
      <c r="O51" s="33">
        <v>500</v>
      </c>
      <c r="P51" s="33">
        <v>500</v>
      </c>
      <c r="Q51" s="33">
        <v>500</v>
      </c>
      <c r="R51" s="33">
        <v>500</v>
      </c>
      <c r="S51" s="33">
        <v>500</v>
      </c>
      <c r="T51" s="33">
        <v>500</v>
      </c>
      <c r="U51" s="33">
        <v>0</v>
      </c>
      <c r="V51" s="33">
        <v>0</v>
      </c>
      <c r="W51" s="33">
        <v>0</v>
      </c>
      <c r="X51" s="33">
        <v>0</v>
      </c>
      <c r="Y51" s="33">
        <v>0</v>
      </c>
      <c r="Z51" s="33">
        <v>0</v>
      </c>
      <c r="AA51" s="33">
        <v>0</v>
      </c>
      <c r="AB51" s="33">
        <v>0</v>
      </c>
      <c r="AC51" s="33">
        <v>0</v>
      </c>
      <c r="AD51" s="33">
        <v>0</v>
      </c>
      <c r="AE51" s="33">
        <v>0</v>
      </c>
    </row>
    <row r="52" spans="1:31" s="28" customFormat="1">
      <c r="A52" s="29" t="s">
        <v>132</v>
      </c>
      <c r="B52" s="29" t="s">
        <v>66</v>
      </c>
      <c r="C52" s="33">
        <v>1900</v>
      </c>
      <c r="D52" s="33">
        <v>1900</v>
      </c>
      <c r="E52" s="33">
        <v>1900</v>
      </c>
      <c r="F52" s="33">
        <v>1900</v>
      </c>
      <c r="G52" s="33">
        <v>1900</v>
      </c>
      <c r="H52" s="33">
        <v>1900</v>
      </c>
      <c r="I52" s="33">
        <v>1900</v>
      </c>
      <c r="J52" s="33">
        <v>1900</v>
      </c>
      <c r="K52" s="33">
        <v>1900</v>
      </c>
      <c r="L52" s="33">
        <v>1900</v>
      </c>
      <c r="M52" s="33">
        <v>1900</v>
      </c>
      <c r="N52" s="33">
        <v>1900</v>
      </c>
      <c r="O52" s="33">
        <v>1730</v>
      </c>
      <c r="P52" s="33">
        <v>1730</v>
      </c>
      <c r="Q52" s="33">
        <v>1730</v>
      </c>
      <c r="R52" s="33">
        <v>1730</v>
      </c>
      <c r="S52" s="33">
        <v>1730</v>
      </c>
      <c r="T52" s="33">
        <v>1730</v>
      </c>
      <c r="U52" s="33">
        <v>1290</v>
      </c>
      <c r="V52" s="33">
        <v>1290</v>
      </c>
      <c r="W52" s="33">
        <v>1290</v>
      </c>
      <c r="X52" s="33">
        <v>1196</v>
      </c>
      <c r="Y52" s="33">
        <v>1196</v>
      </c>
      <c r="Z52" s="33">
        <v>1196</v>
      </c>
      <c r="AA52" s="33">
        <v>1196</v>
      </c>
      <c r="AB52" s="33">
        <v>1196</v>
      </c>
      <c r="AC52" s="33">
        <v>612</v>
      </c>
      <c r="AD52" s="33">
        <v>647.16557299999988</v>
      </c>
      <c r="AE52" s="33">
        <v>647.16557699999998</v>
      </c>
    </row>
    <row r="53" spans="1:31" s="28" customFormat="1">
      <c r="A53" s="29" t="s">
        <v>132</v>
      </c>
      <c r="B53" s="29" t="s">
        <v>65</v>
      </c>
      <c r="C53" s="33">
        <v>2219</v>
      </c>
      <c r="D53" s="33">
        <v>2219</v>
      </c>
      <c r="E53" s="33">
        <v>2219</v>
      </c>
      <c r="F53" s="33">
        <v>2219</v>
      </c>
      <c r="G53" s="33">
        <v>2219</v>
      </c>
      <c r="H53" s="33">
        <v>2219</v>
      </c>
      <c r="I53" s="33">
        <v>2219</v>
      </c>
      <c r="J53" s="33">
        <v>2219</v>
      </c>
      <c r="K53" s="33">
        <v>2219</v>
      </c>
      <c r="L53" s="33">
        <v>2219</v>
      </c>
      <c r="M53" s="33">
        <v>2219</v>
      </c>
      <c r="N53" s="33">
        <v>2219</v>
      </c>
      <c r="O53" s="33">
        <v>2219</v>
      </c>
      <c r="P53" s="33">
        <v>2219</v>
      </c>
      <c r="Q53" s="33">
        <v>2219</v>
      </c>
      <c r="R53" s="33">
        <v>2219</v>
      </c>
      <c r="S53" s="33">
        <v>2219</v>
      </c>
      <c r="T53" s="33">
        <v>2219</v>
      </c>
      <c r="U53" s="33">
        <v>2219</v>
      </c>
      <c r="V53" s="33">
        <v>2219</v>
      </c>
      <c r="W53" s="33">
        <v>2219</v>
      </c>
      <c r="X53" s="33">
        <v>2219</v>
      </c>
      <c r="Y53" s="33">
        <v>2219</v>
      </c>
      <c r="Z53" s="33">
        <v>2219</v>
      </c>
      <c r="AA53" s="33">
        <v>2219</v>
      </c>
      <c r="AB53" s="33">
        <v>2219</v>
      </c>
      <c r="AC53" s="33">
        <v>2219</v>
      </c>
      <c r="AD53" s="33">
        <v>2219</v>
      </c>
      <c r="AE53" s="33">
        <v>2219</v>
      </c>
    </row>
    <row r="54" spans="1:31" s="28" customFormat="1">
      <c r="A54" s="29" t="s">
        <v>132</v>
      </c>
      <c r="B54" s="29" t="s">
        <v>69</v>
      </c>
      <c r="C54" s="33">
        <v>3434.4399795532199</v>
      </c>
      <c r="D54" s="33">
        <v>4322.199974060055</v>
      </c>
      <c r="E54" s="33">
        <v>4322.199974060055</v>
      </c>
      <c r="F54" s="33">
        <v>4322.199974060055</v>
      </c>
      <c r="G54" s="33">
        <v>4322.199974060055</v>
      </c>
      <c r="H54" s="33">
        <v>4322.199974060055</v>
      </c>
      <c r="I54" s="33">
        <v>4322.199974060055</v>
      </c>
      <c r="J54" s="33">
        <v>4322.199974060055</v>
      </c>
      <c r="K54" s="33">
        <v>4322.199974060055</v>
      </c>
      <c r="L54" s="33">
        <v>4322.199974060055</v>
      </c>
      <c r="M54" s="33">
        <v>4322.199974060055</v>
      </c>
      <c r="N54" s="33">
        <v>4322.199974060055</v>
      </c>
      <c r="O54" s="33">
        <v>4269.7003504825352</v>
      </c>
      <c r="P54" s="33">
        <v>4269.7003508756752</v>
      </c>
      <c r="Q54" s="33">
        <v>4269.7003526084845</v>
      </c>
      <c r="R54" s="33">
        <v>4969.699974060055</v>
      </c>
      <c r="S54" s="33">
        <v>6291.2612873597118</v>
      </c>
      <c r="T54" s="33">
        <v>6203.5271343841732</v>
      </c>
      <c r="U54" s="33">
        <v>6011.5273377019121</v>
      </c>
      <c r="V54" s="33">
        <v>5723.2273431329595</v>
      </c>
      <c r="W54" s="33">
        <v>5870.9785031733791</v>
      </c>
      <c r="X54" s="33">
        <v>6204.9366486822591</v>
      </c>
      <c r="Y54" s="33">
        <v>6898.2279457289815</v>
      </c>
      <c r="Z54" s="33">
        <v>6586.2279457472323</v>
      </c>
      <c r="AA54" s="33">
        <v>7043.2857725134818</v>
      </c>
      <c r="AB54" s="33">
        <v>8041.4720721284821</v>
      </c>
      <c r="AC54" s="33">
        <v>9209.3516121502817</v>
      </c>
      <c r="AD54" s="33">
        <v>10051.789878027343</v>
      </c>
      <c r="AE54" s="33">
        <v>9889.5463984741218</v>
      </c>
    </row>
    <row r="55" spans="1:31" s="28" customFormat="1">
      <c r="A55" s="29" t="s">
        <v>132</v>
      </c>
      <c r="B55" s="29" t="s">
        <v>68</v>
      </c>
      <c r="C55" s="33">
        <v>1098.972995758056</v>
      </c>
      <c r="D55" s="33">
        <v>1098.972995758056</v>
      </c>
      <c r="E55" s="33">
        <v>1098.972995758056</v>
      </c>
      <c r="F55" s="33">
        <v>1098.972995758056</v>
      </c>
      <c r="G55" s="33">
        <v>1098.972995758056</v>
      </c>
      <c r="H55" s="33">
        <v>1098.972995758056</v>
      </c>
      <c r="I55" s="33">
        <v>1098.972995758056</v>
      </c>
      <c r="J55" s="33">
        <v>1098.972995758056</v>
      </c>
      <c r="K55" s="33">
        <v>1098.972995758056</v>
      </c>
      <c r="L55" s="33">
        <v>1098.972995758056</v>
      </c>
      <c r="M55" s="33">
        <v>1098.972995758056</v>
      </c>
      <c r="N55" s="33">
        <v>1098.972995758056</v>
      </c>
      <c r="O55" s="33">
        <v>1098.972995758056</v>
      </c>
      <c r="P55" s="33">
        <v>1098.972995758056</v>
      </c>
      <c r="Q55" s="33">
        <v>1098.972995758056</v>
      </c>
      <c r="R55" s="33">
        <v>1098.972995758056</v>
      </c>
      <c r="S55" s="33">
        <v>1098.972995758056</v>
      </c>
      <c r="T55" s="33">
        <v>1098.972995758056</v>
      </c>
      <c r="U55" s="33">
        <v>1098.972995758056</v>
      </c>
      <c r="V55" s="33">
        <v>1098.972995758056</v>
      </c>
      <c r="W55" s="33">
        <v>1098.9731232313159</v>
      </c>
      <c r="X55" s="33">
        <v>1098.973285938456</v>
      </c>
      <c r="Y55" s="33">
        <v>1098.973286191906</v>
      </c>
      <c r="Z55" s="33">
        <v>991.45328955855996</v>
      </c>
      <c r="AA55" s="33">
        <v>960.3519608795209</v>
      </c>
      <c r="AB55" s="33">
        <v>973.50581047412084</v>
      </c>
      <c r="AC55" s="33">
        <v>1467.1263684741209</v>
      </c>
      <c r="AD55" s="33">
        <v>3188.4501044224671</v>
      </c>
      <c r="AE55" s="33">
        <v>2791.00029598731</v>
      </c>
    </row>
    <row r="56" spans="1:31" s="28" customFormat="1">
      <c r="A56" s="29" t="s">
        <v>132</v>
      </c>
      <c r="B56" s="29" t="s">
        <v>36</v>
      </c>
      <c r="C56" s="33">
        <v>55.329999923705998</v>
      </c>
      <c r="D56" s="33">
        <v>375.329999923706</v>
      </c>
      <c r="E56" s="33">
        <v>375.329999923706</v>
      </c>
      <c r="F56" s="33">
        <v>375.329999923706</v>
      </c>
      <c r="G56" s="33">
        <v>375.329999923706</v>
      </c>
      <c r="H56" s="33">
        <v>375.329999923706</v>
      </c>
      <c r="I56" s="33">
        <v>375.329999923706</v>
      </c>
      <c r="J56" s="33">
        <v>375.329999923706</v>
      </c>
      <c r="K56" s="33">
        <v>375.329999923706</v>
      </c>
      <c r="L56" s="33">
        <v>375.329999923706</v>
      </c>
      <c r="M56" s="33">
        <v>375.329999923706</v>
      </c>
      <c r="N56" s="33">
        <v>375.329999923706</v>
      </c>
      <c r="O56" s="33">
        <v>320</v>
      </c>
      <c r="P56" s="33">
        <v>320</v>
      </c>
      <c r="Q56" s="33">
        <v>320</v>
      </c>
      <c r="R56" s="33">
        <v>320</v>
      </c>
      <c r="S56" s="33">
        <v>320</v>
      </c>
      <c r="T56" s="33">
        <v>320</v>
      </c>
      <c r="U56" s="33">
        <v>320.00036219828002</v>
      </c>
      <c r="V56" s="33">
        <v>320.0003623197</v>
      </c>
      <c r="W56" s="33">
        <v>458.37038000000001</v>
      </c>
      <c r="X56" s="33">
        <v>158.37038000000001</v>
      </c>
      <c r="Y56" s="33">
        <v>158.37038000000001</v>
      </c>
      <c r="Z56" s="33">
        <v>158.37038000000001</v>
      </c>
      <c r="AA56" s="33">
        <v>158.37038000000001</v>
      </c>
      <c r="AB56" s="33">
        <v>158.37038000000001</v>
      </c>
      <c r="AC56" s="33">
        <v>158.37038000000001</v>
      </c>
      <c r="AD56" s="33">
        <v>788.15845000000002</v>
      </c>
      <c r="AE56" s="33">
        <v>788.15840000000003</v>
      </c>
    </row>
    <row r="57" spans="1:31" s="28" customFormat="1">
      <c r="A57" s="29" t="s">
        <v>132</v>
      </c>
      <c r="B57" s="29" t="s">
        <v>73</v>
      </c>
      <c r="C57" s="33">
        <v>0</v>
      </c>
      <c r="D57" s="33">
        <v>0</v>
      </c>
      <c r="E57" s="33">
        <v>0</v>
      </c>
      <c r="F57" s="33">
        <v>0</v>
      </c>
      <c r="G57" s="33">
        <v>0</v>
      </c>
      <c r="H57" s="33">
        <v>0</v>
      </c>
      <c r="I57" s="33">
        <v>0</v>
      </c>
      <c r="J57" s="33">
        <v>0</v>
      </c>
      <c r="K57" s="33">
        <v>0</v>
      </c>
      <c r="L57" s="33">
        <v>0</v>
      </c>
      <c r="M57" s="33">
        <v>0</v>
      </c>
      <c r="N57" s="33">
        <v>0</v>
      </c>
      <c r="O57" s="33">
        <v>0</v>
      </c>
      <c r="P57" s="33">
        <v>0</v>
      </c>
      <c r="Q57" s="33">
        <v>0</v>
      </c>
      <c r="R57" s="33">
        <v>0</v>
      </c>
      <c r="S57" s="33">
        <v>1.1684246E-4</v>
      </c>
      <c r="T57" s="33">
        <v>1.16974349999999E-4</v>
      </c>
      <c r="U57" s="33">
        <v>29.972747999999999</v>
      </c>
      <c r="V57" s="33">
        <v>29.972747999999999</v>
      </c>
      <c r="W57" s="33">
        <v>164.15868</v>
      </c>
      <c r="X57" s="33">
        <v>164.15868</v>
      </c>
      <c r="Y57" s="33">
        <v>164.15868</v>
      </c>
      <c r="Z57" s="33">
        <v>454.82263</v>
      </c>
      <c r="AA57" s="33">
        <v>454.82263</v>
      </c>
      <c r="AB57" s="33">
        <v>454.82263</v>
      </c>
      <c r="AC57" s="33">
        <v>454.82263</v>
      </c>
      <c r="AD57" s="33">
        <v>1354.4567</v>
      </c>
      <c r="AE57" s="33">
        <v>1354.4567</v>
      </c>
    </row>
    <row r="58" spans="1:31" s="28" customFormat="1">
      <c r="A58" s="29" t="s">
        <v>132</v>
      </c>
      <c r="B58" s="29" t="s">
        <v>56</v>
      </c>
      <c r="C58" s="33">
        <v>7.9670000076293901</v>
      </c>
      <c r="D58" s="33">
        <v>12.184000015258771</v>
      </c>
      <c r="E58" s="33">
        <v>18.007000446319509</v>
      </c>
      <c r="F58" s="33">
        <v>25.892000198364229</v>
      </c>
      <c r="G58" s="33">
        <v>37.312001228332434</v>
      </c>
      <c r="H58" s="33">
        <v>52.961001873016329</v>
      </c>
      <c r="I58" s="33">
        <v>71.587000846862765</v>
      </c>
      <c r="J58" s="33">
        <v>94.074999809265094</v>
      </c>
      <c r="K58" s="33">
        <v>129.77300262451132</v>
      </c>
      <c r="L58" s="33">
        <v>159.42099571227931</v>
      </c>
      <c r="M58" s="33">
        <v>205.4859981536863</v>
      </c>
      <c r="N58" s="33">
        <v>243.57999420165987</v>
      </c>
      <c r="O58" s="33">
        <v>283.22999954223542</v>
      </c>
      <c r="P58" s="33">
        <v>321.6980094909668</v>
      </c>
      <c r="Q58" s="33">
        <v>361.63500976562409</v>
      </c>
      <c r="R58" s="33">
        <v>401.73001098632784</v>
      </c>
      <c r="S58" s="33">
        <v>443.3219985961905</v>
      </c>
      <c r="T58" s="33">
        <v>486.69901275634601</v>
      </c>
      <c r="U58" s="33">
        <v>530.82399749755803</v>
      </c>
      <c r="V58" s="33">
        <v>575.44198608398301</v>
      </c>
      <c r="W58" s="33">
        <v>621.93501281738202</v>
      </c>
      <c r="X58" s="33">
        <v>669.90702819824196</v>
      </c>
      <c r="Y58" s="33">
        <v>718.01499938964798</v>
      </c>
      <c r="Z58" s="33">
        <v>754.91101074218705</v>
      </c>
      <c r="AA58" s="33">
        <v>792.92201232909997</v>
      </c>
      <c r="AB58" s="33">
        <v>831.94000244140489</v>
      </c>
      <c r="AC58" s="33">
        <v>871.86401367187409</v>
      </c>
      <c r="AD58" s="33">
        <v>912.31399536132699</v>
      </c>
      <c r="AE58" s="33">
        <v>953.27198791503804</v>
      </c>
    </row>
    <row r="59" spans="1:31" s="28" customFormat="1">
      <c r="A59" s="34" t="s">
        <v>138</v>
      </c>
      <c r="B59" s="34"/>
      <c r="C59" s="35">
        <v>13942.412975311276</v>
      </c>
      <c r="D59" s="35">
        <v>14830.172969818112</v>
      </c>
      <c r="E59" s="35">
        <v>14830.172969818112</v>
      </c>
      <c r="F59" s="35">
        <v>13851.475064818111</v>
      </c>
      <c r="G59" s="35">
        <v>13851.475064818111</v>
      </c>
      <c r="H59" s="35">
        <v>13521.782508786191</v>
      </c>
      <c r="I59" s="35">
        <v>13521.782508899811</v>
      </c>
      <c r="J59" s="35">
        <v>13521.782508393131</v>
      </c>
      <c r="K59" s="35">
        <v>13521.778045707711</v>
      </c>
      <c r="L59" s="35">
        <v>13380.173146980142</v>
      </c>
      <c r="M59" s="35">
        <v>13380.172969818112</v>
      </c>
      <c r="N59" s="35">
        <v>13380.172969818112</v>
      </c>
      <c r="O59" s="35">
        <v>13157.673346240592</v>
      </c>
      <c r="P59" s="35">
        <v>13157.673346633732</v>
      </c>
      <c r="Q59" s="35">
        <v>13157.673348366541</v>
      </c>
      <c r="R59" s="35">
        <v>13857.672969818112</v>
      </c>
      <c r="S59" s="35">
        <v>15179.234283117768</v>
      </c>
      <c r="T59" s="35">
        <v>15091.500130142231</v>
      </c>
      <c r="U59" s="35">
        <v>13959.500333459968</v>
      </c>
      <c r="V59" s="35">
        <v>13671.200338891016</v>
      </c>
      <c r="W59" s="35">
        <v>13818.951626404694</v>
      </c>
      <c r="X59" s="35">
        <v>14058.909934620715</v>
      </c>
      <c r="Y59" s="35">
        <v>14752.201231920886</v>
      </c>
      <c r="Z59" s="35">
        <v>14332.681235305792</v>
      </c>
      <c r="AA59" s="35">
        <v>14758.637733393003</v>
      </c>
      <c r="AB59" s="35">
        <v>15769.977882602603</v>
      </c>
      <c r="AC59" s="35">
        <v>15732.477980624402</v>
      </c>
      <c r="AD59" s="35">
        <v>16106.40555544981</v>
      </c>
      <c r="AE59" s="35">
        <v>15546.712271461431</v>
      </c>
    </row>
    <row r="60" spans="1:31" s="28" customFormat="1"/>
    <row r="61" spans="1:31" s="28" customFormat="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s="28" customFormat="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s="28" customFormat="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s="28" customFormat="1">
      <c r="A64" s="29" t="s">
        <v>133</v>
      </c>
      <c r="B64" s="29" t="s">
        <v>20</v>
      </c>
      <c r="C64" s="33">
        <v>709</v>
      </c>
      <c r="D64" s="33">
        <v>709</v>
      </c>
      <c r="E64" s="33">
        <v>529</v>
      </c>
      <c r="F64" s="33">
        <v>529</v>
      </c>
      <c r="G64" s="33">
        <v>529</v>
      </c>
      <c r="H64" s="33">
        <v>529</v>
      </c>
      <c r="I64" s="33">
        <v>529</v>
      </c>
      <c r="J64" s="33">
        <v>529</v>
      </c>
      <c r="K64" s="33">
        <v>529</v>
      </c>
      <c r="L64" s="33">
        <v>529</v>
      </c>
      <c r="M64" s="33">
        <v>529</v>
      </c>
      <c r="N64" s="33">
        <v>529</v>
      </c>
      <c r="O64" s="33">
        <v>529</v>
      </c>
      <c r="P64" s="33">
        <v>529</v>
      </c>
      <c r="Q64" s="33">
        <v>529</v>
      </c>
      <c r="R64" s="33">
        <v>529</v>
      </c>
      <c r="S64" s="33">
        <v>0</v>
      </c>
      <c r="T64" s="33">
        <v>0</v>
      </c>
      <c r="U64" s="33">
        <v>0</v>
      </c>
      <c r="V64" s="33">
        <v>0</v>
      </c>
      <c r="W64" s="33">
        <v>0</v>
      </c>
      <c r="X64" s="33">
        <v>0</v>
      </c>
      <c r="Y64" s="33">
        <v>0</v>
      </c>
      <c r="Z64" s="33">
        <v>0</v>
      </c>
      <c r="AA64" s="33">
        <v>0</v>
      </c>
      <c r="AB64" s="33">
        <v>0</v>
      </c>
      <c r="AC64" s="33">
        <v>0</v>
      </c>
      <c r="AD64" s="33">
        <v>0</v>
      </c>
      <c r="AE64" s="33">
        <v>0</v>
      </c>
    </row>
    <row r="65" spans="1:31" s="28" customFormat="1">
      <c r="A65" s="29" t="s">
        <v>133</v>
      </c>
      <c r="B65" s="29" t="s">
        <v>32</v>
      </c>
      <c r="C65" s="33">
        <v>800</v>
      </c>
      <c r="D65" s="33">
        <v>800</v>
      </c>
      <c r="E65" s="33">
        <v>800</v>
      </c>
      <c r="F65" s="33">
        <v>800</v>
      </c>
      <c r="G65" s="33">
        <v>800</v>
      </c>
      <c r="H65" s="33">
        <v>800</v>
      </c>
      <c r="I65" s="33">
        <v>800</v>
      </c>
      <c r="J65" s="33">
        <v>800</v>
      </c>
      <c r="K65" s="33">
        <v>800</v>
      </c>
      <c r="L65" s="33">
        <v>800</v>
      </c>
      <c r="M65" s="33">
        <v>800</v>
      </c>
      <c r="N65" s="33">
        <v>800</v>
      </c>
      <c r="O65" s="33">
        <v>800</v>
      </c>
      <c r="P65" s="33">
        <v>800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s="28" customFormat="1">
      <c r="A66" s="29" t="s">
        <v>133</v>
      </c>
      <c r="B66" s="29" t="s">
        <v>66</v>
      </c>
      <c r="C66" s="33">
        <v>1437.1399917602528</v>
      </c>
      <c r="D66" s="33">
        <v>1437.1399917602528</v>
      </c>
      <c r="E66" s="33">
        <v>1437.1399917602528</v>
      </c>
      <c r="F66" s="33">
        <v>1437.1399917602528</v>
      </c>
      <c r="G66" s="33">
        <v>1437.1399917602528</v>
      </c>
      <c r="H66" s="33">
        <v>1437.1399917602528</v>
      </c>
      <c r="I66" s="33">
        <v>1437.1399917602528</v>
      </c>
      <c r="J66" s="33">
        <v>1437.1399917602528</v>
      </c>
      <c r="K66" s="33">
        <v>1437.1399917602528</v>
      </c>
      <c r="L66" s="33">
        <v>1054.639991760253</v>
      </c>
      <c r="M66" s="33">
        <v>1054.639991760253</v>
      </c>
      <c r="N66" s="33">
        <v>785.29999542236283</v>
      </c>
      <c r="O66" s="33">
        <v>785.29999542236283</v>
      </c>
      <c r="P66" s="33">
        <v>785.29999542236283</v>
      </c>
      <c r="Q66" s="33">
        <v>705.29999542236283</v>
      </c>
      <c r="R66" s="33">
        <v>705.29999542236283</v>
      </c>
      <c r="S66" s="33">
        <v>705.29999542236283</v>
      </c>
      <c r="T66" s="33">
        <v>705.29999542236283</v>
      </c>
      <c r="U66" s="33">
        <v>705.29999542236283</v>
      </c>
      <c r="V66" s="33">
        <v>705.29999542236283</v>
      </c>
      <c r="W66" s="33">
        <v>751.08617542236289</v>
      </c>
      <c r="X66" s="33">
        <v>751.08617542236289</v>
      </c>
      <c r="Y66" s="33">
        <v>751.08617542236289</v>
      </c>
      <c r="Z66" s="33">
        <v>616.63512542236288</v>
      </c>
      <c r="AA66" s="33">
        <v>616.63512542236288</v>
      </c>
      <c r="AB66" s="33">
        <v>616.63512542236288</v>
      </c>
      <c r="AC66" s="33">
        <v>616.63512542236288</v>
      </c>
      <c r="AD66" s="33">
        <v>860.68592542236286</v>
      </c>
      <c r="AE66" s="33">
        <v>860.68592542236286</v>
      </c>
    </row>
    <row r="67" spans="1:31" s="28" customFormat="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s="28" customFormat="1">
      <c r="A68" s="29" t="s">
        <v>133</v>
      </c>
      <c r="B68" s="29" t="s">
        <v>69</v>
      </c>
      <c r="C68" s="33">
        <v>2053.3100090026815</v>
      </c>
      <c r="D68" s="33">
        <v>2349.7100105285604</v>
      </c>
      <c r="E68" s="33">
        <v>2349.7100105285604</v>
      </c>
      <c r="F68" s="33">
        <v>2349.7100105285604</v>
      </c>
      <c r="G68" s="33">
        <v>2349.7100105285604</v>
      </c>
      <c r="H68" s="33">
        <v>2349.7100105285604</v>
      </c>
      <c r="I68" s="33">
        <v>2316.7100105285604</v>
      </c>
      <c r="J68" s="33">
        <v>2316.7100105285604</v>
      </c>
      <c r="K68" s="33">
        <v>2225.9600105285604</v>
      </c>
      <c r="L68" s="33">
        <v>2113.9600105285604</v>
      </c>
      <c r="M68" s="33">
        <v>2113.9600105285604</v>
      </c>
      <c r="N68" s="33">
        <v>2450.0077475285602</v>
      </c>
      <c r="O68" s="33">
        <v>2351.3079252572179</v>
      </c>
      <c r="P68" s="33">
        <v>2351.3079252775779</v>
      </c>
      <c r="Q68" s="33">
        <v>2679.3619646217094</v>
      </c>
      <c r="R68" s="33">
        <v>2781.3952238254719</v>
      </c>
      <c r="S68" s="33">
        <v>3663.5595048419327</v>
      </c>
      <c r="T68" s="33">
        <v>4003.8037279815726</v>
      </c>
      <c r="U68" s="33">
        <v>3922.8596410319392</v>
      </c>
      <c r="V68" s="33">
        <v>3883.8596411142294</v>
      </c>
      <c r="W68" s="33">
        <v>3883.8596412574329</v>
      </c>
      <c r="X68" s="33">
        <v>3883.8596413685636</v>
      </c>
      <c r="Y68" s="33">
        <v>3669.999640814257</v>
      </c>
      <c r="Z68" s="33">
        <v>3669.9996411618172</v>
      </c>
      <c r="AA68" s="33">
        <v>3326.7996369031862</v>
      </c>
      <c r="AB68" s="33">
        <v>3723.7718970632864</v>
      </c>
      <c r="AC68" s="33">
        <v>3723.7720301197514</v>
      </c>
      <c r="AD68" s="33">
        <v>4129.0593559274248</v>
      </c>
      <c r="AE68" s="33">
        <v>4129.059356085625</v>
      </c>
    </row>
    <row r="69" spans="1:31" s="28" customFormat="1">
      <c r="A69" s="29" t="s">
        <v>133</v>
      </c>
      <c r="B69" s="29" t="s">
        <v>68</v>
      </c>
      <c r="C69" s="33">
        <v>353</v>
      </c>
      <c r="D69" s="33">
        <v>432.19999694824207</v>
      </c>
      <c r="E69" s="33">
        <v>432.19999694824207</v>
      </c>
      <c r="F69" s="33">
        <v>432.19999694824207</v>
      </c>
      <c r="G69" s="33">
        <v>432.19999694824207</v>
      </c>
      <c r="H69" s="33">
        <v>432.19999694824207</v>
      </c>
      <c r="I69" s="33">
        <v>432.19999694824207</v>
      </c>
      <c r="J69" s="33">
        <v>432.19999694824207</v>
      </c>
      <c r="K69" s="33">
        <v>432.19999694824207</v>
      </c>
      <c r="L69" s="33">
        <v>432.19999694824207</v>
      </c>
      <c r="M69" s="33">
        <v>432.19999694824207</v>
      </c>
      <c r="N69" s="33">
        <v>432.19999694824207</v>
      </c>
      <c r="O69" s="33">
        <v>432.19999694824207</v>
      </c>
      <c r="P69" s="33">
        <v>432.19999694824207</v>
      </c>
      <c r="Q69" s="33">
        <v>432.19999694824207</v>
      </c>
      <c r="R69" s="33">
        <v>432.19999694824207</v>
      </c>
      <c r="S69" s="33">
        <v>432.19999694824207</v>
      </c>
      <c r="T69" s="33">
        <v>432.19999694824207</v>
      </c>
      <c r="U69" s="33">
        <v>432.19999694824207</v>
      </c>
      <c r="V69" s="33">
        <v>432.20358404794206</v>
      </c>
      <c r="W69" s="33">
        <v>619.19179694824209</v>
      </c>
      <c r="X69" s="33">
        <v>902.31995694824104</v>
      </c>
      <c r="Y69" s="33">
        <v>767.31995694824104</v>
      </c>
      <c r="Z69" s="33">
        <v>657.31995694824116</v>
      </c>
      <c r="AA69" s="33">
        <v>1151.6054569482421</v>
      </c>
      <c r="AB69" s="33">
        <v>1151.6054569482421</v>
      </c>
      <c r="AC69" s="33">
        <v>1151.6054569482421</v>
      </c>
      <c r="AD69" s="33">
        <v>1187.1997969482422</v>
      </c>
      <c r="AE69" s="33">
        <v>1079.1999037802523</v>
      </c>
    </row>
    <row r="70" spans="1:31" s="28" customFormat="1">
      <c r="A70" s="29" t="s">
        <v>133</v>
      </c>
      <c r="B70" s="29" t="s">
        <v>36</v>
      </c>
      <c r="C70" s="33">
        <v>205</v>
      </c>
      <c r="D70" s="33">
        <v>205</v>
      </c>
      <c r="E70" s="33">
        <v>205</v>
      </c>
      <c r="F70" s="33">
        <v>205</v>
      </c>
      <c r="G70" s="33">
        <v>205</v>
      </c>
      <c r="H70" s="33">
        <v>205</v>
      </c>
      <c r="I70" s="33">
        <v>205</v>
      </c>
      <c r="J70" s="33">
        <v>205</v>
      </c>
      <c r="K70" s="33">
        <v>205</v>
      </c>
      <c r="L70" s="33">
        <v>175</v>
      </c>
      <c r="M70" s="33">
        <v>175</v>
      </c>
      <c r="N70" s="33">
        <v>175</v>
      </c>
      <c r="O70" s="33">
        <v>175</v>
      </c>
      <c r="P70" s="33">
        <v>150</v>
      </c>
      <c r="Q70" s="33">
        <v>150</v>
      </c>
      <c r="R70" s="33">
        <v>150.0001259071</v>
      </c>
      <c r="S70" s="33">
        <v>150.00016222328</v>
      </c>
      <c r="T70" s="33">
        <v>150.00016235078999</v>
      </c>
      <c r="U70" s="33">
        <v>298.65057000000002</v>
      </c>
      <c r="V70" s="33">
        <v>298.65057000000002</v>
      </c>
      <c r="W70" s="33">
        <v>967.67455999999902</v>
      </c>
      <c r="X70" s="33">
        <v>967.67455999999902</v>
      </c>
      <c r="Y70" s="33">
        <v>967.67455999999902</v>
      </c>
      <c r="Z70" s="33">
        <v>967.67455999999902</v>
      </c>
      <c r="AA70" s="33">
        <v>967.67455999999902</v>
      </c>
      <c r="AB70" s="33">
        <v>967.67455999999902</v>
      </c>
      <c r="AC70" s="33">
        <v>967.67455999999902</v>
      </c>
      <c r="AD70" s="33">
        <v>967.67455999999902</v>
      </c>
      <c r="AE70" s="33">
        <v>967.67455999999902</v>
      </c>
    </row>
    <row r="71" spans="1:31" s="28" customFormat="1">
      <c r="A71" s="29" t="s">
        <v>133</v>
      </c>
      <c r="B71" s="29" t="s">
        <v>73</v>
      </c>
      <c r="C71" s="33">
        <v>0</v>
      </c>
      <c r="D71" s="33">
        <v>0</v>
      </c>
      <c r="E71" s="33">
        <v>0</v>
      </c>
      <c r="F71" s="33">
        <v>0</v>
      </c>
      <c r="G71" s="33">
        <v>0</v>
      </c>
      <c r="H71" s="33">
        <v>0</v>
      </c>
      <c r="I71" s="33">
        <v>0</v>
      </c>
      <c r="J71" s="33">
        <v>0</v>
      </c>
      <c r="K71" s="33">
        <v>0</v>
      </c>
      <c r="L71" s="33">
        <v>0</v>
      </c>
      <c r="M71" s="33">
        <v>0</v>
      </c>
      <c r="N71" s="33">
        <v>0</v>
      </c>
      <c r="O71" s="33">
        <v>0</v>
      </c>
      <c r="P71" s="33">
        <v>0</v>
      </c>
      <c r="Q71" s="33">
        <v>0</v>
      </c>
      <c r="R71" s="33">
        <v>0</v>
      </c>
      <c r="S71" s="33">
        <v>0</v>
      </c>
      <c r="T71" s="33">
        <v>0</v>
      </c>
      <c r="U71" s="33">
        <v>0</v>
      </c>
      <c r="V71" s="33">
        <v>0</v>
      </c>
      <c r="W71" s="33">
        <v>0</v>
      </c>
      <c r="X71" s="33">
        <v>0</v>
      </c>
      <c r="Y71" s="33">
        <v>0</v>
      </c>
      <c r="Z71" s="33">
        <v>0</v>
      </c>
      <c r="AA71" s="33">
        <v>0</v>
      </c>
      <c r="AB71" s="33">
        <v>0</v>
      </c>
      <c r="AC71" s="33">
        <v>0</v>
      </c>
      <c r="AD71" s="33">
        <v>0</v>
      </c>
      <c r="AE71" s="33">
        <v>0</v>
      </c>
    </row>
    <row r="72" spans="1:31" s="28" customFormat="1">
      <c r="A72" s="29" t="s">
        <v>133</v>
      </c>
      <c r="B72" s="29" t="s">
        <v>56</v>
      </c>
      <c r="C72" s="33">
        <v>7.4029999971389735</v>
      </c>
      <c r="D72" s="33">
        <v>12.575000226497592</v>
      </c>
      <c r="E72" s="33">
        <v>16.369000315666128</v>
      </c>
      <c r="F72" s="33">
        <v>20.818000197410502</v>
      </c>
      <c r="G72" s="33">
        <v>25.87799990177151</v>
      </c>
      <c r="H72" s="33">
        <v>32.538999319076488</v>
      </c>
      <c r="I72" s="33">
        <v>40.105000257492037</v>
      </c>
      <c r="J72" s="33">
        <v>48.895000457763594</v>
      </c>
      <c r="K72" s="33">
        <v>60.853001117706292</v>
      </c>
      <c r="L72" s="33">
        <v>70.613999366760211</v>
      </c>
      <c r="M72" s="33">
        <v>87.129001617431598</v>
      </c>
      <c r="N72" s="33">
        <v>97.388002395629798</v>
      </c>
      <c r="O72" s="33">
        <v>109.5459995269775</v>
      </c>
      <c r="P72" s="33">
        <v>121.6550025939941</v>
      </c>
      <c r="Q72" s="33">
        <v>134.32599639892521</v>
      </c>
      <c r="R72" s="33">
        <v>146.65700340270959</v>
      </c>
      <c r="S72" s="33">
        <v>158.13800048828108</v>
      </c>
      <c r="T72" s="33">
        <v>169.17599487304611</v>
      </c>
      <c r="U72" s="33">
        <v>180.25500488281182</v>
      </c>
      <c r="V72" s="33">
        <v>191.1859970092772</v>
      </c>
      <c r="W72" s="33">
        <v>202.3560066223144</v>
      </c>
      <c r="X72" s="33">
        <v>214.59900665283121</v>
      </c>
      <c r="Y72" s="33">
        <v>227.01400756835909</v>
      </c>
      <c r="Z72" s="33">
        <v>236.6820068359371</v>
      </c>
      <c r="AA72" s="33">
        <v>246.51099395751868</v>
      </c>
      <c r="AB72" s="33">
        <v>256.5340042114251</v>
      </c>
      <c r="AC72" s="33">
        <v>266.71499633788972</v>
      </c>
      <c r="AD72" s="33">
        <v>276.9229888916006</v>
      </c>
      <c r="AE72" s="33">
        <v>287.16101074218739</v>
      </c>
    </row>
    <row r="73" spans="1:31" s="28" customFormat="1">
      <c r="A73" s="34" t="s">
        <v>138</v>
      </c>
      <c r="B73" s="34"/>
      <c r="C73" s="35">
        <v>5352.450000762934</v>
      </c>
      <c r="D73" s="35">
        <v>5728.0499992370551</v>
      </c>
      <c r="E73" s="35">
        <v>5548.0499992370551</v>
      </c>
      <c r="F73" s="35">
        <v>5548.0499992370551</v>
      </c>
      <c r="G73" s="35">
        <v>5548.0499992370551</v>
      </c>
      <c r="H73" s="35">
        <v>5548.0499992370551</v>
      </c>
      <c r="I73" s="35">
        <v>5515.0499992370551</v>
      </c>
      <c r="J73" s="35">
        <v>5515.0499992370551</v>
      </c>
      <c r="K73" s="35">
        <v>5424.2999992370551</v>
      </c>
      <c r="L73" s="35">
        <v>4929.7999992370551</v>
      </c>
      <c r="M73" s="35">
        <v>4929.7999992370551</v>
      </c>
      <c r="N73" s="35">
        <v>4996.5077398991652</v>
      </c>
      <c r="O73" s="35">
        <v>4897.8079176278225</v>
      </c>
      <c r="P73" s="35">
        <v>4897.8079176481824</v>
      </c>
      <c r="Q73" s="35">
        <v>4345.8619569923139</v>
      </c>
      <c r="R73" s="35">
        <v>4447.8952161960769</v>
      </c>
      <c r="S73" s="35">
        <v>4801.0594972125382</v>
      </c>
      <c r="T73" s="35">
        <v>5141.3037203521781</v>
      </c>
      <c r="U73" s="35">
        <v>5060.3596334025442</v>
      </c>
      <c r="V73" s="35">
        <v>5021.3632205845342</v>
      </c>
      <c r="W73" s="35">
        <v>5254.1376136280378</v>
      </c>
      <c r="X73" s="35">
        <v>5537.2657737391683</v>
      </c>
      <c r="Y73" s="35">
        <v>5188.4057731848616</v>
      </c>
      <c r="Z73" s="35">
        <v>4943.9547235324217</v>
      </c>
      <c r="AA73" s="35">
        <v>5095.0402192737911</v>
      </c>
      <c r="AB73" s="35">
        <v>5492.0124794338917</v>
      </c>
      <c r="AC73" s="35">
        <v>5492.0126124903563</v>
      </c>
      <c r="AD73" s="35">
        <v>6176.9450782980293</v>
      </c>
      <c r="AE73" s="35">
        <v>6068.9451852882403</v>
      </c>
    </row>
    <row r="74" spans="1:31" s="28" customFormat="1"/>
    <row r="75" spans="1:31" s="28" customFormat="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s="28" customFormat="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s="28" customFormat="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s="28" customFormat="1">
      <c r="A78" s="29" t="s">
        <v>134</v>
      </c>
      <c r="B78" s="29" t="s">
        <v>20</v>
      </c>
      <c r="C78" s="33">
        <v>208</v>
      </c>
      <c r="D78" s="33">
        <v>208</v>
      </c>
      <c r="E78" s="33">
        <v>208</v>
      </c>
      <c r="F78" s="33">
        <v>208</v>
      </c>
      <c r="G78" s="33">
        <v>208</v>
      </c>
      <c r="H78" s="33">
        <v>208</v>
      </c>
      <c r="I78" s="33">
        <v>208</v>
      </c>
      <c r="J78" s="33">
        <v>208</v>
      </c>
      <c r="K78" s="33">
        <v>208</v>
      </c>
      <c r="L78" s="33">
        <v>208</v>
      </c>
      <c r="M78" s="33">
        <v>208</v>
      </c>
      <c r="N78" s="33">
        <v>208</v>
      </c>
      <c r="O78" s="33">
        <v>208</v>
      </c>
      <c r="P78" s="33">
        <v>208</v>
      </c>
      <c r="Q78" s="33">
        <v>208</v>
      </c>
      <c r="R78" s="33">
        <v>208</v>
      </c>
      <c r="S78" s="33">
        <v>208</v>
      </c>
      <c r="T78" s="33">
        <v>208</v>
      </c>
      <c r="U78" s="33">
        <v>208</v>
      </c>
      <c r="V78" s="33">
        <v>208</v>
      </c>
      <c r="W78" s="33">
        <v>208</v>
      </c>
      <c r="X78" s="33">
        <v>208</v>
      </c>
      <c r="Y78" s="33">
        <v>208</v>
      </c>
      <c r="Z78" s="33">
        <v>208</v>
      </c>
      <c r="AA78" s="33">
        <v>208</v>
      </c>
      <c r="AB78" s="33">
        <v>208</v>
      </c>
      <c r="AC78" s="33">
        <v>208</v>
      </c>
      <c r="AD78" s="33">
        <v>208</v>
      </c>
      <c r="AE78" s="33">
        <v>208</v>
      </c>
    </row>
    <row r="79" spans="1:31" s="28" customFormat="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s="28" customFormat="1">
      <c r="A80" s="29" t="s">
        <v>134</v>
      </c>
      <c r="B80" s="29" t="s">
        <v>66</v>
      </c>
      <c r="C80" s="33">
        <v>178</v>
      </c>
      <c r="D80" s="33">
        <v>178</v>
      </c>
      <c r="E80" s="33">
        <v>178</v>
      </c>
      <c r="F80" s="33">
        <v>178</v>
      </c>
      <c r="G80" s="33">
        <v>178</v>
      </c>
      <c r="H80" s="33">
        <v>178</v>
      </c>
      <c r="I80" s="33">
        <v>178</v>
      </c>
      <c r="J80" s="33">
        <v>178</v>
      </c>
      <c r="K80" s="33">
        <v>178</v>
      </c>
      <c r="L80" s="33">
        <v>178</v>
      </c>
      <c r="M80" s="33">
        <v>178</v>
      </c>
      <c r="N80" s="33">
        <v>178</v>
      </c>
      <c r="O80" s="33">
        <v>178</v>
      </c>
      <c r="P80" s="33">
        <v>178</v>
      </c>
      <c r="Q80" s="33">
        <v>178</v>
      </c>
      <c r="R80" s="33">
        <v>178</v>
      </c>
      <c r="S80" s="33">
        <v>178</v>
      </c>
      <c r="T80" s="33">
        <v>178</v>
      </c>
      <c r="U80" s="33">
        <v>178</v>
      </c>
      <c r="V80" s="33">
        <v>58</v>
      </c>
      <c r="W80" s="33">
        <v>58</v>
      </c>
      <c r="X80" s="33">
        <v>58</v>
      </c>
      <c r="Y80" s="33">
        <v>58</v>
      </c>
      <c r="Z80" s="33">
        <v>58</v>
      </c>
      <c r="AA80" s="33">
        <v>58</v>
      </c>
      <c r="AB80" s="33">
        <v>58</v>
      </c>
      <c r="AC80" s="33">
        <v>58</v>
      </c>
      <c r="AD80" s="33">
        <v>58</v>
      </c>
      <c r="AE80" s="33">
        <v>58</v>
      </c>
    </row>
    <row r="81" spans="1:35" s="28" customFormat="1">
      <c r="A81" s="29" t="s">
        <v>134</v>
      </c>
      <c r="B81" s="29" t="s">
        <v>65</v>
      </c>
      <c r="C81" s="33">
        <v>2408.8999938964839</v>
      </c>
      <c r="D81" s="33">
        <v>2408.8999938964839</v>
      </c>
      <c r="E81" s="33">
        <v>2408.8999938964839</v>
      </c>
      <c r="F81" s="33">
        <v>2408.8999938964839</v>
      </c>
      <c r="G81" s="33">
        <v>2408.8999938964839</v>
      </c>
      <c r="H81" s="33">
        <v>2408.8999938964839</v>
      </c>
      <c r="I81" s="33">
        <v>2658.8999938964839</v>
      </c>
      <c r="J81" s="33">
        <v>2658.8999938964839</v>
      </c>
      <c r="K81" s="33">
        <v>2658.8999938964839</v>
      </c>
      <c r="L81" s="33">
        <v>2658.8999938964839</v>
      </c>
      <c r="M81" s="33">
        <v>2658.8999938964839</v>
      </c>
      <c r="N81" s="33">
        <v>2658.8999938964839</v>
      </c>
      <c r="O81" s="33">
        <v>2658.8999938964839</v>
      </c>
      <c r="P81" s="33">
        <v>2658.8999938964839</v>
      </c>
      <c r="Q81" s="33">
        <v>2658.8999938964839</v>
      </c>
      <c r="R81" s="33">
        <v>2658.8999938964839</v>
      </c>
      <c r="S81" s="33">
        <v>2658.8999938964839</v>
      </c>
      <c r="T81" s="33">
        <v>2658.8999938964839</v>
      </c>
      <c r="U81" s="33">
        <v>2658.8999938964839</v>
      </c>
      <c r="V81" s="33">
        <v>2658.8999938964839</v>
      </c>
      <c r="W81" s="33">
        <v>2658.8999938964839</v>
      </c>
      <c r="X81" s="33">
        <v>2658.8999938964839</v>
      </c>
      <c r="Y81" s="33">
        <v>2658.8999938964839</v>
      </c>
      <c r="Z81" s="33">
        <v>2658.8999938964839</v>
      </c>
      <c r="AA81" s="33">
        <v>2658.8999938964839</v>
      </c>
      <c r="AB81" s="33">
        <v>2658.8999938964839</v>
      </c>
      <c r="AC81" s="33">
        <v>2658.8999938964839</v>
      </c>
      <c r="AD81" s="33">
        <v>2658.8999938964839</v>
      </c>
      <c r="AE81" s="33">
        <v>2658.8999938964839</v>
      </c>
    </row>
    <row r="82" spans="1:35" s="28" customFormat="1">
      <c r="A82" s="29" t="s">
        <v>134</v>
      </c>
      <c r="B82" s="29" t="s">
        <v>69</v>
      </c>
      <c r="C82" s="33">
        <v>567.74999237060501</v>
      </c>
      <c r="D82" s="33">
        <v>567.74999237060501</v>
      </c>
      <c r="E82" s="33">
        <v>709.40572037060497</v>
      </c>
      <c r="F82" s="33">
        <v>851.06177237060501</v>
      </c>
      <c r="G82" s="33">
        <v>992.12546037060508</v>
      </c>
      <c r="H82" s="33">
        <v>1129.2808823706039</v>
      </c>
      <c r="I82" s="33">
        <v>1266.436532370604</v>
      </c>
      <c r="J82" s="33">
        <v>1403.5919923706051</v>
      </c>
      <c r="K82" s="33">
        <v>1540.747382370605</v>
      </c>
      <c r="L82" s="33">
        <v>1682.403462370605</v>
      </c>
      <c r="M82" s="33">
        <v>1824.2072483706049</v>
      </c>
      <c r="N82" s="33">
        <v>1966.7749823706051</v>
      </c>
      <c r="O82" s="33">
        <v>2109.3429723706054</v>
      </c>
      <c r="P82" s="33">
        <v>2251.910672370605</v>
      </c>
      <c r="Q82" s="33">
        <v>2393.1707623706038</v>
      </c>
      <c r="R82" s="33">
        <v>2530.3264523706039</v>
      </c>
      <c r="S82" s="33">
        <v>2667.4818223706038</v>
      </c>
      <c r="T82" s="33">
        <v>2804.6372723706036</v>
      </c>
      <c r="U82" s="33">
        <v>2951.8975583706051</v>
      </c>
      <c r="V82" s="33">
        <v>3099.6328663706045</v>
      </c>
      <c r="W82" s="33">
        <v>3099.6328663706045</v>
      </c>
      <c r="X82" s="33">
        <v>3099.6328663706045</v>
      </c>
      <c r="Y82" s="33">
        <v>3099.6328663706045</v>
      </c>
      <c r="Z82" s="33">
        <v>2951.232872474121</v>
      </c>
      <c r="AA82" s="33">
        <v>2951.232872474121</v>
      </c>
      <c r="AB82" s="33">
        <v>2951.232872474121</v>
      </c>
      <c r="AC82" s="33">
        <v>2951.232872474121</v>
      </c>
      <c r="AD82" s="33">
        <v>2951.232872474121</v>
      </c>
      <c r="AE82" s="33">
        <v>2951.232872474121</v>
      </c>
    </row>
    <row r="83" spans="1:35" s="28" customFormat="1">
      <c r="A83" s="29" t="s">
        <v>134</v>
      </c>
      <c r="B83" s="29" t="s">
        <v>68</v>
      </c>
      <c r="C83" s="33">
        <v>0</v>
      </c>
      <c r="D83" s="33">
        <v>0</v>
      </c>
      <c r="E83" s="33">
        <v>0</v>
      </c>
      <c r="F83" s="33">
        <v>0</v>
      </c>
      <c r="G83" s="33">
        <v>0</v>
      </c>
      <c r="H83" s="33">
        <v>0</v>
      </c>
      <c r="I83" s="33">
        <v>0</v>
      </c>
      <c r="J83" s="33">
        <v>0</v>
      </c>
      <c r="K83" s="33">
        <v>0</v>
      </c>
      <c r="L83" s="33">
        <v>0</v>
      </c>
      <c r="M83" s="33">
        <v>0</v>
      </c>
      <c r="N83" s="33">
        <v>0</v>
      </c>
      <c r="O83" s="33">
        <v>0</v>
      </c>
      <c r="P83" s="33">
        <v>0</v>
      </c>
      <c r="Q83" s="33">
        <v>0</v>
      </c>
      <c r="R83" s="33">
        <v>0</v>
      </c>
      <c r="S83" s="33">
        <v>0</v>
      </c>
      <c r="T83" s="33">
        <v>0</v>
      </c>
      <c r="U83" s="33">
        <v>0</v>
      </c>
      <c r="V83" s="33">
        <v>0</v>
      </c>
      <c r="W83" s="33">
        <v>0</v>
      </c>
      <c r="X83" s="33">
        <v>0</v>
      </c>
      <c r="Y83" s="33">
        <v>0</v>
      </c>
      <c r="Z83" s="33">
        <v>0</v>
      </c>
      <c r="AA83" s="33">
        <v>0</v>
      </c>
      <c r="AB83" s="33">
        <v>0</v>
      </c>
      <c r="AC83" s="33">
        <v>0</v>
      </c>
      <c r="AD83" s="33">
        <v>0</v>
      </c>
      <c r="AE83" s="33">
        <v>0</v>
      </c>
    </row>
    <row r="84" spans="1:35" s="28" customFormat="1">
      <c r="A84" s="29" t="s">
        <v>134</v>
      </c>
      <c r="B84" s="29" t="s">
        <v>36</v>
      </c>
      <c r="C84" s="33">
        <v>0</v>
      </c>
      <c r="D84" s="33">
        <v>0</v>
      </c>
      <c r="E84" s="33">
        <v>0</v>
      </c>
      <c r="F84" s="33">
        <v>0</v>
      </c>
      <c r="G84" s="33">
        <v>0</v>
      </c>
      <c r="H84" s="33">
        <v>0</v>
      </c>
      <c r="I84" s="33">
        <v>0</v>
      </c>
      <c r="J84" s="33">
        <v>0</v>
      </c>
      <c r="K84" s="33">
        <v>0</v>
      </c>
      <c r="L84" s="33">
        <v>0</v>
      </c>
      <c r="M84" s="33">
        <v>0</v>
      </c>
      <c r="N84" s="33">
        <v>0</v>
      </c>
      <c r="O84" s="33">
        <v>0</v>
      </c>
      <c r="P84" s="33">
        <v>0</v>
      </c>
      <c r="Q84" s="33">
        <v>0</v>
      </c>
      <c r="R84" s="33">
        <v>0</v>
      </c>
      <c r="S84" s="33">
        <v>0</v>
      </c>
      <c r="T84" s="33">
        <v>0</v>
      </c>
      <c r="U84" s="33">
        <v>0</v>
      </c>
      <c r="V84" s="33">
        <v>0</v>
      </c>
      <c r="W84" s="33">
        <v>0</v>
      </c>
      <c r="X84" s="33">
        <v>0</v>
      </c>
      <c r="Y84" s="33">
        <v>0</v>
      </c>
      <c r="Z84" s="33">
        <v>0</v>
      </c>
      <c r="AA84" s="33">
        <v>0</v>
      </c>
      <c r="AB84" s="33">
        <v>0</v>
      </c>
      <c r="AC84" s="33">
        <v>0</v>
      </c>
      <c r="AD84" s="33">
        <v>0</v>
      </c>
      <c r="AE84" s="33">
        <v>0</v>
      </c>
    </row>
    <row r="85" spans="1:35" s="28" customFormat="1">
      <c r="A85" s="29" t="s">
        <v>134</v>
      </c>
      <c r="B85" s="29" t="s">
        <v>73</v>
      </c>
      <c r="C85" s="33">
        <v>0</v>
      </c>
      <c r="D85" s="33">
        <v>0</v>
      </c>
      <c r="E85" s="33">
        <v>0</v>
      </c>
      <c r="F85" s="33">
        <v>0</v>
      </c>
      <c r="G85" s="33">
        <v>0</v>
      </c>
      <c r="H85" s="33">
        <v>0</v>
      </c>
      <c r="I85" s="33">
        <v>0</v>
      </c>
      <c r="J85" s="33">
        <v>0</v>
      </c>
      <c r="K85" s="33">
        <v>0</v>
      </c>
      <c r="L85" s="33">
        <v>0</v>
      </c>
      <c r="M85" s="33">
        <v>0</v>
      </c>
      <c r="N85" s="33">
        <v>0</v>
      </c>
      <c r="O85" s="33">
        <v>0</v>
      </c>
      <c r="P85" s="33">
        <v>0</v>
      </c>
      <c r="Q85" s="33">
        <v>0</v>
      </c>
      <c r="R85" s="33">
        <v>0</v>
      </c>
      <c r="S85" s="33">
        <v>0</v>
      </c>
      <c r="T85" s="33">
        <v>0</v>
      </c>
      <c r="U85" s="33">
        <v>0</v>
      </c>
      <c r="V85" s="33">
        <v>0</v>
      </c>
      <c r="W85" s="33">
        <v>0</v>
      </c>
      <c r="X85" s="33">
        <v>0</v>
      </c>
      <c r="Y85" s="33">
        <v>0</v>
      </c>
      <c r="Z85" s="33">
        <v>0</v>
      </c>
      <c r="AA85" s="33">
        <v>0</v>
      </c>
      <c r="AB85" s="33">
        <v>0</v>
      </c>
      <c r="AC85" s="33">
        <v>0</v>
      </c>
      <c r="AD85" s="33">
        <v>0</v>
      </c>
      <c r="AE85" s="33">
        <v>0</v>
      </c>
      <c r="AF85" s="13"/>
      <c r="AG85" s="13"/>
      <c r="AH85" s="13"/>
      <c r="AI85" s="13"/>
    </row>
    <row r="86" spans="1:35" s="28" customFormat="1">
      <c r="A86" s="29" t="s">
        <v>134</v>
      </c>
      <c r="B86" s="29" t="s">
        <v>56</v>
      </c>
      <c r="C86" s="33">
        <v>0.99499997496604808</v>
      </c>
      <c r="D86" s="33">
        <v>1.415000021457667</v>
      </c>
      <c r="E86" s="33">
        <v>2.0360000282525998</v>
      </c>
      <c r="F86" s="33">
        <v>2.958000093698498</v>
      </c>
      <c r="G86" s="33">
        <v>4.20800000429153</v>
      </c>
      <c r="H86" s="33">
        <v>5.8949999809265092</v>
      </c>
      <c r="I86" s="33">
        <v>7.7250001430511404</v>
      </c>
      <c r="J86" s="33">
        <v>9.8589997291564799</v>
      </c>
      <c r="K86" s="33">
        <v>12.51299989223479</v>
      </c>
      <c r="L86" s="33">
        <v>14.7519994974136</v>
      </c>
      <c r="M86" s="33">
        <v>18.24099993705747</v>
      </c>
      <c r="N86" s="33">
        <v>20.73800063133238</v>
      </c>
      <c r="O86" s="33">
        <v>23.62099909782409</v>
      </c>
      <c r="P86" s="33">
        <v>26.457000732421807</v>
      </c>
      <c r="Q86" s="33">
        <v>29.458000183105451</v>
      </c>
      <c r="R86" s="33">
        <v>32.476999282836843</v>
      </c>
      <c r="S86" s="33">
        <v>35.51900005340574</v>
      </c>
      <c r="T86" s="33">
        <v>38.362999916076582</v>
      </c>
      <c r="U86" s="33">
        <v>41.121999740600522</v>
      </c>
      <c r="V86" s="33">
        <v>43.868001937866204</v>
      </c>
      <c r="W86" s="33">
        <v>46.668000221252399</v>
      </c>
      <c r="X86" s="33">
        <v>49.624001502990701</v>
      </c>
      <c r="Y86" s="33">
        <v>52.6380004882812</v>
      </c>
      <c r="Z86" s="33">
        <v>54.9420003890991</v>
      </c>
      <c r="AA86" s="33">
        <v>57.288998603820701</v>
      </c>
      <c r="AB86" s="33">
        <v>59.677999496459798</v>
      </c>
      <c r="AC86" s="33">
        <v>62.101000785827495</v>
      </c>
      <c r="AD86" s="33">
        <v>64.536000251769906</v>
      </c>
      <c r="AE86" s="33">
        <v>66.983001708984304</v>
      </c>
      <c r="AF86" s="13"/>
      <c r="AG86" s="13"/>
      <c r="AH86" s="13"/>
      <c r="AI86" s="13"/>
    </row>
    <row r="87" spans="1:35" s="28" customFormat="1">
      <c r="A87" s="34" t="s">
        <v>138</v>
      </c>
      <c r="B87" s="34"/>
      <c r="C87" s="35">
        <v>3362.6499862670889</v>
      </c>
      <c r="D87" s="35">
        <v>3362.6499862670889</v>
      </c>
      <c r="E87" s="35">
        <v>3504.3057142670887</v>
      </c>
      <c r="F87" s="35">
        <v>3645.9617662670889</v>
      </c>
      <c r="G87" s="35">
        <v>3787.0254542670891</v>
      </c>
      <c r="H87" s="35">
        <v>3924.180876267088</v>
      </c>
      <c r="I87" s="35">
        <v>4311.3365262670877</v>
      </c>
      <c r="J87" s="35">
        <v>4448.4919862670886</v>
      </c>
      <c r="K87" s="35">
        <v>4585.6473762670885</v>
      </c>
      <c r="L87" s="35">
        <v>4727.3034562670891</v>
      </c>
      <c r="M87" s="35">
        <v>4869.1072422670886</v>
      </c>
      <c r="N87" s="35">
        <v>5011.6749762670888</v>
      </c>
      <c r="O87" s="35">
        <v>5154.2429662670893</v>
      </c>
      <c r="P87" s="35">
        <v>5296.8106662670889</v>
      </c>
      <c r="Q87" s="35">
        <v>5438.0707562670877</v>
      </c>
      <c r="R87" s="35">
        <v>5575.2264462670882</v>
      </c>
      <c r="S87" s="35">
        <v>5712.3818162670877</v>
      </c>
      <c r="T87" s="35">
        <v>5849.537266267087</v>
      </c>
      <c r="U87" s="35">
        <v>5996.7975522670895</v>
      </c>
      <c r="V87" s="35">
        <v>6024.5328602670888</v>
      </c>
      <c r="W87" s="35">
        <v>6024.5328602670888</v>
      </c>
      <c r="X87" s="35">
        <v>6024.5328602670888</v>
      </c>
      <c r="Y87" s="35">
        <v>6024.5328602670888</v>
      </c>
      <c r="Z87" s="35">
        <v>5876.1328663706045</v>
      </c>
      <c r="AA87" s="35">
        <v>5876.1328663706045</v>
      </c>
      <c r="AB87" s="35">
        <v>5876.1328663706045</v>
      </c>
      <c r="AC87" s="35">
        <v>5876.1328663706045</v>
      </c>
      <c r="AD87" s="35">
        <v>5876.1328663706045</v>
      </c>
      <c r="AE87" s="35">
        <v>5876.1328663706045</v>
      </c>
      <c r="AF87" s="13"/>
      <c r="AG87" s="13"/>
      <c r="AH87" s="13"/>
      <c r="AI87" s="13"/>
    </row>
    <row r="88" spans="1:35" s="28" customFormat="1" collapsed="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row>
    <row r="89" spans="1:35" s="28" customForma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row>
    <row r="90" spans="1:35" s="28" customFormat="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row>
    <row r="91" spans="1:35" s="28" customFormat="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c r="AF91" s="13"/>
      <c r="AG91" s="13"/>
      <c r="AH91" s="13"/>
      <c r="AI91" s="13"/>
    </row>
    <row r="92" spans="1:35" s="28" customFormat="1">
      <c r="A92" s="29" t="s">
        <v>40</v>
      </c>
      <c r="B92" s="29" t="s">
        <v>70</v>
      </c>
      <c r="C92" s="33">
        <v>260.329999923706</v>
      </c>
      <c r="D92" s="33">
        <v>600.32999992370605</v>
      </c>
      <c r="E92" s="33">
        <v>600.32999992370605</v>
      </c>
      <c r="F92" s="33">
        <v>600.32999992370605</v>
      </c>
      <c r="G92" s="33">
        <v>600.32999992370605</v>
      </c>
      <c r="H92" s="33">
        <v>600.32999992370605</v>
      </c>
      <c r="I92" s="33">
        <v>600.32999992370605</v>
      </c>
      <c r="J92" s="33">
        <v>600.32999992370605</v>
      </c>
      <c r="K92" s="33">
        <v>600.32999992370605</v>
      </c>
      <c r="L92" s="33">
        <v>570.32999992370605</v>
      </c>
      <c r="M92" s="33">
        <v>570.32999992370605</v>
      </c>
      <c r="N92" s="33">
        <v>570.32999992370605</v>
      </c>
      <c r="O92" s="33">
        <v>515.00013522324002</v>
      </c>
      <c r="P92" s="33">
        <v>490.00013535235001</v>
      </c>
      <c r="Q92" s="33">
        <v>490.0001356372</v>
      </c>
      <c r="R92" s="33">
        <v>490.00026163300004</v>
      </c>
      <c r="S92" s="33">
        <v>1095.6705735376599</v>
      </c>
      <c r="T92" s="33">
        <v>1095.67057372155</v>
      </c>
      <c r="U92" s="33">
        <v>1311.66978819828</v>
      </c>
      <c r="V92" s="33">
        <v>1291.6697883196998</v>
      </c>
      <c r="W92" s="33">
        <v>3190.9038999999989</v>
      </c>
      <c r="X92" s="33">
        <v>2890.9038999999993</v>
      </c>
      <c r="Y92" s="33">
        <v>2890.9038999999993</v>
      </c>
      <c r="Z92" s="33">
        <v>3697.1333399999985</v>
      </c>
      <c r="AA92" s="33">
        <v>3697.1334416812288</v>
      </c>
      <c r="AB92" s="33">
        <v>4875.6649929657287</v>
      </c>
      <c r="AC92" s="33">
        <v>4875.6649923535188</v>
      </c>
      <c r="AD92" s="33">
        <v>5505.4530622594993</v>
      </c>
      <c r="AE92" s="33">
        <v>5505.4529820205589</v>
      </c>
      <c r="AF92" s="13"/>
      <c r="AG92" s="13"/>
      <c r="AH92" s="13"/>
      <c r="AI92" s="13"/>
    </row>
    <row r="93" spans="1:35" collapsed="1">
      <c r="A93" s="29" t="s">
        <v>40</v>
      </c>
      <c r="B93" s="29" t="s">
        <v>72</v>
      </c>
      <c r="C93" s="33">
        <v>1330</v>
      </c>
      <c r="D93" s="33">
        <v>1330</v>
      </c>
      <c r="E93" s="33">
        <v>1330</v>
      </c>
      <c r="F93" s="33">
        <v>1330</v>
      </c>
      <c r="G93" s="33">
        <v>3370</v>
      </c>
      <c r="H93" s="33">
        <v>3370</v>
      </c>
      <c r="I93" s="33">
        <v>3370</v>
      </c>
      <c r="J93" s="33">
        <v>3370</v>
      </c>
      <c r="K93" s="33">
        <v>5370</v>
      </c>
      <c r="L93" s="33">
        <v>5370</v>
      </c>
      <c r="M93" s="33">
        <v>5370</v>
      </c>
      <c r="N93" s="33">
        <v>5370</v>
      </c>
      <c r="O93" s="33">
        <v>5370</v>
      </c>
      <c r="P93" s="33">
        <v>5370</v>
      </c>
      <c r="Q93" s="33">
        <v>5370</v>
      </c>
      <c r="R93" s="33">
        <v>5370</v>
      </c>
      <c r="S93" s="33">
        <v>6174.3382168424596</v>
      </c>
      <c r="T93" s="33">
        <v>6174.33821697435</v>
      </c>
      <c r="U93" s="33">
        <v>6204.3109773491205</v>
      </c>
      <c r="V93" s="33">
        <v>6204.3109773718506</v>
      </c>
      <c r="W93" s="33">
        <v>6504.8598223883</v>
      </c>
      <c r="X93" s="33">
        <v>7217.4288224708598</v>
      </c>
      <c r="Y93" s="33">
        <v>7217.4288225390501</v>
      </c>
      <c r="Z93" s="33">
        <v>7508.09282847747</v>
      </c>
      <c r="AA93" s="33">
        <v>7508.0928286390999</v>
      </c>
      <c r="AB93" s="33">
        <v>8037.0652287944295</v>
      </c>
      <c r="AC93" s="33">
        <v>8037.0652288434994</v>
      </c>
      <c r="AD93" s="33">
        <v>8936.6992989740702</v>
      </c>
      <c r="AE93" s="33">
        <v>8936.69929901055</v>
      </c>
    </row>
    <row r="94" spans="1:35">
      <c r="A94" s="29" t="s">
        <v>40</v>
      </c>
      <c r="B94" s="29" t="s">
        <v>76</v>
      </c>
      <c r="C94" s="33">
        <v>36.545000463724058</v>
      </c>
      <c r="D94" s="33">
        <v>54.909000635146931</v>
      </c>
      <c r="E94" s="33">
        <v>79.222001329064142</v>
      </c>
      <c r="F94" s="33">
        <v>111.71600082516652</v>
      </c>
      <c r="G94" s="33">
        <v>155.47500127553914</v>
      </c>
      <c r="H94" s="33">
        <v>212.94800400733931</v>
      </c>
      <c r="I94" s="33">
        <v>274.21200037002541</v>
      </c>
      <c r="J94" s="33">
        <v>348.48299837112398</v>
      </c>
      <c r="K94" s="33">
        <v>458.20500552654181</v>
      </c>
      <c r="L94" s="33">
        <v>557.37898790836175</v>
      </c>
      <c r="M94" s="33">
        <v>708.54700160026425</v>
      </c>
      <c r="N94" s="33">
        <v>823.44699454307477</v>
      </c>
      <c r="O94" s="33">
        <v>953.2920100688923</v>
      </c>
      <c r="P94" s="33">
        <v>1081.0300292968739</v>
      </c>
      <c r="Q94" s="33">
        <v>1214.078998565672</v>
      </c>
      <c r="R94" s="33">
        <v>1346.3650131225556</v>
      </c>
      <c r="S94" s="33">
        <v>1479.6769895553557</v>
      </c>
      <c r="T94" s="33">
        <v>1613.9160089492759</v>
      </c>
      <c r="U94" s="33">
        <v>1747.3690090179414</v>
      </c>
      <c r="V94" s="33">
        <v>1881.8849925994843</v>
      </c>
      <c r="W94" s="33">
        <v>2021.695004463194</v>
      </c>
      <c r="X94" s="33">
        <v>2168.3840570449802</v>
      </c>
      <c r="Y94" s="33">
        <v>2317.9879913330051</v>
      </c>
      <c r="Z94" s="33">
        <v>2433.0840139389015</v>
      </c>
      <c r="AA94" s="33">
        <v>2551.4770097732508</v>
      </c>
      <c r="AB94" s="33">
        <v>2673.0289897918656</v>
      </c>
      <c r="AC94" s="33">
        <v>2797.3970060348465</v>
      </c>
      <c r="AD94" s="33">
        <v>2923.2750139236414</v>
      </c>
      <c r="AE94" s="33">
        <v>3050.7689971923801</v>
      </c>
    </row>
    <row r="95" spans="1:35" collapsed="1"/>
    <row r="96" spans="1:35">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3">
        <v>0</v>
      </c>
      <c r="D97" s="33">
        <v>0</v>
      </c>
      <c r="E97" s="33">
        <v>0</v>
      </c>
      <c r="F97" s="33">
        <v>0</v>
      </c>
      <c r="G97" s="33">
        <v>0</v>
      </c>
      <c r="H97" s="33">
        <v>0</v>
      </c>
      <c r="I97" s="33">
        <v>0</v>
      </c>
      <c r="J97" s="33">
        <v>0</v>
      </c>
      <c r="K97" s="33">
        <v>0</v>
      </c>
      <c r="L97" s="33">
        <v>0</v>
      </c>
      <c r="M97" s="33">
        <v>0</v>
      </c>
      <c r="N97" s="33">
        <v>0</v>
      </c>
      <c r="O97" s="33">
        <v>0</v>
      </c>
      <c r="P97" s="33">
        <v>0</v>
      </c>
      <c r="Q97" s="33">
        <v>0</v>
      </c>
      <c r="R97" s="33">
        <v>0</v>
      </c>
      <c r="S97" s="33">
        <v>3.71314379999999E-4</v>
      </c>
      <c r="T97" s="33">
        <v>3.7137075999999999E-4</v>
      </c>
      <c r="U97" s="33">
        <v>67.348815999999999</v>
      </c>
      <c r="V97" s="33">
        <v>67.348815999999999</v>
      </c>
      <c r="W97" s="33">
        <v>635.01886000000002</v>
      </c>
      <c r="X97" s="33">
        <v>635.01886000000002</v>
      </c>
      <c r="Y97" s="33">
        <v>635.01886000000002</v>
      </c>
      <c r="Z97" s="33">
        <v>1040.3706</v>
      </c>
      <c r="AA97" s="33">
        <v>1040.37070168123</v>
      </c>
      <c r="AB97" s="33">
        <v>1156.11955296573</v>
      </c>
      <c r="AC97" s="33">
        <v>1156.11955235352</v>
      </c>
      <c r="AD97" s="33">
        <v>1156.1195522595001</v>
      </c>
      <c r="AE97" s="33">
        <v>1156.11952202056</v>
      </c>
    </row>
    <row r="98" spans="1:31">
      <c r="A98" s="29" t="s">
        <v>130</v>
      </c>
      <c r="B98" s="29" t="s">
        <v>72</v>
      </c>
      <c r="C98" s="33">
        <v>840</v>
      </c>
      <c r="D98" s="33">
        <v>840</v>
      </c>
      <c r="E98" s="33">
        <v>840</v>
      </c>
      <c r="F98" s="33">
        <v>840</v>
      </c>
      <c r="G98" s="33">
        <v>2880</v>
      </c>
      <c r="H98" s="33">
        <v>2880</v>
      </c>
      <c r="I98" s="33">
        <v>2880</v>
      </c>
      <c r="J98" s="33">
        <v>2880</v>
      </c>
      <c r="K98" s="33">
        <v>4880</v>
      </c>
      <c r="L98" s="33">
        <v>4880</v>
      </c>
      <c r="M98" s="33">
        <v>4880</v>
      </c>
      <c r="N98" s="33">
        <v>4880</v>
      </c>
      <c r="O98" s="33">
        <v>4880</v>
      </c>
      <c r="P98" s="33">
        <v>4880</v>
      </c>
      <c r="Q98" s="33">
        <v>4880</v>
      </c>
      <c r="R98" s="33">
        <v>4880</v>
      </c>
      <c r="S98" s="33">
        <v>4880</v>
      </c>
      <c r="T98" s="33">
        <v>4880</v>
      </c>
      <c r="U98" s="33">
        <v>4880.0001293491205</v>
      </c>
      <c r="V98" s="33">
        <v>4880.0001293718506</v>
      </c>
      <c r="W98" s="33">
        <v>4880.0001423883004</v>
      </c>
      <c r="X98" s="33">
        <v>4880.0001424708598</v>
      </c>
      <c r="Y98" s="33">
        <v>4880.0001425390501</v>
      </c>
      <c r="Z98" s="33">
        <v>4880.0001984774699</v>
      </c>
      <c r="AA98" s="33">
        <v>4880.0001986390998</v>
      </c>
      <c r="AB98" s="33">
        <v>4880.0001987944297</v>
      </c>
      <c r="AC98" s="33">
        <v>4880.0001988434997</v>
      </c>
      <c r="AD98" s="33">
        <v>4880.0001989740704</v>
      </c>
      <c r="AE98" s="33">
        <v>4880.0001990105502</v>
      </c>
    </row>
    <row r="99" spans="1:31">
      <c r="A99" s="29" t="s">
        <v>130</v>
      </c>
      <c r="B99" s="29" t="s">
        <v>76</v>
      </c>
      <c r="C99" s="33">
        <v>13.89700031280511</v>
      </c>
      <c r="D99" s="33">
        <v>19.697000503539961</v>
      </c>
      <c r="E99" s="33">
        <v>29.16200041770929</v>
      </c>
      <c r="F99" s="33">
        <v>42.001000881195012</v>
      </c>
      <c r="G99" s="33">
        <v>59.431001186370771</v>
      </c>
      <c r="H99" s="33">
        <v>81.633003234863267</v>
      </c>
      <c r="I99" s="33">
        <v>103.01900100707999</v>
      </c>
      <c r="J99" s="33">
        <v>129.60400009155271</v>
      </c>
      <c r="K99" s="33">
        <v>168.8320045471188</v>
      </c>
      <c r="L99" s="33">
        <v>203.168994903564</v>
      </c>
      <c r="M99" s="33">
        <v>255.2420005798339</v>
      </c>
      <c r="N99" s="33">
        <v>292.83900451660151</v>
      </c>
      <c r="O99" s="33">
        <v>337.19300842285151</v>
      </c>
      <c r="P99" s="33">
        <v>380.77901458740172</v>
      </c>
      <c r="Q99" s="33">
        <v>426.08399200439442</v>
      </c>
      <c r="R99" s="33">
        <v>469.969001770018</v>
      </c>
      <c r="S99" s="33">
        <v>513.22299194335801</v>
      </c>
      <c r="T99" s="33">
        <v>556.71101379394395</v>
      </c>
      <c r="U99" s="33">
        <v>599.30900573730401</v>
      </c>
      <c r="V99" s="33">
        <v>642.05900573730401</v>
      </c>
      <c r="W99" s="33">
        <v>686.95199584960903</v>
      </c>
      <c r="X99" s="33">
        <v>734.32102966308503</v>
      </c>
      <c r="Y99" s="33">
        <v>783.02499389648403</v>
      </c>
      <c r="Z99" s="33">
        <v>821.13299560546807</v>
      </c>
      <c r="AA99" s="33">
        <v>860.40101623535111</v>
      </c>
      <c r="AB99" s="33">
        <v>900.73399353027196</v>
      </c>
      <c r="AC99" s="33">
        <v>941.99501037597497</v>
      </c>
      <c r="AD99" s="33">
        <v>983.64100646972599</v>
      </c>
      <c r="AE99" s="33">
        <v>1025.803985595702</v>
      </c>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3">
        <v>0</v>
      </c>
      <c r="D102" s="33">
        <v>20</v>
      </c>
      <c r="E102" s="33">
        <v>20</v>
      </c>
      <c r="F102" s="33">
        <v>20</v>
      </c>
      <c r="G102" s="33">
        <v>20</v>
      </c>
      <c r="H102" s="33">
        <v>20</v>
      </c>
      <c r="I102" s="33">
        <v>20</v>
      </c>
      <c r="J102" s="33">
        <v>20</v>
      </c>
      <c r="K102" s="33">
        <v>20</v>
      </c>
      <c r="L102" s="33">
        <v>20</v>
      </c>
      <c r="M102" s="33">
        <v>20</v>
      </c>
      <c r="N102" s="33">
        <v>20</v>
      </c>
      <c r="O102" s="33">
        <v>20.000135223240001</v>
      </c>
      <c r="P102" s="33">
        <v>20.00013535235</v>
      </c>
      <c r="Q102" s="33">
        <v>20.0001356372</v>
      </c>
      <c r="R102" s="33">
        <v>20.000135725900002</v>
      </c>
      <c r="S102" s="33">
        <v>625.67003999999997</v>
      </c>
      <c r="T102" s="33">
        <v>625.67003999999997</v>
      </c>
      <c r="U102" s="33">
        <v>625.67003999999997</v>
      </c>
      <c r="V102" s="33">
        <v>605.67003999999997</v>
      </c>
      <c r="W102" s="33">
        <v>1129.8400999999999</v>
      </c>
      <c r="X102" s="33">
        <v>1129.8400999999999</v>
      </c>
      <c r="Y102" s="33">
        <v>1129.8400999999999</v>
      </c>
      <c r="Z102" s="33">
        <v>1530.7177999999999</v>
      </c>
      <c r="AA102" s="33">
        <v>1530.7177999999999</v>
      </c>
      <c r="AB102" s="33">
        <v>2593.5005000000001</v>
      </c>
      <c r="AC102" s="33">
        <v>2593.5005000000001</v>
      </c>
      <c r="AD102" s="33">
        <v>2593.5005000000001</v>
      </c>
      <c r="AE102" s="33">
        <v>2593.5005000000001</v>
      </c>
    </row>
    <row r="103" spans="1:31">
      <c r="A103" s="29" t="s">
        <v>131</v>
      </c>
      <c r="B103" s="29" t="s">
        <v>72</v>
      </c>
      <c r="C103" s="33">
        <v>490</v>
      </c>
      <c r="D103" s="33">
        <v>490</v>
      </c>
      <c r="E103" s="33">
        <v>490</v>
      </c>
      <c r="F103" s="33">
        <v>490</v>
      </c>
      <c r="G103" s="33">
        <v>490</v>
      </c>
      <c r="H103" s="33">
        <v>490</v>
      </c>
      <c r="I103" s="33">
        <v>490</v>
      </c>
      <c r="J103" s="33">
        <v>490</v>
      </c>
      <c r="K103" s="33">
        <v>490</v>
      </c>
      <c r="L103" s="33">
        <v>490</v>
      </c>
      <c r="M103" s="33">
        <v>490</v>
      </c>
      <c r="N103" s="33">
        <v>490</v>
      </c>
      <c r="O103" s="33">
        <v>490</v>
      </c>
      <c r="P103" s="33">
        <v>490</v>
      </c>
      <c r="Q103" s="33">
        <v>490</v>
      </c>
      <c r="R103" s="33">
        <v>490</v>
      </c>
      <c r="S103" s="33">
        <v>1294.3380999999999</v>
      </c>
      <c r="T103" s="33">
        <v>1294.3380999999999</v>
      </c>
      <c r="U103" s="33">
        <v>1294.3380999999999</v>
      </c>
      <c r="V103" s="33">
        <v>1294.3380999999999</v>
      </c>
      <c r="W103" s="33">
        <v>1460.701</v>
      </c>
      <c r="X103" s="33">
        <v>2173.27</v>
      </c>
      <c r="Y103" s="33">
        <v>2173.27</v>
      </c>
      <c r="Z103" s="33">
        <v>2173.27</v>
      </c>
      <c r="AA103" s="33">
        <v>2173.27</v>
      </c>
      <c r="AB103" s="33">
        <v>2702.2424000000001</v>
      </c>
      <c r="AC103" s="33">
        <v>2702.2424000000001</v>
      </c>
      <c r="AD103" s="33">
        <v>2702.2424000000001</v>
      </c>
      <c r="AE103" s="33">
        <v>2702.2424000000001</v>
      </c>
    </row>
    <row r="104" spans="1:31">
      <c r="A104" s="29" t="s">
        <v>131</v>
      </c>
      <c r="B104" s="29" t="s">
        <v>76</v>
      </c>
      <c r="C104" s="33">
        <v>6.2830001711845354</v>
      </c>
      <c r="D104" s="33">
        <v>9.0379998683929408</v>
      </c>
      <c r="E104" s="33">
        <v>13.64800012111661</v>
      </c>
      <c r="F104" s="33">
        <v>20.04699945449828</v>
      </c>
      <c r="G104" s="33">
        <v>28.645998954772889</v>
      </c>
      <c r="H104" s="33">
        <v>39.91999959945673</v>
      </c>
      <c r="I104" s="33">
        <v>51.775998115539494</v>
      </c>
      <c r="J104" s="33">
        <v>66.049998283386103</v>
      </c>
      <c r="K104" s="33">
        <v>86.233997344970604</v>
      </c>
      <c r="L104" s="33">
        <v>109.4229984283446</v>
      </c>
      <c r="M104" s="33">
        <v>142.44900131225489</v>
      </c>
      <c r="N104" s="33">
        <v>168.90199279785128</v>
      </c>
      <c r="O104" s="33">
        <v>199.70200347900379</v>
      </c>
      <c r="P104" s="33">
        <v>230.44100189208928</v>
      </c>
      <c r="Q104" s="33">
        <v>262.57600021362282</v>
      </c>
      <c r="R104" s="33">
        <v>295.53199768066332</v>
      </c>
      <c r="S104" s="33">
        <v>329.47499847412041</v>
      </c>
      <c r="T104" s="33">
        <v>362.96698760986317</v>
      </c>
      <c r="U104" s="33">
        <v>395.85900115966712</v>
      </c>
      <c r="V104" s="33">
        <v>429.33000183105401</v>
      </c>
      <c r="W104" s="33">
        <v>463.78398895263598</v>
      </c>
      <c r="X104" s="33">
        <v>499.93299102783101</v>
      </c>
      <c r="Y104" s="33">
        <v>537.29598999023301</v>
      </c>
      <c r="Z104" s="33">
        <v>565.41600036621003</v>
      </c>
      <c r="AA104" s="33">
        <v>594.35398864746003</v>
      </c>
      <c r="AB104" s="33">
        <v>624.14299011230401</v>
      </c>
      <c r="AC104" s="33">
        <v>654.72198486328</v>
      </c>
      <c r="AD104" s="33">
        <v>685.86102294921807</v>
      </c>
      <c r="AE104" s="33">
        <v>717.54901123046807</v>
      </c>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3">
        <v>55.329999923705998</v>
      </c>
      <c r="D107" s="33">
        <v>375.329999923706</v>
      </c>
      <c r="E107" s="33">
        <v>375.329999923706</v>
      </c>
      <c r="F107" s="33">
        <v>375.329999923706</v>
      </c>
      <c r="G107" s="33">
        <v>375.329999923706</v>
      </c>
      <c r="H107" s="33">
        <v>375.329999923706</v>
      </c>
      <c r="I107" s="33">
        <v>375.329999923706</v>
      </c>
      <c r="J107" s="33">
        <v>375.329999923706</v>
      </c>
      <c r="K107" s="33">
        <v>375.329999923706</v>
      </c>
      <c r="L107" s="33">
        <v>375.329999923706</v>
      </c>
      <c r="M107" s="33">
        <v>375.329999923706</v>
      </c>
      <c r="N107" s="33">
        <v>375.329999923706</v>
      </c>
      <c r="O107" s="33">
        <v>320</v>
      </c>
      <c r="P107" s="33">
        <v>320</v>
      </c>
      <c r="Q107" s="33">
        <v>320</v>
      </c>
      <c r="R107" s="33">
        <v>320</v>
      </c>
      <c r="S107" s="33">
        <v>320</v>
      </c>
      <c r="T107" s="33">
        <v>320</v>
      </c>
      <c r="U107" s="33">
        <v>320.00036219828002</v>
      </c>
      <c r="V107" s="33">
        <v>320.0003623197</v>
      </c>
      <c r="W107" s="33">
        <v>458.37038000000001</v>
      </c>
      <c r="X107" s="33">
        <v>158.37038000000001</v>
      </c>
      <c r="Y107" s="33">
        <v>158.37038000000001</v>
      </c>
      <c r="Z107" s="33">
        <v>158.37038000000001</v>
      </c>
      <c r="AA107" s="33">
        <v>158.37038000000001</v>
      </c>
      <c r="AB107" s="33">
        <v>158.37038000000001</v>
      </c>
      <c r="AC107" s="33">
        <v>158.37038000000001</v>
      </c>
      <c r="AD107" s="33">
        <v>788.15845000000002</v>
      </c>
      <c r="AE107" s="33">
        <v>788.15840000000003</v>
      </c>
    </row>
    <row r="108" spans="1:31">
      <c r="A108" s="29" t="s">
        <v>132</v>
      </c>
      <c r="B108" s="29" t="s">
        <v>72</v>
      </c>
      <c r="C108" s="33">
        <v>0</v>
      </c>
      <c r="D108" s="33">
        <v>0</v>
      </c>
      <c r="E108" s="33">
        <v>0</v>
      </c>
      <c r="F108" s="33">
        <v>0</v>
      </c>
      <c r="G108" s="33">
        <v>0</v>
      </c>
      <c r="H108" s="33">
        <v>0</v>
      </c>
      <c r="I108" s="33">
        <v>0</v>
      </c>
      <c r="J108" s="33">
        <v>0</v>
      </c>
      <c r="K108" s="33">
        <v>0</v>
      </c>
      <c r="L108" s="33">
        <v>0</v>
      </c>
      <c r="M108" s="33">
        <v>0</v>
      </c>
      <c r="N108" s="33">
        <v>0</v>
      </c>
      <c r="O108" s="33">
        <v>0</v>
      </c>
      <c r="P108" s="33">
        <v>0</v>
      </c>
      <c r="Q108" s="33">
        <v>0</v>
      </c>
      <c r="R108" s="33">
        <v>0</v>
      </c>
      <c r="S108" s="33">
        <v>1.1684246E-4</v>
      </c>
      <c r="T108" s="33">
        <v>1.16974349999999E-4</v>
      </c>
      <c r="U108" s="33">
        <v>29.972747999999999</v>
      </c>
      <c r="V108" s="33">
        <v>29.972747999999999</v>
      </c>
      <c r="W108" s="33">
        <v>164.15868</v>
      </c>
      <c r="X108" s="33">
        <v>164.15868</v>
      </c>
      <c r="Y108" s="33">
        <v>164.15868</v>
      </c>
      <c r="Z108" s="33">
        <v>454.82263</v>
      </c>
      <c r="AA108" s="33">
        <v>454.82263</v>
      </c>
      <c r="AB108" s="33">
        <v>454.82263</v>
      </c>
      <c r="AC108" s="33">
        <v>454.82263</v>
      </c>
      <c r="AD108" s="33">
        <v>1354.4567</v>
      </c>
      <c r="AE108" s="33">
        <v>1354.4567</v>
      </c>
    </row>
    <row r="109" spans="1:31">
      <c r="A109" s="29" t="s">
        <v>132</v>
      </c>
      <c r="B109" s="29" t="s">
        <v>76</v>
      </c>
      <c r="C109" s="33">
        <v>7.9670000076293901</v>
      </c>
      <c r="D109" s="33">
        <v>12.184000015258771</v>
      </c>
      <c r="E109" s="33">
        <v>18.007000446319509</v>
      </c>
      <c r="F109" s="33">
        <v>25.892000198364229</v>
      </c>
      <c r="G109" s="33">
        <v>37.312001228332434</v>
      </c>
      <c r="H109" s="33">
        <v>52.961001873016329</v>
      </c>
      <c r="I109" s="33">
        <v>71.587000846862765</v>
      </c>
      <c r="J109" s="33">
        <v>94.074999809265094</v>
      </c>
      <c r="K109" s="33">
        <v>129.77300262451132</v>
      </c>
      <c r="L109" s="33">
        <v>159.42099571227931</v>
      </c>
      <c r="M109" s="33">
        <v>205.4859981536863</v>
      </c>
      <c r="N109" s="33">
        <v>243.57999420165987</v>
      </c>
      <c r="O109" s="33">
        <v>283.22999954223542</v>
      </c>
      <c r="P109" s="33">
        <v>321.6980094909668</v>
      </c>
      <c r="Q109" s="33">
        <v>361.63500976562409</v>
      </c>
      <c r="R109" s="33">
        <v>401.73001098632784</v>
      </c>
      <c r="S109" s="33">
        <v>443.3219985961905</v>
      </c>
      <c r="T109" s="33">
        <v>486.69901275634601</v>
      </c>
      <c r="U109" s="33">
        <v>530.82399749755803</v>
      </c>
      <c r="V109" s="33">
        <v>575.44198608398301</v>
      </c>
      <c r="W109" s="33">
        <v>621.93501281738202</v>
      </c>
      <c r="X109" s="33">
        <v>669.90702819824196</v>
      </c>
      <c r="Y109" s="33">
        <v>718.01499938964798</v>
      </c>
      <c r="Z109" s="33">
        <v>754.91101074218705</v>
      </c>
      <c r="AA109" s="33">
        <v>792.92201232909997</v>
      </c>
      <c r="AB109" s="33">
        <v>831.94000244140489</v>
      </c>
      <c r="AC109" s="33">
        <v>871.86401367187409</v>
      </c>
      <c r="AD109" s="33">
        <v>912.31399536132699</v>
      </c>
      <c r="AE109" s="33">
        <v>953.27198791503804</v>
      </c>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3">
        <v>205</v>
      </c>
      <c r="D112" s="33">
        <v>205</v>
      </c>
      <c r="E112" s="33">
        <v>205</v>
      </c>
      <c r="F112" s="33">
        <v>205</v>
      </c>
      <c r="G112" s="33">
        <v>205</v>
      </c>
      <c r="H112" s="33">
        <v>205</v>
      </c>
      <c r="I112" s="33">
        <v>205</v>
      </c>
      <c r="J112" s="33">
        <v>205</v>
      </c>
      <c r="K112" s="33">
        <v>205</v>
      </c>
      <c r="L112" s="33">
        <v>175</v>
      </c>
      <c r="M112" s="33">
        <v>175</v>
      </c>
      <c r="N112" s="33">
        <v>175</v>
      </c>
      <c r="O112" s="33">
        <v>175</v>
      </c>
      <c r="P112" s="33">
        <v>150</v>
      </c>
      <c r="Q112" s="33">
        <v>150</v>
      </c>
      <c r="R112" s="33">
        <v>150.0001259071</v>
      </c>
      <c r="S112" s="33">
        <v>150.00016222328</v>
      </c>
      <c r="T112" s="33">
        <v>150.00016235078999</v>
      </c>
      <c r="U112" s="33">
        <v>298.65057000000002</v>
      </c>
      <c r="V112" s="33">
        <v>298.65057000000002</v>
      </c>
      <c r="W112" s="33">
        <v>967.67455999999902</v>
      </c>
      <c r="X112" s="33">
        <v>967.67455999999902</v>
      </c>
      <c r="Y112" s="33">
        <v>967.67455999999902</v>
      </c>
      <c r="Z112" s="33">
        <v>967.67455999999902</v>
      </c>
      <c r="AA112" s="33">
        <v>967.67455999999902</v>
      </c>
      <c r="AB112" s="33">
        <v>967.67455999999902</v>
      </c>
      <c r="AC112" s="33">
        <v>967.67455999999902</v>
      </c>
      <c r="AD112" s="33">
        <v>967.67455999999902</v>
      </c>
      <c r="AE112" s="33">
        <v>967.67455999999902</v>
      </c>
    </row>
    <row r="113" spans="1:31">
      <c r="A113" s="29" t="s">
        <v>133</v>
      </c>
      <c r="B113" s="29" t="s">
        <v>72</v>
      </c>
      <c r="C113" s="33">
        <v>0</v>
      </c>
      <c r="D113" s="33">
        <v>0</v>
      </c>
      <c r="E113" s="33">
        <v>0</v>
      </c>
      <c r="F113" s="33">
        <v>0</v>
      </c>
      <c r="G113" s="33">
        <v>0</v>
      </c>
      <c r="H113" s="33">
        <v>0</v>
      </c>
      <c r="I113" s="33">
        <v>0</v>
      </c>
      <c r="J113" s="33">
        <v>0</v>
      </c>
      <c r="K113" s="33">
        <v>0</v>
      </c>
      <c r="L113" s="33">
        <v>0</v>
      </c>
      <c r="M113" s="33">
        <v>0</v>
      </c>
      <c r="N113" s="33">
        <v>0</v>
      </c>
      <c r="O113" s="33">
        <v>0</v>
      </c>
      <c r="P113" s="33">
        <v>0</v>
      </c>
      <c r="Q113" s="33">
        <v>0</v>
      </c>
      <c r="R113" s="33">
        <v>0</v>
      </c>
      <c r="S113" s="33">
        <v>0</v>
      </c>
      <c r="T113" s="33">
        <v>0</v>
      </c>
      <c r="U113" s="33">
        <v>0</v>
      </c>
      <c r="V113" s="33">
        <v>0</v>
      </c>
      <c r="W113" s="33">
        <v>0</v>
      </c>
      <c r="X113" s="33">
        <v>0</v>
      </c>
      <c r="Y113" s="33">
        <v>0</v>
      </c>
      <c r="Z113" s="33">
        <v>0</v>
      </c>
      <c r="AA113" s="33">
        <v>0</v>
      </c>
      <c r="AB113" s="33">
        <v>0</v>
      </c>
      <c r="AC113" s="33">
        <v>0</v>
      </c>
      <c r="AD113" s="33">
        <v>0</v>
      </c>
      <c r="AE113" s="33">
        <v>0</v>
      </c>
    </row>
    <row r="114" spans="1:31">
      <c r="A114" s="29" t="s">
        <v>133</v>
      </c>
      <c r="B114" s="29" t="s">
        <v>76</v>
      </c>
      <c r="C114" s="33">
        <v>7.4029999971389735</v>
      </c>
      <c r="D114" s="33">
        <v>12.575000226497592</v>
      </c>
      <c r="E114" s="33">
        <v>16.369000315666128</v>
      </c>
      <c r="F114" s="33">
        <v>20.818000197410502</v>
      </c>
      <c r="G114" s="33">
        <v>25.87799990177151</v>
      </c>
      <c r="H114" s="33">
        <v>32.538999319076488</v>
      </c>
      <c r="I114" s="33">
        <v>40.105000257492037</v>
      </c>
      <c r="J114" s="33">
        <v>48.895000457763594</v>
      </c>
      <c r="K114" s="33">
        <v>60.853001117706292</v>
      </c>
      <c r="L114" s="33">
        <v>70.613999366760211</v>
      </c>
      <c r="M114" s="33">
        <v>87.129001617431598</v>
      </c>
      <c r="N114" s="33">
        <v>97.388002395629798</v>
      </c>
      <c r="O114" s="33">
        <v>109.5459995269775</v>
      </c>
      <c r="P114" s="33">
        <v>121.6550025939941</v>
      </c>
      <c r="Q114" s="33">
        <v>134.32599639892521</v>
      </c>
      <c r="R114" s="33">
        <v>146.65700340270959</v>
      </c>
      <c r="S114" s="33">
        <v>158.13800048828108</v>
      </c>
      <c r="T114" s="33">
        <v>169.17599487304611</v>
      </c>
      <c r="U114" s="33">
        <v>180.25500488281182</v>
      </c>
      <c r="V114" s="33">
        <v>191.1859970092772</v>
      </c>
      <c r="W114" s="33">
        <v>202.3560066223144</v>
      </c>
      <c r="X114" s="33">
        <v>214.59900665283121</v>
      </c>
      <c r="Y114" s="33">
        <v>227.01400756835909</v>
      </c>
      <c r="Z114" s="33">
        <v>236.6820068359371</v>
      </c>
      <c r="AA114" s="33">
        <v>246.51099395751868</v>
      </c>
      <c r="AB114" s="33">
        <v>256.5340042114251</v>
      </c>
      <c r="AC114" s="33">
        <v>266.71499633788972</v>
      </c>
      <c r="AD114" s="33">
        <v>276.9229888916006</v>
      </c>
      <c r="AE114" s="33">
        <v>287.16101074218739</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3">
        <v>0</v>
      </c>
      <c r="D117" s="33">
        <v>0</v>
      </c>
      <c r="E117" s="33">
        <v>0</v>
      </c>
      <c r="F117" s="33">
        <v>0</v>
      </c>
      <c r="G117" s="33">
        <v>0</v>
      </c>
      <c r="H117" s="33">
        <v>0</v>
      </c>
      <c r="I117" s="33">
        <v>0</v>
      </c>
      <c r="J117" s="33">
        <v>0</v>
      </c>
      <c r="K117" s="33">
        <v>0</v>
      </c>
      <c r="L117" s="33">
        <v>0</v>
      </c>
      <c r="M117" s="33">
        <v>0</v>
      </c>
      <c r="N117" s="33">
        <v>0</v>
      </c>
      <c r="O117" s="33">
        <v>0</v>
      </c>
      <c r="P117" s="33">
        <v>0</v>
      </c>
      <c r="Q117" s="33">
        <v>0</v>
      </c>
      <c r="R117" s="33">
        <v>0</v>
      </c>
      <c r="S117" s="33">
        <v>0</v>
      </c>
      <c r="T117" s="33">
        <v>0</v>
      </c>
      <c r="U117" s="33">
        <v>0</v>
      </c>
      <c r="V117" s="33">
        <v>0</v>
      </c>
      <c r="W117" s="33">
        <v>0</v>
      </c>
      <c r="X117" s="33">
        <v>0</v>
      </c>
      <c r="Y117" s="33">
        <v>0</v>
      </c>
      <c r="Z117" s="33">
        <v>0</v>
      </c>
      <c r="AA117" s="33">
        <v>0</v>
      </c>
      <c r="AB117" s="33">
        <v>0</v>
      </c>
      <c r="AC117" s="33">
        <v>0</v>
      </c>
      <c r="AD117" s="33">
        <v>0</v>
      </c>
      <c r="AE117" s="33">
        <v>0</v>
      </c>
    </row>
    <row r="118" spans="1:31">
      <c r="A118" s="29" t="s">
        <v>134</v>
      </c>
      <c r="B118" s="29" t="s">
        <v>72</v>
      </c>
      <c r="C118" s="33">
        <v>0</v>
      </c>
      <c r="D118" s="33">
        <v>0</v>
      </c>
      <c r="E118" s="33">
        <v>0</v>
      </c>
      <c r="F118" s="33">
        <v>0</v>
      </c>
      <c r="G118" s="33">
        <v>0</v>
      </c>
      <c r="H118" s="33">
        <v>0</v>
      </c>
      <c r="I118" s="33">
        <v>0</v>
      </c>
      <c r="J118" s="33">
        <v>0</v>
      </c>
      <c r="K118" s="33">
        <v>0</v>
      </c>
      <c r="L118" s="33">
        <v>0</v>
      </c>
      <c r="M118" s="33">
        <v>0</v>
      </c>
      <c r="N118" s="33">
        <v>0</v>
      </c>
      <c r="O118" s="33">
        <v>0</v>
      </c>
      <c r="P118" s="33">
        <v>0</v>
      </c>
      <c r="Q118" s="33">
        <v>0</v>
      </c>
      <c r="R118" s="33">
        <v>0</v>
      </c>
      <c r="S118" s="33">
        <v>0</v>
      </c>
      <c r="T118" s="33">
        <v>0</v>
      </c>
      <c r="U118" s="33">
        <v>0</v>
      </c>
      <c r="V118" s="33">
        <v>0</v>
      </c>
      <c r="W118" s="33">
        <v>0</v>
      </c>
      <c r="X118" s="33">
        <v>0</v>
      </c>
      <c r="Y118" s="33">
        <v>0</v>
      </c>
      <c r="Z118" s="33">
        <v>0</v>
      </c>
      <c r="AA118" s="33">
        <v>0</v>
      </c>
      <c r="AB118" s="33">
        <v>0</v>
      </c>
      <c r="AC118" s="33">
        <v>0</v>
      </c>
      <c r="AD118" s="33">
        <v>0</v>
      </c>
      <c r="AE118" s="33">
        <v>0</v>
      </c>
    </row>
    <row r="119" spans="1:31">
      <c r="A119" s="29" t="s">
        <v>134</v>
      </c>
      <c r="B119" s="29" t="s">
        <v>76</v>
      </c>
      <c r="C119" s="33">
        <v>0.99499997496604808</v>
      </c>
      <c r="D119" s="33">
        <v>1.415000021457667</v>
      </c>
      <c r="E119" s="33">
        <v>2.0360000282525998</v>
      </c>
      <c r="F119" s="33">
        <v>2.958000093698498</v>
      </c>
      <c r="G119" s="33">
        <v>4.20800000429153</v>
      </c>
      <c r="H119" s="33">
        <v>5.8949999809265092</v>
      </c>
      <c r="I119" s="33">
        <v>7.7250001430511404</v>
      </c>
      <c r="J119" s="33">
        <v>9.8589997291564799</v>
      </c>
      <c r="K119" s="33">
        <v>12.51299989223479</v>
      </c>
      <c r="L119" s="33">
        <v>14.7519994974136</v>
      </c>
      <c r="M119" s="33">
        <v>18.24099993705747</v>
      </c>
      <c r="N119" s="33">
        <v>20.73800063133238</v>
      </c>
      <c r="O119" s="33">
        <v>23.62099909782409</v>
      </c>
      <c r="P119" s="33">
        <v>26.457000732421807</v>
      </c>
      <c r="Q119" s="33">
        <v>29.458000183105451</v>
      </c>
      <c r="R119" s="33">
        <v>32.476999282836843</v>
      </c>
      <c r="S119" s="33">
        <v>35.51900005340574</v>
      </c>
      <c r="T119" s="33">
        <v>38.362999916076582</v>
      </c>
      <c r="U119" s="33">
        <v>41.121999740600522</v>
      </c>
      <c r="V119" s="33">
        <v>43.868001937866204</v>
      </c>
      <c r="W119" s="33">
        <v>46.668000221252399</v>
      </c>
      <c r="X119" s="33">
        <v>49.624001502990701</v>
      </c>
      <c r="Y119" s="33">
        <v>52.6380004882812</v>
      </c>
      <c r="Z119" s="33">
        <v>54.9420003890991</v>
      </c>
      <c r="AA119" s="33">
        <v>57.288998603820701</v>
      </c>
      <c r="AB119" s="33">
        <v>59.677999496459798</v>
      </c>
      <c r="AC119" s="33">
        <v>62.101000785827495</v>
      </c>
      <c r="AD119" s="33">
        <v>64.536000251769906</v>
      </c>
      <c r="AE119" s="33">
        <v>66.983001708984304</v>
      </c>
    </row>
    <row r="122" spans="1:31">
      <c r="A122" s="26" t="s">
        <v>136</v>
      </c>
    </row>
    <row r="123" spans="1:31">
      <c r="A123" s="19" t="s">
        <v>128</v>
      </c>
      <c r="B123" s="19" t="s">
        <v>129</v>
      </c>
      <c r="C123" s="19" t="s">
        <v>80</v>
      </c>
      <c r="D123" s="19" t="s">
        <v>89</v>
      </c>
      <c r="E123" s="19" t="s">
        <v>90</v>
      </c>
      <c r="F123" s="19" t="s">
        <v>91</v>
      </c>
      <c r="G123" s="19" t="s">
        <v>92</v>
      </c>
      <c r="H123" s="19" t="s">
        <v>93</v>
      </c>
      <c r="I123" s="19" t="s">
        <v>94</v>
      </c>
      <c r="J123" s="19" t="s">
        <v>95</v>
      </c>
      <c r="K123" s="19" t="s">
        <v>96</v>
      </c>
      <c r="L123" s="19" t="s">
        <v>97</v>
      </c>
      <c r="M123" s="19" t="s">
        <v>98</v>
      </c>
      <c r="N123" s="19" t="s">
        <v>99</v>
      </c>
      <c r="O123" s="19" t="s">
        <v>100</v>
      </c>
      <c r="P123" s="19" t="s">
        <v>101</v>
      </c>
      <c r="Q123" s="19" t="s">
        <v>102</v>
      </c>
      <c r="R123" s="19" t="s">
        <v>103</v>
      </c>
      <c r="S123" s="19" t="s">
        <v>104</v>
      </c>
      <c r="T123" s="19" t="s">
        <v>105</v>
      </c>
      <c r="U123" s="19" t="s">
        <v>106</v>
      </c>
      <c r="V123" s="19" t="s">
        <v>107</v>
      </c>
      <c r="W123" s="19" t="s">
        <v>108</v>
      </c>
      <c r="X123" s="19" t="s">
        <v>109</v>
      </c>
      <c r="Y123" s="19" t="s">
        <v>110</v>
      </c>
      <c r="Z123" s="19" t="s">
        <v>111</v>
      </c>
      <c r="AA123" s="19" t="s">
        <v>112</v>
      </c>
      <c r="AB123" s="19" t="s">
        <v>113</v>
      </c>
      <c r="AC123" s="19" t="s">
        <v>114</v>
      </c>
      <c r="AD123" s="19" t="s">
        <v>115</v>
      </c>
      <c r="AE123" s="19" t="s">
        <v>116</v>
      </c>
    </row>
    <row r="124" spans="1:31">
      <c r="A124" s="29" t="s">
        <v>40</v>
      </c>
      <c r="B124" s="29" t="s">
        <v>24</v>
      </c>
      <c r="C124" s="33">
        <v>13006.681589603413</v>
      </c>
      <c r="D124" s="33">
        <v>14224.879225730887</v>
      </c>
      <c r="E124" s="33">
        <v>15292.659688949567</v>
      </c>
      <c r="F124" s="33">
        <v>16381.080304145813</v>
      </c>
      <c r="G124" s="33">
        <v>17541.104076385498</v>
      </c>
      <c r="H124" s="33">
        <v>18602.739803314205</v>
      </c>
      <c r="I124" s="33">
        <v>19662.109182357781</v>
      </c>
      <c r="J124" s="33">
        <v>20484.533082962032</v>
      </c>
      <c r="K124" s="33">
        <v>21073.28932189941</v>
      </c>
      <c r="L124" s="33">
        <v>21631.393333435051</v>
      </c>
      <c r="M124" s="33">
        <v>22277.923332214348</v>
      </c>
      <c r="N124" s="33">
        <v>22963.935947418213</v>
      </c>
      <c r="O124" s="33">
        <v>23877.268592834465</v>
      </c>
      <c r="P124" s="33">
        <v>24756.333057403557</v>
      </c>
      <c r="Q124" s="33">
        <v>25651.893508911133</v>
      </c>
      <c r="R124" s="33">
        <v>26434.604633331299</v>
      </c>
      <c r="S124" s="33">
        <v>27315.811126708977</v>
      </c>
      <c r="T124" s="33">
        <v>27968.24542236327</v>
      </c>
      <c r="U124" s="33">
        <v>28626.632156372056</v>
      </c>
      <c r="V124" s="33">
        <v>29309.999275207505</v>
      </c>
      <c r="W124" s="33">
        <v>29924.07019805906</v>
      </c>
      <c r="X124" s="33">
        <v>30587.15158081054</v>
      </c>
      <c r="Y124" s="33">
        <v>31477.362854003892</v>
      </c>
      <c r="Z124" s="33">
        <v>32428.921356201157</v>
      </c>
      <c r="AA124" s="33">
        <v>33385.576026916489</v>
      </c>
      <c r="AB124" s="33">
        <v>34291.550361633294</v>
      </c>
      <c r="AC124" s="33">
        <v>35195.720161437959</v>
      </c>
      <c r="AD124" s="33">
        <v>36032.368835449197</v>
      </c>
      <c r="AE124" s="33">
        <v>36787.548629760735</v>
      </c>
    </row>
    <row r="125" spans="1:31" collapsed="1">
      <c r="A125" s="29" t="s">
        <v>40</v>
      </c>
      <c r="B125" s="29" t="s">
        <v>77</v>
      </c>
      <c r="C125" s="33">
        <v>544.70000000000005</v>
      </c>
      <c r="D125" s="33">
        <v>647.30000000000007</v>
      </c>
      <c r="E125" s="33">
        <v>764.30000000000007</v>
      </c>
      <c r="F125" s="33">
        <v>905.6</v>
      </c>
      <c r="G125" s="33">
        <v>1081.3</v>
      </c>
      <c r="H125" s="33">
        <v>1289.8999999999999</v>
      </c>
      <c r="I125" s="33">
        <v>1455.7</v>
      </c>
      <c r="J125" s="33">
        <v>1635.5</v>
      </c>
      <c r="K125" s="33">
        <v>1925.3</v>
      </c>
      <c r="L125" s="33">
        <v>2247</v>
      </c>
      <c r="M125" s="33">
        <v>2756.6999999999994</v>
      </c>
      <c r="N125" s="33">
        <v>3073.7999999999997</v>
      </c>
      <c r="O125" s="33">
        <v>3416.8</v>
      </c>
      <c r="P125" s="33">
        <v>3717.5</v>
      </c>
      <c r="Q125" s="33">
        <v>4007.2000000000003</v>
      </c>
      <c r="R125" s="33">
        <v>4270.8999999999996</v>
      </c>
      <c r="S125" s="33">
        <v>4520.2</v>
      </c>
      <c r="T125" s="33">
        <v>4758.2999999999993</v>
      </c>
      <c r="U125" s="33">
        <v>4983.6000000000004</v>
      </c>
      <c r="V125" s="33">
        <v>5202</v>
      </c>
      <c r="W125" s="33">
        <v>5423.5</v>
      </c>
      <c r="X125" s="33">
        <v>5651.2</v>
      </c>
      <c r="Y125" s="33">
        <v>5870.5</v>
      </c>
      <c r="Z125" s="33">
        <v>5983.1</v>
      </c>
      <c r="AA125" s="33">
        <v>6093.9</v>
      </c>
      <c r="AB125" s="33">
        <v>6203.2000000000007</v>
      </c>
      <c r="AC125" s="33">
        <v>6309.6</v>
      </c>
      <c r="AD125" s="33">
        <v>6410.4</v>
      </c>
      <c r="AE125" s="33">
        <v>6506.3</v>
      </c>
    </row>
    <row r="126" spans="1:31" collapsed="1">
      <c r="A126" s="29" t="s">
        <v>40</v>
      </c>
      <c r="B126" s="29" t="s">
        <v>78</v>
      </c>
      <c r="C126" s="33">
        <v>544.70000000000005</v>
      </c>
      <c r="D126" s="33">
        <v>647.30000000000007</v>
      </c>
      <c r="E126" s="33">
        <v>764.30000000000007</v>
      </c>
      <c r="F126" s="33">
        <v>905.6</v>
      </c>
      <c r="G126" s="33">
        <v>1081.3</v>
      </c>
      <c r="H126" s="33">
        <v>1289.8999999999999</v>
      </c>
      <c r="I126" s="33">
        <v>1455.7</v>
      </c>
      <c r="J126" s="33">
        <v>1635.5</v>
      </c>
      <c r="K126" s="33">
        <v>1925.3</v>
      </c>
      <c r="L126" s="33">
        <v>2247</v>
      </c>
      <c r="M126" s="33">
        <v>2756.6999999999994</v>
      </c>
      <c r="N126" s="33">
        <v>3073.7999999999997</v>
      </c>
      <c r="O126" s="33">
        <v>3416.8</v>
      </c>
      <c r="P126" s="33">
        <v>3717.5</v>
      </c>
      <c r="Q126" s="33">
        <v>4007.2000000000003</v>
      </c>
      <c r="R126" s="33">
        <v>4270.8999999999996</v>
      </c>
      <c r="S126" s="33">
        <v>4520.2</v>
      </c>
      <c r="T126" s="33">
        <v>4758.2999999999993</v>
      </c>
      <c r="U126" s="33">
        <v>4983.6000000000004</v>
      </c>
      <c r="V126" s="33">
        <v>5202</v>
      </c>
      <c r="W126" s="33">
        <v>5423.5</v>
      </c>
      <c r="X126" s="33">
        <v>5651.2</v>
      </c>
      <c r="Y126" s="33">
        <v>5870.5</v>
      </c>
      <c r="Z126" s="33">
        <v>5983.1</v>
      </c>
      <c r="AA126" s="33">
        <v>6093.9</v>
      </c>
      <c r="AB126" s="33">
        <v>6203.2000000000007</v>
      </c>
      <c r="AC126" s="33">
        <v>6309.6</v>
      </c>
      <c r="AD126" s="33">
        <v>6410.4</v>
      </c>
      <c r="AE126" s="33">
        <v>6506.3</v>
      </c>
    </row>
    <row r="128" spans="1:31">
      <c r="A128" s="19" t="s">
        <v>128</v>
      </c>
      <c r="B128" s="19" t="s">
        <v>129</v>
      </c>
      <c r="C128" s="19" t="s">
        <v>80</v>
      </c>
      <c r="D128" s="19" t="s">
        <v>89</v>
      </c>
      <c r="E128" s="19" t="s">
        <v>90</v>
      </c>
      <c r="F128" s="19" t="s">
        <v>91</v>
      </c>
      <c r="G128" s="19" t="s">
        <v>92</v>
      </c>
      <c r="H128" s="19" t="s">
        <v>93</v>
      </c>
      <c r="I128" s="19" t="s">
        <v>94</v>
      </c>
      <c r="J128" s="19" t="s">
        <v>95</v>
      </c>
      <c r="K128" s="19" t="s">
        <v>96</v>
      </c>
      <c r="L128" s="19" t="s">
        <v>97</v>
      </c>
      <c r="M128" s="19" t="s">
        <v>98</v>
      </c>
      <c r="N128" s="19" t="s">
        <v>99</v>
      </c>
      <c r="O128" s="19" t="s">
        <v>100</v>
      </c>
      <c r="P128" s="19" t="s">
        <v>101</v>
      </c>
      <c r="Q128" s="19" t="s">
        <v>102</v>
      </c>
      <c r="R128" s="19" t="s">
        <v>103</v>
      </c>
      <c r="S128" s="19" t="s">
        <v>104</v>
      </c>
      <c r="T128" s="19" t="s">
        <v>105</v>
      </c>
      <c r="U128" s="19" t="s">
        <v>106</v>
      </c>
      <c r="V128" s="19" t="s">
        <v>107</v>
      </c>
      <c r="W128" s="19" t="s">
        <v>108</v>
      </c>
      <c r="X128" s="19" t="s">
        <v>109</v>
      </c>
      <c r="Y128" s="19" t="s">
        <v>110</v>
      </c>
      <c r="Z128" s="19" t="s">
        <v>111</v>
      </c>
      <c r="AA128" s="19" t="s">
        <v>112</v>
      </c>
      <c r="AB128" s="19" t="s">
        <v>113</v>
      </c>
      <c r="AC128" s="19" t="s">
        <v>114</v>
      </c>
      <c r="AD128" s="19" t="s">
        <v>115</v>
      </c>
      <c r="AE128" s="19" t="s">
        <v>116</v>
      </c>
    </row>
    <row r="129" spans="1:31">
      <c r="A129" s="29" t="s">
        <v>130</v>
      </c>
      <c r="B129" s="29" t="s">
        <v>24</v>
      </c>
      <c r="C129" s="25">
        <v>3737.7099609375</v>
      </c>
      <c r="D129" s="25">
        <v>4047.0971984863281</v>
      </c>
      <c r="E129" s="25">
        <v>4276.3001403808539</v>
      </c>
      <c r="F129" s="25">
        <v>4511.1260986328116</v>
      </c>
      <c r="G129" s="25">
        <v>4815.3821105957031</v>
      </c>
      <c r="H129" s="25">
        <v>5044.3134765625</v>
      </c>
      <c r="I129" s="25">
        <v>5278.3341674804678</v>
      </c>
      <c r="J129" s="25">
        <v>5484.2823486328125</v>
      </c>
      <c r="K129" s="25">
        <v>5684.0850219726563</v>
      </c>
      <c r="L129" s="25">
        <v>5871.6786499023428</v>
      </c>
      <c r="M129" s="25">
        <v>6088.9363403320313</v>
      </c>
      <c r="N129" s="25">
        <v>6310.1309814453125</v>
      </c>
      <c r="O129" s="25">
        <v>6601.703125</v>
      </c>
      <c r="P129" s="25">
        <v>6885.3972778320313</v>
      </c>
      <c r="Q129" s="25">
        <v>7196.6529541015625</v>
      </c>
      <c r="R129" s="25">
        <v>7481.676025390625</v>
      </c>
      <c r="S129" s="25">
        <v>7799.1988525390598</v>
      </c>
      <c r="T129" s="25">
        <v>8038.4141845703098</v>
      </c>
      <c r="U129" s="25">
        <v>8273.8078613281195</v>
      </c>
      <c r="V129" s="25">
        <v>8514.1818847656195</v>
      </c>
      <c r="W129" s="25">
        <v>8722.2850341796802</v>
      </c>
      <c r="X129" s="25">
        <v>8966.2119140625</v>
      </c>
      <c r="Y129" s="25">
        <v>9285.2471923828107</v>
      </c>
      <c r="Z129" s="25">
        <v>9619.8883056640607</v>
      </c>
      <c r="AA129" s="25">
        <v>9953.0645751953107</v>
      </c>
      <c r="AB129" s="25">
        <v>10273.53503417968</v>
      </c>
      <c r="AC129" s="25">
        <v>10594.07800292968</v>
      </c>
      <c r="AD129" s="25">
        <v>10890.14477539062</v>
      </c>
      <c r="AE129" s="25">
        <v>11149.80407714843</v>
      </c>
    </row>
    <row r="130" spans="1:31">
      <c r="A130" s="29" t="s">
        <v>130</v>
      </c>
      <c r="B130" s="29" t="s">
        <v>77</v>
      </c>
      <c r="C130" s="33">
        <v>206.2</v>
      </c>
      <c r="D130" s="33">
        <v>230.60000000000002</v>
      </c>
      <c r="E130" s="33">
        <v>279.90000000000003</v>
      </c>
      <c r="F130" s="33">
        <v>339.5</v>
      </c>
      <c r="G130" s="33">
        <v>412.8</v>
      </c>
      <c r="H130" s="33">
        <v>493.9</v>
      </c>
      <c r="I130" s="33">
        <v>545.79999999999995</v>
      </c>
      <c r="J130" s="33">
        <v>606.1</v>
      </c>
      <c r="K130" s="33">
        <v>706.2</v>
      </c>
      <c r="L130" s="33">
        <v>814.09999999999991</v>
      </c>
      <c r="M130" s="33">
        <v>985.7</v>
      </c>
      <c r="N130" s="33">
        <v>1082.6000000000001</v>
      </c>
      <c r="O130" s="33">
        <v>1195.3</v>
      </c>
      <c r="P130" s="33">
        <v>1293.4000000000001</v>
      </c>
      <c r="Q130" s="33">
        <v>1388.4</v>
      </c>
      <c r="R130" s="33">
        <v>1472.6</v>
      </c>
      <c r="S130" s="33">
        <v>1550.4999999999998</v>
      </c>
      <c r="T130" s="33">
        <v>1624.8</v>
      </c>
      <c r="U130" s="33">
        <v>1693.8</v>
      </c>
      <c r="V130" s="33">
        <v>1760.5</v>
      </c>
      <c r="W130" s="33">
        <v>1829.4</v>
      </c>
      <c r="X130" s="33">
        <v>1900.5000000000002</v>
      </c>
      <c r="Y130" s="33">
        <v>1969.8000000000002</v>
      </c>
      <c r="Z130" s="33">
        <v>2006.5</v>
      </c>
      <c r="AA130" s="33">
        <v>2042.6999999999998</v>
      </c>
      <c r="AB130" s="33">
        <v>2078.5</v>
      </c>
      <c r="AC130" s="33">
        <v>2113.3000000000002</v>
      </c>
      <c r="AD130" s="33">
        <v>2146</v>
      </c>
      <c r="AE130" s="33">
        <v>2177</v>
      </c>
    </row>
    <row r="131" spans="1:31">
      <c r="A131" s="29" t="s">
        <v>130</v>
      </c>
      <c r="B131" s="29" t="s">
        <v>78</v>
      </c>
      <c r="C131" s="33">
        <v>206.2</v>
      </c>
      <c r="D131" s="33">
        <v>230.60000000000002</v>
      </c>
      <c r="E131" s="33">
        <v>279.90000000000003</v>
      </c>
      <c r="F131" s="33">
        <v>339.5</v>
      </c>
      <c r="G131" s="33">
        <v>412.8</v>
      </c>
      <c r="H131" s="33">
        <v>493.9</v>
      </c>
      <c r="I131" s="33">
        <v>545.79999999999995</v>
      </c>
      <c r="J131" s="33">
        <v>606.1</v>
      </c>
      <c r="K131" s="33">
        <v>706.2</v>
      </c>
      <c r="L131" s="33">
        <v>814.09999999999991</v>
      </c>
      <c r="M131" s="33">
        <v>985.7</v>
      </c>
      <c r="N131" s="33">
        <v>1082.6000000000001</v>
      </c>
      <c r="O131" s="33">
        <v>1195.3</v>
      </c>
      <c r="P131" s="33">
        <v>1293.4000000000001</v>
      </c>
      <c r="Q131" s="33">
        <v>1388.4</v>
      </c>
      <c r="R131" s="33">
        <v>1472.6</v>
      </c>
      <c r="S131" s="33">
        <v>1550.4999999999998</v>
      </c>
      <c r="T131" s="33">
        <v>1624.8</v>
      </c>
      <c r="U131" s="33">
        <v>1693.8</v>
      </c>
      <c r="V131" s="33">
        <v>1760.5</v>
      </c>
      <c r="W131" s="33">
        <v>1829.4</v>
      </c>
      <c r="X131" s="33">
        <v>1900.5000000000002</v>
      </c>
      <c r="Y131" s="33">
        <v>1969.8000000000002</v>
      </c>
      <c r="Z131" s="33">
        <v>2006.5</v>
      </c>
      <c r="AA131" s="33">
        <v>2042.6999999999998</v>
      </c>
      <c r="AB131" s="33">
        <v>2078.5</v>
      </c>
      <c r="AC131" s="33">
        <v>2113.3000000000002</v>
      </c>
      <c r="AD131" s="33">
        <v>2146</v>
      </c>
      <c r="AE131" s="33">
        <v>2177</v>
      </c>
    </row>
    <row r="133" spans="1:31">
      <c r="A133" s="19" t="s">
        <v>128</v>
      </c>
      <c r="B133" s="19" t="s">
        <v>129</v>
      </c>
      <c r="C133" s="19" t="s">
        <v>80</v>
      </c>
      <c r="D133" s="19" t="s">
        <v>89</v>
      </c>
      <c r="E133" s="19" t="s">
        <v>90</v>
      </c>
      <c r="F133" s="19" t="s">
        <v>91</v>
      </c>
      <c r="G133" s="19" t="s">
        <v>92</v>
      </c>
      <c r="H133" s="19" t="s">
        <v>93</v>
      </c>
      <c r="I133" s="19" t="s">
        <v>94</v>
      </c>
      <c r="J133" s="19" t="s">
        <v>95</v>
      </c>
      <c r="K133" s="19" t="s">
        <v>96</v>
      </c>
      <c r="L133" s="19" t="s">
        <v>97</v>
      </c>
      <c r="M133" s="19" t="s">
        <v>98</v>
      </c>
      <c r="N133" s="19" t="s">
        <v>99</v>
      </c>
      <c r="O133" s="19" t="s">
        <v>100</v>
      </c>
      <c r="P133" s="19" t="s">
        <v>101</v>
      </c>
      <c r="Q133" s="19" t="s">
        <v>102</v>
      </c>
      <c r="R133" s="19" t="s">
        <v>103</v>
      </c>
      <c r="S133" s="19" t="s">
        <v>104</v>
      </c>
      <c r="T133" s="19" t="s">
        <v>105</v>
      </c>
      <c r="U133" s="19" t="s">
        <v>106</v>
      </c>
      <c r="V133" s="19" t="s">
        <v>107</v>
      </c>
      <c r="W133" s="19" t="s">
        <v>108</v>
      </c>
      <c r="X133" s="19" t="s">
        <v>109</v>
      </c>
      <c r="Y133" s="19" t="s">
        <v>110</v>
      </c>
      <c r="Z133" s="19" t="s">
        <v>111</v>
      </c>
      <c r="AA133" s="19" t="s">
        <v>112</v>
      </c>
      <c r="AB133" s="19" t="s">
        <v>113</v>
      </c>
      <c r="AC133" s="19" t="s">
        <v>114</v>
      </c>
      <c r="AD133" s="19" t="s">
        <v>115</v>
      </c>
      <c r="AE133" s="19" t="s">
        <v>116</v>
      </c>
    </row>
    <row r="134" spans="1:31">
      <c r="A134" s="29" t="s">
        <v>131</v>
      </c>
      <c r="B134" s="29" t="s">
        <v>24</v>
      </c>
      <c r="C134" s="25">
        <v>3916.3054809570258</v>
      </c>
      <c r="D134" s="25">
        <v>4142.553192138671</v>
      </c>
      <c r="E134" s="25">
        <v>4336.6095886230414</v>
      </c>
      <c r="F134" s="25">
        <v>4528.467041015625</v>
      </c>
      <c r="G134" s="25">
        <v>4727.6110229492178</v>
      </c>
      <c r="H134" s="25">
        <v>4909.4651489257813</v>
      </c>
      <c r="I134" s="25">
        <v>5088.6728515625</v>
      </c>
      <c r="J134" s="25">
        <v>5253.6436462402344</v>
      </c>
      <c r="K134" s="25">
        <v>5431.47216796875</v>
      </c>
      <c r="L134" s="25">
        <v>5610.0032958984375</v>
      </c>
      <c r="M134" s="25">
        <v>5810.8232421875</v>
      </c>
      <c r="N134" s="25">
        <v>6019.4888916015625</v>
      </c>
      <c r="O134" s="25">
        <v>6302.7183837890625</v>
      </c>
      <c r="P134" s="25">
        <v>6567.2091674804678</v>
      </c>
      <c r="Q134" s="25">
        <v>6810.6754150390625</v>
      </c>
      <c r="R134" s="25">
        <v>7014.3019409179678</v>
      </c>
      <c r="S134" s="25">
        <v>7245.4788818359375</v>
      </c>
      <c r="T134" s="25">
        <v>7413.57958984375</v>
      </c>
      <c r="U134" s="25">
        <v>7586.3035888671875</v>
      </c>
      <c r="V134" s="25">
        <v>7773.2087402343695</v>
      </c>
      <c r="W134" s="25">
        <v>7946.4691162109302</v>
      </c>
      <c r="X134" s="25">
        <v>8130.8671875</v>
      </c>
      <c r="Y134" s="25">
        <v>8361.9190673828107</v>
      </c>
      <c r="Z134" s="25">
        <v>8609.5701904296802</v>
      </c>
      <c r="AA134" s="25">
        <v>8858.2352294921802</v>
      </c>
      <c r="AB134" s="25">
        <v>9095.89013671875</v>
      </c>
      <c r="AC134" s="25">
        <v>9330.6571044921802</v>
      </c>
      <c r="AD134" s="25">
        <v>9552.0788574218695</v>
      </c>
      <c r="AE134" s="25">
        <v>9761.0816650390607</v>
      </c>
    </row>
    <row r="135" spans="1:31">
      <c r="A135" s="29" t="s">
        <v>131</v>
      </c>
      <c r="B135" s="29" t="s">
        <v>77</v>
      </c>
      <c r="C135" s="33">
        <v>92.7</v>
      </c>
      <c r="D135" s="33">
        <v>104.9</v>
      </c>
      <c r="E135" s="33">
        <v>129.20000000000002</v>
      </c>
      <c r="F135" s="33">
        <v>159.1</v>
      </c>
      <c r="G135" s="33">
        <v>194.9</v>
      </c>
      <c r="H135" s="33">
        <v>236.70000000000002</v>
      </c>
      <c r="I135" s="33">
        <v>269</v>
      </c>
      <c r="J135" s="33">
        <v>303</v>
      </c>
      <c r="K135" s="33">
        <v>354</v>
      </c>
      <c r="L135" s="33">
        <v>433.70000000000005</v>
      </c>
      <c r="M135" s="33">
        <v>547.4</v>
      </c>
      <c r="N135" s="33">
        <v>624.5</v>
      </c>
      <c r="O135" s="33">
        <v>711.09999999999991</v>
      </c>
      <c r="P135" s="33">
        <v>789.4</v>
      </c>
      <c r="Q135" s="33">
        <v>864.80000000000007</v>
      </c>
      <c r="R135" s="33">
        <v>936.09999999999991</v>
      </c>
      <c r="S135" s="33">
        <v>1004.8</v>
      </c>
      <c r="T135" s="33">
        <v>1069.3</v>
      </c>
      <c r="U135" s="33">
        <v>1129.6999999999998</v>
      </c>
      <c r="V135" s="33">
        <v>1188.8</v>
      </c>
      <c r="W135" s="33">
        <v>1247.3</v>
      </c>
      <c r="X135" s="33">
        <v>1307</v>
      </c>
      <c r="Y135" s="33">
        <v>1365.4</v>
      </c>
      <c r="Z135" s="33">
        <v>1395.4</v>
      </c>
      <c r="AA135" s="33">
        <v>1425</v>
      </c>
      <c r="AB135" s="33">
        <v>1454.3000000000002</v>
      </c>
      <c r="AC135" s="33">
        <v>1482.9999999999998</v>
      </c>
      <c r="AD135" s="33">
        <v>1510.6999999999998</v>
      </c>
      <c r="AE135" s="33">
        <v>1537.5</v>
      </c>
    </row>
    <row r="136" spans="1:31">
      <c r="A136" s="29" t="s">
        <v>131</v>
      </c>
      <c r="B136" s="29" t="s">
        <v>78</v>
      </c>
      <c r="C136" s="33">
        <v>92.7</v>
      </c>
      <c r="D136" s="33">
        <v>104.9</v>
      </c>
      <c r="E136" s="33">
        <v>129.20000000000002</v>
      </c>
      <c r="F136" s="33">
        <v>159.1</v>
      </c>
      <c r="G136" s="33">
        <v>194.9</v>
      </c>
      <c r="H136" s="33">
        <v>236.70000000000002</v>
      </c>
      <c r="I136" s="33">
        <v>269</v>
      </c>
      <c r="J136" s="33">
        <v>303</v>
      </c>
      <c r="K136" s="33">
        <v>354</v>
      </c>
      <c r="L136" s="33">
        <v>433.70000000000005</v>
      </c>
      <c r="M136" s="33">
        <v>547.4</v>
      </c>
      <c r="N136" s="33">
        <v>624.5</v>
      </c>
      <c r="O136" s="33">
        <v>711.09999999999991</v>
      </c>
      <c r="P136" s="33">
        <v>789.4</v>
      </c>
      <c r="Q136" s="33">
        <v>864.80000000000007</v>
      </c>
      <c r="R136" s="33">
        <v>936.09999999999991</v>
      </c>
      <c r="S136" s="33">
        <v>1004.8</v>
      </c>
      <c r="T136" s="33">
        <v>1069.3</v>
      </c>
      <c r="U136" s="33">
        <v>1129.6999999999998</v>
      </c>
      <c r="V136" s="33">
        <v>1188.8</v>
      </c>
      <c r="W136" s="33">
        <v>1247.3</v>
      </c>
      <c r="X136" s="33">
        <v>1307</v>
      </c>
      <c r="Y136" s="33">
        <v>1365.4</v>
      </c>
      <c r="Z136" s="33">
        <v>1395.4</v>
      </c>
      <c r="AA136" s="33">
        <v>1425</v>
      </c>
      <c r="AB136" s="33">
        <v>1454.3000000000002</v>
      </c>
      <c r="AC136" s="33">
        <v>1482.9999999999998</v>
      </c>
      <c r="AD136" s="33">
        <v>1510.6999999999998</v>
      </c>
      <c r="AE136" s="33">
        <v>1537.5</v>
      </c>
    </row>
    <row r="138" spans="1:31">
      <c r="A138" s="19" t="s">
        <v>128</v>
      </c>
      <c r="B138" s="19" t="s">
        <v>129</v>
      </c>
      <c r="C138" s="19" t="s">
        <v>80</v>
      </c>
      <c r="D138" s="19" t="s">
        <v>89</v>
      </c>
      <c r="E138" s="19" t="s">
        <v>90</v>
      </c>
      <c r="F138" s="19" t="s">
        <v>91</v>
      </c>
      <c r="G138" s="19" t="s">
        <v>92</v>
      </c>
      <c r="H138" s="19" t="s">
        <v>93</v>
      </c>
      <c r="I138" s="19" t="s">
        <v>94</v>
      </c>
      <c r="J138" s="19" t="s">
        <v>95</v>
      </c>
      <c r="K138" s="19" t="s">
        <v>96</v>
      </c>
      <c r="L138" s="19" t="s">
        <v>97</v>
      </c>
      <c r="M138" s="19" t="s">
        <v>98</v>
      </c>
      <c r="N138" s="19" t="s">
        <v>99</v>
      </c>
      <c r="O138" s="19" t="s">
        <v>100</v>
      </c>
      <c r="P138" s="19" t="s">
        <v>101</v>
      </c>
      <c r="Q138" s="19" t="s">
        <v>102</v>
      </c>
      <c r="R138" s="19" t="s">
        <v>103</v>
      </c>
      <c r="S138" s="19" t="s">
        <v>104</v>
      </c>
      <c r="T138" s="19" t="s">
        <v>105</v>
      </c>
      <c r="U138" s="19" t="s">
        <v>106</v>
      </c>
      <c r="V138" s="19" t="s">
        <v>107</v>
      </c>
      <c r="W138" s="19" t="s">
        <v>108</v>
      </c>
      <c r="X138" s="19" t="s">
        <v>109</v>
      </c>
      <c r="Y138" s="19" t="s">
        <v>110</v>
      </c>
      <c r="Z138" s="19" t="s">
        <v>111</v>
      </c>
      <c r="AA138" s="19" t="s">
        <v>112</v>
      </c>
      <c r="AB138" s="19" t="s">
        <v>113</v>
      </c>
      <c r="AC138" s="19" t="s">
        <v>114</v>
      </c>
      <c r="AD138" s="19" t="s">
        <v>115</v>
      </c>
      <c r="AE138" s="19" t="s">
        <v>116</v>
      </c>
    </row>
    <row r="139" spans="1:31">
      <c r="A139" s="29" t="s">
        <v>132</v>
      </c>
      <c r="B139" s="29" t="s">
        <v>24</v>
      </c>
      <c r="C139" s="25">
        <v>3384.7909240722652</v>
      </c>
      <c r="D139" s="25">
        <v>3958.609588623046</v>
      </c>
      <c r="E139" s="25">
        <v>4519.9080810546866</v>
      </c>
      <c r="F139" s="25">
        <v>5093.6760864257813</v>
      </c>
      <c r="G139" s="25">
        <v>5662.8486938476563</v>
      </c>
      <c r="H139" s="25">
        <v>6230.939422607421</v>
      </c>
      <c r="I139" s="25">
        <v>6797.0105590820313</v>
      </c>
      <c r="J139" s="25">
        <v>7165.1328735351563</v>
      </c>
      <c r="K139" s="25">
        <v>7320.8549194335928</v>
      </c>
      <c r="L139" s="25">
        <v>7460.8989868164063</v>
      </c>
      <c r="M139" s="25">
        <v>7628.0634765625</v>
      </c>
      <c r="N139" s="25">
        <v>7808.5128173828125</v>
      </c>
      <c r="O139" s="25">
        <v>8055.4056396484375</v>
      </c>
      <c r="P139" s="25">
        <v>8292.881591796875</v>
      </c>
      <c r="Q139" s="25">
        <v>8553.5922241210938</v>
      </c>
      <c r="R139" s="25">
        <v>8775.068115234375</v>
      </c>
      <c r="S139" s="25">
        <v>9031.8771362304688</v>
      </c>
      <c r="T139" s="25">
        <v>9223.5198974609302</v>
      </c>
      <c r="U139" s="25">
        <v>9419.1701660156195</v>
      </c>
      <c r="V139" s="25">
        <v>9606.5992431640607</v>
      </c>
      <c r="W139" s="25">
        <v>9787.39697265625</v>
      </c>
      <c r="X139" s="25">
        <v>9964.4167480468695</v>
      </c>
      <c r="Y139" s="25">
        <v>10222.96704101562</v>
      </c>
      <c r="Z139" s="25">
        <v>10497.95971679687</v>
      </c>
      <c r="AA139" s="25">
        <v>10788.714477539061</v>
      </c>
      <c r="AB139" s="25">
        <v>11057.80517578125</v>
      </c>
      <c r="AC139" s="25">
        <v>11330.51831054687</v>
      </c>
      <c r="AD139" s="25">
        <v>11571.16003417968</v>
      </c>
      <c r="AE139" s="25">
        <v>11796.18603515625</v>
      </c>
    </row>
    <row r="140" spans="1:31">
      <c r="A140" s="29" t="s">
        <v>132</v>
      </c>
      <c r="B140" s="29" t="s">
        <v>77</v>
      </c>
      <c r="C140" s="33">
        <v>119.3</v>
      </c>
      <c r="D140" s="33">
        <v>144.5</v>
      </c>
      <c r="E140" s="33">
        <v>174.6</v>
      </c>
      <c r="F140" s="33">
        <v>210.9</v>
      </c>
      <c r="G140" s="33">
        <v>260.8</v>
      </c>
      <c r="H140" s="33">
        <v>322.39999999999998</v>
      </c>
      <c r="I140" s="33">
        <v>382</v>
      </c>
      <c r="J140" s="33">
        <v>445</v>
      </c>
      <c r="K140" s="33">
        <v>550.79999999999995</v>
      </c>
      <c r="L140" s="33">
        <v>649.20000000000005</v>
      </c>
      <c r="M140" s="33">
        <v>807.8</v>
      </c>
      <c r="N140" s="33">
        <v>920.49999999999989</v>
      </c>
      <c r="O140" s="33">
        <v>1028.7</v>
      </c>
      <c r="P140" s="33">
        <v>1122.2</v>
      </c>
      <c r="Q140" s="33">
        <v>1211.5999999999999</v>
      </c>
      <c r="R140" s="33">
        <v>1293.0999999999999</v>
      </c>
      <c r="S140" s="33">
        <v>1372.3</v>
      </c>
      <c r="T140" s="33">
        <v>1450.8</v>
      </c>
      <c r="U140" s="33">
        <v>1527.0000000000002</v>
      </c>
      <c r="V140" s="33">
        <v>1601</v>
      </c>
      <c r="W140" s="33">
        <v>1676.6</v>
      </c>
      <c r="X140" s="33">
        <v>1752.7999999999997</v>
      </c>
      <c r="Y140" s="33">
        <v>1824.8000000000002</v>
      </c>
      <c r="Z140" s="33">
        <v>1861.6</v>
      </c>
      <c r="AA140" s="33">
        <v>1898</v>
      </c>
      <c r="AB140" s="33">
        <v>1933.9</v>
      </c>
      <c r="AC140" s="33">
        <v>1968.7999999999997</v>
      </c>
      <c r="AD140" s="33">
        <v>2002.0000000000002</v>
      </c>
      <c r="AE140" s="33">
        <v>2033.5000000000002</v>
      </c>
    </row>
    <row r="141" spans="1:31">
      <c r="A141" s="29" t="s">
        <v>132</v>
      </c>
      <c r="B141" s="29" t="s">
        <v>78</v>
      </c>
      <c r="C141" s="33">
        <v>119.3</v>
      </c>
      <c r="D141" s="33">
        <v>144.5</v>
      </c>
      <c r="E141" s="33">
        <v>174.6</v>
      </c>
      <c r="F141" s="33">
        <v>210.9</v>
      </c>
      <c r="G141" s="33">
        <v>260.8</v>
      </c>
      <c r="H141" s="33">
        <v>322.39999999999998</v>
      </c>
      <c r="I141" s="33">
        <v>382</v>
      </c>
      <c r="J141" s="33">
        <v>445</v>
      </c>
      <c r="K141" s="33">
        <v>550.79999999999995</v>
      </c>
      <c r="L141" s="33">
        <v>649.20000000000005</v>
      </c>
      <c r="M141" s="33">
        <v>807.8</v>
      </c>
      <c r="N141" s="33">
        <v>920.49999999999989</v>
      </c>
      <c r="O141" s="33">
        <v>1028.7</v>
      </c>
      <c r="P141" s="33">
        <v>1122.2</v>
      </c>
      <c r="Q141" s="33">
        <v>1211.5999999999999</v>
      </c>
      <c r="R141" s="33">
        <v>1293.0999999999999</v>
      </c>
      <c r="S141" s="33">
        <v>1372.3</v>
      </c>
      <c r="T141" s="33">
        <v>1450.8</v>
      </c>
      <c r="U141" s="33">
        <v>1527.0000000000002</v>
      </c>
      <c r="V141" s="33">
        <v>1601</v>
      </c>
      <c r="W141" s="33">
        <v>1676.6</v>
      </c>
      <c r="X141" s="33">
        <v>1752.7999999999997</v>
      </c>
      <c r="Y141" s="33">
        <v>1824.8000000000002</v>
      </c>
      <c r="Z141" s="33">
        <v>1861.6</v>
      </c>
      <c r="AA141" s="33">
        <v>1898</v>
      </c>
      <c r="AB141" s="33">
        <v>1933.9</v>
      </c>
      <c r="AC141" s="33">
        <v>1968.7999999999997</v>
      </c>
      <c r="AD141" s="33">
        <v>2002.0000000000002</v>
      </c>
      <c r="AE141" s="33">
        <v>2033.5000000000002</v>
      </c>
    </row>
    <row r="143" spans="1:31">
      <c r="A143" s="19" t="s">
        <v>128</v>
      </c>
      <c r="B143" s="19" t="s">
        <v>129</v>
      </c>
      <c r="C143" s="19" t="s">
        <v>80</v>
      </c>
      <c r="D143" s="19" t="s">
        <v>89</v>
      </c>
      <c r="E143" s="19" t="s">
        <v>90</v>
      </c>
      <c r="F143" s="19" t="s">
        <v>91</v>
      </c>
      <c r="G143" s="19" t="s">
        <v>92</v>
      </c>
      <c r="H143" s="19" t="s">
        <v>93</v>
      </c>
      <c r="I143" s="19" t="s">
        <v>94</v>
      </c>
      <c r="J143" s="19" t="s">
        <v>95</v>
      </c>
      <c r="K143" s="19" t="s">
        <v>96</v>
      </c>
      <c r="L143" s="19" t="s">
        <v>97</v>
      </c>
      <c r="M143" s="19" t="s">
        <v>98</v>
      </c>
      <c r="N143" s="19" t="s">
        <v>99</v>
      </c>
      <c r="O143" s="19" t="s">
        <v>100</v>
      </c>
      <c r="P143" s="19" t="s">
        <v>101</v>
      </c>
      <c r="Q143" s="19" t="s">
        <v>102</v>
      </c>
      <c r="R143" s="19" t="s">
        <v>103</v>
      </c>
      <c r="S143" s="19" t="s">
        <v>104</v>
      </c>
      <c r="T143" s="19" t="s">
        <v>105</v>
      </c>
      <c r="U143" s="19" t="s">
        <v>106</v>
      </c>
      <c r="V143" s="19" t="s">
        <v>107</v>
      </c>
      <c r="W143" s="19" t="s">
        <v>108</v>
      </c>
      <c r="X143" s="19" t="s">
        <v>109</v>
      </c>
      <c r="Y143" s="19" t="s">
        <v>110</v>
      </c>
      <c r="Z143" s="19" t="s">
        <v>111</v>
      </c>
      <c r="AA143" s="19" t="s">
        <v>112</v>
      </c>
      <c r="AB143" s="19" t="s">
        <v>113</v>
      </c>
      <c r="AC143" s="19" t="s">
        <v>114</v>
      </c>
      <c r="AD143" s="19" t="s">
        <v>115</v>
      </c>
      <c r="AE143" s="19" t="s">
        <v>116</v>
      </c>
    </row>
    <row r="144" spans="1:31">
      <c r="A144" s="29" t="s">
        <v>133</v>
      </c>
      <c r="B144" s="29" t="s">
        <v>24</v>
      </c>
      <c r="C144" s="25">
        <v>1769.37426757812</v>
      </c>
      <c r="D144" s="25">
        <v>1860.485839843742</v>
      </c>
      <c r="E144" s="25">
        <v>1931.5702819824139</v>
      </c>
      <c r="F144" s="25">
        <v>2006.2436828613281</v>
      </c>
      <c r="G144" s="25">
        <v>2079.5261535644531</v>
      </c>
      <c r="H144" s="25">
        <v>2145.1152038574191</v>
      </c>
      <c r="I144" s="25">
        <v>2213.157836914057</v>
      </c>
      <c r="J144" s="25">
        <v>2286.6977539062468</v>
      </c>
      <c r="K144" s="25">
        <v>2331.4306945800731</v>
      </c>
      <c r="L144" s="25">
        <v>2373.5903625488199</v>
      </c>
      <c r="M144" s="25">
        <v>2422.0252380371012</v>
      </c>
      <c r="N144" s="25">
        <v>2480.1324768066402</v>
      </c>
      <c r="O144" s="25">
        <v>2554.8207092285102</v>
      </c>
      <c r="P144" s="25">
        <v>2631.6817016601508</v>
      </c>
      <c r="Q144" s="25">
        <v>2692.8515625</v>
      </c>
      <c r="R144" s="25">
        <v>2748.4629211425781</v>
      </c>
      <c r="S144" s="25">
        <v>2801.3577270507758</v>
      </c>
      <c r="T144" s="25">
        <v>2839.9126586914063</v>
      </c>
      <c r="U144" s="25">
        <v>2879.826782226557</v>
      </c>
      <c r="V144" s="25">
        <v>2931.237915039062</v>
      </c>
      <c r="W144" s="25">
        <v>2971.476684570307</v>
      </c>
      <c r="X144" s="25">
        <v>3015.2011108398428</v>
      </c>
      <c r="Y144" s="25">
        <v>3078.599243164057</v>
      </c>
      <c r="Z144" s="25">
        <v>3152.173583984375</v>
      </c>
      <c r="AA144" s="25">
        <v>3216.4719848632758</v>
      </c>
      <c r="AB144" s="25">
        <v>3276.48291015625</v>
      </c>
      <c r="AC144" s="25">
        <v>3334.913696289057</v>
      </c>
      <c r="AD144" s="25">
        <v>3396.386596679682</v>
      </c>
      <c r="AE144" s="25">
        <v>3445.174926757812</v>
      </c>
    </row>
    <row r="145" spans="1:31">
      <c r="A145" s="29" t="s">
        <v>133</v>
      </c>
      <c r="B145" s="29" t="s">
        <v>77</v>
      </c>
      <c r="C145" s="33">
        <v>111.8</v>
      </c>
      <c r="D145" s="33">
        <v>150.70000000000002</v>
      </c>
      <c r="E145" s="33">
        <v>160.9</v>
      </c>
      <c r="F145" s="33">
        <v>172.1</v>
      </c>
      <c r="G145" s="33">
        <v>183.29999999999998</v>
      </c>
      <c r="H145" s="33">
        <v>200.8</v>
      </c>
      <c r="I145" s="33">
        <v>217.20000000000002</v>
      </c>
      <c r="J145" s="33">
        <v>234.20000000000002</v>
      </c>
      <c r="K145" s="33">
        <v>260.60000000000002</v>
      </c>
      <c r="L145" s="33">
        <v>289.5</v>
      </c>
      <c r="M145" s="33">
        <v>343.70000000000005</v>
      </c>
      <c r="N145" s="33">
        <v>367.6</v>
      </c>
      <c r="O145" s="33">
        <v>395.9</v>
      </c>
      <c r="P145" s="33">
        <v>420.50000000000006</v>
      </c>
      <c r="Q145" s="33">
        <v>444.3</v>
      </c>
      <c r="R145" s="33">
        <v>465.40000000000003</v>
      </c>
      <c r="S145" s="33">
        <v>483.5</v>
      </c>
      <c r="T145" s="33">
        <v>499.7</v>
      </c>
      <c r="U145" s="33">
        <v>515.09999999999991</v>
      </c>
      <c r="V145" s="33">
        <v>529.59999999999991</v>
      </c>
      <c r="W145" s="33">
        <v>544.1</v>
      </c>
      <c r="X145" s="33">
        <v>560.6</v>
      </c>
      <c r="Y145" s="33">
        <v>576.1</v>
      </c>
      <c r="Z145" s="33">
        <v>583.29999999999995</v>
      </c>
      <c r="AA145" s="33">
        <v>590.20000000000005</v>
      </c>
      <c r="AB145" s="33">
        <v>596.79999999999995</v>
      </c>
      <c r="AC145" s="33">
        <v>603.09999999999991</v>
      </c>
      <c r="AD145" s="33">
        <v>608.80000000000007</v>
      </c>
      <c r="AE145" s="33">
        <v>614</v>
      </c>
    </row>
    <row r="146" spans="1:31">
      <c r="A146" s="29" t="s">
        <v>133</v>
      </c>
      <c r="B146" s="29" t="s">
        <v>78</v>
      </c>
      <c r="C146" s="33">
        <v>111.8</v>
      </c>
      <c r="D146" s="33">
        <v>150.70000000000002</v>
      </c>
      <c r="E146" s="33">
        <v>160.9</v>
      </c>
      <c r="F146" s="33">
        <v>172.1</v>
      </c>
      <c r="G146" s="33">
        <v>183.29999999999998</v>
      </c>
      <c r="H146" s="33">
        <v>200.8</v>
      </c>
      <c r="I146" s="33">
        <v>217.20000000000002</v>
      </c>
      <c r="J146" s="33">
        <v>234.20000000000002</v>
      </c>
      <c r="K146" s="33">
        <v>260.60000000000002</v>
      </c>
      <c r="L146" s="33">
        <v>289.5</v>
      </c>
      <c r="M146" s="33">
        <v>343.70000000000005</v>
      </c>
      <c r="N146" s="33">
        <v>367.6</v>
      </c>
      <c r="O146" s="33">
        <v>395.9</v>
      </c>
      <c r="P146" s="33">
        <v>420.50000000000006</v>
      </c>
      <c r="Q146" s="33">
        <v>444.3</v>
      </c>
      <c r="R146" s="33">
        <v>465.40000000000003</v>
      </c>
      <c r="S146" s="33">
        <v>483.5</v>
      </c>
      <c r="T146" s="33">
        <v>499.7</v>
      </c>
      <c r="U146" s="33">
        <v>515.09999999999991</v>
      </c>
      <c r="V146" s="33">
        <v>529.59999999999991</v>
      </c>
      <c r="W146" s="33">
        <v>544.1</v>
      </c>
      <c r="X146" s="33">
        <v>560.6</v>
      </c>
      <c r="Y146" s="33">
        <v>576.1</v>
      </c>
      <c r="Z146" s="33">
        <v>583.29999999999995</v>
      </c>
      <c r="AA146" s="33">
        <v>590.20000000000005</v>
      </c>
      <c r="AB146" s="33">
        <v>596.79999999999995</v>
      </c>
      <c r="AC146" s="33">
        <v>603.09999999999991</v>
      </c>
      <c r="AD146" s="33">
        <v>608.80000000000007</v>
      </c>
      <c r="AE146" s="33">
        <v>614</v>
      </c>
    </row>
    <row r="148" spans="1:31">
      <c r="A148" s="19" t="s">
        <v>128</v>
      </c>
      <c r="B148" s="19" t="s">
        <v>129</v>
      </c>
      <c r="C148" s="19" t="s">
        <v>80</v>
      </c>
      <c r="D148" s="19" t="s">
        <v>89</v>
      </c>
      <c r="E148" s="19" t="s">
        <v>90</v>
      </c>
      <c r="F148" s="19" t="s">
        <v>91</v>
      </c>
      <c r="G148" s="19" t="s">
        <v>92</v>
      </c>
      <c r="H148" s="19" t="s">
        <v>93</v>
      </c>
      <c r="I148" s="19" t="s">
        <v>94</v>
      </c>
      <c r="J148" s="19" t="s">
        <v>95</v>
      </c>
      <c r="K148" s="19" t="s">
        <v>96</v>
      </c>
      <c r="L148" s="19" t="s">
        <v>97</v>
      </c>
      <c r="M148" s="19" t="s">
        <v>98</v>
      </c>
      <c r="N148" s="19" t="s">
        <v>99</v>
      </c>
      <c r="O148" s="19" t="s">
        <v>100</v>
      </c>
      <c r="P148" s="19" t="s">
        <v>101</v>
      </c>
      <c r="Q148" s="19" t="s">
        <v>102</v>
      </c>
      <c r="R148" s="19" t="s">
        <v>103</v>
      </c>
      <c r="S148" s="19" t="s">
        <v>104</v>
      </c>
      <c r="T148" s="19" t="s">
        <v>105</v>
      </c>
      <c r="U148" s="19" t="s">
        <v>106</v>
      </c>
      <c r="V148" s="19" t="s">
        <v>107</v>
      </c>
      <c r="W148" s="19" t="s">
        <v>108</v>
      </c>
      <c r="X148" s="19" t="s">
        <v>109</v>
      </c>
      <c r="Y148" s="19" t="s">
        <v>110</v>
      </c>
      <c r="Z148" s="19" t="s">
        <v>111</v>
      </c>
      <c r="AA148" s="19" t="s">
        <v>112</v>
      </c>
      <c r="AB148" s="19" t="s">
        <v>113</v>
      </c>
      <c r="AC148" s="19" t="s">
        <v>114</v>
      </c>
      <c r="AD148" s="19" t="s">
        <v>115</v>
      </c>
      <c r="AE148" s="19" t="s">
        <v>116</v>
      </c>
    </row>
    <row r="149" spans="1:31">
      <c r="A149" s="29" t="s">
        <v>134</v>
      </c>
      <c r="B149" s="29" t="s">
        <v>24</v>
      </c>
      <c r="C149" s="25">
        <v>198.50095605850208</v>
      </c>
      <c r="D149" s="25">
        <v>216.13340663909887</v>
      </c>
      <c r="E149" s="25">
        <v>228.27159690856877</v>
      </c>
      <c r="F149" s="25">
        <v>241.5673952102654</v>
      </c>
      <c r="G149" s="25">
        <v>255.7360954284664</v>
      </c>
      <c r="H149" s="25">
        <v>272.9065513610837</v>
      </c>
      <c r="I149" s="25">
        <v>284.93376731872519</v>
      </c>
      <c r="J149" s="25">
        <v>294.77646064758255</v>
      </c>
      <c r="K149" s="25">
        <v>305.44651794433508</v>
      </c>
      <c r="L149" s="25">
        <v>315.22203826904223</v>
      </c>
      <c r="M149" s="25">
        <v>328.07503509521479</v>
      </c>
      <c r="N149" s="25">
        <v>345.6707801818846</v>
      </c>
      <c r="O149" s="25">
        <v>362.62073516845658</v>
      </c>
      <c r="P149" s="25">
        <v>379.16331863403303</v>
      </c>
      <c r="Q149" s="25">
        <v>398.12135314941401</v>
      </c>
      <c r="R149" s="25">
        <v>415.09563064575138</v>
      </c>
      <c r="S149" s="25">
        <v>437.89852905273369</v>
      </c>
      <c r="T149" s="25">
        <v>452.81909179687455</v>
      </c>
      <c r="U149" s="25">
        <v>467.52375793456963</v>
      </c>
      <c r="V149" s="25">
        <v>484.77149200439362</v>
      </c>
      <c r="W149" s="25">
        <v>496.44239044189408</v>
      </c>
      <c r="X149" s="25">
        <v>510.45462036132756</v>
      </c>
      <c r="Y149" s="25">
        <v>528.63031005859352</v>
      </c>
      <c r="Z149" s="25">
        <v>549.32955932617142</v>
      </c>
      <c r="AA149" s="25">
        <v>569.08975982665925</v>
      </c>
      <c r="AB149" s="25">
        <v>587.83710479736305</v>
      </c>
      <c r="AC149" s="25">
        <v>605.55304718017521</v>
      </c>
      <c r="AD149" s="25">
        <v>622.59857177734352</v>
      </c>
      <c r="AE149" s="25">
        <v>635.30192565917912</v>
      </c>
    </row>
    <row r="150" spans="1:31">
      <c r="A150" s="29" t="s">
        <v>134</v>
      </c>
      <c r="B150" s="29" t="s">
        <v>77</v>
      </c>
      <c r="C150" s="33">
        <v>14.7</v>
      </c>
      <c r="D150" s="33">
        <v>16.600000000000001</v>
      </c>
      <c r="E150" s="33">
        <v>19.7</v>
      </c>
      <c r="F150" s="33">
        <v>24</v>
      </c>
      <c r="G150" s="33">
        <v>29.500000000000004</v>
      </c>
      <c r="H150" s="33">
        <v>36.1</v>
      </c>
      <c r="I150" s="33">
        <v>41.699999999999996</v>
      </c>
      <c r="J150" s="33">
        <v>47.2</v>
      </c>
      <c r="K150" s="33">
        <v>53.7</v>
      </c>
      <c r="L150" s="33">
        <v>60.5</v>
      </c>
      <c r="M150" s="33">
        <v>72.099999999999994</v>
      </c>
      <c r="N150" s="33">
        <v>78.599999999999994</v>
      </c>
      <c r="O150" s="33">
        <v>85.800000000000011</v>
      </c>
      <c r="P150" s="33">
        <v>92</v>
      </c>
      <c r="Q150" s="33">
        <v>98.1</v>
      </c>
      <c r="R150" s="33">
        <v>103.69999999999999</v>
      </c>
      <c r="S150" s="33">
        <v>109.1</v>
      </c>
      <c r="T150" s="33">
        <v>113.69999999999999</v>
      </c>
      <c r="U150" s="33">
        <v>118</v>
      </c>
      <c r="V150" s="33">
        <v>122.1</v>
      </c>
      <c r="W150" s="33">
        <v>126.10000000000001</v>
      </c>
      <c r="X150" s="33">
        <v>130.30000000000001</v>
      </c>
      <c r="Y150" s="33">
        <v>134.4</v>
      </c>
      <c r="Z150" s="33">
        <v>136.29999999999998</v>
      </c>
      <c r="AA150" s="33">
        <v>138</v>
      </c>
      <c r="AB150" s="33">
        <v>139.69999999999999</v>
      </c>
      <c r="AC150" s="33">
        <v>141.4</v>
      </c>
      <c r="AD150" s="33">
        <v>142.9</v>
      </c>
      <c r="AE150" s="33">
        <v>144.30000000000001</v>
      </c>
    </row>
    <row r="151" spans="1:31">
      <c r="A151" s="29" t="s">
        <v>134</v>
      </c>
      <c r="B151" s="29" t="s">
        <v>78</v>
      </c>
      <c r="C151" s="33">
        <v>14.7</v>
      </c>
      <c r="D151" s="33">
        <v>16.600000000000001</v>
      </c>
      <c r="E151" s="33">
        <v>19.7</v>
      </c>
      <c r="F151" s="33">
        <v>24</v>
      </c>
      <c r="G151" s="33">
        <v>29.500000000000004</v>
      </c>
      <c r="H151" s="33">
        <v>36.1</v>
      </c>
      <c r="I151" s="33">
        <v>41.699999999999996</v>
      </c>
      <c r="J151" s="33">
        <v>47.2</v>
      </c>
      <c r="K151" s="33">
        <v>53.7</v>
      </c>
      <c r="L151" s="33">
        <v>60.5</v>
      </c>
      <c r="M151" s="33">
        <v>72.099999999999994</v>
      </c>
      <c r="N151" s="33">
        <v>78.599999999999994</v>
      </c>
      <c r="O151" s="33">
        <v>85.800000000000011</v>
      </c>
      <c r="P151" s="33">
        <v>92</v>
      </c>
      <c r="Q151" s="33">
        <v>98.1</v>
      </c>
      <c r="R151" s="33">
        <v>103.69999999999999</v>
      </c>
      <c r="S151" s="33">
        <v>109.1</v>
      </c>
      <c r="T151" s="33">
        <v>113.69999999999999</v>
      </c>
      <c r="U151" s="33">
        <v>118</v>
      </c>
      <c r="V151" s="33">
        <v>122.1</v>
      </c>
      <c r="W151" s="33">
        <v>126.10000000000001</v>
      </c>
      <c r="X151" s="33">
        <v>130.30000000000001</v>
      </c>
      <c r="Y151" s="33">
        <v>134.4</v>
      </c>
      <c r="Z151" s="33">
        <v>136.29999999999998</v>
      </c>
      <c r="AA151" s="33">
        <v>138</v>
      </c>
      <c r="AB151" s="33">
        <v>139.69999999999999</v>
      </c>
      <c r="AC151" s="33">
        <v>141.4</v>
      </c>
      <c r="AD151" s="33">
        <v>142.9</v>
      </c>
      <c r="AE151" s="33">
        <v>144.30000000000001</v>
      </c>
    </row>
  </sheetData>
  <sheetProtection algorithmName="SHA-512" hashValue="qQ8T8m5YC3Q/o5U3U+aEbv3Gs/2itIFyPhGaBQd6M/WCnO9pBCxDQSiYmlK/NBgTSK8YvAq74wShmk10dQ1bNw==" saltValue="Zny4ALy6M+P00jzevgn16g=="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7" tint="0.39997558519241921"/>
  </sheetPr>
  <dimension ref="A1:AE12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160</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54</v>
      </c>
      <c r="B2" s="18" t="s">
        <v>142</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359485.72279999999</v>
      </c>
      <c r="D6" s="33">
        <v>300880.37690000003</v>
      </c>
      <c r="E6" s="33">
        <v>286337.72160000005</v>
      </c>
      <c r="F6" s="33">
        <v>276902.1878617311</v>
      </c>
      <c r="G6" s="33">
        <v>238731.30319445688</v>
      </c>
      <c r="H6" s="33">
        <v>211233.7328299472</v>
      </c>
      <c r="I6" s="33">
        <v>175059.45416154864</v>
      </c>
      <c r="J6" s="33">
        <v>172612.14070857727</v>
      </c>
      <c r="K6" s="33">
        <v>128278.71874417222</v>
      </c>
      <c r="L6" s="33">
        <v>116035.524334738</v>
      </c>
      <c r="M6" s="33">
        <v>103574.88574745203</v>
      </c>
      <c r="N6" s="33">
        <v>98876.936276465189</v>
      </c>
      <c r="O6" s="33">
        <v>103450.51700325008</v>
      </c>
      <c r="P6" s="33">
        <v>92573.422626522282</v>
      </c>
      <c r="Q6" s="33">
        <v>81474.806499999992</v>
      </c>
      <c r="R6" s="33">
        <v>75539.595000000001</v>
      </c>
      <c r="S6" s="33">
        <v>61819.554000000004</v>
      </c>
      <c r="T6" s="33">
        <v>59961.449599999993</v>
      </c>
      <c r="U6" s="33">
        <v>54979.67790000001</v>
      </c>
      <c r="V6" s="33">
        <v>49200.066500000001</v>
      </c>
      <c r="W6" s="33">
        <v>46068.185599999997</v>
      </c>
      <c r="X6" s="33">
        <v>28820.062999999998</v>
      </c>
      <c r="Y6" s="33">
        <v>22359.973599999998</v>
      </c>
      <c r="Z6" s="33">
        <v>17984.495999999999</v>
      </c>
      <c r="AA6" s="33">
        <v>14329.071699999999</v>
      </c>
      <c r="AB6" s="33">
        <v>11257.2698</v>
      </c>
      <c r="AC6" s="33">
        <v>10297.115300000001</v>
      </c>
      <c r="AD6" s="33">
        <v>9654.1592000000001</v>
      </c>
      <c r="AE6" s="33">
        <v>8594.8394000000008</v>
      </c>
    </row>
    <row r="7" spans="1:31">
      <c r="A7" s="29" t="s">
        <v>40</v>
      </c>
      <c r="B7" s="29" t="s">
        <v>71</v>
      </c>
      <c r="C7" s="33">
        <v>118999.22349999999</v>
      </c>
      <c r="D7" s="33">
        <v>107418.1465</v>
      </c>
      <c r="E7" s="33">
        <v>103713.757</v>
      </c>
      <c r="F7" s="33">
        <v>79323.465364389995</v>
      </c>
      <c r="G7" s="33">
        <v>79781.182507706893</v>
      </c>
      <c r="H7" s="33">
        <v>71750.310648818398</v>
      </c>
      <c r="I7" s="33">
        <v>66324.476954796308</v>
      </c>
      <c r="J7" s="33">
        <v>62583.537642535404</v>
      </c>
      <c r="K7" s="33">
        <v>58690.668660184005</v>
      </c>
      <c r="L7" s="33">
        <v>56419.416878107098</v>
      </c>
      <c r="M7" s="33">
        <v>53084.757110160499</v>
      </c>
      <c r="N7" s="33">
        <v>49927.915500000003</v>
      </c>
      <c r="O7" s="33">
        <v>48954.652000000002</v>
      </c>
      <c r="P7" s="33">
        <v>46326.042999999998</v>
      </c>
      <c r="Q7" s="33">
        <v>45505.39</v>
      </c>
      <c r="R7" s="33">
        <v>40816.807000000001</v>
      </c>
      <c r="S7" s="33">
        <v>36666.864999999998</v>
      </c>
      <c r="T7" s="33">
        <v>35994.807000000001</v>
      </c>
      <c r="U7" s="33">
        <v>30254.709500000001</v>
      </c>
      <c r="V7" s="33">
        <v>30989.354299999999</v>
      </c>
      <c r="W7" s="33">
        <v>32373.203000000001</v>
      </c>
      <c r="X7" s="33">
        <v>30322.529500000001</v>
      </c>
      <c r="Y7" s="33">
        <v>27503.2425</v>
      </c>
      <c r="Z7" s="33">
        <v>26512.6358</v>
      </c>
      <c r="AA7" s="33">
        <v>24006.449199999999</v>
      </c>
      <c r="AB7" s="33">
        <v>23406.0563</v>
      </c>
      <c r="AC7" s="33">
        <v>15165.3632</v>
      </c>
      <c r="AD7" s="33">
        <v>0</v>
      </c>
      <c r="AE7" s="33">
        <v>0</v>
      </c>
    </row>
    <row r="8" spans="1:31">
      <c r="A8" s="29" t="s">
        <v>40</v>
      </c>
      <c r="B8" s="29" t="s">
        <v>20</v>
      </c>
      <c r="C8" s="33">
        <v>15641.317623640007</v>
      </c>
      <c r="D8" s="33">
        <v>14905.664137102254</v>
      </c>
      <c r="E8" s="33">
        <v>12041.296769262543</v>
      </c>
      <c r="F8" s="33">
        <v>11873.609860783887</v>
      </c>
      <c r="G8" s="33">
        <v>10265.185397536912</v>
      </c>
      <c r="H8" s="33">
        <v>9883.5999932419436</v>
      </c>
      <c r="I8" s="33">
        <v>9097.9861183474204</v>
      </c>
      <c r="J8" s="33">
        <v>9971.3559744626</v>
      </c>
      <c r="K8" s="33">
        <v>8361.1938173849903</v>
      </c>
      <c r="L8" s="33">
        <v>8202.9571536650092</v>
      </c>
      <c r="M8" s="33">
        <v>8133.1011524426867</v>
      </c>
      <c r="N8" s="33">
        <v>15865.812338801701</v>
      </c>
      <c r="O8" s="33">
        <v>16737.562497452771</v>
      </c>
      <c r="P8" s="33">
        <v>19322.20843114339</v>
      </c>
      <c r="Q8" s="33">
        <v>12929.980865912816</v>
      </c>
      <c r="R8" s="33">
        <v>11271.300060236321</v>
      </c>
      <c r="S8" s="33">
        <v>16602.36082225791</v>
      </c>
      <c r="T8" s="33">
        <v>16245.564410000925</v>
      </c>
      <c r="U8" s="33">
        <v>12624.229280635893</v>
      </c>
      <c r="V8" s="33">
        <v>12590.86963266909</v>
      </c>
      <c r="W8" s="33">
        <v>12773.17723552775</v>
      </c>
      <c r="X8" s="33">
        <v>13425.378397232354</v>
      </c>
      <c r="Y8" s="33">
        <v>8542.0203202966732</v>
      </c>
      <c r="Z8" s="33">
        <v>7380.6002152769152</v>
      </c>
      <c r="AA8" s="33">
        <v>3398.3419854048743</v>
      </c>
      <c r="AB8" s="33">
        <v>2066.3445858758109</v>
      </c>
      <c r="AC8" s="33">
        <v>1976.9634601715641</v>
      </c>
      <c r="AD8" s="33">
        <v>1877.4387633386152</v>
      </c>
      <c r="AE8" s="33">
        <v>1793.4568174674889</v>
      </c>
    </row>
    <row r="9" spans="1:31">
      <c r="A9" s="29" t="s">
        <v>40</v>
      </c>
      <c r="B9" s="29" t="s">
        <v>32</v>
      </c>
      <c r="C9" s="33">
        <v>1716.534216</v>
      </c>
      <c r="D9" s="33">
        <v>1668.3295529999998</v>
      </c>
      <c r="E9" s="33">
        <v>1782.1391070000002</v>
      </c>
      <c r="F9" s="33">
        <v>632.15230299999996</v>
      </c>
      <c r="G9" s="33">
        <v>576.61978799999997</v>
      </c>
      <c r="H9" s="33">
        <v>570.55938700000002</v>
      </c>
      <c r="I9" s="33">
        <v>526.81066699999985</v>
      </c>
      <c r="J9" s="33">
        <v>520.73286399999995</v>
      </c>
      <c r="K9" s="33">
        <v>469.93776530000002</v>
      </c>
      <c r="L9" s="33">
        <v>454.62329800000009</v>
      </c>
      <c r="M9" s="33">
        <v>428.73401100000001</v>
      </c>
      <c r="N9" s="33">
        <v>463.54866499999997</v>
      </c>
      <c r="O9" s="33">
        <v>403.31829299999998</v>
      </c>
      <c r="P9" s="33">
        <v>444.134682</v>
      </c>
      <c r="Q9" s="33">
        <v>293.50739500000003</v>
      </c>
      <c r="R9" s="33">
        <v>270.560835</v>
      </c>
      <c r="S9" s="33">
        <v>607.030216</v>
      </c>
      <c r="T9" s="33">
        <v>634.45331999999996</v>
      </c>
      <c r="U9" s="33">
        <v>498.19059999999996</v>
      </c>
      <c r="V9" s="33">
        <v>539.07669999999996</v>
      </c>
      <c r="W9" s="33">
        <v>541.08180000000004</v>
      </c>
      <c r="X9" s="33">
        <v>626.47590000000002</v>
      </c>
      <c r="Y9" s="33">
        <v>591.61443999999995</v>
      </c>
      <c r="Z9" s="33">
        <v>451.18612000000002</v>
      </c>
      <c r="AA9" s="33">
        <v>592.93556000000001</v>
      </c>
      <c r="AB9" s="33">
        <v>0</v>
      </c>
      <c r="AC9" s="33">
        <v>0</v>
      </c>
      <c r="AD9" s="33">
        <v>0</v>
      </c>
      <c r="AE9" s="33">
        <v>0</v>
      </c>
    </row>
    <row r="10" spans="1:31">
      <c r="A10" s="29" t="s">
        <v>40</v>
      </c>
      <c r="B10" s="29" t="s">
        <v>66</v>
      </c>
      <c r="C10" s="33">
        <v>568.79975531309901</v>
      </c>
      <c r="D10" s="33">
        <v>249.69429994844373</v>
      </c>
      <c r="E10" s="33">
        <v>1158.1268174076276</v>
      </c>
      <c r="F10" s="33">
        <v>827.63854615112962</v>
      </c>
      <c r="G10" s="33">
        <v>312.73924348428125</v>
      </c>
      <c r="H10" s="33">
        <v>526.25871743903804</v>
      </c>
      <c r="I10" s="33">
        <v>196.86813428428133</v>
      </c>
      <c r="J10" s="33">
        <v>611.24270022609244</v>
      </c>
      <c r="K10" s="33">
        <v>65.424689397793202</v>
      </c>
      <c r="L10" s="33">
        <v>210.92755483789986</v>
      </c>
      <c r="M10" s="33">
        <v>160.80388767492613</v>
      </c>
      <c r="N10" s="33">
        <v>2131.0985004783588</v>
      </c>
      <c r="O10" s="33">
        <v>1217.2041693174933</v>
      </c>
      <c r="P10" s="33">
        <v>1838.7559356103234</v>
      </c>
      <c r="Q10" s="33">
        <v>1514.4817896770626</v>
      </c>
      <c r="R10" s="33">
        <v>1704.5998150420498</v>
      </c>
      <c r="S10" s="33">
        <v>6127.8827860592855</v>
      </c>
      <c r="T10" s="33">
        <v>6192.8109898576595</v>
      </c>
      <c r="U10" s="33">
        <v>12572.468556021342</v>
      </c>
      <c r="V10" s="33">
        <v>13023.929455013826</v>
      </c>
      <c r="W10" s="33">
        <v>9233.1306556627751</v>
      </c>
      <c r="X10" s="33">
        <v>14804.780948532385</v>
      </c>
      <c r="Y10" s="33">
        <v>20219.824320950629</v>
      </c>
      <c r="Z10" s="33">
        <v>8877.6230533149628</v>
      </c>
      <c r="AA10" s="33">
        <v>9408.9404115207526</v>
      </c>
      <c r="AB10" s="33">
        <v>8842.9697623174034</v>
      </c>
      <c r="AC10" s="33">
        <v>10464.400194164853</v>
      </c>
      <c r="AD10" s="33">
        <v>13174.576781818048</v>
      </c>
      <c r="AE10" s="33">
        <v>12588.45976787383</v>
      </c>
    </row>
    <row r="11" spans="1:31">
      <c r="A11" s="29" t="s">
        <v>40</v>
      </c>
      <c r="B11" s="29" t="s">
        <v>65</v>
      </c>
      <c r="C11" s="33">
        <v>89202.45233</v>
      </c>
      <c r="D11" s="33">
        <v>86601.669739999983</v>
      </c>
      <c r="E11" s="33">
        <v>82143.437560000006</v>
      </c>
      <c r="F11" s="33">
        <v>92862.994899999991</v>
      </c>
      <c r="G11" s="33">
        <v>89148.557040000014</v>
      </c>
      <c r="H11" s="33">
        <v>75854.091140000004</v>
      </c>
      <c r="I11" s="33">
        <v>83229.126369999998</v>
      </c>
      <c r="J11" s="33">
        <v>90674.886339999997</v>
      </c>
      <c r="K11" s="33">
        <v>73058.435529999988</v>
      </c>
      <c r="L11" s="33">
        <v>62961.542809999992</v>
      </c>
      <c r="M11" s="33">
        <v>59739.433779999999</v>
      </c>
      <c r="N11" s="33">
        <v>64338.201119999998</v>
      </c>
      <c r="O11" s="33">
        <v>64570.488979999995</v>
      </c>
      <c r="P11" s="33">
        <v>62248.624359999987</v>
      </c>
      <c r="Q11" s="33">
        <v>57009.770319999996</v>
      </c>
      <c r="R11" s="33">
        <v>50561.238440000001</v>
      </c>
      <c r="S11" s="33">
        <v>55699.932419999997</v>
      </c>
      <c r="T11" s="33">
        <v>45912.256900000008</v>
      </c>
      <c r="U11" s="33">
        <v>39677.657340000005</v>
      </c>
      <c r="V11" s="33">
        <v>37917.91547</v>
      </c>
      <c r="W11" s="33">
        <v>34471.699640000006</v>
      </c>
      <c r="X11" s="33">
        <v>36656.268680000001</v>
      </c>
      <c r="Y11" s="33">
        <v>36270.685299999997</v>
      </c>
      <c r="Z11" s="33">
        <v>34641.063760000005</v>
      </c>
      <c r="AA11" s="33">
        <v>32195.836779999998</v>
      </c>
      <c r="AB11" s="33">
        <v>34553.314989999999</v>
      </c>
      <c r="AC11" s="33">
        <v>29366.062129999998</v>
      </c>
      <c r="AD11" s="33">
        <v>27103.532385999999</v>
      </c>
      <c r="AE11" s="33">
        <v>24226.320776</v>
      </c>
    </row>
    <row r="12" spans="1:31">
      <c r="A12" s="29" t="s">
        <v>40</v>
      </c>
      <c r="B12" s="29" t="s">
        <v>69</v>
      </c>
      <c r="C12" s="33">
        <v>67478.859737011662</v>
      </c>
      <c r="D12" s="33">
        <v>80526.370644671595</v>
      </c>
      <c r="E12" s="33">
        <v>69210.785148667361</v>
      </c>
      <c r="F12" s="33">
        <v>67459.387629863792</v>
      </c>
      <c r="G12" s="33">
        <v>66798.593457225506</v>
      </c>
      <c r="H12" s="33">
        <v>67000.149040442906</v>
      </c>
      <c r="I12" s="33">
        <v>65467.36626497125</v>
      </c>
      <c r="J12" s="33">
        <v>55897.339918372876</v>
      </c>
      <c r="K12" s="33">
        <v>50841.107672837708</v>
      </c>
      <c r="L12" s="33">
        <v>48214.407787743294</v>
      </c>
      <c r="M12" s="33">
        <v>49994.513197847555</v>
      </c>
      <c r="N12" s="33">
        <v>43452.01854213827</v>
      </c>
      <c r="O12" s="33">
        <v>41040.581718946138</v>
      </c>
      <c r="P12" s="33">
        <v>40159.55745572022</v>
      </c>
      <c r="Q12" s="33">
        <v>38768.644498244634</v>
      </c>
      <c r="R12" s="33">
        <v>36350.63955611438</v>
      </c>
      <c r="S12" s="33">
        <v>29864.746862681866</v>
      </c>
      <c r="T12" s="33">
        <v>26069.364843799325</v>
      </c>
      <c r="U12" s="33">
        <v>23096.139937936165</v>
      </c>
      <c r="V12" s="33">
        <v>21993.843350208725</v>
      </c>
      <c r="W12" s="33">
        <v>19634.167408175847</v>
      </c>
      <c r="X12" s="33">
        <v>17613.253828733086</v>
      </c>
      <c r="Y12" s="33">
        <v>14143.050965438508</v>
      </c>
      <c r="Z12" s="33">
        <v>12643.563134257098</v>
      </c>
      <c r="AA12" s="33">
        <v>8434.8020401627655</v>
      </c>
      <c r="AB12" s="33">
        <v>6410.5017970137724</v>
      </c>
      <c r="AC12" s="33">
        <v>5895.5903742083337</v>
      </c>
      <c r="AD12" s="33">
        <v>5287.7877300513301</v>
      </c>
      <c r="AE12" s="33">
        <v>3325.6107700232533</v>
      </c>
    </row>
    <row r="13" spans="1:31">
      <c r="A13" s="29" t="s">
        <v>40</v>
      </c>
      <c r="B13" s="29" t="s">
        <v>68</v>
      </c>
      <c r="C13" s="33">
        <v>13.512077310759722</v>
      </c>
      <c r="D13" s="33">
        <v>15.821315227300374</v>
      </c>
      <c r="E13" s="33">
        <v>15.351841340845084</v>
      </c>
      <c r="F13" s="33">
        <v>14.048117430950665</v>
      </c>
      <c r="G13" s="33">
        <v>13.116827447511124</v>
      </c>
      <c r="H13" s="33">
        <v>13.256631422618733</v>
      </c>
      <c r="I13" s="33">
        <v>17.718567006079716</v>
      </c>
      <c r="J13" s="33">
        <v>18.013834331144267</v>
      </c>
      <c r="K13" s="33">
        <v>80.509059998880005</v>
      </c>
      <c r="L13" s="33">
        <v>81.132152039625183</v>
      </c>
      <c r="M13" s="33">
        <v>79.364024876960755</v>
      </c>
      <c r="N13" s="33">
        <v>74.808105205858723</v>
      </c>
      <c r="O13" s="33">
        <v>69.29196471206474</v>
      </c>
      <c r="P13" s="33">
        <v>63.916875822221613</v>
      </c>
      <c r="Q13" s="33">
        <v>65.462175682991628</v>
      </c>
      <c r="R13" s="33">
        <v>62.255131183731685</v>
      </c>
      <c r="S13" s="33">
        <v>63.037163635309703</v>
      </c>
      <c r="T13" s="33">
        <v>62.561163317304384</v>
      </c>
      <c r="U13" s="33">
        <v>62.897924797216923</v>
      </c>
      <c r="V13" s="33">
        <v>63.486478493851955</v>
      </c>
      <c r="W13" s="33">
        <v>65.663178204256454</v>
      </c>
      <c r="X13" s="33">
        <v>102.68622667248674</v>
      </c>
      <c r="Y13" s="33">
        <v>94.914069107241204</v>
      </c>
      <c r="Z13" s="33">
        <v>95.740298749455334</v>
      </c>
      <c r="AA13" s="33">
        <v>95.483519555096962</v>
      </c>
      <c r="AB13" s="33">
        <v>108.53018350376836</v>
      </c>
      <c r="AC13" s="33">
        <v>109.10593588342901</v>
      </c>
      <c r="AD13" s="33">
        <v>125.71071904874897</v>
      </c>
      <c r="AE13" s="33">
        <v>134.81945116931206</v>
      </c>
    </row>
    <row r="14" spans="1:31">
      <c r="A14" s="29" t="s">
        <v>40</v>
      </c>
      <c r="B14" s="29" t="s">
        <v>36</v>
      </c>
      <c r="C14" s="33">
        <v>0.20124649077019499</v>
      </c>
      <c r="D14" s="33">
        <v>0.27338116122647987</v>
      </c>
      <c r="E14" s="33">
        <v>0.26526520003355769</v>
      </c>
      <c r="F14" s="33">
        <v>0.29077803749216402</v>
      </c>
      <c r="G14" s="33">
        <v>0.274405088640929</v>
      </c>
      <c r="H14" s="33">
        <v>0.26828302770304502</v>
      </c>
      <c r="I14" s="33">
        <v>0.22541304729401695</v>
      </c>
      <c r="J14" s="33">
        <v>0.209518000956149</v>
      </c>
      <c r="K14" s="33">
        <v>0.18032891902886192</v>
      </c>
      <c r="L14" s="33">
        <v>0.17079433349298401</v>
      </c>
      <c r="M14" s="33">
        <v>0.16261835085778897</v>
      </c>
      <c r="N14" s="33">
        <v>0.16634802758254402</v>
      </c>
      <c r="O14" s="33">
        <v>0.13997681137871101</v>
      </c>
      <c r="P14" s="33">
        <v>0.11664214413093499</v>
      </c>
      <c r="Q14" s="33">
        <v>0.11946875776136491</v>
      </c>
      <c r="R14" s="33">
        <v>0.11646246281537979</v>
      </c>
      <c r="S14" s="33">
        <v>0.87796098045032389</v>
      </c>
      <c r="T14" s="33">
        <v>0.83162722909768905</v>
      </c>
      <c r="U14" s="33">
        <v>1.052614171725645</v>
      </c>
      <c r="V14" s="33">
        <v>0.97368769921544884</v>
      </c>
      <c r="W14" s="33">
        <v>2.8210390499119802</v>
      </c>
      <c r="X14" s="33">
        <v>2.6483165810321099</v>
      </c>
      <c r="Y14" s="33">
        <v>2.5056156303671702</v>
      </c>
      <c r="Z14" s="33">
        <v>3.1628822381300399</v>
      </c>
      <c r="AA14" s="33">
        <v>2.9904150956773603</v>
      </c>
      <c r="AB14" s="33">
        <v>3.5935352025577494</v>
      </c>
      <c r="AC14" s="33">
        <v>3.4612651278617199</v>
      </c>
      <c r="AD14" s="33">
        <v>3.7391623082377201</v>
      </c>
      <c r="AE14" s="33">
        <v>3.57877857252512</v>
      </c>
    </row>
    <row r="15" spans="1:31">
      <c r="A15" s="29" t="s">
        <v>40</v>
      </c>
      <c r="B15" s="29" t="s">
        <v>73</v>
      </c>
      <c r="C15" s="33">
        <v>330.17615999999998</v>
      </c>
      <c r="D15" s="33">
        <v>839.17464999999993</v>
      </c>
      <c r="E15" s="33">
        <v>1236.3004703751994</v>
      </c>
      <c r="F15" s="33">
        <v>4044.0500450959989</v>
      </c>
      <c r="G15" s="33">
        <v>3611.8564043862148</v>
      </c>
      <c r="H15" s="33">
        <v>2945.0752765863776</v>
      </c>
      <c r="I15" s="33">
        <v>2593.9101690823904</v>
      </c>
      <c r="J15" s="33">
        <v>3277.9765729895703</v>
      </c>
      <c r="K15" s="33">
        <v>2722.2457467380973</v>
      </c>
      <c r="L15" s="33">
        <v>3034.4543053502275</v>
      </c>
      <c r="M15" s="33">
        <v>2636.6919013507991</v>
      </c>
      <c r="N15" s="33">
        <v>4090.5162640304225</v>
      </c>
      <c r="O15" s="33">
        <v>3771.7758078050792</v>
      </c>
      <c r="P15" s="33">
        <v>3272.6722360787676</v>
      </c>
      <c r="Q15" s="33">
        <v>3608.7743194733771</v>
      </c>
      <c r="R15" s="33">
        <v>3351.8852927005073</v>
      </c>
      <c r="S15" s="33">
        <v>2191.2819251174033</v>
      </c>
      <c r="T15" s="33">
        <v>2086.3234557791666</v>
      </c>
      <c r="U15" s="33">
        <v>2112.0680215979232</v>
      </c>
      <c r="V15" s="33">
        <v>1526.6193671516651</v>
      </c>
      <c r="W15" s="33">
        <v>1709.2659698314546</v>
      </c>
      <c r="X15" s="33">
        <v>1817.5476303332853</v>
      </c>
      <c r="Y15" s="33">
        <v>1144.6795890958545</v>
      </c>
      <c r="Z15" s="33">
        <v>1223.648834253843</v>
      </c>
      <c r="AA15" s="33">
        <v>1130.8808761182866</v>
      </c>
      <c r="AB15" s="33">
        <v>1018.6494460856475</v>
      </c>
      <c r="AC15" s="33">
        <v>830.65692875278091</v>
      </c>
      <c r="AD15" s="33">
        <v>816.97517164823864</v>
      </c>
      <c r="AE15" s="33">
        <v>725.08583013990949</v>
      </c>
    </row>
    <row r="16" spans="1:31">
      <c r="A16" s="29" t="s">
        <v>40</v>
      </c>
      <c r="B16" s="29" t="s">
        <v>56</v>
      </c>
      <c r="C16" s="33">
        <v>0.2300338408799999</v>
      </c>
      <c r="D16" s="33">
        <v>0.38309715819999984</v>
      </c>
      <c r="E16" s="33">
        <v>0.48499199412999999</v>
      </c>
      <c r="F16" s="33">
        <v>0.76466614623999984</v>
      </c>
      <c r="G16" s="33">
        <v>1.0415341124999988</v>
      </c>
      <c r="H16" s="33">
        <v>1.3536197619699999</v>
      </c>
      <c r="I16" s="33">
        <v>1.4913550889999998</v>
      </c>
      <c r="J16" s="33">
        <v>1.7555302183000001</v>
      </c>
      <c r="K16" s="33">
        <v>2.0079436704</v>
      </c>
      <c r="L16" s="33">
        <v>2.3208038857000002</v>
      </c>
      <c r="M16" s="33">
        <v>2.8208401899999989</v>
      </c>
      <c r="N16" s="33">
        <v>3.2501190690000001</v>
      </c>
      <c r="O16" s="33">
        <v>3.5046296165999986</v>
      </c>
      <c r="P16" s="33">
        <v>3.5893145159999902</v>
      </c>
      <c r="Q16" s="33">
        <v>3.9068540120000006</v>
      </c>
      <c r="R16" s="33">
        <v>4.1275987870000002</v>
      </c>
      <c r="S16" s="33">
        <v>3.853920182</v>
      </c>
      <c r="T16" s="33">
        <v>3.8817085839999996</v>
      </c>
      <c r="U16" s="33">
        <v>3.8677879709999998</v>
      </c>
      <c r="V16" s="33">
        <v>3.8327765009999997</v>
      </c>
      <c r="W16" s="33">
        <v>3.8358031949999991</v>
      </c>
      <c r="X16" s="33">
        <v>3.8361728419999999</v>
      </c>
      <c r="Y16" s="33">
        <v>3.7892755719999989</v>
      </c>
      <c r="Z16" s="33">
        <v>3.9085366449999985</v>
      </c>
      <c r="AA16" s="33">
        <v>3.7367360460000003</v>
      </c>
      <c r="AB16" s="33">
        <v>3.4894778839999989</v>
      </c>
      <c r="AC16" s="33">
        <v>3.4605100729999991</v>
      </c>
      <c r="AD16" s="33">
        <v>3.4128905660000006</v>
      </c>
      <c r="AE16" s="33">
        <v>3.140994617</v>
      </c>
    </row>
    <row r="17" spans="1:31">
      <c r="A17" s="34" t="s">
        <v>138</v>
      </c>
      <c r="B17" s="34"/>
      <c r="C17" s="35">
        <v>653106.42203927541</v>
      </c>
      <c r="D17" s="35">
        <v>592266.07308994967</v>
      </c>
      <c r="E17" s="35">
        <v>556402.61584367848</v>
      </c>
      <c r="F17" s="35">
        <v>529895.48458335083</v>
      </c>
      <c r="G17" s="35">
        <v>485627.29745585792</v>
      </c>
      <c r="H17" s="35">
        <v>436831.95838831208</v>
      </c>
      <c r="I17" s="35">
        <v>399919.80723795394</v>
      </c>
      <c r="J17" s="35">
        <v>392889.24998250534</v>
      </c>
      <c r="K17" s="35">
        <v>319845.9959392756</v>
      </c>
      <c r="L17" s="35">
        <v>292580.53196913091</v>
      </c>
      <c r="M17" s="35">
        <v>275195.59291145462</v>
      </c>
      <c r="N17" s="35">
        <v>275130.33904808946</v>
      </c>
      <c r="O17" s="35">
        <v>276443.61662667856</v>
      </c>
      <c r="P17" s="35">
        <v>262976.66336681845</v>
      </c>
      <c r="Q17" s="35">
        <v>237562.04354451748</v>
      </c>
      <c r="R17" s="35">
        <v>216576.99583757648</v>
      </c>
      <c r="S17" s="35">
        <v>207451.40927063435</v>
      </c>
      <c r="T17" s="35">
        <v>191073.26822697523</v>
      </c>
      <c r="U17" s="35">
        <v>173765.97103939063</v>
      </c>
      <c r="V17" s="35">
        <v>166318.54188638547</v>
      </c>
      <c r="W17" s="35">
        <v>155160.30851757067</v>
      </c>
      <c r="X17" s="35">
        <v>142371.43648117033</v>
      </c>
      <c r="Y17" s="35">
        <v>129725.32551579304</v>
      </c>
      <c r="Z17" s="35">
        <v>108586.90838159843</v>
      </c>
      <c r="AA17" s="35">
        <v>92461.861196643469</v>
      </c>
      <c r="AB17" s="35">
        <v>86644.987418710749</v>
      </c>
      <c r="AC17" s="35">
        <v>73274.600594428179</v>
      </c>
      <c r="AD17" s="35">
        <v>57223.205580256741</v>
      </c>
      <c r="AE17" s="35">
        <v>50663.506982533887</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183101.7905</v>
      </c>
      <c r="D20" s="33">
        <v>146932.364</v>
      </c>
      <c r="E20" s="33">
        <v>129591.0175</v>
      </c>
      <c r="F20" s="33">
        <v>137984.8633377786</v>
      </c>
      <c r="G20" s="33">
        <v>105614.33167505619</v>
      </c>
      <c r="H20" s="33">
        <v>89462.2612041705</v>
      </c>
      <c r="I20" s="33">
        <v>67570.056344390512</v>
      </c>
      <c r="J20" s="33">
        <v>72001.127881043794</v>
      </c>
      <c r="K20" s="33">
        <v>37904.291984768504</v>
      </c>
      <c r="L20" s="33">
        <v>32992.118360612105</v>
      </c>
      <c r="M20" s="33">
        <v>27679.84217605694</v>
      </c>
      <c r="N20" s="33">
        <v>21082.440313795498</v>
      </c>
      <c r="O20" s="33">
        <v>25172.957258859602</v>
      </c>
      <c r="P20" s="33">
        <v>21319.296308004701</v>
      </c>
      <c r="Q20" s="33">
        <v>13083.9895</v>
      </c>
      <c r="R20" s="33">
        <v>15385.687</v>
      </c>
      <c r="S20" s="33">
        <v>15626.966</v>
      </c>
      <c r="T20" s="33">
        <v>14902.682000000001</v>
      </c>
      <c r="U20" s="33">
        <v>14065.727999999999</v>
      </c>
      <c r="V20" s="33">
        <v>11012.098</v>
      </c>
      <c r="W20" s="33">
        <v>10077.8017</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231.44208664324998</v>
      </c>
      <c r="D22" s="33">
        <v>219.78503584505401</v>
      </c>
      <c r="E22" s="33">
        <v>642.1368444804101</v>
      </c>
      <c r="F22" s="33">
        <v>394.24447559132</v>
      </c>
      <c r="G22" s="33">
        <v>368.34516164654394</v>
      </c>
      <c r="H22" s="33">
        <v>349.43267845031102</v>
      </c>
      <c r="I22" s="33">
        <v>333.46315592290097</v>
      </c>
      <c r="J22" s="33">
        <v>321.95782577032003</v>
      </c>
      <c r="K22" s="33">
        <v>301.48377460704296</v>
      </c>
      <c r="L22" s="33">
        <v>289.98511364949502</v>
      </c>
      <c r="M22" s="33">
        <v>272.34733312318207</v>
      </c>
      <c r="N22" s="33">
        <v>1614.810250005653</v>
      </c>
      <c r="O22" s="33">
        <v>1624.1994148224301</v>
      </c>
      <c r="P22" s="33">
        <v>3621.4905367041579</v>
      </c>
      <c r="Q22" s="33">
        <v>1533.02688075587</v>
      </c>
      <c r="R22" s="33">
        <v>1506.2974371726602</v>
      </c>
      <c r="S22" s="33">
        <v>4596.8142753390002</v>
      </c>
      <c r="T22" s="33">
        <v>4998.4252720167206</v>
      </c>
      <c r="U22" s="33">
        <v>4183.7091230364003</v>
      </c>
      <c r="V22" s="33">
        <v>3957.6199502020299</v>
      </c>
      <c r="W22" s="33">
        <v>3930.1330665490295</v>
      </c>
      <c r="X22" s="33">
        <v>4355.8054359659509</v>
      </c>
      <c r="Y22" s="33">
        <v>30.131070368460001</v>
      </c>
      <c r="Z22" s="33">
        <v>1.4783325999999998E-4</v>
      </c>
      <c r="AA22" s="33">
        <v>1.4841114999999998E-4</v>
      </c>
      <c r="AB22" s="33">
        <v>2.4459698999999998E-4</v>
      </c>
      <c r="AC22" s="33">
        <v>2.3363033999999999E-4</v>
      </c>
      <c r="AD22" s="33">
        <v>2.2527349E-4</v>
      </c>
      <c r="AE22" s="33">
        <v>2.0800655000000003E-4</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1.8333999507584</v>
      </c>
      <c r="D24" s="33">
        <v>6.8489210699999902E-5</v>
      </c>
      <c r="E24" s="33">
        <v>135.65834226479751</v>
      </c>
      <c r="F24" s="33">
        <v>399.2574934289164</v>
      </c>
      <c r="G24" s="33">
        <v>101.01203408942671</v>
      </c>
      <c r="H24" s="33">
        <v>141.57123700637001</v>
      </c>
      <c r="I24" s="33">
        <v>58.902799167672008</v>
      </c>
      <c r="J24" s="33">
        <v>105.18979968280721</v>
      </c>
      <c r="K24" s="33">
        <v>6.9640486999999996E-5</v>
      </c>
      <c r="L24" s="33">
        <v>16.128723710424598</v>
      </c>
      <c r="M24" s="33">
        <v>0.36888695891129997</v>
      </c>
      <c r="N24" s="33">
        <v>170.16524047987301</v>
      </c>
      <c r="O24" s="33">
        <v>118.63343583234901</v>
      </c>
      <c r="P24" s="33">
        <v>124.10577693746188</v>
      </c>
      <c r="Q24" s="33">
        <v>315.1410514371691</v>
      </c>
      <c r="R24" s="33">
        <v>199.32026172373699</v>
      </c>
      <c r="S24" s="33">
        <v>839.70378586195591</v>
      </c>
      <c r="T24" s="33">
        <v>609.87751470652381</v>
      </c>
      <c r="U24" s="33">
        <v>4007.0109688530297</v>
      </c>
      <c r="V24" s="33">
        <v>5211.6905264793295</v>
      </c>
      <c r="W24" s="33">
        <v>2898.2247053626552</v>
      </c>
      <c r="X24" s="33">
        <v>5040.5064751688105</v>
      </c>
      <c r="Y24" s="33">
        <v>9003.5373162093892</v>
      </c>
      <c r="Z24" s="33">
        <v>2420.6800640255201</v>
      </c>
      <c r="AA24" s="33">
        <v>2462.8524668897853</v>
      </c>
      <c r="AB24" s="33">
        <v>2808.3299792183602</v>
      </c>
      <c r="AC24" s="33">
        <v>5066.7848997399797</v>
      </c>
      <c r="AD24" s="33">
        <v>6650.71016262588</v>
      </c>
      <c r="AE24" s="33">
        <v>6897.0644491801895</v>
      </c>
    </row>
    <row r="25" spans="1:31">
      <c r="A25" s="29" t="s">
        <v>130</v>
      </c>
      <c r="B25" s="29" t="s">
        <v>65</v>
      </c>
      <c r="C25" s="33">
        <v>13700.643300000002</v>
      </c>
      <c r="D25" s="33">
        <v>13694.778109999999</v>
      </c>
      <c r="E25" s="33">
        <v>11960.685300000001</v>
      </c>
      <c r="F25" s="33">
        <v>16432.8567</v>
      </c>
      <c r="G25" s="33">
        <v>16159.331300000002</v>
      </c>
      <c r="H25" s="33">
        <v>13956.299060000001</v>
      </c>
      <c r="I25" s="33">
        <v>12791.569100000001</v>
      </c>
      <c r="J25" s="33">
        <v>16819.503250000002</v>
      </c>
      <c r="K25" s="33">
        <v>12961.806099999998</v>
      </c>
      <c r="L25" s="33">
        <v>11012.52997</v>
      </c>
      <c r="M25" s="33">
        <v>10324.838179999999</v>
      </c>
      <c r="N25" s="33">
        <v>11139.8994</v>
      </c>
      <c r="O25" s="33">
        <v>12051.71134</v>
      </c>
      <c r="P25" s="33">
        <v>11970.316000000001</v>
      </c>
      <c r="Q25" s="33">
        <v>11806.614969999999</v>
      </c>
      <c r="R25" s="33">
        <v>10485.47956</v>
      </c>
      <c r="S25" s="33">
        <v>12729.730109999999</v>
      </c>
      <c r="T25" s="33">
        <v>9800.6615000000002</v>
      </c>
      <c r="U25" s="33">
        <v>8666.2735399999983</v>
      </c>
      <c r="V25" s="33">
        <v>7535.0046700000003</v>
      </c>
      <c r="W25" s="33">
        <v>7047.5354000000007</v>
      </c>
      <c r="X25" s="33">
        <v>8326.5846799999999</v>
      </c>
      <c r="Y25" s="33">
        <v>8068.1768099999999</v>
      </c>
      <c r="Z25" s="33">
        <v>8072.90978</v>
      </c>
      <c r="AA25" s="33">
        <v>7510.2579900000001</v>
      </c>
      <c r="AB25" s="33">
        <v>8635.5943399999996</v>
      </c>
      <c r="AC25" s="33">
        <v>6748.2000099999996</v>
      </c>
      <c r="AD25" s="33">
        <v>6131.3739100000003</v>
      </c>
      <c r="AE25" s="33">
        <v>5488.0196500000002</v>
      </c>
    </row>
    <row r="26" spans="1:31">
      <c r="A26" s="29" t="s">
        <v>130</v>
      </c>
      <c r="B26" s="29" t="s">
        <v>69</v>
      </c>
      <c r="C26" s="33">
        <v>15743.286920983302</v>
      </c>
      <c r="D26" s="33">
        <v>17631.409319003742</v>
      </c>
      <c r="E26" s="33">
        <v>15861.097038763861</v>
      </c>
      <c r="F26" s="33">
        <v>14961.500624563761</v>
      </c>
      <c r="G26" s="33">
        <v>14905.695240824003</v>
      </c>
      <c r="H26" s="33">
        <v>15104.391905704491</v>
      </c>
      <c r="I26" s="33">
        <v>14194.034278552062</v>
      </c>
      <c r="J26" s="33">
        <v>11106.673566456797</v>
      </c>
      <c r="K26" s="33">
        <v>9324.9108577832958</v>
      </c>
      <c r="L26" s="33">
        <v>9693.8490010577771</v>
      </c>
      <c r="M26" s="33">
        <v>10874.79541856869</v>
      </c>
      <c r="N26" s="33">
        <v>9863.2300395818129</v>
      </c>
      <c r="O26" s="33">
        <v>9414.2840216046643</v>
      </c>
      <c r="P26" s="33">
        <v>9233.8112448223128</v>
      </c>
      <c r="Q26" s="33">
        <v>9058.3620764511725</v>
      </c>
      <c r="R26" s="33">
        <v>8405.1815466241133</v>
      </c>
      <c r="S26" s="33">
        <v>5902.6894721849658</v>
      </c>
      <c r="T26" s="33">
        <v>4354.3630487699265</v>
      </c>
      <c r="U26" s="33">
        <v>4481.007195497562</v>
      </c>
      <c r="V26" s="33">
        <v>4105.1971798462655</v>
      </c>
      <c r="W26" s="33">
        <v>3738.1063691465006</v>
      </c>
      <c r="X26" s="33">
        <v>3459.8405088902982</v>
      </c>
      <c r="Y26" s="33">
        <v>2597.5226372378852</v>
      </c>
      <c r="Z26" s="33">
        <v>2566.8647162730795</v>
      </c>
      <c r="AA26" s="33">
        <v>2296.9175143150869</v>
      </c>
      <c r="AB26" s="33">
        <v>1264.1935118018735</v>
      </c>
      <c r="AC26" s="33">
        <v>1093.2458725570334</v>
      </c>
      <c r="AD26" s="33">
        <v>1052.9451585251509</v>
      </c>
      <c r="AE26" s="33">
        <v>926.03555512059347</v>
      </c>
    </row>
    <row r="27" spans="1:31">
      <c r="A27" s="29" t="s">
        <v>130</v>
      </c>
      <c r="B27" s="29" t="s">
        <v>68</v>
      </c>
      <c r="C27" s="33">
        <v>4.9791115051876327</v>
      </c>
      <c r="D27" s="33">
        <v>5.7841324907990028</v>
      </c>
      <c r="E27" s="33">
        <v>5.5558588058762881</v>
      </c>
      <c r="F27" s="33">
        <v>5.104166492912479</v>
      </c>
      <c r="G27" s="33">
        <v>4.6300720636010197</v>
      </c>
      <c r="H27" s="33">
        <v>4.7832902436324085</v>
      </c>
      <c r="I27" s="33">
        <v>9.5011654900332267</v>
      </c>
      <c r="J27" s="33">
        <v>11.200574607313685</v>
      </c>
      <c r="K27" s="33">
        <v>73.564860164933123</v>
      </c>
      <c r="L27" s="33">
        <v>74.295524902148486</v>
      </c>
      <c r="M27" s="33">
        <v>72.775717703689125</v>
      </c>
      <c r="N27" s="33">
        <v>68.392744504088782</v>
      </c>
      <c r="O27" s="33">
        <v>63.437350576286526</v>
      </c>
      <c r="P27" s="33">
        <v>58.355237532899885</v>
      </c>
      <c r="Q27" s="33">
        <v>59.893277738023578</v>
      </c>
      <c r="R27" s="33">
        <v>57.036722632003396</v>
      </c>
      <c r="S27" s="33">
        <v>49.380537191130564</v>
      </c>
      <c r="T27" s="33">
        <v>48.709982918181367</v>
      </c>
      <c r="U27" s="33">
        <v>49.180602421249326</v>
      </c>
      <c r="V27" s="33">
        <v>47.904103790578453</v>
      </c>
      <c r="W27" s="33">
        <v>45.296682088443134</v>
      </c>
      <c r="X27" s="33">
        <v>62.119000911836622</v>
      </c>
      <c r="Y27" s="33">
        <v>57.275348230282347</v>
      </c>
      <c r="Z27" s="33">
        <v>58.460634927228234</v>
      </c>
      <c r="AA27" s="33">
        <v>56.915182943411551</v>
      </c>
      <c r="AB27" s="33">
        <v>63.991134226659909</v>
      </c>
      <c r="AC27" s="33">
        <v>62.091486451878708</v>
      </c>
      <c r="AD27" s="33">
        <v>69.594844164846918</v>
      </c>
      <c r="AE27" s="33">
        <v>72.470327708200983</v>
      </c>
    </row>
    <row r="28" spans="1:31">
      <c r="A28" s="29" t="s">
        <v>130</v>
      </c>
      <c r="B28" s="29" t="s">
        <v>36</v>
      </c>
      <c r="C28" s="33">
        <v>7.3300943000000007E-8</v>
      </c>
      <c r="D28" s="33">
        <v>7.2536352999999992E-8</v>
      </c>
      <c r="E28" s="33">
        <v>6.9181664000000002E-8</v>
      </c>
      <c r="F28" s="33">
        <v>6.5606746000000005E-8</v>
      </c>
      <c r="G28" s="33">
        <v>6.123015600000001E-8</v>
      </c>
      <c r="H28" s="33">
        <v>5.9642528999999999E-8</v>
      </c>
      <c r="I28" s="33">
        <v>6.9308070000000003E-8</v>
      </c>
      <c r="J28" s="33">
        <v>7.1856124000000005E-8</v>
      </c>
      <c r="K28" s="33">
        <v>2.1008443599999998E-7</v>
      </c>
      <c r="L28" s="33">
        <v>2.0727005E-7</v>
      </c>
      <c r="M28" s="33">
        <v>2.0060579499999999E-7</v>
      </c>
      <c r="N28" s="33">
        <v>2.1593831E-7</v>
      </c>
      <c r="O28" s="33">
        <v>2.0348680499999998E-7</v>
      </c>
      <c r="P28" s="33">
        <v>1.9627346000000003E-7</v>
      </c>
      <c r="Q28" s="33">
        <v>1.9745034599999899E-7</v>
      </c>
      <c r="R28" s="33">
        <v>1.9354072999999997E-7</v>
      </c>
      <c r="S28" s="33">
        <v>6.7411940399999991E-7</v>
      </c>
      <c r="T28" s="33">
        <v>6.3770317400000003E-7</v>
      </c>
      <c r="U28" s="33">
        <v>7.6868986142535997E-2</v>
      </c>
      <c r="V28" s="33">
        <v>7.0452340342959996E-2</v>
      </c>
      <c r="W28" s="33">
        <v>0.64219463247454001</v>
      </c>
      <c r="X28" s="33">
        <v>0.60073612419158995</v>
      </c>
      <c r="Y28" s="33">
        <v>0.56822502107879003</v>
      </c>
      <c r="Z28" s="33">
        <v>0.92555792285366001</v>
      </c>
      <c r="AA28" s="33">
        <v>0.87315228601376993</v>
      </c>
      <c r="AB28" s="33">
        <v>0.90830121857277901</v>
      </c>
      <c r="AC28" s="33">
        <v>0.83920244272209998</v>
      </c>
      <c r="AD28" s="33">
        <v>0.83656844702842004</v>
      </c>
      <c r="AE28" s="33">
        <v>0.79146204490054006</v>
      </c>
    </row>
    <row r="29" spans="1:31">
      <c r="A29" s="29" t="s">
        <v>130</v>
      </c>
      <c r="B29" s="29" t="s">
        <v>73</v>
      </c>
      <c r="C29" s="33">
        <v>141.30913999999999</v>
      </c>
      <c r="D29" s="33">
        <v>436.38018</v>
      </c>
      <c r="E29" s="33">
        <v>577.19203010326783</v>
      </c>
      <c r="F29" s="33">
        <v>985.9440448152194</v>
      </c>
      <c r="G29" s="33">
        <v>604.54420410494754</v>
      </c>
      <c r="H29" s="33">
        <v>592.62627630405882</v>
      </c>
      <c r="I29" s="33">
        <v>745.36036880382028</v>
      </c>
      <c r="J29" s="33">
        <v>769.36737270768197</v>
      </c>
      <c r="K29" s="33">
        <v>788.55864645419035</v>
      </c>
      <c r="L29" s="33">
        <v>910.26610505608528</v>
      </c>
      <c r="M29" s="33">
        <v>684.32800105537706</v>
      </c>
      <c r="N29" s="33">
        <v>1236.0382635778699</v>
      </c>
      <c r="O29" s="33">
        <v>1114.9508071733078</v>
      </c>
      <c r="P29" s="33">
        <v>829.14823547025367</v>
      </c>
      <c r="Q29" s="33">
        <v>1115.6933188713922</v>
      </c>
      <c r="R29" s="33">
        <v>1002.9987920704028</v>
      </c>
      <c r="S29" s="33">
        <v>781.00445368506212</v>
      </c>
      <c r="T29" s="33">
        <v>720.95328307268744</v>
      </c>
      <c r="U29" s="33">
        <v>731.22117866008182</v>
      </c>
      <c r="V29" s="33">
        <v>542.42627454508556</v>
      </c>
      <c r="W29" s="33">
        <v>603.65611175032973</v>
      </c>
      <c r="X29" s="33">
        <v>684.7472897372096</v>
      </c>
      <c r="Y29" s="33">
        <v>367.46982663109452</v>
      </c>
      <c r="Z29" s="33">
        <v>461.57014263382746</v>
      </c>
      <c r="AA29" s="33">
        <v>450.53306080838058</v>
      </c>
      <c r="AB29" s="33">
        <v>454.45276829398216</v>
      </c>
      <c r="AC29" s="33">
        <v>375.68612747714974</v>
      </c>
      <c r="AD29" s="33">
        <v>408.73093788646457</v>
      </c>
      <c r="AE29" s="33">
        <v>330.12472108303547</v>
      </c>
    </row>
    <row r="30" spans="1:31">
      <c r="A30" s="29" t="s">
        <v>130</v>
      </c>
      <c r="B30" s="29" t="s">
        <v>56</v>
      </c>
      <c r="C30" s="33">
        <v>8.0972686999999988E-2</v>
      </c>
      <c r="D30" s="33">
        <v>0.13579123399999998</v>
      </c>
      <c r="E30" s="33">
        <v>0.15982006999999998</v>
      </c>
      <c r="F30" s="33">
        <v>0.27782512199999992</v>
      </c>
      <c r="G30" s="33">
        <v>0.377946322</v>
      </c>
      <c r="H30" s="33">
        <v>0.50163668000000006</v>
      </c>
      <c r="I30" s="33">
        <v>0.55148113399999987</v>
      </c>
      <c r="J30" s="33">
        <v>0.64925512000000007</v>
      </c>
      <c r="K30" s="33">
        <v>0.72075595999999997</v>
      </c>
      <c r="L30" s="33">
        <v>0.82307843399999991</v>
      </c>
      <c r="M30" s="33">
        <v>0.95483590999999901</v>
      </c>
      <c r="N30" s="33">
        <v>1.1017924000000001</v>
      </c>
      <c r="O30" s="33">
        <v>1.1673825799999999</v>
      </c>
      <c r="P30" s="33">
        <v>1.17146236999999</v>
      </c>
      <c r="Q30" s="33">
        <v>1.2738667100000001</v>
      </c>
      <c r="R30" s="33">
        <v>1.3328607200000002</v>
      </c>
      <c r="S30" s="33">
        <v>1.2933479000000001</v>
      </c>
      <c r="T30" s="33">
        <v>1.281864579999999</v>
      </c>
      <c r="U30" s="33">
        <v>1.2697043000000001</v>
      </c>
      <c r="V30" s="33">
        <v>1.2529131199999999</v>
      </c>
      <c r="W30" s="33">
        <v>1.2564007299999989</v>
      </c>
      <c r="X30" s="33">
        <v>1.2697305699999999</v>
      </c>
      <c r="Y30" s="33">
        <v>1.25656755</v>
      </c>
      <c r="Z30" s="33">
        <v>1.318586979999999</v>
      </c>
      <c r="AA30" s="33">
        <v>1.2654256100000001</v>
      </c>
      <c r="AB30" s="33">
        <v>1.2174575999999999</v>
      </c>
      <c r="AC30" s="33">
        <v>1.168447889999999</v>
      </c>
      <c r="AD30" s="33">
        <v>1.2066437000000001</v>
      </c>
      <c r="AE30" s="33">
        <v>1.14015507</v>
      </c>
    </row>
    <row r="31" spans="1:31">
      <c r="A31" s="34" t="s">
        <v>138</v>
      </c>
      <c r="B31" s="34"/>
      <c r="C31" s="35">
        <v>212783.9753190825</v>
      </c>
      <c r="D31" s="35">
        <v>178484.12066582881</v>
      </c>
      <c r="E31" s="35">
        <v>158196.15088431493</v>
      </c>
      <c r="F31" s="35">
        <v>170177.82679785549</v>
      </c>
      <c r="G31" s="35">
        <v>137153.34548367976</v>
      </c>
      <c r="H31" s="35">
        <v>119018.73937557531</v>
      </c>
      <c r="I31" s="35">
        <v>94957.52684352317</v>
      </c>
      <c r="J31" s="35">
        <v>100365.65289756104</v>
      </c>
      <c r="K31" s="35">
        <v>60566.057646964255</v>
      </c>
      <c r="L31" s="35">
        <v>54078.90669393196</v>
      </c>
      <c r="M31" s="35">
        <v>49224.96771241141</v>
      </c>
      <c r="N31" s="35">
        <v>43938.937988366932</v>
      </c>
      <c r="O31" s="35">
        <v>48445.22282169533</v>
      </c>
      <c r="P31" s="35">
        <v>46327.375104001534</v>
      </c>
      <c r="Q31" s="35">
        <v>35857.027756382231</v>
      </c>
      <c r="R31" s="35">
        <v>36039.002528152509</v>
      </c>
      <c r="S31" s="35">
        <v>39745.284180577051</v>
      </c>
      <c r="T31" s="35">
        <v>34714.719318411357</v>
      </c>
      <c r="U31" s="35">
        <v>35452.909429808235</v>
      </c>
      <c r="V31" s="35">
        <v>31869.514430318206</v>
      </c>
      <c r="W31" s="35">
        <v>27737.09792314663</v>
      </c>
      <c r="X31" s="35">
        <v>21244.856100936897</v>
      </c>
      <c r="Y31" s="35">
        <v>19756.643182046017</v>
      </c>
      <c r="Z31" s="35">
        <v>13118.915343059089</v>
      </c>
      <c r="AA31" s="35">
        <v>12326.943302559434</v>
      </c>
      <c r="AB31" s="35">
        <v>12772.109209843884</v>
      </c>
      <c r="AC31" s="35">
        <v>12970.322502379231</v>
      </c>
      <c r="AD31" s="35">
        <v>13904.62430058937</v>
      </c>
      <c r="AE31" s="35">
        <v>13383.590190015533</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176383.93230000001</v>
      </c>
      <c r="D34" s="33">
        <v>153948.0129</v>
      </c>
      <c r="E34" s="33">
        <v>156746.70410000003</v>
      </c>
      <c r="F34" s="33">
        <v>138917.3245239525</v>
      </c>
      <c r="G34" s="33">
        <v>133116.97151940069</v>
      </c>
      <c r="H34" s="33">
        <v>121771.4716257767</v>
      </c>
      <c r="I34" s="33">
        <v>107489.39781715811</v>
      </c>
      <c r="J34" s="33">
        <v>100611.01282753347</v>
      </c>
      <c r="K34" s="33">
        <v>90374.426759403708</v>
      </c>
      <c r="L34" s="33">
        <v>83043.405974125897</v>
      </c>
      <c r="M34" s="33">
        <v>75895.043571395101</v>
      </c>
      <c r="N34" s="33">
        <v>77794.495962669695</v>
      </c>
      <c r="O34" s="33">
        <v>78277.55974439047</v>
      </c>
      <c r="P34" s="33">
        <v>71254.126318517578</v>
      </c>
      <c r="Q34" s="33">
        <v>68390.816999999995</v>
      </c>
      <c r="R34" s="33">
        <v>60153.908000000003</v>
      </c>
      <c r="S34" s="33">
        <v>46192.588000000003</v>
      </c>
      <c r="T34" s="33">
        <v>45058.767599999992</v>
      </c>
      <c r="U34" s="33">
        <v>40913.949900000007</v>
      </c>
      <c r="V34" s="33">
        <v>38187.968500000003</v>
      </c>
      <c r="W34" s="33">
        <v>35990.383900000001</v>
      </c>
      <c r="X34" s="33">
        <v>28820.062999999998</v>
      </c>
      <c r="Y34" s="33">
        <v>22359.973599999998</v>
      </c>
      <c r="Z34" s="33">
        <v>17984.495999999999</v>
      </c>
      <c r="AA34" s="33">
        <v>14329.071699999999</v>
      </c>
      <c r="AB34" s="33">
        <v>11257.2698</v>
      </c>
      <c r="AC34" s="33">
        <v>10297.115300000001</v>
      </c>
      <c r="AD34" s="33">
        <v>9654.1592000000001</v>
      </c>
      <c r="AE34" s="33">
        <v>8594.8394000000008</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7663.3589406555302</v>
      </c>
      <c r="D36" s="33">
        <v>7325.050010029533</v>
      </c>
      <c r="E36" s="33">
        <v>7772.1348260163668</v>
      </c>
      <c r="F36" s="33">
        <v>8751.4684868059067</v>
      </c>
      <c r="G36" s="33">
        <v>7316.4246403095603</v>
      </c>
      <c r="H36" s="33">
        <v>7067.4050230625107</v>
      </c>
      <c r="I36" s="33">
        <v>6417.6676710198753</v>
      </c>
      <c r="J36" s="33">
        <v>7394.3662540211899</v>
      </c>
      <c r="K36" s="33">
        <v>5920.0814516735372</v>
      </c>
      <c r="L36" s="33">
        <v>5873.6569509208703</v>
      </c>
      <c r="M36" s="33">
        <v>5920.3886318911536</v>
      </c>
      <c r="N36" s="33">
        <v>11541.955460823045</v>
      </c>
      <c r="O36" s="33">
        <v>12520.31545976079</v>
      </c>
      <c r="P36" s="33">
        <v>11952.014576434734</v>
      </c>
      <c r="Q36" s="33">
        <v>9663.1759738384881</v>
      </c>
      <c r="R36" s="33">
        <v>8124.0934157722695</v>
      </c>
      <c r="S36" s="33">
        <v>12005.54639400584</v>
      </c>
      <c r="T36" s="33">
        <v>11247.13899023631</v>
      </c>
      <c r="U36" s="33">
        <v>8440.5199743129378</v>
      </c>
      <c r="V36" s="33">
        <v>8633.2495098715208</v>
      </c>
      <c r="W36" s="33">
        <v>8843.0439653870999</v>
      </c>
      <c r="X36" s="33">
        <v>9069.5727601699909</v>
      </c>
      <c r="Y36" s="33">
        <v>8511.8890519378383</v>
      </c>
      <c r="Z36" s="33">
        <v>7380.5998908310703</v>
      </c>
      <c r="AA36" s="33">
        <v>3398.3416585672303</v>
      </c>
      <c r="AB36" s="33">
        <v>2066.34415710044</v>
      </c>
      <c r="AC36" s="33">
        <v>1976.9630488936998</v>
      </c>
      <c r="AD36" s="33">
        <v>1877.4382404539501</v>
      </c>
      <c r="AE36" s="33">
        <v>1793.4563315292098</v>
      </c>
    </row>
    <row r="37" spans="1:31">
      <c r="A37" s="29" t="s">
        <v>131</v>
      </c>
      <c r="B37" s="29" t="s">
        <v>32</v>
      </c>
      <c r="C37" s="33">
        <v>257.15076999999997</v>
      </c>
      <c r="D37" s="33">
        <v>245.85538</v>
      </c>
      <c r="E37" s="33">
        <v>463.29103000000003</v>
      </c>
      <c r="F37" s="33">
        <v>442.11955999999998</v>
      </c>
      <c r="G37" s="33">
        <v>418.34959999999995</v>
      </c>
      <c r="H37" s="33">
        <v>401.47071999999997</v>
      </c>
      <c r="I37" s="33">
        <v>381.79975000000002</v>
      </c>
      <c r="J37" s="33">
        <v>365.04262</v>
      </c>
      <c r="K37" s="33">
        <v>345.96924999999999</v>
      </c>
      <c r="L37" s="33">
        <v>330.88340000000005</v>
      </c>
      <c r="M37" s="33">
        <v>315.41140000000001</v>
      </c>
      <c r="N37" s="33">
        <v>299.80271999999997</v>
      </c>
      <c r="O37" s="33">
        <v>288.83425</v>
      </c>
      <c r="P37" s="33">
        <v>274.23156</v>
      </c>
      <c r="Q37" s="33">
        <v>261.32528000000002</v>
      </c>
      <c r="R37" s="33">
        <v>249.56644</v>
      </c>
      <c r="S37" s="33">
        <v>537.55269999999996</v>
      </c>
      <c r="T37" s="33">
        <v>582.54</v>
      </c>
      <c r="U37" s="33">
        <v>498.19059999999996</v>
      </c>
      <c r="V37" s="33">
        <v>539.07669999999996</v>
      </c>
      <c r="W37" s="33">
        <v>541.08180000000004</v>
      </c>
      <c r="X37" s="33">
        <v>626.47590000000002</v>
      </c>
      <c r="Y37" s="33">
        <v>591.61443999999995</v>
      </c>
      <c r="Z37" s="33">
        <v>451.18612000000002</v>
      </c>
      <c r="AA37" s="33">
        <v>592.93556000000001</v>
      </c>
      <c r="AB37" s="33">
        <v>0</v>
      </c>
      <c r="AC37" s="33">
        <v>0</v>
      </c>
      <c r="AD37" s="33">
        <v>0</v>
      </c>
      <c r="AE37" s="33">
        <v>0</v>
      </c>
    </row>
    <row r="38" spans="1:31">
      <c r="A38" s="29" t="s">
        <v>131</v>
      </c>
      <c r="B38" s="29" t="s">
        <v>66</v>
      </c>
      <c r="C38" s="33">
        <v>1.3670252169999993E-4</v>
      </c>
      <c r="D38" s="33">
        <v>1.351609134999999E-4</v>
      </c>
      <c r="E38" s="33">
        <v>15.260765009466599</v>
      </c>
      <c r="F38" s="33">
        <v>284.74345274918818</v>
      </c>
      <c r="G38" s="33">
        <v>120.84490397573839</v>
      </c>
      <c r="H38" s="33">
        <v>168.97652994385891</v>
      </c>
      <c r="I38" s="33">
        <v>66.18693655031872</v>
      </c>
      <c r="J38" s="33">
        <v>391.69613825963</v>
      </c>
      <c r="K38" s="33">
        <v>56.758637220707698</v>
      </c>
      <c r="L38" s="33">
        <v>166.76708997635095</v>
      </c>
      <c r="M38" s="33">
        <v>148.38960137455982</v>
      </c>
      <c r="N38" s="33">
        <v>1042.6246827270541</v>
      </c>
      <c r="O38" s="33">
        <v>580.05500489236499</v>
      </c>
      <c r="P38" s="33">
        <v>314.113360253694</v>
      </c>
      <c r="Q38" s="33">
        <v>496.124691588166</v>
      </c>
      <c r="R38" s="33">
        <v>863.80042767870998</v>
      </c>
      <c r="S38" s="33">
        <v>2810.1758025982076</v>
      </c>
      <c r="T38" s="33">
        <v>2741.2853924446399</v>
      </c>
      <c r="U38" s="33">
        <v>4695.1698173571349</v>
      </c>
      <c r="V38" s="33">
        <v>4335.464058957582</v>
      </c>
      <c r="W38" s="33">
        <v>3684.09833046426</v>
      </c>
      <c r="X38" s="33">
        <v>6097.42017637155</v>
      </c>
      <c r="Y38" s="33">
        <v>6320.9997097597598</v>
      </c>
      <c r="Z38" s="33">
        <v>5361.4291310622202</v>
      </c>
      <c r="AA38" s="33">
        <v>6005.9265945325196</v>
      </c>
      <c r="AB38" s="33">
        <v>5147.0245169988912</v>
      </c>
      <c r="AC38" s="33">
        <v>4420.9913094260901</v>
      </c>
      <c r="AD38" s="33">
        <v>4354.5579616648201</v>
      </c>
      <c r="AE38" s="33">
        <v>3089.1006463280646</v>
      </c>
    </row>
    <row r="39" spans="1:31">
      <c r="A39" s="29" t="s">
        <v>131</v>
      </c>
      <c r="B39" s="29" t="s">
        <v>65</v>
      </c>
      <c r="C39" s="33">
        <v>4642.1670000000004</v>
      </c>
      <c r="D39" s="33">
        <v>4414.1920999999993</v>
      </c>
      <c r="E39" s="33">
        <v>4212.9501999999993</v>
      </c>
      <c r="F39" s="33">
        <v>3986.5481</v>
      </c>
      <c r="G39" s="33">
        <v>3785.9863999999998</v>
      </c>
      <c r="H39" s="33">
        <v>3599.9059999999999</v>
      </c>
      <c r="I39" s="33">
        <v>3434.2289000000001</v>
      </c>
      <c r="J39" s="33">
        <v>3247.7029000000002</v>
      </c>
      <c r="K39" s="33">
        <v>3086.2757999999999</v>
      </c>
      <c r="L39" s="33">
        <v>2886.14</v>
      </c>
      <c r="M39" s="33">
        <v>2798.4443999999999</v>
      </c>
      <c r="N39" s="33">
        <v>2645.8187400000002</v>
      </c>
      <c r="O39" s="33">
        <v>2514.136</v>
      </c>
      <c r="P39" s="33">
        <v>2389.0062000000003</v>
      </c>
      <c r="Q39" s="33">
        <v>2278.9611399999999</v>
      </c>
      <c r="R39" s="33">
        <v>2156.5102000000002</v>
      </c>
      <c r="S39" s="33">
        <v>769.95130000000006</v>
      </c>
      <c r="T39" s="33">
        <v>734.92790000000002</v>
      </c>
      <c r="U39" s="33">
        <v>694.91110000000003</v>
      </c>
      <c r="V39" s="33">
        <v>659.93700000000001</v>
      </c>
      <c r="W39" s="33">
        <v>629.52193999999997</v>
      </c>
      <c r="X39" s="33">
        <v>0</v>
      </c>
      <c r="Y39" s="33">
        <v>0</v>
      </c>
      <c r="Z39" s="33">
        <v>0</v>
      </c>
      <c r="AA39" s="33">
        <v>0</v>
      </c>
      <c r="AB39" s="33">
        <v>0</v>
      </c>
      <c r="AC39" s="33">
        <v>0</v>
      </c>
      <c r="AD39" s="33">
        <v>0</v>
      </c>
      <c r="AE39" s="33">
        <v>0</v>
      </c>
    </row>
    <row r="40" spans="1:31">
      <c r="A40" s="29" t="s">
        <v>131</v>
      </c>
      <c r="B40" s="29" t="s">
        <v>69</v>
      </c>
      <c r="C40" s="33">
        <v>5372.562863028219</v>
      </c>
      <c r="D40" s="33">
        <v>8660.6617328221546</v>
      </c>
      <c r="E40" s="33">
        <v>8254.0369026089884</v>
      </c>
      <c r="F40" s="33">
        <v>7251.9817024473514</v>
      </c>
      <c r="G40" s="33">
        <v>8192.6744364456626</v>
      </c>
      <c r="H40" s="33">
        <v>7818.814958318786</v>
      </c>
      <c r="I40" s="33">
        <v>8016.4883315614697</v>
      </c>
      <c r="J40" s="33">
        <v>7292.6379046888378</v>
      </c>
      <c r="K40" s="33">
        <v>6402.3052291312515</v>
      </c>
      <c r="L40" s="33">
        <v>6344.1909432368648</v>
      </c>
      <c r="M40" s="33">
        <v>5401.746236746113</v>
      </c>
      <c r="N40" s="33">
        <v>5123.5894757984033</v>
      </c>
      <c r="O40" s="33">
        <v>4513.9504678106905</v>
      </c>
      <c r="P40" s="33">
        <v>5093.8828308184875</v>
      </c>
      <c r="Q40" s="33">
        <v>4665.2362119473482</v>
      </c>
      <c r="R40" s="33">
        <v>4793.2541840041677</v>
      </c>
      <c r="S40" s="33">
        <v>4552.609428313749</v>
      </c>
      <c r="T40" s="33">
        <v>4194.7284644160836</v>
      </c>
      <c r="U40" s="33">
        <v>4113.9219651954327</v>
      </c>
      <c r="V40" s="33">
        <v>3415.2367927835803</v>
      </c>
      <c r="W40" s="33">
        <v>3318.1533870172334</v>
      </c>
      <c r="X40" s="33">
        <v>2677.1212093364034</v>
      </c>
      <c r="Y40" s="33">
        <v>2539.2517566418596</v>
      </c>
      <c r="Z40" s="33">
        <v>1347.7803276724951</v>
      </c>
      <c r="AA40" s="33">
        <v>1348.5504952205745</v>
      </c>
      <c r="AB40" s="33">
        <v>1212.9389138150636</v>
      </c>
      <c r="AC40" s="33">
        <v>1138.317600345051</v>
      </c>
      <c r="AD40" s="33">
        <v>1104.7213861082819</v>
      </c>
      <c r="AE40" s="33">
        <v>685.49506826160632</v>
      </c>
    </row>
    <row r="41" spans="1:31">
      <c r="A41" s="29" t="s">
        <v>131</v>
      </c>
      <c r="B41" s="29" t="s">
        <v>68</v>
      </c>
      <c r="C41" s="33">
        <v>5.1758229172490537</v>
      </c>
      <c r="D41" s="33">
        <v>6.7105291947755683</v>
      </c>
      <c r="E41" s="33">
        <v>6.5263133253383252</v>
      </c>
      <c r="F41" s="33">
        <v>5.9520925542733432</v>
      </c>
      <c r="G41" s="33">
        <v>5.7564023819244268</v>
      </c>
      <c r="H41" s="33">
        <v>5.7532037523962405</v>
      </c>
      <c r="I41" s="33">
        <v>5.5568083660725405</v>
      </c>
      <c r="J41" s="33">
        <v>4.4257195359413091</v>
      </c>
      <c r="K41" s="33">
        <v>4.5781400827184884</v>
      </c>
      <c r="L41" s="33">
        <v>4.5418930162276876</v>
      </c>
      <c r="M41" s="33">
        <v>4.4035755886848831</v>
      </c>
      <c r="N41" s="33">
        <v>4.2645890227635812</v>
      </c>
      <c r="O41" s="33">
        <v>3.8936546170325461</v>
      </c>
      <c r="P41" s="33">
        <v>3.7711963284835281</v>
      </c>
      <c r="Q41" s="33">
        <v>3.7786566116912224</v>
      </c>
      <c r="R41" s="33">
        <v>3.4765449105353365</v>
      </c>
      <c r="S41" s="33">
        <v>12.091650702291396</v>
      </c>
      <c r="T41" s="33">
        <v>12.301663705096288</v>
      </c>
      <c r="U41" s="33">
        <v>12.210979462535644</v>
      </c>
      <c r="V41" s="33">
        <v>14.152218121579772</v>
      </c>
      <c r="W41" s="33">
        <v>17.420384896108125</v>
      </c>
      <c r="X41" s="33">
        <v>35.98292068650467</v>
      </c>
      <c r="Y41" s="33">
        <v>33.446101166723473</v>
      </c>
      <c r="Z41" s="33">
        <v>33.311825380815755</v>
      </c>
      <c r="AA41" s="33">
        <v>31.811790604006575</v>
      </c>
      <c r="AB41" s="33">
        <v>38.790818430447288</v>
      </c>
      <c r="AC41" s="33">
        <v>39.1604434598922</v>
      </c>
      <c r="AD41" s="33">
        <v>38.507497395541094</v>
      </c>
      <c r="AE41" s="33">
        <v>44.812667139285701</v>
      </c>
    </row>
    <row r="42" spans="1:31">
      <c r="A42" s="29" t="s">
        <v>131</v>
      </c>
      <c r="B42" s="29" t="s">
        <v>36</v>
      </c>
      <c r="C42" s="33">
        <v>4.8903199999999903E-8</v>
      </c>
      <c r="D42" s="33">
        <v>2.2873981317505999E-2</v>
      </c>
      <c r="E42" s="33">
        <v>2.2198495421267998E-2</v>
      </c>
      <c r="F42" s="33">
        <v>2.6395609885862002E-2</v>
      </c>
      <c r="G42" s="33">
        <v>2.679122956383E-2</v>
      </c>
      <c r="H42" s="33">
        <v>2.5232789151811999E-2</v>
      </c>
      <c r="I42" s="33">
        <v>2.2873291546803998E-2</v>
      </c>
      <c r="J42" s="33">
        <v>2.1807479393841998E-2</v>
      </c>
      <c r="K42" s="33">
        <v>2.0334190057489997E-2</v>
      </c>
      <c r="L42" s="33">
        <v>1.9446352596889999E-2</v>
      </c>
      <c r="M42" s="33">
        <v>1.8443292931099999E-2</v>
      </c>
      <c r="N42" s="33">
        <v>1.7947832780180001E-2</v>
      </c>
      <c r="O42" s="33">
        <v>1.6877707459750004E-2</v>
      </c>
      <c r="P42" s="33">
        <v>1.6210141359199997E-2</v>
      </c>
      <c r="Q42" s="33">
        <v>1.5451198524149999E-2</v>
      </c>
      <c r="R42" s="33">
        <v>1.48999406230999E-2</v>
      </c>
      <c r="S42" s="33">
        <v>0.78614310899999984</v>
      </c>
      <c r="T42" s="33">
        <v>0.74745359400000011</v>
      </c>
      <c r="U42" s="33">
        <v>0.71791666999999904</v>
      </c>
      <c r="V42" s="33">
        <v>0.66793725999999898</v>
      </c>
      <c r="W42" s="33">
        <v>1.1705519</v>
      </c>
      <c r="X42" s="33">
        <v>1.1106366999999999</v>
      </c>
      <c r="Y42" s="33">
        <v>1.0664159</v>
      </c>
      <c r="Z42" s="33">
        <v>1.3709473000000001</v>
      </c>
      <c r="AA42" s="33">
        <v>1.2809092</v>
      </c>
      <c r="AB42" s="33">
        <v>1.9097697</v>
      </c>
      <c r="AC42" s="33">
        <v>1.8834530999999999</v>
      </c>
      <c r="AD42" s="33">
        <v>1.7778213</v>
      </c>
      <c r="AE42" s="33">
        <v>1.7501935000000002</v>
      </c>
    </row>
    <row r="43" spans="1:31">
      <c r="A43" s="29" t="s">
        <v>131</v>
      </c>
      <c r="B43" s="29" t="s">
        <v>73</v>
      </c>
      <c r="C43" s="33">
        <v>188.86702</v>
      </c>
      <c r="D43" s="33">
        <v>402.79446999999999</v>
      </c>
      <c r="E43" s="33">
        <v>659.10844004923638</v>
      </c>
      <c r="F43" s="33">
        <v>3058.1060000589937</v>
      </c>
      <c r="G43" s="33">
        <v>3007.3122000567228</v>
      </c>
      <c r="H43" s="33">
        <v>2352.449000056115</v>
      </c>
      <c r="I43" s="33">
        <v>1848.5498000551379</v>
      </c>
      <c r="J43" s="33">
        <v>2508.6092000606732</v>
      </c>
      <c r="K43" s="33">
        <v>1933.6871000582075</v>
      </c>
      <c r="L43" s="33">
        <v>2124.1882000595742</v>
      </c>
      <c r="M43" s="33">
        <v>1952.3639000595049</v>
      </c>
      <c r="N43" s="33">
        <v>2854.4780001266822</v>
      </c>
      <c r="O43" s="33">
        <v>2656.825000316026</v>
      </c>
      <c r="P43" s="33">
        <v>2443.5240003009935</v>
      </c>
      <c r="Q43" s="33">
        <v>2493.0810002883309</v>
      </c>
      <c r="R43" s="33">
        <v>2348.8865002799248</v>
      </c>
      <c r="S43" s="33">
        <v>1410.2774707999999</v>
      </c>
      <c r="T43" s="33">
        <v>1365.3701721</v>
      </c>
      <c r="U43" s="33">
        <v>1380.7759956</v>
      </c>
      <c r="V43" s="33">
        <v>984.12912959999994</v>
      </c>
      <c r="W43" s="33">
        <v>1105.2733230000001</v>
      </c>
      <c r="X43" s="33">
        <v>1132.4882917000002</v>
      </c>
      <c r="Y43" s="33">
        <v>776.93943899999999</v>
      </c>
      <c r="Z43" s="33">
        <v>761.31544680000002</v>
      </c>
      <c r="AA43" s="33">
        <v>679.62224149999997</v>
      </c>
      <c r="AB43" s="33">
        <v>563.49994379999998</v>
      </c>
      <c r="AC43" s="33">
        <v>454.29508399999997</v>
      </c>
      <c r="AD43" s="33">
        <v>406.37067349999995</v>
      </c>
      <c r="AE43" s="33">
        <v>393.25356820000002</v>
      </c>
    </row>
    <row r="44" spans="1:31">
      <c r="A44" s="29" t="s">
        <v>131</v>
      </c>
      <c r="B44" s="29" t="s">
        <v>56</v>
      </c>
      <c r="C44" s="33">
        <v>3.4386116700000004E-2</v>
      </c>
      <c r="D44" s="33">
        <v>5.3162373999999901E-2</v>
      </c>
      <c r="E44" s="33">
        <v>7.4819181999999998E-2</v>
      </c>
      <c r="F44" s="33">
        <v>0.13494788699999991</v>
      </c>
      <c r="G44" s="33">
        <v>0.199337871</v>
      </c>
      <c r="H44" s="33">
        <v>0.25906744099999995</v>
      </c>
      <c r="I44" s="33">
        <v>0.29996909299999996</v>
      </c>
      <c r="J44" s="33">
        <v>0.35803593499999997</v>
      </c>
      <c r="K44" s="33">
        <v>0.42826025000000001</v>
      </c>
      <c r="L44" s="33">
        <v>0.51486456000000003</v>
      </c>
      <c r="M44" s="33">
        <v>0.65108956500000004</v>
      </c>
      <c r="N44" s="33">
        <v>0.7406446499999999</v>
      </c>
      <c r="O44" s="33">
        <v>0.80515919499999999</v>
      </c>
      <c r="P44" s="33">
        <v>0.874819244</v>
      </c>
      <c r="Q44" s="33">
        <v>0.91646637999999991</v>
      </c>
      <c r="R44" s="33">
        <v>0.98863620000000008</v>
      </c>
      <c r="S44" s="33">
        <v>0.79498255999999989</v>
      </c>
      <c r="T44" s="33">
        <v>0.82499528</v>
      </c>
      <c r="U44" s="33">
        <v>0.84577864000000003</v>
      </c>
      <c r="V44" s="33">
        <v>0.86394908000000015</v>
      </c>
      <c r="W44" s="33">
        <v>0.89148724000000001</v>
      </c>
      <c r="X44" s="33">
        <v>0.92754518000000008</v>
      </c>
      <c r="Y44" s="33">
        <v>0.93448715999999998</v>
      </c>
      <c r="Z44" s="33">
        <v>0.90259014999999998</v>
      </c>
      <c r="AA44" s="33">
        <v>0.84187746000000008</v>
      </c>
      <c r="AB44" s="33">
        <v>0.70106273999999902</v>
      </c>
      <c r="AC44" s="33">
        <v>0.74076349000000008</v>
      </c>
      <c r="AD44" s="33">
        <v>0.74414431999999997</v>
      </c>
      <c r="AE44" s="33">
        <v>0.67401054999999999</v>
      </c>
    </row>
    <row r="45" spans="1:31">
      <c r="A45" s="34" t="s">
        <v>138</v>
      </c>
      <c r="B45" s="34"/>
      <c r="C45" s="35">
        <v>194324.34783330356</v>
      </c>
      <c r="D45" s="35">
        <v>174600.48278720738</v>
      </c>
      <c r="E45" s="35">
        <v>177470.90413696019</v>
      </c>
      <c r="F45" s="35">
        <v>159640.13791850922</v>
      </c>
      <c r="G45" s="35">
        <v>152957.00790251355</v>
      </c>
      <c r="H45" s="35">
        <v>140833.79806085423</v>
      </c>
      <c r="I45" s="35">
        <v>125811.32621465587</v>
      </c>
      <c r="J45" s="35">
        <v>119306.88436403907</v>
      </c>
      <c r="K45" s="35">
        <v>106190.39526751192</v>
      </c>
      <c r="L45" s="35">
        <v>98649.586251276211</v>
      </c>
      <c r="M45" s="35">
        <v>90483.827416995598</v>
      </c>
      <c r="N45" s="35">
        <v>98452.551631040958</v>
      </c>
      <c r="O45" s="35">
        <v>98698.744581471343</v>
      </c>
      <c r="P45" s="35">
        <v>91281.146042352993</v>
      </c>
      <c r="Q45" s="35">
        <v>85759.418953985689</v>
      </c>
      <c r="R45" s="35">
        <v>76344.609212365685</v>
      </c>
      <c r="S45" s="35">
        <v>66880.515275620084</v>
      </c>
      <c r="T45" s="35">
        <v>64571.690010802122</v>
      </c>
      <c r="U45" s="35">
        <v>59368.874336328045</v>
      </c>
      <c r="V45" s="35">
        <v>55785.084779734258</v>
      </c>
      <c r="W45" s="35">
        <v>53023.703707764704</v>
      </c>
      <c r="X45" s="35">
        <v>47326.635966564434</v>
      </c>
      <c r="Y45" s="35">
        <v>40357.174659506185</v>
      </c>
      <c r="Z45" s="35">
        <v>32558.803294946603</v>
      </c>
      <c r="AA45" s="35">
        <v>25706.63779892433</v>
      </c>
      <c r="AB45" s="35">
        <v>19722.368206344843</v>
      </c>
      <c r="AC45" s="35">
        <v>17872.547702124735</v>
      </c>
      <c r="AD45" s="35">
        <v>17029.384285622593</v>
      </c>
      <c r="AE45" s="35">
        <v>14207.704113258169</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118999.22349999999</v>
      </c>
      <c r="D49" s="33">
        <v>107418.1465</v>
      </c>
      <c r="E49" s="33">
        <v>103713.757</v>
      </c>
      <c r="F49" s="33">
        <v>79323.465364389995</v>
      </c>
      <c r="G49" s="33">
        <v>79781.182507706893</v>
      </c>
      <c r="H49" s="33">
        <v>71750.310648818398</v>
      </c>
      <c r="I49" s="33">
        <v>66324.476954796308</v>
      </c>
      <c r="J49" s="33">
        <v>62583.537642535404</v>
      </c>
      <c r="K49" s="33">
        <v>58690.668660184005</v>
      </c>
      <c r="L49" s="33">
        <v>56419.416878107098</v>
      </c>
      <c r="M49" s="33">
        <v>53084.757110160499</v>
      </c>
      <c r="N49" s="33">
        <v>49927.915500000003</v>
      </c>
      <c r="O49" s="33">
        <v>48954.652000000002</v>
      </c>
      <c r="P49" s="33">
        <v>46326.042999999998</v>
      </c>
      <c r="Q49" s="33">
        <v>45505.39</v>
      </c>
      <c r="R49" s="33">
        <v>40816.807000000001</v>
      </c>
      <c r="S49" s="33">
        <v>36666.864999999998</v>
      </c>
      <c r="T49" s="33">
        <v>35994.807000000001</v>
      </c>
      <c r="U49" s="33">
        <v>30254.709500000001</v>
      </c>
      <c r="V49" s="33">
        <v>30989.354299999999</v>
      </c>
      <c r="W49" s="33">
        <v>32373.203000000001</v>
      </c>
      <c r="X49" s="33">
        <v>30322.529500000001</v>
      </c>
      <c r="Y49" s="33">
        <v>27503.2425</v>
      </c>
      <c r="Z49" s="33">
        <v>26512.6358</v>
      </c>
      <c r="AA49" s="33">
        <v>24006.449199999999</v>
      </c>
      <c r="AB49" s="33">
        <v>23406.0563</v>
      </c>
      <c r="AC49" s="33">
        <v>15165.3632</v>
      </c>
      <c r="AD49" s="33">
        <v>0</v>
      </c>
      <c r="AE49" s="33">
        <v>0</v>
      </c>
    </row>
    <row r="50" spans="1:31">
      <c r="A50" s="29" t="s">
        <v>132</v>
      </c>
      <c r="B50" s="29" t="s">
        <v>20</v>
      </c>
      <c r="C50" s="33">
        <v>3.3222330000000004E-5</v>
      </c>
      <c r="D50" s="33">
        <v>3.1410087000000004E-5</v>
      </c>
      <c r="E50" s="33">
        <v>3.1459674000000002E-5</v>
      </c>
      <c r="F50" s="33">
        <v>3.452094E-5</v>
      </c>
      <c r="G50" s="33">
        <v>3.3676475E-5</v>
      </c>
      <c r="H50" s="33">
        <v>3.2197494000000002E-5</v>
      </c>
      <c r="I50" s="33">
        <v>3.2217300000000001E-5</v>
      </c>
      <c r="J50" s="33">
        <v>3.3477384999999998E-5</v>
      </c>
      <c r="K50" s="33">
        <v>3.1896739999999998E-5</v>
      </c>
      <c r="L50" s="33">
        <v>3.0806802000000003E-5</v>
      </c>
      <c r="M50" s="33">
        <v>3.0238832999999999E-5</v>
      </c>
      <c r="N50" s="33">
        <v>4.5548397999999994E-5</v>
      </c>
      <c r="O50" s="33">
        <v>4.3701317000000001E-5</v>
      </c>
      <c r="P50" s="33">
        <v>4.1927602E-5</v>
      </c>
      <c r="Q50" s="33">
        <v>3.9508920000000005E-5</v>
      </c>
      <c r="R50" s="33">
        <v>3.7874836000000004E-5</v>
      </c>
      <c r="S50" s="33">
        <v>5.6051534000000003E-5</v>
      </c>
      <c r="T50" s="33">
        <v>5.4499105000000002E-5</v>
      </c>
      <c r="U50" s="33">
        <v>7.5779159999999992E-5</v>
      </c>
      <c r="V50" s="33">
        <v>7.1349814999999993E-5</v>
      </c>
      <c r="W50" s="33">
        <v>7.2544694000000007E-5</v>
      </c>
      <c r="X50" s="33">
        <v>7.189923E-5</v>
      </c>
      <c r="Y50" s="33">
        <v>6.8971149999999998E-5</v>
      </c>
      <c r="Z50" s="33">
        <v>6.1524595999999898E-5</v>
      </c>
      <c r="AA50" s="33">
        <v>6.1443231999999996E-5</v>
      </c>
      <c r="AB50" s="33">
        <v>6.6794259999999989E-5</v>
      </c>
      <c r="AC50" s="33">
        <v>6.4535774000000002E-5</v>
      </c>
      <c r="AD50" s="33">
        <v>1.5440154000000001E-4</v>
      </c>
      <c r="AE50" s="33">
        <v>1.4440977999999999E-4</v>
      </c>
    </row>
    <row r="51" spans="1:31">
      <c r="A51" s="29" t="s">
        <v>132</v>
      </c>
      <c r="B51" s="29" t="s">
        <v>32</v>
      </c>
      <c r="C51" s="33">
        <v>17.863346</v>
      </c>
      <c r="D51" s="33">
        <v>7.3079729999999996</v>
      </c>
      <c r="E51" s="33">
        <v>19.408476999999998</v>
      </c>
      <c r="F51" s="33">
        <v>31.959623000000001</v>
      </c>
      <c r="G51" s="33">
        <v>9.4925480000000011</v>
      </c>
      <c r="H51" s="33">
        <v>27.253966999999999</v>
      </c>
      <c r="I51" s="33">
        <v>10.5803069999999</v>
      </c>
      <c r="J51" s="33">
        <v>25.780763999999998</v>
      </c>
      <c r="K51" s="33">
        <v>1.6356652999999999</v>
      </c>
      <c r="L51" s="33">
        <v>6.7240180000000001</v>
      </c>
      <c r="M51" s="33">
        <v>2.1995010000000002</v>
      </c>
      <c r="N51" s="33">
        <v>23.418474999999997</v>
      </c>
      <c r="O51" s="33">
        <v>10.968352999999999</v>
      </c>
      <c r="P51" s="33">
        <v>9.7314219999999896</v>
      </c>
      <c r="Q51" s="33">
        <v>32.182115000000003</v>
      </c>
      <c r="R51" s="33">
        <v>20.994395000000001</v>
      </c>
      <c r="S51" s="33">
        <v>69.477516000000008</v>
      </c>
      <c r="T51" s="33">
        <v>51.913319999999999</v>
      </c>
      <c r="U51" s="33">
        <v>0</v>
      </c>
      <c r="V51" s="33">
        <v>0</v>
      </c>
      <c r="W51" s="33">
        <v>0</v>
      </c>
      <c r="X51" s="33">
        <v>0</v>
      </c>
      <c r="Y51" s="33">
        <v>0</v>
      </c>
      <c r="Z51" s="33">
        <v>0</v>
      </c>
      <c r="AA51" s="33">
        <v>0</v>
      </c>
      <c r="AB51" s="33">
        <v>0</v>
      </c>
      <c r="AC51" s="33">
        <v>0</v>
      </c>
      <c r="AD51" s="33">
        <v>0</v>
      </c>
      <c r="AE51" s="33">
        <v>0</v>
      </c>
    </row>
    <row r="52" spans="1:31">
      <c r="A52" s="29" t="s">
        <v>132</v>
      </c>
      <c r="B52" s="29" t="s">
        <v>66</v>
      </c>
      <c r="C52" s="33">
        <v>76.862891924529691</v>
      </c>
      <c r="D52" s="33">
        <v>1.3177723119999998E-4</v>
      </c>
      <c r="E52" s="33">
        <v>81.497670239741481</v>
      </c>
      <c r="F52" s="33">
        <v>26.709089726185397</v>
      </c>
      <c r="G52" s="33">
        <v>17.862949800271601</v>
      </c>
      <c r="H52" s="33">
        <v>71.765817500400701</v>
      </c>
      <c r="I52" s="33">
        <v>24.310998816171502</v>
      </c>
      <c r="J52" s="33">
        <v>6.7309331046363994</v>
      </c>
      <c r="K52" s="33">
        <v>1.491555995999998E-4</v>
      </c>
      <c r="L52" s="33">
        <v>1.4642968069999979E-4</v>
      </c>
      <c r="M52" s="33">
        <v>1.4318656439999981E-4</v>
      </c>
      <c r="N52" s="33">
        <v>188.89996460334669</v>
      </c>
      <c r="O52" s="33">
        <v>38.989827553647494</v>
      </c>
      <c r="P52" s="33">
        <v>62.135275448446002</v>
      </c>
      <c r="Q52" s="33">
        <v>92.517913854839804</v>
      </c>
      <c r="R52" s="33">
        <v>67.114995121365396</v>
      </c>
      <c r="S52" s="33">
        <v>251.20984815739794</v>
      </c>
      <c r="T52" s="33">
        <v>62.9571625188429</v>
      </c>
      <c r="U52" s="33">
        <v>456.29152822109302</v>
      </c>
      <c r="V52" s="33">
        <v>324.62457801784899</v>
      </c>
      <c r="W52" s="33">
        <v>193.38464254028901</v>
      </c>
      <c r="X52" s="33">
        <v>123.99556840878799</v>
      </c>
      <c r="Y52" s="33">
        <v>690.78587752808005</v>
      </c>
      <c r="Z52" s="33">
        <v>532.18821576451603</v>
      </c>
      <c r="AA52" s="33">
        <v>402.20242439466796</v>
      </c>
      <c r="AB52" s="33">
        <v>297.57768214251797</v>
      </c>
      <c r="AC52" s="33">
        <v>172.65466408982192</v>
      </c>
      <c r="AD52" s="33">
        <v>981.54512556011002</v>
      </c>
      <c r="AE52" s="33">
        <v>1473.7302287710202</v>
      </c>
    </row>
    <row r="53" spans="1:31">
      <c r="A53" s="29" t="s">
        <v>132</v>
      </c>
      <c r="B53" s="29" t="s">
        <v>65</v>
      </c>
      <c r="C53" s="33">
        <v>18563.138440000002</v>
      </c>
      <c r="D53" s="33">
        <v>17704.661179999999</v>
      </c>
      <c r="E53" s="33">
        <v>15350.117360000002</v>
      </c>
      <c r="F53" s="33">
        <v>18095.845699999998</v>
      </c>
      <c r="G53" s="33">
        <v>17563.880940000003</v>
      </c>
      <c r="H53" s="33">
        <v>15884.686380000001</v>
      </c>
      <c r="I53" s="33">
        <v>15290.54837</v>
      </c>
      <c r="J53" s="33">
        <v>18433.649890000001</v>
      </c>
      <c r="K53" s="33">
        <v>14516.613429999998</v>
      </c>
      <c r="L53" s="33">
        <v>11837.154430000001</v>
      </c>
      <c r="M53" s="33">
        <v>11292.732499999998</v>
      </c>
      <c r="N53" s="33">
        <v>9732.215470000001</v>
      </c>
      <c r="O53" s="33">
        <v>11525.6417</v>
      </c>
      <c r="P53" s="33">
        <v>11181.41066</v>
      </c>
      <c r="Q53" s="33">
        <v>10136.715950000002</v>
      </c>
      <c r="R53" s="33">
        <v>9660.0649599999997</v>
      </c>
      <c r="S53" s="33">
        <v>11663.133599999999</v>
      </c>
      <c r="T53" s="33">
        <v>9230.5549400000018</v>
      </c>
      <c r="U53" s="33">
        <v>7532.0550000000012</v>
      </c>
      <c r="V53" s="33">
        <v>7150.4305199999999</v>
      </c>
      <c r="W53" s="33">
        <v>6202.1172999999999</v>
      </c>
      <c r="X53" s="33">
        <v>7277.8643600000014</v>
      </c>
      <c r="Y53" s="33">
        <v>7131.5047700000005</v>
      </c>
      <c r="Z53" s="33">
        <v>6430.8669800000007</v>
      </c>
      <c r="AA53" s="33">
        <v>6148.6502599999994</v>
      </c>
      <c r="AB53" s="33">
        <v>7389.2459999999992</v>
      </c>
      <c r="AC53" s="33">
        <v>5863.6442399999996</v>
      </c>
      <c r="AD53" s="33">
        <v>4776.3412960000005</v>
      </c>
      <c r="AE53" s="33">
        <v>4555.8530559999999</v>
      </c>
    </row>
    <row r="54" spans="1:31">
      <c r="A54" s="29" t="s">
        <v>132</v>
      </c>
      <c r="B54" s="29" t="s">
        <v>69</v>
      </c>
      <c r="C54" s="33">
        <v>27226.734950599199</v>
      </c>
      <c r="D54" s="33">
        <v>33315.058320569849</v>
      </c>
      <c r="E54" s="33">
        <v>27344.794180524186</v>
      </c>
      <c r="F54" s="33">
        <v>26792.88404070184</v>
      </c>
      <c r="G54" s="33">
        <v>26206.89102072594</v>
      </c>
      <c r="H54" s="33">
        <v>25932.022160710567</v>
      </c>
      <c r="I54" s="33">
        <v>25870.235920756793</v>
      </c>
      <c r="J54" s="33">
        <v>22240.079230824023</v>
      </c>
      <c r="K54" s="33">
        <v>21381.360980812162</v>
      </c>
      <c r="L54" s="33">
        <v>19706.093415766325</v>
      </c>
      <c r="M54" s="33">
        <v>20941.099904782674</v>
      </c>
      <c r="N54" s="33">
        <v>17598.402531856798</v>
      </c>
      <c r="O54" s="33">
        <v>16898.066731748513</v>
      </c>
      <c r="P54" s="33">
        <v>16337.145713146694</v>
      </c>
      <c r="Q54" s="33">
        <v>16223.363874239263</v>
      </c>
      <c r="R54" s="33">
        <v>15469.531072523871</v>
      </c>
      <c r="S54" s="33">
        <v>12909.590558181751</v>
      </c>
      <c r="T54" s="33">
        <v>11740.906037635194</v>
      </c>
      <c r="U54" s="33">
        <v>10200.993528019131</v>
      </c>
      <c r="V54" s="33">
        <v>10266.55626954041</v>
      </c>
      <c r="W54" s="33">
        <v>8759.3520406707521</v>
      </c>
      <c r="X54" s="33">
        <v>7936.9909456445694</v>
      </c>
      <c r="Y54" s="33">
        <v>6386.7618355473805</v>
      </c>
      <c r="Z54" s="33">
        <v>5995.0500482991065</v>
      </c>
      <c r="AA54" s="33">
        <v>2945.5347906857023</v>
      </c>
      <c r="AB54" s="33">
        <v>2458.5647391103576</v>
      </c>
      <c r="AC54" s="33">
        <v>2177.4079911423137</v>
      </c>
      <c r="AD54" s="33">
        <v>1862.8807107345394</v>
      </c>
      <c r="AE54" s="33">
        <v>628.9918296349324</v>
      </c>
    </row>
    <row r="55" spans="1:31">
      <c r="A55" s="29" t="s">
        <v>132</v>
      </c>
      <c r="B55" s="29" t="s">
        <v>68</v>
      </c>
      <c r="C55" s="33">
        <v>2.4749839394470805</v>
      </c>
      <c r="D55" s="33">
        <v>2.3463552304678461</v>
      </c>
      <c r="E55" s="33">
        <v>2.3257067008782406</v>
      </c>
      <c r="F55" s="33">
        <v>2.1268093695458403</v>
      </c>
      <c r="G55" s="33">
        <v>1.9256624195205621</v>
      </c>
      <c r="H55" s="33">
        <v>1.9339880472362272</v>
      </c>
      <c r="I55" s="33">
        <v>1.8871689417686948</v>
      </c>
      <c r="J55" s="33">
        <v>1.685896360471145</v>
      </c>
      <c r="K55" s="33">
        <v>1.6681703795384557</v>
      </c>
      <c r="L55" s="33">
        <v>1.6229874119420209</v>
      </c>
      <c r="M55" s="33">
        <v>1.5407647134534059</v>
      </c>
      <c r="N55" s="33">
        <v>1.5266359334738502</v>
      </c>
      <c r="O55" s="33">
        <v>1.3938556342641562</v>
      </c>
      <c r="P55" s="33">
        <v>1.2627246608833647</v>
      </c>
      <c r="Q55" s="33">
        <v>1.2739753020032718</v>
      </c>
      <c r="R55" s="33">
        <v>1.2355566216336198</v>
      </c>
      <c r="S55" s="33">
        <v>1.1050830042091579</v>
      </c>
      <c r="T55" s="33">
        <v>1.0918203976254877</v>
      </c>
      <c r="U55" s="33">
        <v>1.0653538115152692</v>
      </c>
      <c r="V55" s="33">
        <v>1.0085974895668899</v>
      </c>
      <c r="W55" s="33">
        <v>1.0006310802327398</v>
      </c>
      <c r="X55" s="33">
        <v>0.914171155192119</v>
      </c>
      <c r="Y55" s="33">
        <v>0.82868137249421892</v>
      </c>
      <c r="Z55" s="33">
        <v>0.7650424022330401</v>
      </c>
      <c r="AA55" s="33">
        <v>0.72074975136419983</v>
      </c>
      <c r="AB55" s="33">
        <v>0.71623072544408983</v>
      </c>
      <c r="AC55" s="33">
        <v>3.2830690468852599</v>
      </c>
      <c r="AD55" s="33">
        <v>13.515492496036799</v>
      </c>
      <c r="AE55" s="33">
        <v>13.18802062624607</v>
      </c>
    </row>
    <row r="56" spans="1:31">
      <c r="A56" s="29" t="s">
        <v>132</v>
      </c>
      <c r="B56" s="29" t="s">
        <v>36</v>
      </c>
      <c r="C56" s="33">
        <v>0.104766263964595</v>
      </c>
      <c r="D56" s="33">
        <v>0.15559655215663992</v>
      </c>
      <c r="E56" s="33">
        <v>0.14799541947669689</v>
      </c>
      <c r="F56" s="33">
        <v>0.16898080199616303</v>
      </c>
      <c r="G56" s="33">
        <v>0.15682031154630696</v>
      </c>
      <c r="H56" s="33">
        <v>0.15539505795955</v>
      </c>
      <c r="I56" s="33">
        <v>0.12871931685941998</v>
      </c>
      <c r="J56" s="33">
        <v>0.118572510376285</v>
      </c>
      <c r="K56" s="33">
        <v>0.10063359940413599</v>
      </c>
      <c r="L56" s="33">
        <v>9.654315712712E-2</v>
      </c>
      <c r="M56" s="33">
        <v>9.2240121525299978E-2</v>
      </c>
      <c r="N56" s="33">
        <v>9.6222566656470013E-2</v>
      </c>
      <c r="O56" s="33">
        <v>7.3979953438926008E-2</v>
      </c>
      <c r="P56" s="33">
        <v>6.5973668046549985E-2</v>
      </c>
      <c r="Q56" s="33">
        <v>6.8434197677344002E-2</v>
      </c>
      <c r="R56" s="33">
        <v>6.6909329842319898E-2</v>
      </c>
      <c r="S56" s="33">
        <v>5.9713765776629998E-2</v>
      </c>
      <c r="T56" s="33">
        <v>5.4209452322759991E-2</v>
      </c>
      <c r="U56" s="33">
        <v>5.073088080115E-2</v>
      </c>
      <c r="V56" s="33">
        <v>4.6798315434659989E-2</v>
      </c>
      <c r="W56" s="33">
        <v>0.18459969000000001</v>
      </c>
      <c r="X56" s="33">
        <v>0.15248249999999999</v>
      </c>
      <c r="Y56" s="33">
        <v>0.14253485000000002</v>
      </c>
      <c r="Z56" s="33">
        <v>0.14692602999999999</v>
      </c>
      <c r="AA56" s="33">
        <v>0.13599336000000001</v>
      </c>
      <c r="AB56" s="33">
        <v>0.12696690999999999</v>
      </c>
      <c r="AC56" s="33">
        <v>0.12205318499999999</v>
      </c>
      <c r="AD56" s="33">
        <v>0.55289453</v>
      </c>
      <c r="AE56" s="33">
        <v>0.51286706999999998</v>
      </c>
    </row>
    <row r="57" spans="1:31">
      <c r="A57" s="29" t="s">
        <v>132</v>
      </c>
      <c r="B57" s="29" t="s">
        <v>73</v>
      </c>
      <c r="C57" s="33">
        <v>0</v>
      </c>
      <c r="D57" s="33">
        <v>0</v>
      </c>
      <c r="E57" s="33">
        <v>5.9457860000000004E-8</v>
      </c>
      <c r="F57" s="33">
        <v>6.2027720000000008E-8</v>
      </c>
      <c r="G57" s="33">
        <v>6.1923490000000009E-8</v>
      </c>
      <c r="H57" s="33">
        <v>6.2414095999999996E-8</v>
      </c>
      <c r="I57" s="33">
        <v>5.7502000000000001E-8</v>
      </c>
      <c r="J57" s="33">
        <v>5.6791744999999998E-8</v>
      </c>
      <c r="K57" s="33">
        <v>5.5548830000000002E-8</v>
      </c>
      <c r="L57" s="33">
        <v>5.7332709999999902E-8</v>
      </c>
      <c r="M57" s="33">
        <v>5.7291913000000003E-8</v>
      </c>
      <c r="N57" s="33">
        <v>9.7943470000000003E-8</v>
      </c>
      <c r="O57" s="33">
        <v>9.1874500000000007E-8</v>
      </c>
      <c r="P57" s="33">
        <v>8.6027449999999998E-8</v>
      </c>
      <c r="Q57" s="33">
        <v>8.8222113999999997E-8</v>
      </c>
      <c r="R57" s="33">
        <v>9.0624540000000005E-8</v>
      </c>
      <c r="S57" s="33">
        <v>3.184182E-7</v>
      </c>
      <c r="T57" s="33">
        <v>3.0271824999999995E-7</v>
      </c>
      <c r="U57" s="33">
        <v>7.0846909999999999E-2</v>
      </c>
      <c r="V57" s="33">
        <v>6.3962580000000005E-2</v>
      </c>
      <c r="W57" s="33">
        <v>0.33653466999999998</v>
      </c>
      <c r="X57" s="33">
        <v>0.31204850000000001</v>
      </c>
      <c r="Y57" s="33">
        <v>0.27032306</v>
      </c>
      <c r="Z57" s="33">
        <v>0.76324440000000005</v>
      </c>
      <c r="AA57" s="33">
        <v>0.72557340000000003</v>
      </c>
      <c r="AB57" s="33">
        <v>0.69673360000000006</v>
      </c>
      <c r="AC57" s="33">
        <v>0.67571690000000006</v>
      </c>
      <c r="AD57" s="33">
        <v>1.8735599000000001</v>
      </c>
      <c r="AE57" s="33">
        <v>1.7075405000000001</v>
      </c>
    </row>
    <row r="58" spans="1:31">
      <c r="A58" s="29" t="s">
        <v>132</v>
      </c>
      <c r="B58" s="29" t="s">
        <v>56</v>
      </c>
      <c r="C58" s="33">
        <v>5.5402468199999902E-2</v>
      </c>
      <c r="D58" s="33">
        <v>8.926531339999999E-2</v>
      </c>
      <c r="E58" s="33">
        <v>0.119726349</v>
      </c>
      <c r="F58" s="33">
        <v>0.193201177</v>
      </c>
      <c r="G58" s="33">
        <v>0.27033249999999992</v>
      </c>
      <c r="H58" s="33">
        <v>0.36327897599999998</v>
      </c>
      <c r="I58" s="33">
        <v>0.39364970199999999</v>
      </c>
      <c r="J58" s="33">
        <v>0.46855313999999998</v>
      </c>
      <c r="K58" s="33">
        <v>0.55768080999999992</v>
      </c>
      <c r="L58" s="33">
        <v>0.64406717000000002</v>
      </c>
      <c r="M58" s="33">
        <v>0.81155557999999994</v>
      </c>
      <c r="N58" s="33">
        <v>0.96755258</v>
      </c>
      <c r="O58" s="33">
        <v>1.0685599699999988</v>
      </c>
      <c r="P58" s="33">
        <v>1.0790208399999999</v>
      </c>
      <c r="Q58" s="33">
        <v>1.2023787200000002</v>
      </c>
      <c r="R58" s="33">
        <v>1.2786409599999999</v>
      </c>
      <c r="S58" s="33">
        <v>1.24241841</v>
      </c>
      <c r="T58" s="33">
        <v>1.2649678800000002</v>
      </c>
      <c r="U58" s="33">
        <v>1.2515607900000001</v>
      </c>
      <c r="V58" s="33">
        <v>1.2355817299999998</v>
      </c>
      <c r="W58" s="33">
        <v>1.2594161699999999</v>
      </c>
      <c r="X58" s="33">
        <v>1.2128095000000001</v>
      </c>
      <c r="Y58" s="33">
        <v>1.1823784000000002</v>
      </c>
      <c r="Z58" s="33">
        <v>1.2640173100000003</v>
      </c>
      <c r="AA58" s="33">
        <v>1.2095514199999999</v>
      </c>
      <c r="AB58" s="33">
        <v>1.16684079</v>
      </c>
      <c r="AC58" s="33">
        <v>1.1674275000000001</v>
      </c>
      <c r="AD58" s="33">
        <v>1.0887840000000002</v>
      </c>
      <c r="AE58" s="33">
        <v>0.98365068</v>
      </c>
    </row>
    <row r="59" spans="1:31">
      <c r="A59" s="34" t="s">
        <v>138</v>
      </c>
      <c r="B59" s="34"/>
      <c r="C59" s="35">
        <v>164886.29814568549</v>
      </c>
      <c r="D59" s="35">
        <v>158447.52049198761</v>
      </c>
      <c r="E59" s="35">
        <v>146511.90042592448</v>
      </c>
      <c r="F59" s="35">
        <v>124272.99066170849</v>
      </c>
      <c r="G59" s="35">
        <v>123581.2356623291</v>
      </c>
      <c r="H59" s="35">
        <v>113667.9729942741</v>
      </c>
      <c r="I59" s="35">
        <v>107522.03975252835</v>
      </c>
      <c r="J59" s="35">
        <v>103291.46439030192</v>
      </c>
      <c r="K59" s="35">
        <v>94591.94708772804</v>
      </c>
      <c r="L59" s="35">
        <v>87971.011906521861</v>
      </c>
      <c r="M59" s="35">
        <v>85322.32995408203</v>
      </c>
      <c r="N59" s="35">
        <v>77472.378622942022</v>
      </c>
      <c r="O59" s="35">
        <v>77429.712511637743</v>
      </c>
      <c r="P59" s="35">
        <v>73917.728837183633</v>
      </c>
      <c r="Q59" s="35">
        <v>71991.443867905036</v>
      </c>
      <c r="R59" s="35">
        <v>66035.748017141697</v>
      </c>
      <c r="S59" s="35">
        <v>61561.381661394887</v>
      </c>
      <c r="T59" s="35">
        <v>57082.230335050765</v>
      </c>
      <c r="U59" s="35">
        <v>48445.114985830907</v>
      </c>
      <c r="V59" s="35">
        <v>48731.974336397645</v>
      </c>
      <c r="W59" s="35">
        <v>47529.057686835971</v>
      </c>
      <c r="X59" s="35">
        <v>45662.294617107778</v>
      </c>
      <c r="Y59" s="35">
        <v>41713.123733419103</v>
      </c>
      <c r="Z59" s="35">
        <v>39471.506147990454</v>
      </c>
      <c r="AA59" s="35">
        <v>33503.557486274971</v>
      </c>
      <c r="AB59" s="35">
        <v>33552.161018772582</v>
      </c>
      <c r="AC59" s="35">
        <v>23382.353228814794</v>
      </c>
      <c r="AD59" s="35">
        <v>7634.2827791922273</v>
      </c>
      <c r="AE59" s="35">
        <v>6671.7632794419787</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7746.516532683223</v>
      </c>
      <c r="D64" s="33">
        <v>7360.8290310415869</v>
      </c>
      <c r="E64" s="33">
        <v>3627.0250385719869</v>
      </c>
      <c r="F64" s="33">
        <v>2727.8968362047258</v>
      </c>
      <c r="G64" s="33">
        <v>2580.41553539904</v>
      </c>
      <c r="H64" s="33">
        <v>2466.7622334507801</v>
      </c>
      <c r="I64" s="33">
        <v>2346.8552321973148</v>
      </c>
      <c r="J64" s="33">
        <v>2255.0318338147467</v>
      </c>
      <c r="K64" s="33">
        <v>2139.6285324954401</v>
      </c>
      <c r="L64" s="33">
        <v>2039.315032084312</v>
      </c>
      <c r="M64" s="33">
        <v>1940.365131710804</v>
      </c>
      <c r="N64" s="33">
        <v>2709.0465533315401</v>
      </c>
      <c r="O64" s="33">
        <v>2593.047551353462</v>
      </c>
      <c r="P64" s="33">
        <v>3748.7032493305619</v>
      </c>
      <c r="Q64" s="33">
        <v>1733.7779463237098</v>
      </c>
      <c r="R64" s="33">
        <v>1640.909144842582</v>
      </c>
      <c r="S64" s="33">
        <v>7.1345370000000001E-5</v>
      </c>
      <c r="T64" s="33">
        <v>6.863142999999999E-5</v>
      </c>
      <c r="U64" s="33">
        <v>8.0894539999999999E-5</v>
      </c>
      <c r="V64" s="33">
        <v>7.5936329999999995E-5</v>
      </c>
      <c r="W64" s="33">
        <v>1.0453192E-4</v>
      </c>
      <c r="X64" s="33">
        <v>1.0390748E-4</v>
      </c>
      <c r="Y64" s="33">
        <v>1.0477368500000001E-4</v>
      </c>
      <c r="Z64" s="33">
        <v>9.2232039999999997E-5</v>
      </c>
      <c r="AA64" s="33">
        <v>9.5038349999999991E-5</v>
      </c>
      <c r="AB64" s="33">
        <v>9.5238899999999899E-5</v>
      </c>
      <c r="AC64" s="33">
        <v>9.1176569999999995E-5</v>
      </c>
      <c r="AD64" s="33">
        <v>1.1960567E-4</v>
      </c>
      <c r="AE64" s="33">
        <v>1.1116262999999999E-4</v>
      </c>
    </row>
    <row r="65" spans="1:31">
      <c r="A65" s="29" t="s">
        <v>133</v>
      </c>
      <c r="B65" s="29" t="s">
        <v>32</v>
      </c>
      <c r="C65" s="33">
        <v>1441.5201000000002</v>
      </c>
      <c r="D65" s="33">
        <v>1415.1661999999999</v>
      </c>
      <c r="E65" s="33">
        <v>1299.4396000000002</v>
      </c>
      <c r="F65" s="33">
        <v>158.07311999999999</v>
      </c>
      <c r="G65" s="33">
        <v>148.77764000000002</v>
      </c>
      <c r="H65" s="33">
        <v>141.8347</v>
      </c>
      <c r="I65" s="33">
        <v>134.43060999999997</v>
      </c>
      <c r="J65" s="33">
        <v>129.90948</v>
      </c>
      <c r="K65" s="33">
        <v>122.33285000000001</v>
      </c>
      <c r="L65" s="33">
        <v>117.01588000000001</v>
      </c>
      <c r="M65" s="33">
        <v>111.12311</v>
      </c>
      <c r="N65" s="33">
        <v>140.32747000000001</v>
      </c>
      <c r="O65" s="33">
        <v>103.51569000000001</v>
      </c>
      <c r="P65" s="33">
        <v>160.17170000000002</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490.1032884801262</v>
      </c>
      <c r="D66" s="33">
        <v>249.69392890853632</v>
      </c>
      <c r="E66" s="33">
        <v>925.71000424419321</v>
      </c>
      <c r="F66" s="33">
        <v>116.92847522721334</v>
      </c>
      <c r="G66" s="33">
        <v>73.019321672802874</v>
      </c>
      <c r="H66" s="33">
        <v>143.9450985066689</v>
      </c>
      <c r="I66" s="33">
        <v>47.467364665989798</v>
      </c>
      <c r="J66" s="33">
        <v>107.62579344006002</v>
      </c>
      <c r="K66" s="33">
        <v>8.6657981497874026</v>
      </c>
      <c r="L66" s="33">
        <v>28.031560214087094</v>
      </c>
      <c r="M66" s="33">
        <v>12.045223009213</v>
      </c>
      <c r="N66" s="33">
        <v>726.08835599804388</v>
      </c>
      <c r="O66" s="33">
        <v>479.525865772641</v>
      </c>
      <c r="P66" s="33">
        <v>1338.4014876775072</v>
      </c>
      <c r="Q66" s="33">
        <v>608.31537872352453</v>
      </c>
      <c r="R66" s="33">
        <v>573.09126529188563</v>
      </c>
      <c r="S66" s="33">
        <v>2219.3841715652497</v>
      </c>
      <c r="T66" s="33">
        <v>2778.6908872712602</v>
      </c>
      <c r="U66" s="33">
        <v>3411.3186331489164</v>
      </c>
      <c r="V66" s="33">
        <v>3151.4534382580077</v>
      </c>
      <c r="W66" s="33">
        <v>2456.1060756519523</v>
      </c>
      <c r="X66" s="33">
        <v>3542.8587062499464</v>
      </c>
      <c r="Y66" s="33">
        <v>4203.5689398207596</v>
      </c>
      <c r="Z66" s="33">
        <v>559.30494779212006</v>
      </c>
      <c r="AA66" s="33">
        <v>536.97284599438001</v>
      </c>
      <c r="AB66" s="33">
        <v>588.17295218803304</v>
      </c>
      <c r="AC66" s="33">
        <v>802.77134615055002</v>
      </c>
      <c r="AD66" s="33">
        <v>1183.4692828255641</v>
      </c>
      <c r="AE66" s="33">
        <v>1125.7476739889378</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15791.331441272227</v>
      </c>
      <c r="D68" s="33">
        <v>17054.713821194135</v>
      </c>
      <c r="E68" s="33">
        <v>14417.847441367687</v>
      </c>
      <c r="F68" s="33">
        <v>15244.629941393227</v>
      </c>
      <c r="G68" s="33">
        <v>14227.044461324516</v>
      </c>
      <c r="H68" s="33">
        <v>14965.533741396839</v>
      </c>
      <c r="I68" s="33">
        <v>14278.478281396245</v>
      </c>
      <c r="J68" s="33">
        <v>12741.670131548275</v>
      </c>
      <c r="K68" s="33">
        <v>11370.78193150036</v>
      </c>
      <c r="L68" s="33">
        <v>10466.270281474139</v>
      </c>
      <c r="M68" s="33">
        <v>10493.63283149052</v>
      </c>
      <c r="N68" s="33">
        <v>8903.1165985820226</v>
      </c>
      <c r="O68" s="33">
        <v>8287.4946015130299</v>
      </c>
      <c r="P68" s="33">
        <v>7610.0975763723809</v>
      </c>
      <c r="Q68" s="33">
        <v>7088.6329894518576</v>
      </c>
      <c r="R68" s="33">
        <v>6022.4912198121892</v>
      </c>
      <c r="S68" s="33">
        <v>5261.4024874862944</v>
      </c>
      <c r="T68" s="33">
        <v>4624.5456141223494</v>
      </c>
      <c r="U68" s="33">
        <v>3451.592670914702</v>
      </c>
      <c r="V68" s="33">
        <v>3335.6264844843681</v>
      </c>
      <c r="W68" s="33">
        <v>3008.9607855795748</v>
      </c>
      <c r="X68" s="33">
        <v>2794.4036562566571</v>
      </c>
      <c r="Y68" s="33">
        <v>1977.1871856775467</v>
      </c>
      <c r="Z68" s="33">
        <v>2183.9410153458953</v>
      </c>
      <c r="AA68" s="33">
        <v>1276.5892955336635</v>
      </c>
      <c r="AB68" s="33">
        <v>1055.9257728985556</v>
      </c>
      <c r="AC68" s="33">
        <v>1050.8424389107117</v>
      </c>
      <c r="AD68" s="33">
        <v>918.78090360052113</v>
      </c>
      <c r="AE68" s="33">
        <v>742.12062811838894</v>
      </c>
    </row>
    <row r="69" spans="1:31">
      <c r="A69" s="29" t="s">
        <v>133</v>
      </c>
      <c r="B69" s="29" t="s">
        <v>68</v>
      </c>
      <c r="C69" s="33">
        <v>0.88215893172428506</v>
      </c>
      <c r="D69" s="33">
        <v>0.98029828760788185</v>
      </c>
      <c r="E69" s="33">
        <v>0.94396247250603993</v>
      </c>
      <c r="F69" s="33">
        <v>0.86504897352399501</v>
      </c>
      <c r="G69" s="33">
        <v>0.8046905480189851</v>
      </c>
      <c r="H69" s="33">
        <v>0.78614933893136596</v>
      </c>
      <c r="I69" s="33">
        <v>0.77342417051335599</v>
      </c>
      <c r="J69" s="33">
        <v>0.7016437893712022</v>
      </c>
      <c r="K69" s="33">
        <v>0.69788932883223409</v>
      </c>
      <c r="L69" s="33">
        <v>0.67174666733850907</v>
      </c>
      <c r="M69" s="33">
        <v>0.64396681907881104</v>
      </c>
      <c r="N69" s="33">
        <v>0.62413569209824993</v>
      </c>
      <c r="O69" s="33">
        <v>0.56710381990309999</v>
      </c>
      <c r="P69" s="33">
        <v>0.52771724590256319</v>
      </c>
      <c r="Q69" s="33">
        <v>0.5162659703459439</v>
      </c>
      <c r="R69" s="33">
        <v>0.50630696072581494</v>
      </c>
      <c r="S69" s="33">
        <v>0.45989266567440495</v>
      </c>
      <c r="T69" s="33">
        <v>0.45769621728300997</v>
      </c>
      <c r="U69" s="33">
        <v>0.44098900794378598</v>
      </c>
      <c r="V69" s="33">
        <v>0.42155892945220508</v>
      </c>
      <c r="W69" s="33">
        <v>1.9454799796017612</v>
      </c>
      <c r="X69" s="33">
        <v>3.6701337700043153</v>
      </c>
      <c r="Y69" s="33">
        <v>3.3639382184020654</v>
      </c>
      <c r="Z69" s="33">
        <v>3.202795920607965</v>
      </c>
      <c r="AA69" s="33">
        <v>6.0357961485857929</v>
      </c>
      <c r="AB69" s="33">
        <v>5.0320000186969249</v>
      </c>
      <c r="AC69" s="33">
        <v>4.5709368229675675</v>
      </c>
      <c r="AD69" s="33">
        <v>4.0928848978232972</v>
      </c>
      <c r="AE69" s="33">
        <v>4.3484356089367999</v>
      </c>
    </row>
    <row r="70" spans="1:31">
      <c r="A70" s="29" t="s">
        <v>133</v>
      </c>
      <c r="B70" s="29" t="s">
        <v>36</v>
      </c>
      <c r="C70" s="33">
        <v>9.6480057068804997E-2</v>
      </c>
      <c r="D70" s="33">
        <v>9.4910508188116E-2</v>
      </c>
      <c r="E70" s="33">
        <v>9.5071171697552803E-2</v>
      </c>
      <c r="F70" s="33">
        <v>9.5401517709302996E-2</v>
      </c>
      <c r="G70" s="33">
        <v>9.0793443938534016E-2</v>
      </c>
      <c r="H70" s="33">
        <v>8.7655079278263992E-2</v>
      </c>
      <c r="I70" s="33">
        <v>7.3820325681469984E-2</v>
      </c>
      <c r="J70" s="33">
        <v>6.9137890975388E-2</v>
      </c>
      <c r="K70" s="33">
        <v>5.9360852752189899E-2</v>
      </c>
      <c r="L70" s="33">
        <v>5.4804547843214001E-2</v>
      </c>
      <c r="M70" s="33">
        <v>5.1934667355389999E-2</v>
      </c>
      <c r="N70" s="33">
        <v>5.2177332642884003E-2</v>
      </c>
      <c r="O70" s="33">
        <v>4.9118869088819996E-2</v>
      </c>
      <c r="P70" s="33">
        <v>3.4458060315339996E-2</v>
      </c>
      <c r="Q70" s="33">
        <v>3.5583082081694903E-2</v>
      </c>
      <c r="R70" s="33">
        <v>3.4652913415699996E-2</v>
      </c>
      <c r="S70" s="33">
        <v>3.2103340731339997E-2</v>
      </c>
      <c r="T70" s="33">
        <v>2.9963456536279999E-2</v>
      </c>
      <c r="U70" s="33">
        <v>0.20709750299999999</v>
      </c>
      <c r="V70" s="33">
        <v>0.18849965199999999</v>
      </c>
      <c r="W70" s="33">
        <v>0.82369270099999992</v>
      </c>
      <c r="X70" s="33">
        <v>0.78446113400000006</v>
      </c>
      <c r="Y70" s="33">
        <v>0.72843973000000006</v>
      </c>
      <c r="Z70" s="33">
        <v>0.71945085399999997</v>
      </c>
      <c r="AA70" s="33">
        <v>0.70036012400000003</v>
      </c>
      <c r="AB70" s="33">
        <v>0.64849724399999997</v>
      </c>
      <c r="AC70" s="33">
        <v>0.61655627600000007</v>
      </c>
      <c r="AD70" s="33">
        <v>0.57187787199999995</v>
      </c>
      <c r="AE70" s="33">
        <v>0.52425580699999996</v>
      </c>
    </row>
    <row r="71" spans="1:31">
      <c r="A71" s="29" t="s">
        <v>133</v>
      </c>
      <c r="B71" s="29" t="s">
        <v>73</v>
      </c>
      <c r="C71" s="33">
        <v>0</v>
      </c>
      <c r="D71" s="33">
        <v>0</v>
      </c>
      <c r="E71" s="33">
        <v>4.5704785999999996E-8</v>
      </c>
      <c r="F71" s="33">
        <v>4.2398146999999997E-8</v>
      </c>
      <c r="G71" s="33">
        <v>3.9891509999999901E-8</v>
      </c>
      <c r="H71" s="33">
        <v>3.9501214E-8</v>
      </c>
      <c r="I71" s="33">
        <v>3.7681663999999998E-8</v>
      </c>
      <c r="J71" s="33">
        <v>3.7405191999999998E-8</v>
      </c>
      <c r="K71" s="33">
        <v>3.7345325999999999E-8</v>
      </c>
      <c r="L71" s="33">
        <v>3.7939240000000003E-8</v>
      </c>
      <c r="M71" s="33">
        <v>3.7893095999999998E-8</v>
      </c>
      <c r="N71" s="33">
        <v>5.1122883E-8</v>
      </c>
      <c r="O71" s="33">
        <v>4.8304115000000001E-8</v>
      </c>
      <c r="P71" s="33">
        <v>4.5676949999999997E-8</v>
      </c>
      <c r="Q71" s="33">
        <v>4.8315200000000004E-8</v>
      </c>
      <c r="R71" s="33">
        <v>6.5521099999999894E-8</v>
      </c>
      <c r="S71" s="33">
        <v>7.8199155000000004E-8</v>
      </c>
      <c r="T71" s="33">
        <v>7.5371079999999993E-8</v>
      </c>
      <c r="U71" s="33">
        <v>7.3723970000000003E-8</v>
      </c>
      <c r="V71" s="33">
        <v>7.0030360000000008E-8</v>
      </c>
      <c r="W71" s="33">
        <v>8.6851659999999894E-8</v>
      </c>
      <c r="X71" s="33">
        <v>8.2109429999999996E-8</v>
      </c>
      <c r="Y71" s="33">
        <v>7.7155506000000001E-8</v>
      </c>
      <c r="Z71" s="33">
        <v>9.4885839999999995E-8</v>
      </c>
      <c r="AA71" s="33">
        <v>9.7852980000000003E-8</v>
      </c>
      <c r="AB71" s="33">
        <v>9.1918449999999902E-8</v>
      </c>
      <c r="AC71" s="33">
        <v>8.8860696E-8</v>
      </c>
      <c r="AD71" s="33">
        <v>8.4372969999999902E-8</v>
      </c>
      <c r="AE71" s="33">
        <v>8.1039840000000005E-8</v>
      </c>
    </row>
    <row r="72" spans="1:31">
      <c r="A72" s="29" t="s">
        <v>133</v>
      </c>
      <c r="B72" s="29" t="s">
        <v>56</v>
      </c>
      <c r="C72" s="33">
        <v>5.7921144699999996E-2</v>
      </c>
      <c r="D72" s="33">
        <v>0.10104415450000001</v>
      </c>
      <c r="E72" s="33">
        <v>0.12825065039999997</v>
      </c>
      <c r="F72" s="33">
        <v>0.15434019299999999</v>
      </c>
      <c r="G72" s="33">
        <v>0.18228758519999899</v>
      </c>
      <c r="H72" s="33">
        <v>0.213185927</v>
      </c>
      <c r="I72" s="33">
        <v>0.21569737099999997</v>
      </c>
      <c r="J72" s="33">
        <v>0.24602810499999997</v>
      </c>
      <c r="K72" s="33">
        <v>0.2627152499999999</v>
      </c>
      <c r="L72" s="33">
        <v>0.28882854599999991</v>
      </c>
      <c r="M72" s="33">
        <v>0.34163130999999991</v>
      </c>
      <c r="N72" s="33">
        <v>0.372254364</v>
      </c>
      <c r="O72" s="33">
        <v>0.39697123300000003</v>
      </c>
      <c r="P72" s="33">
        <v>0.38567153000000004</v>
      </c>
      <c r="Q72" s="33">
        <v>0.43344819000000001</v>
      </c>
      <c r="R72" s="33">
        <v>0.4458614099999999</v>
      </c>
      <c r="S72" s="33">
        <v>0.43906898999999999</v>
      </c>
      <c r="T72" s="33">
        <v>0.43096229999999996</v>
      </c>
      <c r="U72" s="33">
        <v>0.40529235999999996</v>
      </c>
      <c r="V72" s="33">
        <v>0.38120087599999997</v>
      </c>
      <c r="W72" s="33">
        <v>0.33207758999999987</v>
      </c>
      <c r="X72" s="33">
        <v>0.33264468800000002</v>
      </c>
      <c r="Y72" s="33">
        <v>0.315892282999999</v>
      </c>
      <c r="Z72" s="33">
        <v>0.33521205499999901</v>
      </c>
      <c r="AA72" s="33">
        <v>0.33357580000000003</v>
      </c>
      <c r="AB72" s="33">
        <v>0.31844668999999998</v>
      </c>
      <c r="AC72" s="33">
        <v>0.30337713299999997</v>
      </c>
      <c r="AD72" s="33">
        <v>0.29272937000000004</v>
      </c>
      <c r="AE72" s="33">
        <v>0.26119373000000001</v>
      </c>
    </row>
    <row r="73" spans="1:31">
      <c r="A73" s="34" t="s">
        <v>138</v>
      </c>
      <c r="B73" s="34"/>
      <c r="C73" s="35">
        <v>25470.353521367299</v>
      </c>
      <c r="D73" s="35">
        <v>26081.383279431866</v>
      </c>
      <c r="E73" s="35">
        <v>20270.966046656373</v>
      </c>
      <c r="F73" s="35">
        <v>18248.39342179869</v>
      </c>
      <c r="G73" s="35">
        <v>17030.061648944378</v>
      </c>
      <c r="H73" s="35">
        <v>17718.861922693221</v>
      </c>
      <c r="I73" s="35">
        <v>16808.004912430064</v>
      </c>
      <c r="J73" s="35">
        <v>15234.938882592453</v>
      </c>
      <c r="K73" s="35">
        <v>13642.10700147442</v>
      </c>
      <c r="L73" s="35">
        <v>12651.304500439875</v>
      </c>
      <c r="M73" s="35">
        <v>12557.810263029616</v>
      </c>
      <c r="N73" s="35">
        <v>12479.203113603704</v>
      </c>
      <c r="O73" s="35">
        <v>11464.150812459036</v>
      </c>
      <c r="P73" s="35">
        <v>12857.901730626352</v>
      </c>
      <c r="Q73" s="35">
        <v>9431.2425804694376</v>
      </c>
      <c r="R73" s="35">
        <v>8236.9979369073826</v>
      </c>
      <c r="S73" s="35">
        <v>7481.2466230625887</v>
      </c>
      <c r="T73" s="35">
        <v>7403.6942662423226</v>
      </c>
      <c r="U73" s="35">
        <v>6863.3523739661032</v>
      </c>
      <c r="V73" s="35">
        <v>6487.5015576081587</v>
      </c>
      <c r="W73" s="35">
        <v>5467.0124457430493</v>
      </c>
      <c r="X73" s="35">
        <v>6340.9326001840882</v>
      </c>
      <c r="Y73" s="35">
        <v>6184.1201684903936</v>
      </c>
      <c r="Z73" s="35">
        <v>2746.4488512906632</v>
      </c>
      <c r="AA73" s="35">
        <v>1819.5980327149794</v>
      </c>
      <c r="AB73" s="35">
        <v>1649.1308203441856</v>
      </c>
      <c r="AC73" s="35">
        <v>1858.1848130607993</v>
      </c>
      <c r="AD73" s="35">
        <v>2106.3431909295787</v>
      </c>
      <c r="AE73" s="35">
        <v>1872.2168488788936</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3.0435672000000001E-5</v>
      </c>
      <c r="D78" s="33">
        <v>2.8775992000000002E-5</v>
      </c>
      <c r="E78" s="33">
        <v>2.8734105E-5</v>
      </c>
      <c r="F78" s="33">
        <v>2.7660996000000001E-5</v>
      </c>
      <c r="G78" s="33">
        <v>2.6505292999999999E-5</v>
      </c>
      <c r="H78" s="33">
        <v>2.6080849E-5</v>
      </c>
      <c r="I78" s="33">
        <v>2.6990030000000003E-5</v>
      </c>
      <c r="J78" s="33">
        <v>2.7378960000000001E-5</v>
      </c>
      <c r="K78" s="33">
        <v>2.671223E-5</v>
      </c>
      <c r="L78" s="33">
        <v>2.6203529999999999E-5</v>
      </c>
      <c r="M78" s="33">
        <v>2.5478714999999998E-5</v>
      </c>
      <c r="N78" s="33">
        <v>2.9093063E-5</v>
      </c>
      <c r="O78" s="33">
        <v>2.7814775999999998E-5</v>
      </c>
      <c r="P78" s="33">
        <v>2.67463329999999E-5</v>
      </c>
      <c r="Q78" s="33">
        <v>2.5485830000000001E-5</v>
      </c>
      <c r="R78" s="33">
        <v>2.4573973999999998E-5</v>
      </c>
      <c r="S78" s="33">
        <v>2.5516166999999998E-5</v>
      </c>
      <c r="T78" s="33">
        <v>2.4617358999999997E-5</v>
      </c>
      <c r="U78" s="33">
        <v>2.6612853999999998E-5</v>
      </c>
      <c r="V78" s="33">
        <v>2.5309392999999999E-5</v>
      </c>
      <c r="W78" s="33">
        <v>2.6515006999999999E-5</v>
      </c>
      <c r="X78" s="33">
        <v>2.5289702999999899E-5</v>
      </c>
      <c r="Y78" s="33">
        <v>2.424554E-5</v>
      </c>
      <c r="Z78" s="33">
        <v>2.2855949E-5</v>
      </c>
      <c r="AA78" s="33">
        <v>2.1944912E-5</v>
      </c>
      <c r="AB78" s="33">
        <v>2.2145221E-5</v>
      </c>
      <c r="AC78" s="33">
        <v>2.1935179999999998E-5</v>
      </c>
      <c r="AD78" s="33">
        <v>2.3603965000000001E-5</v>
      </c>
      <c r="AE78" s="33">
        <v>2.2359319E-5</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3.8255162999999896E-5</v>
      </c>
      <c r="D80" s="33">
        <v>3.5612552000000001E-5</v>
      </c>
      <c r="E80" s="33">
        <v>3.5649428799999994E-5</v>
      </c>
      <c r="F80" s="33">
        <v>3.50196262E-5</v>
      </c>
      <c r="G80" s="33">
        <v>3.3946041699999976E-5</v>
      </c>
      <c r="H80" s="33">
        <v>3.4481739499999997E-5</v>
      </c>
      <c r="I80" s="33">
        <v>3.5084129299999992E-5</v>
      </c>
      <c r="J80" s="33">
        <v>3.5738958799999996E-5</v>
      </c>
      <c r="K80" s="33">
        <v>3.5231211499999984E-5</v>
      </c>
      <c r="L80" s="33">
        <v>3.4507356500000005E-5</v>
      </c>
      <c r="M80" s="33">
        <v>3.3145677599999902E-5</v>
      </c>
      <c r="N80" s="33">
        <v>3.3202566700409997</v>
      </c>
      <c r="O80" s="33">
        <v>3.5266490799999896E-5</v>
      </c>
      <c r="P80" s="33">
        <v>3.5293214300000003E-5</v>
      </c>
      <c r="Q80" s="33">
        <v>2.3827540733633001</v>
      </c>
      <c r="R80" s="33">
        <v>1.2728652263521001</v>
      </c>
      <c r="S80" s="33">
        <v>7.4091778764739988</v>
      </c>
      <c r="T80" s="33">
        <v>3.2916392700000008E-5</v>
      </c>
      <c r="U80" s="33">
        <v>2.6776084411689998</v>
      </c>
      <c r="V80" s="33">
        <v>0.69685330105799992</v>
      </c>
      <c r="W80" s="33">
        <v>1.3169016436186001</v>
      </c>
      <c r="X80" s="33">
        <v>2.2333290600000001E-5</v>
      </c>
      <c r="Y80" s="33">
        <v>0.9324776326430001</v>
      </c>
      <c r="Z80" s="33">
        <v>4.0206946705879991</v>
      </c>
      <c r="AA80" s="33">
        <v>0.98607970940019996</v>
      </c>
      <c r="AB80" s="33">
        <v>1.8646317695994001</v>
      </c>
      <c r="AC80" s="33">
        <v>1.1979747584121001</v>
      </c>
      <c r="AD80" s="33">
        <v>4.294249141673399</v>
      </c>
      <c r="AE80" s="33">
        <v>2.8167696056175999</v>
      </c>
    </row>
    <row r="81" spans="1:31">
      <c r="A81" s="29" t="s">
        <v>134</v>
      </c>
      <c r="B81" s="29" t="s">
        <v>65</v>
      </c>
      <c r="C81" s="33">
        <v>52296.50359</v>
      </c>
      <c r="D81" s="33">
        <v>50788.038349999995</v>
      </c>
      <c r="E81" s="33">
        <v>50619.684700000005</v>
      </c>
      <c r="F81" s="33">
        <v>54347.744399999989</v>
      </c>
      <c r="G81" s="33">
        <v>51639.358400000005</v>
      </c>
      <c r="H81" s="33">
        <v>42413.199700000005</v>
      </c>
      <c r="I81" s="33">
        <v>51712.78</v>
      </c>
      <c r="J81" s="33">
        <v>52174.030299999991</v>
      </c>
      <c r="K81" s="33">
        <v>42493.740199999993</v>
      </c>
      <c r="L81" s="33">
        <v>37225.718409999994</v>
      </c>
      <c r="M81" s="33">
        <v>35323.418700000002</v>
      </c>
      <c r="N81" s="33">
        <v>40820.267509999998</v>
      </c>
      <c r="O81" s="33">
        <v>38478.999939999994</v>
      </c>
      <c r="P81" s="33">
        <v>36707.891499999991</v>
      </c>
      <c r="Q81" s="33">
        <v>32787.478259999996</v>
      </c>
      <c r="R81" s="33">
        <v>28259.183719999997</v>
      </c>
      <c r="S81" s="33">
        <v>30537.117409999999</v>
      </c>
      <c r="T81" s="33">
        <v>26146.112560000001</v>
      </c>
      <c r="U81" s="33">
        <v>22784.417700000002</v>
      </c>
      <c r="V81" s="33">
        <v>22572.543279999998</v>
      </c>
      <c r="W81" s="33">
        <v>20592.525000000001</v>
      </c>
      <c r="X81" s="33">
        <v>21051.819639999998</v>
      </c>
      <c r="Y81" s="33">
        <v>21071.003720000001</v>
      </c>
      <c r="Z81" s="33">
        <v>20137.287</v>
      </c>
      <c r="AA81" s="33">
        <v>18536.928529999997</v>
      </c>
      <c r="AB81" s="33">
        <v>18528.47465</v>
      </c>
      <c r="AC81" s="33">
        <v>16754.21788</v>
      </c>
      <c r="AD81" s="33">
        <v>16195.81718</v>
      </c>
      <c r="AE81" s="33">
        <v>14182.44807</v>
      </c>
    </row>
    <row r="82" spans="1:31">
      <c r="A82" s="29" t="s">
        <v>134</v>
      </c>
      <c r="B82" s="29" t="s">
        <v>69</v>
      </c>
      <c r="C82" s="33">
        <v>3344.9435611287126</v>
      </c>
      <c r="D82" s="33">
        <v>3864.5274510817153</v>
      </c>
      <c r="E82" s="33">
        <v>3333.0095854026445</v>
      </c>
      <c r="F82" s="33">
        <v>3208.3913207576143</v>
      </c>
      <c r="G82" s="33">
        <v>3266.2882979053793</v>
      </c>
      <c r="H82" s="33">
        <v>3179.3862743122359</v>
      </c>
      <c r="I82" s="33">
        <v>3108.1294527046771</v>
      </c>
      <c r="J82" s="33">
        <v>2516.2790848549375</v>
      </c>
      <c r="K82" s="33">
        <v>2361.7486736106362</v>
      </c>
      <c r="L82" s="33">
        <v>2004.0041462081908</v>
      </c>
      <c r="M82" s="33">
        <v>2283.2388062595633</v>
      </c>
      <c r="N82" s="33">
        <v>1963.6798963192343</v>
      </c>
      <c r="O82" s="33">
        <v>1926.7858962692417</v>
      </c>
      <c r="P82" s="33">
        <v>1884.6200905603434</v>
      </c>
      <c r="Q82" s="33">
        <v>1733.0493461549922</v>
      </c>
      <c r="R82" s="33">
        <v>1660.1815331500391</v>
      </c>
      <c r="S82" s="33">
        <v>1238.454916515102</v>
      </c>
      <c r="T82" s="33">
        <v>1154.8216788557781</v>
      </c>
      <c r="U82" s="33">
        <v>848.62457830933499</v>
      </c>
      <c r="V82" s="33">
        <v>871.22662355410023</v>
      </c>
      <c r="W82" s="33">
        <v>809.59482576178561</v>
      </c>
      <c r="X82" s="33">
        <v>744.89750860515903</v>
      </c>
      <c r="Y82" s="33">
        <v>642.32755033383512</v>
      </c>
      <c r="Z82" s="33">
        <v>549.92702666652133</v>
      </c>
      <c r="AA82" s="33">
        <v>567.20994440773757</v>
      </c>
      <c r="AB82" s="33">
        <v>418.87885938792124</v>
      </c>
      <c r="AC82" s="33">
        <v>435.7764712532246</v>
      </c>
      <c r="AD82" s="33">
        <v>348.45957108283744</v>
      </c>
      <c r="AE82" s="33">
        <v>342.96768888773227</v>
      </c>
    </row>
    <row r="83" spans="1:31">
      <c r="A83" s="29" t="s">
        <v>134</v>
      </c>
      <c r="B83" s="29" t="s">
        <v>68</v>
      </c>
      <c r="C83" s="33">
        <v>1.7151670999999899E-8</v>
      </c>
      <c r="D83" s="33">
        <v>2.3650075000000001E-8</v>
      </c>
      <c r="E83" s="33">
        <v>3.624619E-8</v>
      </c>
      <c r="F83" s="33">
        <v>4.0695005999999997E-8</v>
      </c>
      <c r="G83" s="33">
        <v>3.4446129999999998E-8</v>
      </c>
      <c r="H83" s="33">
        <v>4.042249E-8</v>
      </c>
      <c r="I83" s="33">
        <v>3.7691897999999998E-8</v>
      </c>
      <c r="J83" s="33">
        <v>3.8046924999999996E-8</v>
      </c>
      <c r="K83" s="33">
        <v>4.2857708000000005E-8</v>
      </c>
      <c r="L83" s="33">
        <v>4.1968480000000003E-8</v>
      </c>
      <c r="M83" s="33">
        <v>5.2054529999999902E-8</v>
      </c>
      <c r="N83" s="33">
        <v>5.3434253999999996E-8</v>
      </c>
      <c r="O83" s="33">
        <v>6.4578409999999897E-8</v>
      </c>
      <c r="P83" s="33">
        <v>5.4052274000000001E-8</v>
      </c>
      <c r="Q83" s="33">
        <v>6.0927619999999999E-8</v>
      </c>
      <c r="R83" s="33">
        <v>5.8833516999999998E-8</v>
      </c>
      <c r="S83" s="33">
        <v>7.2004186E-8</v>
      </c>
      <c r="T83" s="33">
        <v>7.9118229999999995E-8</v>
      </c>
      <c r="U83" s="33">
        <v>9.3972909999999995E-8</v>
      </c>
      <c r="V83" s="33">
        <v>1.6267464000000001E-7</v>
      </c>
      <c r="W83" s="33">
        <v>1.5987069E-7</v>
      </c>
      <c r="X83" s="33">
        <v>1.4894900999999998E-7</v>
      </c>
      <c r="Y83" s="33">
        <v>1.193391E-7</v>
      </c>
      <c r="Z83" s="33">
        <v>1.1857034E-7</v>
      </c>
      <c r="AA83" s="33">
        <v>1.0772885E-7</v>
      </c>
      <c r="AB83" s="33">
        <v>1.0252014E-7</v>
      </c>
      <c r="AC83" s="33">
        <v>1.01805286E-7</v>
      </c>
      <c r="AD83" s="33">
        <v>9.4500864999999901E-8</v>
      </c>
      <c r="AE83" s="33">
        <v>8.6642489999999993E-8</v>
      </c>
    </row>
    <row r="84" spans="1:31">
      <c r="A84" s="29" t="s">
        <v>134</v>
      </c>
      <c r="B84" s="29" t="s">
        <v>36</v>
      </c>
      <c r="C84" s="33">
        <v>4.7532651999999902E-8</v>
      </c>
      <c r="D84" s="33">
        <v>4.7027865000000003E-8</v>
      </c>
      <c r="E84" s="33">
        <v>4.4256375999999997E-8</v>
      </c>
      <c r="F84" s="33">
        <v>4.2294089999999997E-8</v>
      </c>
      <c r="G84" s="33">
        <v>4.2362101999999999E-8</v>
      </c>
      <c r="H84" s="33">
        <v>4.1670890000000001E-8</v>
      </c>
      <c r="I84" s="33">
        <v>4.3898252999999998E-8</v>
      </c>
      <c r="J84" s="33">
        <v>4.8354510000000001E-8</v>
      </c>
      <c r="K84" s="33">
        <v>6.6730609999999992E-8</v>
      </c>
      <c r="L84" s="33">
        <v>6.8655709999999996E-8</v>
      </c>
      <c r="M84" s="33">
        <v>6.8440203999999995E-8</v>
      </c>
      <c r="N84" s="33">
        <v>7.9564699999999995E-8</v>
      </c>
      <c r="O84" s="33">
        <v>7.7904409999999893E-8</v>
      </c>
      <c r="P84" s="33">
        <v>7.8136384999999999E-8</v>
      </c>
      <c r="Q84" s="33">
        <v>8.2027829999999991E-8</v>
      </c>
      <c r="R84" s="33">
        <v>8.5393529999999993E-8</v>
      </c>
      <c r="S84" s="33">
        <v>9.0822950000000009E-8</v>
      </c>
      <c r="T84" s="33">
        <v>8.8535475000000008E-8</v>
      </c>
      <c r="U84" s="33">
        <v>1.3178196E-7</v>
      </c>
      <c r="V84" s="33">
        <v>1.3143783000000001E-7</v>
      </c>
      <c r="W84" s="33">
        <v>1.2643743999999999E-7</v>
      </c>
      <c r="X84" s="33">
        <v>1.2284051999999999E-7</v>
      </c>
      <c r="Y84" s="33">
        <v>1.2928837999999999E-7</v>
      </c>
      <c r="Z84" s="33">
        <v>1.3127637999999999E-7</v>
      </c>
      <c r="AA84" s="33">
        <v>1.25663589999999E-7</v>
      </c>
      <c r="AB84" s="33">
        <v>1.29984969999999E-7</v>
      </c>
      <c r="AC84" s="33">
        <v>1.2413962E-7</v>
      </c>
      <c r="AD84" s="33">
        <v>1.5920929999999998E-7</v>
      </c>
      <c r="AE84" s="33">
        <v>1.5062458000000003E-7</v>
      </c>
    </row>
    <row r="85" spans="1:31">
      <c r="A85" s="29" t="s">
        <v>134</v>
      </c>
      <c r="B85" s="29" t="s">
        <v>73</v>
      </c>
      <c r="C85" s="33">
        <v>0</v>
      </c>
      <c r="D85" s="33">
        <v>0</v>
      </c>
      <c r="E85" s="33">
        <v>1.17532555E-7</v>
      </c>
      <c r="F85" s="33">
        <v>1.1735976999999989E-7</v>
      </c>
      <c r="G85" s="33">
        <v>1.2272998699999999E-7</v>
      </c>
      <c r="H85" s="33">
        <v>1.2428855999999989E-7</v>
      </c>
      <c r="I85" s="33">
        <v>1.2824857499999999E-7</v>
      </c>
      <c r="J85" s="33">
        <v>1.270179999999999E-7</v>
      </c>
      <c r="K85" s="33">
        <v>1.3280516999999999E-7</v>
      </c>
      <c r="L85" s="33">
        <v>1.392960299999999E-7</v>
      </c>
      <c r="M85" s="33">
        <v>1.4073180499999987E-7</v>
      </c>
      <c r="N85" s="33">
        <v>1.768039949999999E-7</v>
      </c>
      <c r="O85" s="33">
        <v>1.7556711100000001E-7</v>
      </c>
      <c r="P85" s="33">
        <v>1.758160199999999E-7</v>
      </c>
      <c r="Q85" s="33">
        <v>1.7711706999999979E-7</v>
      </c>
      <c r="R85" s="33">
        <v>1.9403410500000001E-7</v>
      </c>
      <c r="S85" s="33">
        <v>2.3572381400000001E-7</v>
      </c>
      <c r="T85" s="33">
        <v>2.2838991599999998E-7</v>
      </c>
      <c r="U85" s="33">
        <v>3.5411733E-7</v>
      </c>
      <c r="V85" s="33">
        <v>3.5654921999999902E-7</v>
      </c>
      <c r="W85" s="33">
        <v>3.242731E-7</v>
      </c>
      <c r="X85" s="33">
        <v>3.1396596999999999E-7</v>
      </c>
      <c r="Y85" s="33">
        <v>3.2760432999999903E-7</v>
      </c>
      <c r="Z85" s="33">
        <v>3.2512966999999997E-7</v>
      </c>
      <c r="AA85" s="33">
        <v>3.1205277999999996E-7</v>
      </c>
      <c r="AB85" s="33">
        <v>2.9974687000000005E-7</v>
      </c>
      <c r="AC85" s="33">
        <v>2.8677049999999897E-7</v>
      </c>
      <c r="AD85" s="33">
        <v>2.7740110999999898E-7</v>
      </c>
      <c r="AE85" s="33">
        <v>2.7583416999999999E-7</v>
      </c>
    </row>
    <row r="86" spans="1:31">
      <c r="A86" s="29" t="s">
        <v>134</v>
      </c>
      <c r="B86" s="29" t="s">
        <v>56</v>
      </c>
      <c r="C86" s="33">
        <v>1.3514242800000001E-3</v>
      </c>
      <c r="D86" s="33">
        <v>3.8340822999999896E-3</v>
      </c>
      <c r="E86" s="33">
        <v>2.3757427300000003E-3</v>
      </c>
      <c r="F86" s="33">
        <v>4.3517672400000002E-3</v>
      </c>
      <c r="G86" s="33">
        <v>1.1629834299999899E-2</v>
      </c>
      <c r="H86" s="33">
        <v>1.64507379699999E-2</v>
      </c>
      <c r="I86" s="33">
        <v>3.0557788999999998E-2</v>
      </c>
      <c r="J86" s="33">
        <v>3.3657918299999999E-2</v>
      </c>
      <c r="K86" s="33">
        <v>3.8531400400000006E-2</v>
      </c>
      <c r="L86" s="33">
        <v>4.9965175700000003E-2</v>
      </c>
      <c r="M86" s="33">
        <v>6.1727824999999993E-2</v>
      </c>
      <c r="N86" s="33">
        <v>6.7875074999999993E-2</v>
      </c>
      <c r="O86" s="33">
        <v>6.6556638599999982E-2</v>
      </c>
      <c r="P86" s="33">
        <v>7.8340531999999991E-2</v>
      </c>
      <c r="Q86" s="33">
        <v>8.0694011999999996E-2</v>
      </c>
      <c r="R86" s="33">
        <v>8.1599496999999993E-2</v>
      </c>
      <c r="S86" s="33">
        <v>8.4102322000000007E-2</v>
      </c>
      <c r="T86" s="33">
        <v>7.8918544000000007E-2</v>
      </c>
      <c r="U86" s="33">
        <v>9.5451880999999905E-2</v>
      </c>
      <c r="V86" s="33">
        <v>9.9131695000000006E-2</v>
      </c>
      <c r="W86" s="33">
        <v>9.6421464999999998E-2</v>
      </c>
      <c r="X86" s="33">
        <v>9.3442903999999993E-2</v>
      </c>
      <c r="Y86" s="33">
        <v>9.9950178999999889E-2</v>
      </c>
      <c r="Z86" s="33">
        <v>8.8130149999999907E-2</v>
      </c>
      <c r="AA86" s="33">
        <v>8.6305755999999997E-2</v>
      </c>
      <c r="AB86" s="33">
        <v>8.5670064000000004E-2</v>
      </c>
      <c r="AC86" s="33">
        <v>8.0494060000000006E-2</v>
      </c>
      <c r="AD86" s="33">
        <v>8.0589175999999998E-2</v>
      </c>
      <c r="AE86" s="33">
        <v>8.1984587000000012E-2</v>
      </c>
    </row>
    <row r="87" spans="1:31">
      <c r="A87" s="34" t="s">
        <v>138</v>
      </c>
      <c r="B87" s="34"/>
      <c r="C87" s="35">
        <v>55641.447219836693</v>
      </c>
      <c r="D87" s="35">
        <v>54652.565865493903</v>
      </c>
      <c r="E87" s="35">
        <v>53952.694349822435</v>
      </c>
      <c r="F87" s="35">
        <v>57556.135783478916</v>
      </c>
      <c r="G87" s="35">
        <v>54905.646758391158</v>
      </c>
      <c r="H87" s="35">
        <v>45592.586034915257</v>
      </c>
      <c r="I87" s="35">
        <v>54820.909514816522</v>
      </c>
      <c r="J87" s="35">
        <v>54690.309448010892</v>
      </c>
      <c r="K87" s="35">
        <v>44855.488935596928</v>
      </c>
      <c r="L87" s="35">
        <v>39229.722616961044</v>
      </c>
      <c r="M87" s="35">
        <v>37606.657564936009</v>
      </c>
      <c r="N87" s="35">
        <v>42787.267692135771</v>
      </c>
      <c r="O87" s="35">
        <v>40405.785899415081</v>
      </c>
      <c r="P87" s="35">
        <v>38592.511652653928</v>
      </c>
      <c r="Q87" s="35">
        <v>34522.910385775111</v>
      </c>
      <c r="R87" s="35">
        <v>29920.638143009197</v>
      </c>
      <c r="S87" s="35">
        <v>31782.981529979748</v>
      </c>
      <c r="T87" s="35">
        <v>27300.934296468648</v>
      </c>
      <c r="U87" s="35">
        <v>23635.719913457335</v>
      </c>
      <c r="V87" s="35">
        <v>23444.466782327225</v>
      </c>
      <c r="W87" s="35">
        <v>21403.436754080285</v>
      </c>
      <c r="X87" s="35">
        <v>21796.7171963771</v>
      </c>
      <c r="Y87" s="35">
        <v>21714.263772331356</v>
      </c>
      <c r="Z87" s="35">
        <v>20691.23474431163</v>
      </c>
      <c r="AA87" s="35">
        <v>19105.124576169772</v>
      </c>
      <c r="AB87" s="35">
        <v>18949.218163405265</v>
      </c>
      <c r="AC87" s="35">
        <v>17191.192348048622</v>
      </c>
      <c r="AD87" s="35">
        <v>16548.571023922974</v>
      </c>
      <c r="AE87" s="35">
        <v>14528.232550939312</v>
      </c>
    </row>
    <row r="90" spans="1:31" collapsed="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row>
    <row r="91" spans="1:3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row>
    <row r="92" spans="1:31">
      <c r="A92" s="29" t="s">
        <v>40</v>
      </c>
      <c r="B92" s="29" t="s">
        <v>70</v>
      </c>
      <c r="C92" s="37">
        <v>0.24773869790000003</v>
      </c>
      <c r="D92" s="37">
        <v>0.33829373999999984</v>
      </c>
      <c r="E92" s="37">
        <v>0.32663897949999998</v>
      </c>
      <c r="F92" s="37">
        <v>0.35922304469999999</v>
      </c>
      <c r="G92" s="37">
        <v>0.33880086699999989</v>
      </c>
      <c r="H92" s="37">
        <v>0.33098203799999998</v>
      </c>
      <c r="I92" s="37">
        <v>0.27892651599999996</v>
      </c>
      <c r="J92" s="37">
        <v>0.25804587469999984</v>
      </c>
      <c r="K92" s="37">
        <v>0.22276947870000002</v>
      </c>
      <c r="L92" s="37">
        <v>0.21073469799999989</v>
      </c>
      <c r="M92" s="37">
        <v>0.201323327</v>
      </c>
      <c r="N92" s="37">
        <v>0.2048250486999999</v>
      </c>
      <c r="O92" s="37">
        <v>0.17307161599999998</v>
      </c>
      <c r="P92" s="37">
        <v>0.14375845039999979</v>
      </c>
      <c r="Q92" s="37">
        <v>0.14749354799999997</v>
      </c>
      <c r="R92" s="37">
        <v>0.1437858296999999</v>
      </c>
      <c r="S92" s="37">
        <v>0.12823355459999988</v>
      </c>
      <c r="T92" s="37">
        <v>0.11870236899999989</v>
      </c>
      <c r="U92" s="37">
        <v>0.1088856997</v>
      </c>
      <c r="V92" s="37">
        <v>8.7552175399999904E-2</v>
      </c>
      <c r="W92" s="37">
        <v>4.5692203000000001E-2</v>
      </c>
      <c r="X92" s="37">
        <v>2.4472038000000002E-2</v>
      </c>
      <c r="Y92" s="37">
        <v>2.1230298999999998E-2</v>
      </c>
      <c r="Z92" s="37">
        <v>2.2916282999999999E-2</v>
      </c>
      <c r="AA92" s="37">
        <v>2.2296805999999999E-2</v>
      </c>
      <c r="AB92" s="37">
        <v>1.9971360999999899E-2</v>
      </c>
      <c r="AC92" s="37">
        <v>1.9447034999999998E-2</v>
      </c>
      <c r="AD92" s="37">
        <v>1.7932037000000001E-2</v>
      </c>
      <c r="AE92" s="37">
        <v>1.5515701E-2</v>
      </c>
    </row>
    <row r="93" spans="1:31">
      <c r="A93" s="29" t="s">
        <v>40</v>
      </c>
      <c r="B93" s="29" t="s">
        <v>72</v>
      </c>
      <c r="C93" s="33">
        <v>909.14001600000006</v>
      </c>
      <c r="D93" s="33">
        <v>2796.4322399999996</v>
      </c>
      <c r="E93" s="33">
        <v>3639.6205199999999</v>
      </c>
      <c r="F93" s="33">
        <v>10663.316315799999</v>
      </c>
      <c r="G93" s="33">
        <v>8349.6986366000001</v>
      </c>
      <c r="H93" s="33">
        <v>7045.3357919999999</v>
      </c>
      <c r="I93" s="33">
        <v>6699.0870295000004</v>
      </c>
      <c r="J93" s="33">
        <v>7315.1475549999996</v>
      </c>
      <c r="K93" s="33">
        <v>7285.0179769999995</v>
      </c>
      <c r="L93" s="33">
        <v>8018.0295340000002</v>
      </c>
      <c r="M93" s="33">
        <v>7578.4664544999996</v>
      </c>
      <c r="N93" s="33">
        <v>11874.3871144</v>
      </c>
      <c r="O93" s="33">
        <v>10929.3717167</v>
      </c>
      <c r="P93" s="33">
        <v>9398.6460699999989</v>
      </c>
      <c r="Q93" s="33">
        <v>11337.4244961</v>
      </c>
      <c r="R93" s="33">
        <v>10156.131069700001</v>
      </c>
      <c r="S93" s="33">
        <v>7929.6638683000001</v>
      </c>
      <c r="T93" s="33">
        <v>7125.5556500000002</v>
      </c>
      <c r="U93" s="33">
        <v>7612.560065300001</v>
      </c>
      <c r="V93" s="33">
        <v>5947.2230648000004</v>
      </c>
      <c r="W93" s="33">
        <v>6621.1966950000005</v>
      </c>
      <c r="X93" s="33">
        <v>7002.9092472000002</v>
      </c>
      <c r="Y93" s="33">
        <v>5325.8558929999999</v>
      </c>
      <c r="Z93" s="33">
        <v>6663.3330074999994</v>
      </c>
      <c r="AA93" s="33">
        <v>6124.6630962000008</v>
      </c>
      <c r="AB93" s="33">
        <v>5545.8701832999996</v>
      </c>
      <c r="AC93" s="33">
        <v>4576.1162180000001</v>
      </c>
      <c r="AD93" s="33">
        <v>5162.6331766000003</v>
      </c>
      <c r="AE93" s="33">
        <v>4327.7258837000008</v>
      </c>
    </row>
    <row r="94" spans="1:31">
      <c r="A94" s="29" t="s">
        <v>40</v>
      </c>
      <c r="B94" s="29" t="s">
        <v>76</v>
      </c>
      <c r="C94" s="33">
        <v>0.27064009526999988</v>
      </c>
      <c r="D94" s="33">
        <v>0.45172723768999989</v>
      </c>
      <c r="E94" s="33">
        <v>0.56959693187000004</v>
      </c>
      <c r="F94" s="33">
        <v>0.90000784437999903</v>
      </c>
      <c r="G94" s="33">
        <v>1.2256442377999999</v>
      </c>
      <c r="H94" s="33">
        <v>1.5919069633999976</v>
      </c>
      <c r="I94" s="33">
        <v>1.7576257063</v>
      </c>
      <c r="J94" s="33">
        <v>2.0623793031999975</v>
      </c>
      <c r="K94" s="33">
        <v>2.3626402744999986</v>
      </c>
      <c r="L94" s="33">
        <v>2.7302150436999999</v>
      </c>
      <c r="M94" s="33">
        <v>3.326679589999999</v>
      </c>
      <c r="N94" s="33">
        <v>3.8159203249999978</v>
      </c>
      <c r="O94" s="33">
        <v>4.1261979879999995</v>
      </c>
      <c r="P94" s="33">
        <v>4.2226314894999994</v>
      </c>
      <c r="Q94" s="33">
        <v>4.5938148829999976</v>
      </c>
      <c r="R94" s="33">
        <v>4.8561975799999981</v>
      </c>
      <c r="S94" s="33">
        <v>4.5406278899999997</v>
      </c>
      <c r="T94" s="33">
        <v>4.569278293</v>
      </c>
      <c r="U94" s="33">
        <v>4.5417773289999994</v>
      </c>
      <c r="V94" s="33">
        <v>4.5195247619999988</v>
      </c>
      <c r="W94" s="33">
        <v>4.5069518679999998</v>
      </c>
      <c r="X94" s="33">
        <v>4.5174055369999992</v>
      </c>
      <c r="Y94" s="33">
        <v>4.4517757179999968</v>
      </c>
      <c r="Z94" s="33">
        <v>4.597913396</v>
      </c>
      <c r="AA94" s="33">
        <v>4.4037083600000004</v>
      </c>
      <c r="AB94" s="33">
        <v>4.0986856739999995</v>
      </c>
      <c r="AC94" s="33">
        <v>4.0791419309999979</v>
      </c>
      <c r="AD94" s="33">
        <v>4.007670459999999</v>
      </c>
      <c r="AE94" s="33">
        <v>3.6939102679999993</v>
      </c>
    </row>
    <row r="95" spans="1:31">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row>
    <row r="96" spans="1:31">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3">
        <v>0</v>
      </c>
      <c r="D97" s="33">
        <v>0</v>
      </c>
      <c r="E97" s="33">
        <v>0</v>
      </c>
      <c r="F97" s="33">
        <v>0</v>
      </c>
      <c r="G97" s="33">
        <v>0</v>
      </c>
      <c r="H97" s="33">
        <v>0</v>
      </c>
      <c r="I97" s="33">
        <v>0</v>
      </c>
      <c r="J97" s="33">
        <v>0</v>
      </c>
      <c r="K97" s="33">
        <v>0</v>
      </c>
      <c r="L97" s="33">
        <v>0</v>
      </c>
      <c r="M97" s="33">
        <v>0</v>
      </c>
      <c r="N97" s="33">
        <v>0</v>
      </c>
      <c r="O97" s="33">
        <v>0</v>
      </c>
      <c r="P97" s="33">
        <v>0</v>
      </c>
      <c r="Q97" s="33">
        <v>0</v>
      </c>
      <c r="R97" s="33">
        <v>0</v>
      </c>
      <c r="S97" s="33">
        <v>0</v>
      </c>
      <c r="T97" s="33">
        <v>0</v>
      </c>
      <c r="U97" s="33">
        <v>0</v>
      </c>
      <c r="V97" s="33">
        <v>0</v>
      </c>
      <c r="W97" s="33">
        <v>0</v>
      </c>
      <c r="X97" s="33">
        <v>0</v>
      </c>
      <c r="Y97" s="33">
        <v>0</v>
      </c>
      <c r="Z97" s="33">
        <v>0</v>
      </c>
      <c r="AA97" s="33">
        <v>0</v>
      </c>
      <c r="AB97" s="33">
        <v>0</v>
      </c>
      <c r="AC97" s="33">
        <v>0</v>
      </c>
      <c r="AD97" s="33">
        <v>0</v>
      </c>
      <c r="AE97" s="33">
        <v>0</v>
      </c>
    </row>
    <row r="98" spans="1:31">
      <c r="A98" s="29" t="s">
        <v>130</v>
      </c>
      <c r="B98" s="29" t="s">
        <v>72</v>
      </c>
      <c r="C98" s="33">
        <v>648.58159599999999</v>
      </c>
      <c r="D98" s="33">
        <v>2201.0028399999997</v>
      </c>
      <c r="E98" s="33">
        <v>2711.33842</v>
      </c>
      <c r="F98" s="33">
        <v>6300.0623157999999</v>
      </c>
      <c r="G98" s="33">
        <v>4046.9346366</v>
      </c>
      <c r="H98" s="33">
        <v>3690.6749920000002</v>
      </c>
      <c r="I98" s="33">
        <v>4051.4552295000003</v>
      </c>
      <c r="J98" s="33">
        <v>3737.6593549999993</v>
      </c>
      <c r="K98" s="33">
        <v>4522.3309769999996</v>
      </c>
      <c r="L98" s="33">
        <v>4983.1990340000002</v>
      </c>
      <c r="M98" s="33">
        <v>4781.7864545000002</v>
      </c>
      <c r="N98" s="33">
        <v>7803.6703144000003</v>
      </c>
      <c r="O98" s="33">
        <v>7133.6975166999991</v>
      </c>
      <c r="P98" s="33">
        <v>5907.6968699999998</v>
      </c>
      <c r="Q98" s="33">
        <v>7775.6854960999999</v>
      </c>
      <c r="R98" s="33">
        <v>6800.3940696999998</v>
      </c>
      <c r="S98" s="33">
        <v>5907.5788683000001</v>
      </c>
      <c r="T98" s="33">
        <v>5187.2994500000004</v>
      </c>
      <c r="U98" s="33">
        <v>5642.4164653000007</v>
      </c>
      <c r="V98" s="33">
        <v>4534.9422648</v>
      </c>
      <c r="W98" s="33">
        <v>5045.2076950000001</v>
      </c>
      <c r="X98" s="33">
        <v>5390.6046471999998</v>
      </c>
      <c r="Y98" s="33">
        <v>4227.0196930000002</v>
      </c>
      <c r="Z98" s="33">
        <v>5579.6588075</v>
      </c>
      <c r="AA98" s="33">
        <v>5157.4083462000008</v>
      </c>
      <c r="AB98" s="33">
        <v>4738.2169332999993</v>
      </c>
      <c r="AC98" s="33">
        <v>3932.8016180000004</v>
      </c>
      <c r="AD98" s="33">
        <v>4584.4370766000002</v>
      </c>
      <c r="AE98" s="33">
        <v>3775.5185837000004</v>
      </c>
    </row>
    <row r="99" spans="1:31">
      <c r="A99" s="29" t="s">
        <v>130</v>
      </c>
      <c r="B99" s="29" t="s">
        <v>76</v>
      </c>
      <c r="C99" s="33">
        <v>9.5266494999999993E-2</v>
      </c>
      <c r="D99" s="33">
        <v>0.16011773099999999</v>
      </c>
      <c r="E99" s="33">
        <v>0.18767361900000001</v>
      </c>
      <c r="F99" s="33">
        <v>0.326930575</v>
      </c>
      <c r="G99" s="33">
        <v>0.44459546799999999</v>
      </c>
      <c r="H99" s="33">
        <v>0.59017867999999996</v>
      </c>
      <c r="I99" s="33">
        <v>0.64981903399999996</v>
      </c>
      <c r="J99" s="33">
        <v>0.76286347999999993</v>
      </c>
      <c r="K99" s="33">
        <v>0.84798432999999995</v>
      </c>
      <c r="L99" s="33">
        <v>0.96836808499999993</v>
      </c>
      <c r="M99" s="33">
        <v>1.12626421</v>
      </c>
      <c r="N99" s="33">
        <v>1.29340155</v>
      </c>
      <c r="O99" s="33">
        <v>1.3734497299999999</v>
      </c>
      <c r="P99" s="33">
        <v>1.38034251</v>
      </c>
      <c r="Q99" s="33">
        <v>1.4966378999999999</v>
      </c>
      <c r="R99" s="33">
        <v>1.5681349300000003</v>
      </c>
      <c r="S99" s="33">
        <v>1.5255294699999999</v>
      </c>
      <c r="T99" s="33">
        <v>1.5082283999999999</v>
      </c>
      <c r="U99" s="33">
        <v>1.4898816400000001</v>
      </c>
      <c r="V99" s="33">
        <v>1.4781932500000001</v>
      </c>
      <c r="W99" s="33">
        <v>1.4782608399999999</v>
      </c>
      <c r="X99" s="33">
        <v>1.4916752000000002</v>
      </c>
      <c r="Y99" s="33">
        <v>1.47643031</v>
      </c>
      <c r="Z99" s="33">
        <v>1.5513565599999999</v>
      </c>
      <c r="AA99" s="33">
        <v>1.4918262799999999</v>
      </c>
      <c r="AB99" s="33">
        <v>1.4293679699999999</v>
      </c>
      <c r="AC99" s="33">
        <v>1.37878846</v>
      </c>
      <c r="AD99" s="33">
        <v>1.4155864200000001</v>
      </c>
      <c r="AE99" s="33">
        <v>1.3414338299999991</v>
      </c>
    </row>
    <row r="100" spans="1:31">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3">
        <v>0</v>
      </c>
      <c r="D102" s="33">
        <v>2.8236799999999999E-2</v>
      </c>
      <c r="E102" s="33">
        <v>2.7321025999999998E-2</v>
      </c>
      <c r="F102" s="33">
        <v>3.2588435999999998E-2</v>
      </c>
      <c r="G102" s="33">
        <v>3.3091960000000004E-2</v>
      </c>
      <c r="H102" s="33">
        <v>3.1137655E-2</v>
      </c>
      <c r="I102" s="33">
        <v>2.8253429999999899E-2</v>
      </c>
      <c r="J102" s="33">
        <v>2.6910077999999997E-2</v>
      </c>
      <c r="K102" s="33">
        <v>2.5104885E-2</v>
      </c>
      <c r="L102" s="33">
        <v>2.4008722E-2</v>
      </c>
      <c r="M102" s="33">
        <v>2.2817813999999999E-2</v>
      </c>
      <c r="N102" s="33">
        <v>2.2111082000000001E-2</v>
      </c>
      <c r="O102" s="33">
        <v>2.0837112000000001E-2</v>
      </c>
      <c r="P102" s="33">
        <v>2.0017205999999899E-2</v>
      </c>
      <c r="Q102" s="33">
        <v>1.9071677999999998E-2</v>
      </c>
      <c r="R102" s="33">
        <v>1.8395357000000001E-2</v>
      </c>
      <c r="S102" s="33">
        <v>1.4874695999999901E-2</v>
      </c>
      <c r="T102" s="33">
        <v>1.4484982999999901E-2</v>
      </c>
      <c r="U102" s="33">
        <v>1.3778122E-2</v>
      </c>
      <c r="V102" s="33">
        <v>0</v>
      </c>
      <c r="W102" s="33">
        <v>0</v>
      </c>
      <c r="X102" s="33">
        <v>0</v>
      </c>
      <c r="Y102" s="33">
        <v>0</v>
      </c>
      <c r="Z102" s="33">
        <v>0</v>
      </c>
      <c r="AA102" s="33">
        <v>0</v>
      </c>
      <c r="AB102" s="33">
        <v>0</v>
      </c>
      <c r="AC102" s="33">
        <v>0</v>
      </c>
      <c r="AD102" s="33">
        <v>0</v>
      </c>
      <c r="AE102" s="33">
        <v>0</v>
      </c>
    </row>
    <row r="103" spans="1:31">
      <c r="A103" s="29" t="s">
        <v>131</v>
      </c>
      <c r="B103" s="29" t="s">
        <v>72</v>
      </c>
      <c r="C103" s="33">
        <v>260.55842000000001</v>
      </c>
      <c r="D103" s="33">
        <v>595.42939999999999</v>
      </c>
      <c r="E103" s="33">
        <v>928.28210000000001</v>
      </c>
      <c r="F103" s="33">
        <v>4363.2539999999999</v>
      </c>
      <c r="G103" s="33">
        <v>4302.7640000000001</v>
      </c>
      <c r="H103" s="33">
        <v>3354.6607999999997</v>
      </c>
      <c r="I103" s="33">
        <v>2647.6317999999997</v>
      </c>
      <c r="J103" s="33">
        <v>3577.4882000000002</v>
      </c>
      <c r="K103" s="33">
        <v>2762.6869999999999</v>
      </c>
      <c r="L103" s="33">
        <v>3034.8305</v>
      </c>
      <c r="M103" s="33">
        <v>2796.68</v>
      </c>
      <c r="N103" s="33">
        <v>4070.7167999999997</v>
      </c>
      <c r="O103" s="33">
        <v>3795.6742000000004</v>
      </c>
      <c r="P103" s="33">
        <v>3490.9492</v>
      </c>
      <c r="Q103" s="33">
        <v>3561.739</v>
      </c>
      <c r="R103" s="33">
        <v>3355.7370000000001</v>
      </c>
      <c r="S103" s="33">
        <v>2022.085</v>
      </c>
      <c r="T103" s="33">
        <v>1938.2562</v>
      </c>
      <c r="U103" s="33">
        <v>1970.1436000000001</v>
      </c>
      <c r="V103" s="33">
        <v>1412.2808</v>
      </c>
      <c r="W103" s="33">
        <v>1575.989</v>
      </c>
      <c r="X103" s="33">
        <v>1612.3046000000002</v>
      </c>
      <c r="Y103" s="33">
        <v>1098.8362</v>
      </c>
      <c r="Z103" s="33">
        <v>1083.6741999999999</v>
      </c>
      <c r="AA103" s="33">
        <v>967.25474999999994</v>
      </c>
      <c r="AB103" s="33">
        <v>807.65324999999996</v>
      </c>
      <c r="AC103" s="33">
        <v>643.31459999999993</v>
      </c>
      <c r="AD103" s="33">
        <v>578.1961</v>
      </c>
      <c r="AE103" s="33">
        <v>552.20730000000003</v>
      </c>
    </row>
    <row r="104" spans="1:31">
      <c r="A104" s="29" t="s">
        <v>131</v>
      </c>
      <c r="B104" s="29" t="s">
        <v>76</v>
      </c>
      <c r="C104" s="33">
        <v>4.0456120599999999E-2</v>
      </c>
      <c r="D104" s="33">
        <v>6.27089539999999E-2</v>
      </c>
      <c r="E104" s="33">
        <v>8.7863839999999999E-2</v>
      </c>
      <c r="F104" s="33">
        <v>0.15876763599999999</v>
      </c>
      <c r="G104" s="33">
        <v>0.23473712499999991</v>
      </c>
      <c r="H104" s="33">
        <v>0.30458132499999896</v>
      </c>
      <c r="I104" s="33">
        <v>0.35326897699999998</v>
      </c>
      <c r="J104" s="33">
        <v>0.42088124999999887</v>
      </c>
      <c r="K104" s="33">
        <v>0.50385362999999894</v>
      </c>
      <c r="L104" s="33">
        <v>0.60574467600000004</v>
      </c>
      <c r="M104" s="33">
        <v>0.76764048999999912</v>
      </c>
      <c r="N104" s="33">
        <v>0.86975258999999894</v>
      </c>
      <c r="O104" s="33">
        <v>0.94727908000000005</v>
      </c>
      <c r="P104" s="33">
        <v>1.0295716799999992</v>
      </c>
      <c r="Q104" s="33">
        <v>1.0778994599999989</v>
      </c>
      <c r="R104" s="33">
        <v>1.1631434099999991</v>
      </c>
      <c r="S104" s="33">
        <v>0.93785772999999995</v>
      </c>
      <c r="T104" s="33">
        <v>0.96808622999999994</v>
      </c>
      <c r="U104" s="33">
        <v>0.99508078</v>
      </c>
      <c r="V104" s="33">
        <v>1.01720798</v>
      </c>
      <c r="W104" s="33">
        <v>1.0481103299999999</v>
      </c>
      <c r="X104" s="33">
        <v>1.09248634</v>
      </c>
      <c r="Y104" s="33">
        <v>1.099886669999999</v>
      </c>
      <c r="Z104" s="33">
        <v>1.0612889700000001</v>
      </c>
      <c r="AA104" s="33">
        <v>0.98951913000000002</v>
      </c>
      <c r="AB104" s="33">
        <v>0.82647310000000007</v>
      </c>
      <c r="AC104" s="33">
        <v>0.86991603999999889</v>
      </c>
      <c r="AD104" s="33">
        <v>0.87713877000000007</v>
      </c>
      <c r="AE104" s="33">
        <v>0.79140036000000002</v>
      </c>
    </row>
    <row r="105" spans="1:31">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3">
        <v>0.12891361770000001</v>
      </c>
      <c r="D107" s="33">
        <v>0.19261395299999998</v>
      </c>
      <c r="E107" s="33">
        <v>0.18220648249999999</v>
      </c>
      <c r="F107" s="33">
        <v>0.208786847</v>
      </c>
      <c r="G107" s="33">
        <v>0.19367819949999993</v>
      </c>
      <c r="H107" s="33">
        <v>0.19162444799999998</v>
      </c>
      <c r="I107" s="33">
        <v>0.15932357000000003</v>
      </c>
      <c r="J107" s="33">
        <v>0.14598667599999987</v>
      </c>
      <c r="K107" s="33">
        <v>0.12424472030000001</v>
      </c>
      <c r="L107" s="33">
        <v>0.1191946289999999</v>
      </c>
      <c r="M107" s="33">
        <v>0.11421756600000001</v>
      </c>
      <c r="N107" s="33">
        <v>0.1184627786999999</v>
      </c>
      <c r="O107" s="33">
        <v>9.1591312999999994E-2</v>
      </c>
      <c r="P107" s="33">
        <v>8.1198527399999998E-2</v>
      </c>
      <c r="Q107" s="33">
        <v>8.4490236999999996E-2</v>
      </c>
      <c r="R107" s="33">
        <v>8.2607475699999988E-2</v>
      </c>
      <c r="S107" s="33">
        <v>7.3723730599999995E-2</v>
      </c>
      <c r="T107" s="33">
        <v>6.7129406000000003E-2</v>
      </c>
      <c r="U107" s="33">
        <v>6.2432204699999994E-2</v>
      </c>
      <c r="V107" s="33">
        <v>5.79519443999999E-2</v>
      </c>
      <c r="W107" s="33">
        <v>2.0157543E-2</v>
      </c>
      <c r="X107" s="33">
        <v>0</v>
      </c>
      <c r="Y107" s="33">
        <v>0</v>
      </c>
      <c r="Z107" s="33">
        <v>0</v>
      </c>
      <c r="AA107" s="33">
        <v>0</v>
      </c>
      <c r="AB107" s="33">
        <v>0</v>
      </c>
      <c r="AC107" s="33">
        <v>0</v>
      </c>
      <c r="AD107" s="33">
        <v>0</v>
      </c>
      <c r="AE107" s="33">
        <v>0</v>
      </c>
    </row>
    <row r="108" spans="1:31">
      <c r="A108" s="29" t="s">
        <v>132</v>
      </c>
      <c r="B108" s="29" t="s">
        <v>72</v>
      </c>
      <c r="C108" s="33">
        <v>0</v>
      </c>
      <c r="D108" s="33">
        <v>0</v>
      </c>
      <c r="E108" s="33">
        <v>0</v>
      </c>
      <c r="F108" s="33">
        <v>0</v>
      </c>
      <c r="G108" s="33">
        <v>0</v>
      </c>
      <c r="H108" s="33">
        <v>0</v>
      </c>
      <c r="I108" s="33">
        <v>0</v>
      </c>
      <c r="J108" s="33">
        <v>0</v>
      </c>
      <c r="K108" s="33">
        <v>0</v>
      </c>
      <c r="L108" s="33">
        <v>0</v>
      </c>
      <c r="M108" s="33">
        <v>0</v>
      </c>
      <c r="N108" s="33">
        <v>0</v>
      </c>
      <c r="O108" s="33">
        <v>0</v>
      </c>
      <c r="P108" s="33">
        <v>0</v>
      </c>
      <c r="Q108" s="33">
        <v>0</v>
      </c>
      <c r="R108" s="33">
        <v>0</v>
      </c>
      <c r="S108" s="33">
        <v>0</v>
      </c>
      <c r="T108" s="33">
        <v>0</v>
      </c>
      <c r="U108" s="33">
        <v>0</v>
      </c>
      <c r="V108" s="33">
        <v>0</v>
      </c>
      <c r="W108" s="33">
        <v>0</v>
      </c>
      <c r="X108" s="33">
        <v>0</v>
      </c>
      <c r="Y108" s="33">
        <v>0</v>
      </c>
      <c r="Z108" s="33">
        <v>0</v>
      </c>
      <c r="AA108" s="33">
        <v>0</v>
      </c>
      <c r="AB108" s="33">
        <v>0</v>
      </c>
      <c r="AC108" s="33">
        <v>0</v>
      </c>
      <c r="AD108" s="33">
        <v>0</v>
      </c>
      <c r="AE108" s="33">
        <v>0</v>
      </c>
    </row>
    <row r="109" spans="1:31">
      <c r="A109" s="29" t="s">
        <v>132</v>
      </c>
      <c r="B109" s="29" t="s">
        <v>76</v>
      </c>
      <c r="C109" s="33">
        <v>6.5182054699999992E-2</v>
      </c>
      <c r="D109" s="33">
        <v>0.1052470646</v>
      </c>
      <c r="E109" s="33">
        <v>0.1406349744</v>
      </c>
      <c r="F109" s="33">
        <v>0.22752918599999902</v>
      </c>
      <c r="G109" s="33">
        <v>0.31822509200000004</v>
      </c>
      <c r="H109" s="33">
        <v>0.42699680999999989</v>
      </c>
      <c r="I109" s="33">
        <v>0.46416128000000001</v>
      </c>
      <c r="J109" s="33">
        <v>0.55023221699999891</v>
      </c>
      <c r="K109" s="33">
        <v>0.65612355999999994</v>
      </c>
      <c r="L109" s="33">
        <v>0.75775862999999999</v>
      </c>
      <c r="M109" s="33">
        <v>0.95722091600000003</v>
      </c>
      <c r="N109" s="33">
        <v>1.135935713999999</v>
      </c>
      <c r="O109" s="33">
        <v>1.2601187</v>
      </c>
      <c r="P109" s="33">
        <v>1.26655187</v>
      </c>
      <c r="Q109" s="33">
        <v>1.4146215799999999</v>
      </c>
      <c r="R109" s="33">
        <v>1.50434238</v>
      </c>
      <c r="S109" s="33">
        <v>1.4617258200000001</v>
      </c>
      <c r="T109" s="33">
        <v>1.4918779799999999</v>
      </c>
      <c r="U109" s="33">
        <v>1.46887371</v>
      </c>
      <c r="V109" s="33">
        <v>1.457513829999999</v>
      </c>
      <c r="W109" s="33">
        <v>1.477916779999999</v>
      </c>
      <c r="X109" s="33">
        <v>1.4309023999999999</v>
      </c>
      <c r="Y109" s="33">
        <v>1.38710855</v>
      </c>
      <c r="Z109" s="33">
        <v>1.48715325</v>
      </c>
      <c r="AA109" s="33">
        <v>1.42707568</v>
      </c>
      <c r="AB109" s="33">
        <v>1.3688251199999999</v>
      </c>
      <c r="AC109" s="33">
        <v>1.3774184899999988</v>
      </c>
      <c r="AD109" s="33">
        <v>1.2770968399999991</v>
      </c>
      <c r="AE109" s="33">
        <v>1.1573094500000001</v>
      </c>
    </row>
    <row r="110" spans="1:31">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3">
        <v>0.1188250802</v>
      </c>
      <c r="D112" s="33">
        <v>0.11744298699999987</v>
      </c>
      <c r="E112" s="33">
        <v>0.11711147099999999</v>
      </c>
      <c r="F112" s="33">
        <v>0.11784776170000001</v>
      </c>
      <c r="G112" s="33">
        <v>0.11203070749999999</v>
      </c>
      <c r="H112" s="33">
        <v>0.10821993499999999</v>
      </c>
      <c r="I112" s="33">
        <v>9.1349515999999992E-2</v>
      </c>
      <c r="J112" s="33">
        <v>8.5149120699999997E-2</v>
      </c>
      <c r="K112" s="33">
        <v>7.3419873400000002E-2</v>
      </c>
      <c r="L112" s="33">
        <v>6.7531346999999992E-2</v>
      </c>
      <c r="M112" s="33">
        <v>6.4287946999999998E-2</v>
      </c>
      <c r="N112" s="33">
        <v>6.4251188000000001E-2</v>
      </c>
      <c r="O112" s="33">
        <v>6.0643190999999999E-2</v>
      </c>
      <c r="P112" s="33">
        <v>4.2542716999999897E-2</v>
      </c>
      <c r="Q112" s="33">
        <v>4.3931632999999998E-2</v>
      </c>
      <c r="R112" s="33">
        <v>4.2782996999999899E-2</v>
      </c>
      <c r="S112" s="33">
        <v>3.9635127999999999E-2</v>
      </c>
      <c r="T112" s="33">
        <v>3.708798E-2</v>
      </c>
      <c r="U112" s="33">
        <v>3.2675373000000001E-2</v>
      </c>
      <c r="V112" s="33">
        <v>2.9600231000000001E-2</v>
      </c>
      <c r="W112" s="33">
        <v>2.5534659999999997E-2</v>
      </c>
      <c r="X112" s="33">
        <v>2.4472038000000002E-2</v>
      </c>
      <c r="Y112" s="33">
        <v>2.1230298999999998E-2</v>
      </c>
      <c r="Z112" s="33">
        <v>2.2916282999999999E-2</v>
      </c>
      <c r="AA112" s="33">
        <v>2.2296805999999999E-2</v>
      </c>
      <c r="AB112" s="33">
        <v>1.9971360999999899E-2</v>
      </c>
      <c r="AC112" s="33">
        <v>1.9447034999999998E-2</v>
      </c>
      <c r="AD112" s="33">
        <v>1.7932037000000001E-2</v>
      </c>
      <c r="AE112" s="33">
        <v>1.5515701E-2</v>
      </c>
    </row>
    <row r="113" spans="1:31">
      <c r="A113" s="29" t="s">
        <v>133</v>
      </c>
      <c r="B113" s="29" t="s">
        <v>72</v>
      </c>
      <c r="C113" s="33">
        <v>0</v>
      </c>
      <c r="D113" s="33">
        <v>0</v>
      </c>
      <c r="E113" s="33">
        <v>0</v>
      </c>
      <c r="F113" s="33">
        <v>0</v>
      </c>
      <c r="G113" s="33">
        <v>0</v>
      </c>
      <c r="H113" s="33">
        <v>0</v>
      </c>
      <c r="I113" s="33">
        <v>0</v>
      </c>
      <c r="J113" s="33">
        <v>0</v>
      </c>
      <c r="K113" s="33">
        <v>0</v>
      </c>
      <c r="L113" s="33">
        <v>0</v>
      </c>
      <c r="M113" s="33">
        <v>0</v>
      </c>
      <c r="N113" s="33">
        <v>0</v>
      </c>
      <c r="O113" s="33">
        <v>0</v>
      </c>
      <c r="P113" s="33">
        <v>0</v>
      </c>
      <c r="Q113" s="33">
        <v>0</v>
      </c>
      <c r="R113" s="33">
        <v>0</v>
      </c>
      <c r="S113" s="33">
        <v>0</v>
      </c>
      <c r="T113" s="33">
        <v>0</v>
      </c>
      <c r="U113" s="33">
        <v>0</v>
      </c>
      <c r="V113" s="33">
        <v>0</v>
      </c>
      <c r="W113" s="33">
        <v>0</v>
      </c>
      <c r="X113" s="33">
        <v>0</v>
      </c>
      <c r="Y113" s="33">
        <v>0</v>
      </c>
      <c r="Z113" s="33">
        <v>0</v>
      </c>
      <c r="AA113" s="33">
        <v>0</v>
      </c>
      <c r="AB113" s="33">
        <v>0</v>
      </c>
      <c r="AC113" s="33">
        <v>0</v>
      </c>
      <c r="AD113" s="33">
        <v>0</v>
      </c>
      <c r="AE113" s="33">
        <v>0</v>
      </c>
    </row>
    <row r="114" spans="1:31">
      <c r="A114" s="29" t="s">
        <v>133</v>
      </c>
      <c r="B114" s="29" t="s">
        <v>76</v>
      </c>
      <c r="C114" s="33">
        <v>6.8145180399999908E-2</v>
      </c>
      <c r="D114" s="33">
        <v>0.119117547</v>
      </c>
      <c r="E114" s="33">
        <v>0.15065087329999999</v>
      </c>
      <c r="F114" s="33">
        <v>0.18161882030000001</v>
      </c>
      <c r="G114" s="33">
        <v>0.21442709800000001</v>
      </c>
      <c r="H114" s="33">
        <v>0.250815343999999</v>
      </c>
      <c r="I114" s="33">
        <v>0.254316653</v>
      </c>
      <c r="J114" s="33">
        <v>0.28891053899999997</v>
      </c>
      <c r="K114" s="33">
        <v>0.309189304</v>
      </c>
      <c r="L114" s="33">
        <v>0.33971374099999996</v>
      </c>
      <c r="M114" s="33">
        <v>0.40291797000000001</v>
      </c>
      <c r="N114" s="33">
        <v>0.43698455999999986</v>
      </c>
      <c r="O114" s="33">
        <v>0.46704448799999998</v>
      </c>
      <c r="P114" s="33">
        <v>0.45375129500000005</v>
      </c>
      <c r="Q114" s="33">
        <v>0.509961093999999</v>
      </c>
      <c r="R114" s="33">
        <v>0.52456541999999895</v>
      </c>
      <c r="S114" s="33">
        <v>0.51657317999999985</v>
      </c>
      <c r="T114" s="33">
        <v>0.50823531999999993</v>
      </c>
      <c r="U114" s="33">
        <v>0.47563953000000003</v>
      </c>
      <c r="V114" s="33">
        <v>0.44969934</v>
      </c>
      <c r="W114" s="33">
        <v>0.389500403</v>
      </c>
      <c r="X114" s="33">
        <v>0.39212050699999995</v>
      </c>
      <c r="Y114" s="33">
        <v>0.37091344299999901</v>
      </c>
      <c r="Z114" s="33">
        <v>0.39455237599999998</v>
      </c>
      <c r="AA114" s="33">
        <v>0.39347135999999999</v>
      </c>
      <c r="AB114" s="33">
        <v>0.37350051399999989</v>
      </c>
      <c r="AC114" s="33">
        <v>0.35805197700000002</v>
      </c>
      <c r="AD114" s="33">
        <v>0.34329578400000005</v>
      </c>
      <c r="AE114" s="33">
        <v>0.30730901200000005</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3">
        <v>0</v>
      </c>
      <c r="D117" s="33">
        <v>0</v>
      </c>
      <c r="E117" s="33">
        <v>0</v>
      </c>
      <c r="F117" s="33">
        <v>0</v>
      </c>
      <c r="G117" s="33">
        <v>0</v>
      </c>
      <c r="H117" s="33">
        <v>0</v>
      </c>
      <c r="I117" s="33">
        <v>0</v>
      </c>
      <c r="J117" s="33">
        <v>0</v>
      </c>
      <c r="K117" s="33">
        <v>0</v>
      </c>
      <c r="L117" s="33">
        <v>0</v>
      </c>
      <c r="M117" s="33">
        <v>0</v>
      </c>
      <c r="N117" s="33">
        <v>0</v>
      </c>
      <c r="O117" s="33">
        <v>0</v>
      </c>
      <c r="P117" s="33">
        <v>0</v>
      </c>
      <c r="Q117" s="33">
        <v>0</v>
      </c>
      <c r="R117" s="33">
        <v>0</v>
      </c>
      <c r="S117" s="33">
        <v>0</v>
      </c>
      <c r="T117" s="33">
        <v>0</v>
      </c>
      <c r="U117" s="33">
        <v>0</v>
      </c>
      <c r="V117" s="33">
        <v>0</v>
      </c>
      <c r="W117" s="33">
        <v>0</v>
      </c>
      <c r="X117" s="33">
        <v>0</v>
      </c>
      <c r="Y117" s="33">
        <v>0</v>
      </c>
      <c r="Z117" s="33">
        <v>0</v>
      </c>
      <c r="AA117" s="33">
        <v>0</v>
      </c>
      <c r="AB117" s="33">
        <v>0</v>
      </c>
      <c r="AC117" s="33">
        <v>0</v>
      </c>
      <c r="AD117" s="33">
        <v>0</v>
      </c>
      <c r="AE117" s="33">
        <v>0</v>
      </c>
    </row>
    <row r="118" spans="1:31">
      <c r="A118" s="29" t="s">
        <v>134</v>
      </c>
      <c r="B118" s="29" t="s">
        <v>72</v>
      </c>
      <c r="C118" s="33">
        <v>0</v>
      </c>
      <c r="D118" s="33">
        <v>0</v>
      </c>
      <c r="E118" s="33">
        <v>0</v>
      </c>
      <c r="F118" s="33">
        <v>0</v>
      </c>
      <c r="G118" s="33">
        <v>0</v>
      </c>
      <c r="H118" s="33">
        <v>0</v>
      </c>
      <c r="I118" s="33">
        <v>0</v>
      </c>
      <c r="J118" s="33">
        <v>0</v>
      </c>
      <c r="K118" s="33">
        <v>0</v>
      </c>
      <c r="L118" s="33">
        <v>0</v>
      </c>
      <c r="M118" s="33">
        <v>0</v>
      </c>
      <c r="N118" s="33">
        <v>0</v>
      </c>
      <c r="O118" s="33">
        <v>0</v>
      </c>
      <c r="P118" s="33">
        <v>0</v>
      </c>
      <c r="Q118" s="33">
        <v>0</v>
      </c>
      <c r="R118" s="33">
        <v>0</v>
      </c>
      <c r="S118" s="33">
        <v>0</v>
      </c>
      <c r="T118" s="33">
        <v>0</v>
      </c>
      <c r="U118" s="33">
        <v>0</v>
      </c>
      <c r="V118" s="33">
        <v>0</v>
      </c>
      <c r="W118" s="33">
        <v>0</v>
      </c>
      <c r="X118" s="33">
        <v>0</v>
      </c>
      <c r="Y118" s="33">
        <v>0</v>
      </c>
      <c r="Z118" s="33">
        <v>0</v>
      </c>
      <c r="AA118" s="33">
        <v>0</v>
      </c>
      <c r="AB118" s="33">
        <v>0</v>
      </c>
      <c r="AC118" s="33">
        <v>0</v>
      </c>
      <c r="AD118" s="33">
        <v>0</v>
      </c>
      <c r="AE118" s="33">
        <v>0</v>
      </c>
    </row>
    <row r="119" spans="1:31">
      <c r="A119" s="29" t="s">
        <v>134</v>
      </c>
      <c r="B119" s="29" t="s">
        <v>76</v>
      </c>
      <c r="C119" s="33">
        <v>1.5902445699999901E-3</v>
      </c>
      <c r="D119" s="33">
        <v>4.5359410899999996E-3</v>
      </c>
      <c r="E119" s="33">
        <v>2.7736251699999998E-3</v>
      </c>
      <c r="F119" s="33">
        <v>5.1616270799999999E-3</v>
      </c>
      <c r="G119" s="33">
        <v>1.36594548E-2</v>
      </c>
      <c r="H119" s="33">
        <v>1.9334804399999999E-2</v>
      </c>
      <c r="I119" s="33">
        <v>3.6059762300000006E-2</v>
      </c>
      <c r="J119" s="33">
        <v>3.9491817200000001E-2</v>
      </c>
      <c r="K119" s="33">
        <v>4.5489450499999896E-2</v>
      </c>
      <c r="L119" s="33">
        <v>5.8629911699999995E-2</v>
      </c>
      <c r="M119" s="33">
        <v>7.2636004000000004E-2</v>
      </c>
      <c r="N119" s="33">
        <v>7.9845911000000006E-2</v>
      </c>
      <c r="O119" s="33">
        <v>7.8305989999999895E-2</v>
      </c>
      <c r="P119" s="33">
        <v>9.2414134500000009E-2</v>
      </c>
      <c r="Q119" s="33">
        <v>9.4694849000000011E-2</v>
      </c>
      <c r="R119" s="33">
        <v>9.6011439999999906E-2</v>
      </c>
      <c r="S119" s="33">
        <v>9.8941689999999888E-2</v>
      </c>
      <c r="T119" s="33">
        <v>9.2850363000000005E-2</v>
      </c>
      <c r="U119" s="33">
        <v>0.1123016689999998</v>
      </c>
      <c r="V119" s="33">
        <v>0.116910362</v>
      </c>
      <c r="W119" s="33">
        <v>0.11316351500000001</v>
      </c>
      <c r="X119" s="33">
        <v>0.11022109000000001</v>
      </c>
      <c r="Y119" s="33">
        <v>0.117436744999999</v>
      </c>
      <c r="Z119" s="33">
        <v>0.10356224</v>
      </c>
      <c r="AA119" s="33">
        <v>0.10181591</v>
      </c>
      <c r="AB119" s="33">
        <v>0.10051897</v>
      </c>
      <c r="AC119" s="33">
        <v>9.4966964000000001E-2</v>
      </c>
      <c r="AD119" s="33">
        <v>9.4552646000000004E-2</v>
      </c>
      <c r="AE119" s="33">
        <v>9.6457615999999899E-2</v>
      </c>
    </row>
    <row r="121" spans="1:31" collapsed="1"/>
  </sheetData>
  <sheetProtection algorithmName="SHA-512" hashValue="y5dfov8O24HsA/ygPvqC4hj0PC4FZfx3LpnoXqpxEm35O6gAqQcEF01szipgIWkWZdqhqXUIfEitjIh0VpQNKQ==" saltValue="afYdYJzIbbN5FWg6MMftyw==" spinCount="100000" sheet="1" objects="1" scenarios="1"/>
  <mergeCells count="6">
    <mergeCell ref="A17:B17"/>
    <mergeCell ref="A31:B31"/>
    <mergeCell ref="A45:B45"/>
    <mergeCell ref="A59:B59"/>
    <mergeCell ref="A73:B73"/>
    <mergeCell ref="A87:B87"/>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7" tint="0.39997558519241921"/>
  </sheetPr>
  <dimension ref="A1:AE87"/>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161</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30</v>
      </c>
      <c r="B2" s="38" t="s">
        <v>144</v>
      </c>
      <c r="C2" s="38"/>
      <c r="D2" s="38"/>
      <c r="E2" s="38"/>
      <c r="F2" s="38"/>
      <c r="G2" s="38"/>
      <c r="H2" s="38"/>
      <c r="I2" s="38"/>
      <c r="J2" s="38"/>
      <c r="K2" s="38"/>
      <c r="L2" s="38"/>
      <c r="M2" s="38"/>
      <c r="N2" s="38"/>
      <c r="O2" s="38"/>
      <c r="P2" s="38"/>
      <c r="Q2" s="38"/>
      <c r="R2" s="38"/>
      <c r="S2" s="38"/>
      <c r="T2" s="38"/>
      <c r="U2" s="38"/>
      <c r="V2" s="38"/>
    </row>
    <row r="3" spans="1:31">
      <c r="B3" s="38"/>
      <c r="C3" s="38"/>
      <c r="D3" s="38"/>
      <c r="E3" s="38"/>
      <c r="F3" s="38"/>
      <c r="G3" s="38"/>
      <c r="H3" s="38"/>
      <c r="I3" s="38"/>
      <c r="J3" s="38"/>
      <c r="K3" s="38"/>
      <c r="L3" s="38"/>
      <c r="M3" s="38"/>
      <c r="N3" s="38"/>
      <c r="O3" s="38"/>
      <c r="P3" s="38"/>
      <c r="Q3" s="38"/>
      <c r="R3" s="38"/>
      <c r="S3" s="38"/>
      <c r="T3" s="38"/>
      <c r="U3" s="38"/>
      <c r="V3" s="3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0</v>
      </c>
      <c r="D6" s="33">
        <v>0</v>
      </c>
      <c r="E6" s="33">
        <v>0</v>
      </c>
      <c r="F6" s="33">
        <v>-100417.28858617088</v>
      </c>
      <c r="G6" s="33">
        <v>-53168.239366920126</v>
      </c>
      <c r="H6" s="33">
        <v>129925.74054577279</v>
      </c>
      <c r="I6" s="33">
        <v>-99953.8627248212</v>
      </c>
      <c r="J6" s="33">
        <v>-212174.69564942986</v>
      </c>
      <c r="K6" s="33">
        <v>-216037.29326662736</v>
      </c>
      <c r="L6" s="33">
        <v>-214047.11957226315</v>
      </c>
      <c r="M6" s="33">
        <v>178646.71011636592</v>
      </c>
      <c r="N6" s="33">
        <v>329839.3153476817</v>
      </c>
      <c r="O6" s="33">
        <v>183933.27077974172</v>
      </c>
      <c r="P6" s="33">
        <v>-111904.15366700009</v>
      </c>
      <c r="Q6" s="33">
        <v>-5891.032098591606</v>
      </c>
      <c r="R6" s="33">
        <v>-2.0846029971876264E-3</v>
      </c>
      <c r="S6" s="33">
        <v>-5.69611273567382E-4</v>
      </c>
      <c r="T6" s="33">
        <v>-5.4352220738607604E-4</v>
      </c>
      <c r="U6" s="33">
        <v>-5.20015560472629E-4</v>
      </c>
      <c r="V6" s="33">
        <v>-4.9481054152376099E-4</v>
      </c>
      <c r="W6" s="33">
        <v>239835.44155163952</v>
      </c>
      <c r="X6" s="33">
        <v>0</v>
      </c>
      <c r="Y6" s="33">
        <v>0</v>
      </c>
      <c r="Z6" s="33">
        <v>0</v>
      </c>
      <c r="AA6" s="33">
        <v>0</v>
      </c>
      <c r="AB6" s="33">
        <v>0</v>
      </c>
      <c r="AC6" s="33">
        <v>0</v>
      </c>
      <c r="AD6" s="33">
        <v>0</v>
      </c>
      <c r="AE6" s="33">
        <v>0</v>
      </c>
    </row>
    <row r="7" spans="1:31">
      <c r="A7" s="29" t="s">
        <v>40</v>
      </c>
      <c r="B7" s="29" t="s">
        <v>71</v>
      </c>
      <c r="C7" s="33">
        <v>0</v>
      </c>
      <c r="D7" s="33">
        <v>0</v>
      </c>
      <c r="E7" s="33">
        <v>0</v>
      </c>
      <c r="F7" s="33">
        <v>-118511.80846977097</v>
      </c>
      <c r="G7" s="33">
        <v>-113083.78666277551</v>
      </c>
      <c r="H7" s="33">
        <v>-144253.97020571952</v>
      </c>
      <c r="I7" s="33">
        <v>166822.73572001522</v>
      </c>
      <c r="J7" s="33">
        <v>449047.18774095521</v>
      </c>
      <c r="K7" s="33">
        <v>-91789.979130818727</v>
      </c>
      <c r="L7" s="33">
        <v>-68541.032170191582</v>
      </c>
      <c r="M7" s="33">
        <v>-32788.368442766798</v>
      </c>
      <c r="N7" s="33">
        <v>-3.9556471662733792E-3</v>
      </c>
      <c r="O7" s="33">
        <v>-3.7744724853993779E-3</v>
      </c>
      <c r="P7" s="33">
        <v>-3.6015958815808014E-3</v>
      </c>
      <c r="Q7" s="33">
        <v>-3.4458314223503247E-3</v>
      </c>
      <c r="R7" s="33">
        <v>-3.2788128696439409E-3</v>
      </c>
      <c r="S7" s="33">
        <v>190672.81536810275</v>
      </c>
      <c r="T7" s="33">
        <v>363063.5483328611</v>
      </c>
      <c r="U7" s="33">
        <v>-2.8562295723836726E-3</v>
      </c>
      <c r="V7" s="33">
        <v>-2.717788867977041E-3</v>
      </c>
      <c r="W7" s="33">
        <v>-2.593309987495249E-3</v>
      </c>
      <c r="X7" s="33">
        <v>-2.4745324298309102E-3</v>
      </c>
      <c r="Y7" s="33">
        <v>-2.3675120370788747E-3</v>
      </c>
      <c r="Z7" s="33">
        <v>-2.2527593444825076E-3</v>
      </c>
      <c r="AA7" s="33">
        <v>-2.1495795263221699E-3</v>
      </c>
      <c r="AB7" s="33">
        <v>-2.0511255013992116E-3</v>
      </c>
      <c r="AC7" s="33">
        <v>-1.4445756320909833E-3</v>
      </c>
      <c r="AD7" s="33">
        <v>0</v>
      </c>
      <c r="AE7" s="33">
        <v>0</v>
      </c>
    </row>
    <row r="8" spans="1:31">
      <c r="A8" s="29" t="s">
        <v>40</v>
      </c>
      <c r="B8" s="29" t="s">
        <v>20</v>
      </c>
      <c r="C8" s="33">
        <v>8.9399688355517202E-5</v>
      </c>
      <c r="D8" s="33">
        <v>8.5305046106798796E-5</v>
      </c>
      <c r="E8" s="33">
        <v>8.8609663792303098E-5</v>
      </c>
      <c r="F8" s="33">
        <v>9.2772046167832902E-5</v>
      </c>
      <c r="G8" s="33">
        <v>8.8522944781391309E-5</v>
      </c>
      <c r="H8" s="33">
        <v>8.4468458727240796E-5</v>
      </c>
      <c r="I8" s="33">
        <v>8.1833873595113594E-5</v>
      </c>
      <c r="J8" s="33">
        <v>8.5000221501179492E-5</v>
      </c>
      <c r="K8" s="33">
        <v>8.1107081552804407E-5</v>
      </c>
      <c r="L8" s="33">
        <v>7.7392253359268902E-5</v>
      </c>
      <c r="M8" s="33">
        <v>7.540750646402769E-5</v>
      </c>
      <c r="N8" s="33">
        <v>1.1524060375436691E-4</v>
      </c>
      <c r="O8" s="33">
        <v>1.0996240811878511E-4</v>
      </c>
      <c r="P8" s="33">
        <v>1.049259619036323E-4</v>
      </c>
      <c r="Q8" s="33">
        <v>1.0038804697576899E-4</v>
      </c>
      <c r="R8" s="33">
        <v>9.8551628027337789E-5</v>
      </c>
      <c r="S8" s="33">
        <v>1.7677766222445101E-4</v>
      </c>
      <c r="T8" s="33">
        <v>1.6868097533785488E-4</v>
      </c>
      <c r="U8" s="33">
        <v>2.1546667810765202E-4</v>
      </c>
      <c r="V8" s="33">
        <v>2.0502306426729548E-4</v>
      </c>
      <c r="W8" s="33">
        <v>2.6337878366963996E-4</v>
      </c>
      <c r="X8" s="33">
        <v>2.5172862888535747E-4</v>
      </c>
      <c r="Y8" s="33">
        <v>2.4304788584056988E-4</v>
      </c>
      <c r="Z8" s="33">
        <v>2.3126741803586472E-4</v>
      </c>
      <c r="AA8" s="33">
        <v>2.3269002594040442E-4</v>
      </c>
      <c r="AB8" s="33">
        <v>2.757484369233762E-4</v>
      </c>
      <c r="AC8" s="33">
        <v>2.64216879324596E-4</v>
      </c>
      <c r="AD8" s="33">
        <v>3.1360225423913231E-4</v>
      </c>
      <c r="AE8" s="33">
        <v>2.992387920937792E-4</v>
      </c>
    </row>
    <row r="9" spans="1:31">
      <c r="A9" s="29" t="s">
        <v>40</v>
      </c>
      <c r="B9" s="29" t="s">
        <v>32</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40</v>
      </c>
      <c r="B10" s="29" t="s">
        <v>66</v>
      </c>
      <c r="C10" s="33">
        <v>3.830796108011888E-4</v>
      </c>
      <c r="D10" s="33">
        <v>3.7296474125625867E-4</v>
      </c>
      <c r="E10" s="33">
        <v>3.5868822175236437E-4</v>
      </c>
      <c r="F10" s="33">
        <v>3.4130269694655508E-4</v>
      </c>
      <c r="G10" s="33">
        <v>3.2567051222392643E-4</v>
      </c>
      <c r="H10" s="33">
        <v>3.1075430543346341E-4</v>
      </c>
      <c r="I10" s="33">
        <v>2.9731457539963746E-4</v>
      </c>
      <c r="J10" s="33">
        <v>2.8789457642910298E-4</v>
      </c>
      <c r="K10" s="33">
        <v>2.8289406466003639E-4</v>
      </c>
      <c r="L10" s="33">
        <v>2.832155118214553E-4</v>
      </c>
      <c r="M10" s="33">
        <v>2.8538500957103833E-4</v>
      </c>
      <c r="N10" s="33">
        <v>3.5873623456757989E-4</v>
      </c>
      <c r="O10" s="33">
        <v>3.4230556719919749E-4</v>
      </c>
      <c r="P10" s="33">
        <v>3.2662744948751726E-4</v>
      </c>
      <c r="Q10" s="33">
        <v>3.1429522702566294E-4</v>
      </c>
      <c r="R10" s="33">
        <v>3.0748283915675979E-4</v>
      </c>
      <c r="S10" s="33">
        <v>5.9121698264660719E-4</v>
      </c>
      <c r="T10" s="33">
        <v>5.6650473692120842E-4</v>
      </c>
      <c r="U10" s="33">
        <v>4083.3929832122876</v>
      </c>
      <c r="V10" s="33">
        <v>3885.4719874944153</v>
      </c>
      <c r="W10" s="33">
        <v>3922.6099017781967</v>
      </c>
      <c r="X10" s="33">
        <v>3742.9483948191532</v>
      </c>
      <c r="Y10" s="33">
        <v>3879.6498672553603</v>
      </c>
      <c r="Z10" s="33">
        <v>7506.817629879748</v>
      </c>
      <c r="AA10" s="33">
        <v>8900.9408600442021</v>
      </c>
      <c r="AB10" s="33">
        <v>13341.062068891997</v>
      </c>
      <c r="AC10" s="33">
        <v>12764.078036398609</v>
      </c>
      <c r="AD10" s="33">
        <v>16483.882067066068</v>
      </c>
      <c r="AE10" s="33">
        <v>16115.630289799077</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7.305291852824314E-3</v>
      </c>
      <c r="D12" s="33">
        <v>19157.37184871711</v>
      </c>
      <c r="E12" s="33">
        <v>39754.910013421308</v>
      </c>
      <c r="F12" s="33">
        <v>60946.093531828745</v>
      </c>
      <c r="G12" s="33">
        <v>87677.525570333179</v>
      </c>
      <c r="H12" s="33">
        <v>103465.89055398639</v>
      </c>
      <c r="I12" s="33">
        <v>126678.64085191402</v>
      </c>
      <c r="J12" s="33">
        <v>148769.09892656529</v>
      </c>
      <c r="K12" s="33">
        <v>200405.92564390486</v>
      </c>
      <c r="L12" s="33">
        <v>193446.64909527585</v>
      </c>
      <c r="M12" s="33">
        <v>187206.16537648495</v>
      </c>
      <c r="N12" s="33">
        <v>184777.06678515606</v>
      </c>
      <c r="O12" s="33">
        <v>178254.55589490596</v>
      </c>
      <c r="P12" s="33">
        <v>171941.89714207221</v>
      </c>
      <c r="Q12" s="33">
        <v>173934.87384338415</v>
      </c>
      <c r="R12" s="33">
        <v>185213.44511085516</v>
      </c>
      <c r="S12" s="33">
        <v>226753.93110276858</v>
      </c>
      <c r="T12" s="33">
        <v>233347.98269873753</v>
      </c>
      <c r="U12" s="33">
        <v>235874.28510713746</v>
      </c>
      <c r="V12" s="33">
        <v>227987.96635887996</v>
      </c>
      <c r="W12" s="33">
        <v>238149.36875399304</v>
      </c>
      <c r="X12" s="33">
        <v>252134.55647290478</v>
      </c>
      <c r="Y12" s="33">
        <v>249748.25626856726</v>
      </c>
      <c r="Z12" s="33">
        <v>242647.63940083201</v>
      </c>
      <c r="AA12" s="33">
        <v>249609.5174397814</v>
      </c>
      <c r="AB12" s="33">
        <v>253744.67240690204</v>
      </c>
      <c r="AC12" s="33">
        <v>255783.64100873139</v>
      </c>
      <c r="AD12" s="33">
        <v>252427.09539496279</v>
      </c>
      <c r="AE12" s="33">
        <v>248899.14606024112</v>
      </c>
    </row>
    <row r="13" spans="1:31">
      <c r="A13" s="29" t="s">
        <v>40</v>
      </c>
      <c r="B13" s="29" t="s">
        <v>68</v>
      </c>
      <c r="C13" s="33">
        <v>6.653003310668628E-4</v>
      </c>
      <c r="D13" s="33">
        <v>1.0888113948835508E-3</v>
      </c>
      <c r="E13" s="33">
        <v>1.1962561410732849E-3</v>
      </c>
      <c r="F13" s="33">
        <v>1.3779587819693561E-3</v>
      </c>
      <c r="G13" s="33">
        <v>1.5914878090066583E-3</v>
      </c>
      <c r="H13" s="33">
        <v>1.684404885860953E-3</v>
      </c>
      <c r="I13" s="33">
        <v>3671.6982015078324</v>
      </c>
      <c r="J13" s="33">
        <v>6150.3683033411107</v>
      </c>
      <c r="K13" s="33">
        <v>57563.806381716146</v>
      </c>
      <c r="L13" s="33">
        <v>54927.296207790263</v>
      </c>
      <c r="M13" s="33">
        <v>52551.760337442633</v>
      </c>
      <c r="N13" s="33">
        <v>50004.590765819827</v>
      </c>
      <c r="O13" s="33">
        <v>47714.304273373993</v>
      </c>
      <c r="P13" s="33">
        <v>45528.916275219213</v>
      </c>
      <c r="Q13" s="33">
        <v>43559.848334659291</v>
      </c>
      <c r="R13" s="33">
        <v>41448.514100576591</v>
      </c>
      <c r="S13" s="33">
        <v>47475.880412057311</v>
      </c>
      <c r="T13" s="33">
        <v>45301.412616223337</v>
      </c>
      <c r="U13" s="33">
        <v>43342.183944603967</v>
      </c>
      <c r="V13" s="33">
        <v>42598.923649358891</v>
      </c>
      <c r="W13" s="33">
        <v>44700.514399043081</v>
      </c>
      <c r="X13" s="33">
        <v>75960.291058185408</v>
      </c>
      <c r="Y13" s="33">
        <v>72675.104720979405</v>
      </c>
      <c r="Z13" s="33">
        <v>69152.561334076629</v>
      </c>
      <c r="AA13" s="33">
        <v>69803.947432109751</v>
      </c>
      <c r="AB13" s="33">
        <v>90644.405902732819</v>
      </c>
      <c r="AC13" s="33">
        <v>89052.957488212662</v>
      </c>
      <c r="AD13" s="33">
        <v>99772.40744842893</v>
      </c>
      <c r="AE13" s="33">
        <v>106217.38834975775</v>
      </c>
    </row>
    <row r="14" spans="1:31">
      <c r="A14" s="29" t="s">
        <v>40</v>
      </c>
      <c r="B14" s="29" t="s">
        <v>36</v>
      </c>
      <c r="C14" s="33">
        <v>7.8338776796975894E-4</v>
      </c>
      <c r="D14" s="33">
        <v>7.5254752247130906E-4</v>
      </c>
      <c r="E14" s="33">
        <v>7.2000079548218104E-4</v>
      </c>
      <c r="F14" s="33">
        <v>6.85102544212866E-4</v>
      </c>
      <c r="G14" s="33">
        <v>6.6739985926528105E-4</v>
      </c>
      <c r="H14" s="33">
        <v>6.4587709980297502E-4</v>
      </c>
      <c r="I14" s="33">
        <v>7.2969578528027986E-4</v>
      </c>
      <c r="J14" s="33">
        <v>8.0645103395422509E-4</v>
      </c>
      <c r="K14" s="33">
        <v>2.004385277418602E-3</v>
      </c>
      <c r="L14" s="33">
        <v>1.9475618639580238E-3</v>
      </c>
      <c r="M14" s="33">
        <v>1.8770955626506661E-3</v>
      </c>
      <c r="N14" s="33">
        <v>2.6029382560760249E-3</v>
      </c>
      <c r="O14" s="33">
        <v>3.5008784662954109E-3</v>
      </c>
      <c r="P14" s="33">
        <v>3.3470902318692968E-3</v>
      </c>
      <c r="Q14" s="33">
        <v>3.228322867500146E-3</v>
      </c>
      <c r="R14" s="33">
        <v>3.9293045356725712E-3</v>
      </c>
      <c r="S14" s="33">
        <v>5358.9119160523142</v>
      </c>
      <c r="T14" s="33">
        <v>5113.4655717987598</v>
      </c>
      <c r="U14" s="33">
        <v>6600.2258459507439</v>
      </c>
      <c r="V14" s="33">
        <v>6280.3146190889192</v>
      </c>
      <c r="W14" s="33">
        <v>19950.605787551365</v>
      </c>
      <c r="X14" s="33">
        <v>19036.837601106188</v>
      </c>
      <c r="Y14" s="33">
        <v>18213.518523612482</v>
      </c>
      <c r="Z14" s="33">
        <v>22611.915812447711</v>
      </c>
      <c r="AA14" s="33">
        <v>21576.255672587664</v>
      </c>
      <c r="AB14" s="33">
        <v>27461.933933357643</v>
      </c>
      <c r="AC14" s="33">
        <v>26274.240089197083</v>
      </c>
      <c r="AD14" s="33">
        <v>28108.936276080589</v>
      </c>
      <c r="AE14" s="33">
        <v>26821.504081721425</v>
      </c>
    </row>
    <row r="15" spans="1:31">
      <c r="A15" s="29" t="s">
        <v>40</v>
      </c>
      <c r="B15" s="29" t="s">
        <v>73</v>
      </c>
      <c r="C15" s="33">
        <v>0</v>
      </c>
      <c r="D15" s="33">
        <v>0</v>
      </c>
      <c r="E15" s="33">
        <v>8.6345328468670772E-4</v>
      </c>
      <c r="F15" s="33">
        <v>9.2263759617775519E-4</v>
      </c>
      <c r="G15" s="33">
        <v>9.1158202525551239E-4</v>
      </c>
      <c r="H15" s="33">
        <v>8.9792335174865734E-4</v>
      </c>
      <c r="I15" s="33">
        <v>8.9983186587404024E-4</v>
      </c>
      <c r="J15" s="33">
        <v>9.3090294620868221E-4</v>
      </c>
      <c r="K15" s="33">
        <v>22893.993832784083</v>
      </c>
      <c r="L15" s="33">
        <v>21845.414011128993</v>
      </c>
      <c r="M15" s="33">
        <v>20900.627557240059</v>
      </c>
      <c r="N15" s="33">
        <v>19887.58014952944</v>
      </c>
      <c r="O15" s="33">
        <v>18976.699123624418</v>
      </c>
      <c r="P15" s="33">
        <v>18107.537326048037</v>
      </c>
      <c r="Q15" s="33">
        <v>17324.409303092834</v>
      </c>
      <c r="R15" s="33">
        <v>16484.699817937471</v>
      </c>
      <c r="S15" s="33">
        <v>21719.770660061404</v>
      </c>
      <c r="T15" s="33">
        <v>20724.97200129538</v>
      </c>
      <c r="U15" s="33">
        <v>20019.090807625831</v>
      </c>
      <c r="V15" s="33">
        <v>19048.770683576651</v>
      </c>
      <c r="W15" s="33">
        <v>19977.397103032967</v>
      </c>
      <c r="X15" s="33">
        <v>23259.603080681234</v>
      </c>
      <c r="Y15" s="33">
        <v>22253.65471365138</v>
      </c>
      <c r="Z15" s="33">
        <v>22631.698616574446</v>
      </c>
      <c r="AA15" s="33">
        <v>21595.132290301255</v>
      </c>
      <c r="AB15" s="33">
        <v>23188.688658976178</v>
      </c>
      <c r="AC15" s="33">
        <v>22185.807252393981</v>
      </c>
      <c r="AD15" s="33">
        <v>24847.575141959915</v>
      </c>
      <c r="AE15" s="33">
        <v>23709.518259510507</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8.4430714830478829E-3</v>
      </c>
      <c r="D17" s="35">
        <v>19157.373395798291</v>
      </c>
      <c r="E17" s="35">
        <v>39754.911656975331</v>
      </c>
      <c r="F17" s="35">
        <v>-157983.0017120796</v>
      </c>
      <c r="G17" s="35">
        <v>-78574.498453681197</v>
      </c>
      <c r="H17" s="35">
        <v>89137.662973667291</v>
      </c>
      <c r="I17" s="35">
        <v>197219.21242776432</v>
      </c>
      <c r="J17" s="35">
        <v>391791.95969432651</v>
      </c>
      <c r="K17" s="35">
        <v>-49857.540007823947</v>
      </c>
      <c r="L17" s="35">
        <v>-34214.206078780873</v>
      </c>
      <c r="M17" s="35">
        <v>385616.26774831919</v>
      </c>
      <c r="N17" s="35">
        <v>564620.96941698715</v>
      </c>
      <c r="O17" s="35">
        <v>409902.12762581714</v>
      </c>
      <c r="P17" s="35">
        <v>105566.65658024885</v>
      </c>
      <c r="Q17" s="35">
        <v>211603.68704830369</v>
      </c>
      <c r="R17" s="35">
        <v>226661.95425405033</v>
      </c>
      <c r="S17" s="35">
        <v>464902.62708131206</v>
      </c>
      <c r="T17" s="35">
        <v>641712.94383948552</v>
      </c>
      <c r="U17" s="35">
        <v>283299.85887417523</v>
      </c>
      <c r="V17" s="35">
        <v>274472.35898815695</v>
      </c>
      <c r="W17" s="35">
        <v>526607.93227652262</v>
      </c>
      <c r="X17" s="35">
        <v>331837.79370310553</v>
      </c>
      <c r="Y17" s="35">
        <v>326303.00873233785</v>
      </c>
      <c r="Z17" s="35">
        <v>319307.01634329645</v>
      </c>
      <c r="AA17" s="35">
        <v>328314.40381504584</v>
      </c>
      <c r="AB17" s="35">
        <v>357730.1386031498</v>
      </c>
      <c r="AC17" s="35">
        <v>357600.67535298393</v>
      </c>
      <c r="AD17" s="35">
        <v>368683.38522406004</v>
      </c>
      <c r="AE17" s="35">
        <v>371232.16499903676</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0</v>
      </c>
      <c r="D20" s="33">
        <v>0</v>
      </c>
      <c r="E20" s="33">
        <v>0</v>
      </c>
      <c r="F20" s="33">
        <v>-28851.383700953003</v>
      </c>
      <c r="G20" s="33">
        <v>15119.771083570824</v>
      </c>
      <c r="H20" s="33">
        <v>-130877.89766205974</v>
      </c>
      <c r="I20" s="33">
        <v>-152066.13052243207</v>
      </c>
      <c r="J20" s="33">
        <v>-144695.52473168381</v>
      </c>
      <c r="K20" s="33">
        <v>-151648.77142418359</v>
      </c>
      <c r="L20" s="33">
        <v>-152607.69035775051</v>
      </c>
      <c r="M20" s="33">
        <v>-146007.61887604458</v>
      </c>
      <c r="N20" s="33">
        <v>224912.04048745931</v>
      </c>
      <c r="O20" s="33">
        <v>-63904.282801904395</v>
      </c>
      <c r="P20" s="33">
        <v>-60977.369061510006</v>
      </c>
      <c r="Q20" s="33">
        <v>-3.7813950805692899E-4</v>
      </c>
      <c r="R20" s="33">
        <v>-3.5981118446363602E-4</v>
      </c>
      <c r="S20" s="33">
        <v>-3.4333128274846098E-4</v>
      </c>
      <c r="T20" s="33">
        <v>-3.2760618569825699E-4</v>
      </c>
      <c r="U20" s="33">
        <v>-3.1343763319162496E-4</v>
      </c>
      <c r="V20" s="33">
        <v>-2.9824539264270198E-4</v>
      </c>
      <c r="W20" s="33">
        <v>-2.8458529820988898E-4</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1.9359613559150801E-5</v>
      </c>
      <c r="D22" s="33">
        <v>1.8472913694125299E-5</v>
      </c>
      <c r="E22" s="33">
        <v>1.9206771875268798E-5</v>
      </c>
      <c r="F22" s="33">
        <v>2.0809790115388799E-5</v>
      </c>
      <c r="G22" s="33">
        <v>1.9856669949526601E-5</v>
      </c>
      <c r="H22" s="33">
        <v>1.8947204142768401E-5</v>
      </c>
      <c r="I22" s="33">
        <v>1.8127761566681203E-5</v>
      </c>
      <c r="J22" s="33">
        <v>1.8476837677573002E-5</v>
      </c>
      <c r="K22" s="33">
        <v>1.7630570296008601E-5</v>
      </c>
      <c r="L22" s="33">
        <v>1.6823063252852498E-5</v>
      </c>
      <c r="M22" s="33">
        <v>1.60954870793062E-5</v>
      </c>
      <c r="N22" s="33">
        <v>2.7212472522645899E-5</v>
      </c>
      <c r="O22" s="33">
        <v>2.5966099725011399E-5</v>
      </c>
      <c r="P22" s="33">
        <v>2.4776812704841299E-5</v>
      </c>
      <c r="Q22" s="33">
        <v>2.37052469436293E-5</v>
      </c>
      <c r="R22" s="33">
        <v>2.35141548281312E-5</v>
      </c>
      <c r="S22" s="33">
        <v>6.1687166278043601E-5</v>
      </c>
      <c r="T22" s="33">
        <v>5.8861799860195199E-5</v>
      </c>
      <c r="U22" s="33">
        <v>7.3133089803950605E-5</v>
      </c>
      <c r="V22" s="33">
        <v>6.958834796464409E-5</v>
      </c>
      <c r="W22" s="33">
        <v>8.5514025942179199E-5</v>
      </c>
      <c r="X22" s="33">
        <v>8.1597352965776803E-5</v>
      </c>
      <c r="Y22" s="33">
        <v>7.8068370820846806E-5</v>
      </c>
      <c r="Z22" s="33">
        <v>7.4284417194424198E-5</v>
      </c>
      <c r="AA22" s="33">
        <v>7.08820774473758E-5</v>
      </c>
      <c r="AB22" s="33">
        <v>1.13526026349716E-4</v>
      </c>
      <c r="AC22" s="33">
        <v>1.0861616952946999E-4</v>
      </c>
      <c r="AD22" s="33">
        <v>1.04481382020506E-4</v>
      </c>
      <c r="AE22" s="33">
        <v>9.9695975170715595E-5</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7.9361086417054896E-5</v>
      </c>
      <c r="D24" s="33">
        <v>7.9404955994641699E-5</v>
      </c>
      <c r="E24" s="33">
        <v>7.7824525309856899E-5</v>
      </c>
      <c r="F24" s="33">
        <v>7.4052390811922498E-5</v>
      </c>
      <c r="G24" s="33">
        <v>7.0660678227519696E-5</v>
      </c>
      <c r="H24" s="33">
        <v>6.7424311258958098E-5</v>
      </c>
      <c r="I24" s="33">
        <v>6.4508295212863201E-5</v>
      </c>
      <c r="J24" s="33">
        <v>6.1381594923891997E-5</v>
      </c>
      <c r="K24" s="33">
        <v>5.8570224140700896E-5</v>
      </c>
      <c r="L24" s="33">
        <v>5.8142893285493298E-5</v>
      </c>
      <c r="M24" s="33">
        <v>5.8502914588910102E-5</v>
      </c>
      <c r="N24" s="33">
        <v>7.7692470860489299E-5</v>
      </c>
      <c r="O24" s="33">
        <v>7.4134037051105204E-5</v>
      </c>
      <c r="P24" s="33">
        <v>7.0738584944265997E-5</v>
      </c>
      <c r="Q24" s="33">
        <v>6.7679230759938014E-5</v>
      </c>
      <c r="R24" s="33">
        <v>6.43988360498286E-5</v>
      </c>
      <c r="S24" s="33">
        <v>2.588047423633879E-4</v>
      </c>
      <c r="T24" s="33">
        <v>2.469510899430842E-4</v>
      </c>
      <c r="U24" s="33">
        <v>4083.3920576918899</v>
      </c>
      <c r="V24" s="33">
        <v>3885.4711068337497</v>
      </c>
      <c r="W24" s="33">
        <v>3707.5105966477595</v>
      </c>
      <c r="X24" s="33">
        <v>3537.7009495913267</v>
      </c>
      <c r="Y24" s="33">
        <v>3683.279088420838</v>
      </c>
      <c r="Z24" s="33">
        <v>6670.9963541783327</v>
      </c>
      <c r="AA24" s="33">
        <v>6365.4545338954731</v>
      </c>
      <c r="AB24" s="33">
        <v>6073.9069955737059</v>
      </c>
      <c r="AC24" s="33">
        <v>5811.2182126871394</v>
      </c>
      <c r="AD24" s="33">
        <v>8755.2355257933978</v>
      </c>
      <c r="AE24" s="33">
        <v>8354.2323689469522</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1.3622642217534207E-3</v>
      </c>
      <c r="D26" s="33">
        <v>19157.366097991126</v>
      </c>
      <c r="E26" s="33">
        <v>36664.047788709082</v>
      </c>
      <c r="F26" s="33">
        <v>52591.895036274262</v>
      </c>
      <c r="G26" s="33">
        <v>67138.846214697376</v>
      </c>
      <c r="H26" s="33">
        <v>81141.842072706087</v>
      </c>
      <c r="I26" s="33">
        <v>89172.984171062984</v>
      </c>
      <c r="J26" s="33">
        <v>96812.149636528644</v>
      </c>
      <c r="K26" s="33">
        <v>135198.38443732564</v>
      </c>
      <c r="L26" s="33">
        <v>129006.09196898868</v>
      </c>
      <c r="M26" s="33">
        <v>123426.7419214853</v>
      </c>
      <c r="N26" s="33">
        <v>117444.27984650333</v>
      </c>
      <c r="O26" s="33">
        <v>112065.15248067379</v>
      </c>
      <c r="P26" s="33">
        <v>106932.39736265097</v>
      </c>
      <c r="Q26" s="33">
        <v>102307.70664710247</v>
      </c>
      <c r="R26" s="33">
        <v>97348.878731163277</v>
      </c>
      <c r="S26" s="33">
        <v>94201.064074046473</v>
      </c>
      <c r="T26" s="33">
        <v>96634.835364528175</v>
      </c>
      <c r="U26" s="33">
        <v>101122.13760543692</v>
      </c>
      <c r="V26" s="33">
        <v>98219.393561363046</v>
      </c>
      <c r="W26" s="33">
        <v>110335.19856342072</v>
      </c>
      <c r="X26" s="33">
        <v>110457.12944855302</v>
      </c>
      <c r="Y26" s="33">
        <v>105679.99853147966</v>
      </c>
      <c r="Z26" s="33">
        <v>100557.71649230133</v>
      </c>
      <c r="AA26" s="33">
        <v>98515.27442276197</v>
      </c>
      <c r="AB26" s="33">
        <v>94003.12505570607</v>
      </c>
      <c r="AC26" s="33">
        <v>93279.485484001096</v>
      </c>
      <c r="AD26" s="33">
        <v>89468.547447073259</v>
      </c>
      <c r="AE26" s="33">
        <v>85370.751353290834</v>
      </c>
    </row>
    <row r="27" spans="1:31">
      <c r="A27" s="29" t="s">
        <v>130</v>
      </c>
      <c r="B27" s="29" t="s">
        <v>68</v>
      </c>
      <c r="C27" s="33">
        <v>1.5554899435674189E-4</v>
      </c>
      <c r="D27" s="33">
        <v>3.8466360543742886E-4</v>
      </c>
      <c r="E27" s="33">
        <v>3.9530669772310114E-4</v>
      </c>
      <c r="F27" s="33">
        <v>4.7282659718478619E-4</v>
      </c>
      <c r="G27" s="33">
        <v>7.2623443526128434E-4</v>
      </c>
      <c r="H27" s="33">
        <v>8.5155655316282962E-4</v>
      </c>
      <c r="I27" s="33">
        <v>3671.6971264493213</v>
      </c>
      <c r="J27" s="33">
        <v>6150.3672065422834</v>
      </c>
      <c r="K27" s="33">
        <v>57563.804876348877</v>
      </c>
      <c r="L27" s="33">
        <v>54927.294707472713</v>
      </c>
      <c r="M27" s="33">
        <v>52551.758795501722</v>
      </c>
      <c r="N27" s="33">
        <v>50004.588716527454</v>
      </c>
      <c r="O27" s="33">
        <v>47714.302191430899</v>
      </c>
      <c r="P27" s="33">
        <v>45528.914286674255</v>
      </c>
      <c r="Q27" s="33">
        <v>43559.846421652925</v>
      </c>
      <c r="R27" s="33">
        <v>41448.511996449095</v>
      </c>
      <c r="S27" s="33">
        <v>40145.209705441077</v>
      </c>
      <c r="T27" s="33">
        <v>38306.497796747622</v>
      </c>
      <c r="U27" s="33">
        <v>36649.790295265018</v>
      </c>
      <c r="V27" s="33">
        <v>34873.384493052894</v>
      </c>
      <c r="W27" s="33">
        <v>33276.130228214708</v>
      </c>
      <c r="X27" s="33">
        <v>48653.022752670244</v>
      </c>
      <c r="Y27" s="33">
        <v>46548.841158347655</v>
      </c>
      <c r="Z27" s="33">
        <v>44292.63093575817</v>
      </c>
      <c r="AA27" s="33">
        <v>43285.525381913067</v>
      </c>
      <c r="AB27" s="33">
        <v>55397.64489693044</v>
      </c>
      <c r="AC27" s="33">
        <v>53001.76697166518</v>
      </c>
      <c r="AD27" s="33">
        <v>56902.765053204275</v>
      </c>
      <c r="AE27" s="33">
        <v>59321.605936339132</v>
      </c>
    </row>
    <row r="28" spans="1:31">
      <c r="A28" s="29" t="s">
        <v>130</v>
      </c>
      <c r="B28" s="29" t="s">
        <v>36</v>
      </c>
      <c r="C28" s="33">
        <v>2.7333746639320798E-4</v>
      </c>
      <c r="D28" s="33">
        <v>2.6585830360347602E-4</v>
      </c>
      <c r="E28" s="33">
        <v>2.5436026877271803E-4</v>
      </c>
      <c r="F28" s="33">
        <v>2.42031492709887E-4</v>
      </c>
      <c r="G28" s="33">
        <v>2.3094608073809998E-4</v>
      </c>
      <c r="H28" s="33">
        <v>2.2036839756312497E-4</v>
      </c>
      <c r="I28" s="33">
        <v>2.5765599677055994E-4</v>
      </c>
      <c r="J28" s="33">
        <v>2.7294934406736502E-4</v>
      </c>
      <c r="K28" s="33">
        <v>1.1994929339824969E-3</v>
      </c>
      <c r="L28" s="33">
        <v>1.1464803996623231E-3</v>
      </c>
      <c r="M28" s="33">
        <v>1.0985684643724149E-3</v>
      </c>
      <c r="N28" s="33">
        <v>1.198107419705249E-3</v>
      </c>
      <c r="O28" s="33">
        <v>1.143232270255969E-3</v>
      </c>
      <c r="P28" s="33">
        <v>1.0908704864511661E-3</v>
      </c>
      <c r="Q28" s="33">
        <v>1.04549552214176E-3</v>
      </c>
      <c r="R28" s="33">
        <v>1.0219806253612101E-3</v>
      </c>
      <c r="S28" s="33">
        <v>4.1450194067654588E-3</v>
      </c>
      <c r="T28" s="33">
        <v>3.9551711880870559E-3</v>
      </c>
      <c r="U28" s="33">
        <v>574.51711467565212</v>
      </c>
      <c r="V28" s="33">
        <v>546.6704195715929</v>
      </c>
      <c r="W28" s="33">
        <v>4918.3621459382521</v>
      </c>
      <c r="X28" s="33">
        <v>4693.0936498985566</v>
      </c>
      <c r="Y28" s="33">
        <v>4490.1233253069076</v>
      </c>
      <c r="Z28" s="33">
        <v>6999.7460924888683</v>
      </c>
      <c r="AA28" s="33">
        <v>6679.1471632592838</v>
      </c>
      <c r="AB28" s="33">
        <v>7082.3014323130028</v>
      </c>
      <c r="AC28" s="33">
        <v>6776.0008699092959</v>
      </c>
      <c r="AD28" s="33">
        <v>6447.5698773035674</v>
      </c>
      <c r="AE28" s="33">
        <v>6152.2613363745413</v>
      </c>
    </row>
    <row r="29" spans="1:31">
      <c r="A29" s="29" t="s">
        <v>130</v>
      </c>
      <c r="B29" s="29" t="s">
        <v>73</v>
      </c>
      <c r="C29" s="33">
        <v>0</v>
      </c>
      <c r="D29" s="33">
        <v>0</v>
      </c>
      <c r="E29" s="33">
        <v>2.5494392740992001E-4</v>
      </c>
      <c r="F29" s="33">
        <v>2.8760918062375096E-4</v>
      </c>
      <c r="G29" s="33">
        <v>2.7443624094393806E-4</v>
      </c>
      <c r="H29" s="33">
        <v>2.61866642017823E-4</v>
      </c>
      <c r="I29" s="33">
        <v>2.5995660507139998E-4</v>
      </c>
      <c r="J29" s="33">
        <v>2.7520412788785599E-4</v>
      </c>
      <c r="K29" s="33">
        <v>22893.993173544437</v>
      </c>
      <c r="L29" s="33">
        <v>21845.41333455667</v>
      </c>
      <c r="M29" s="33">
        <v>20900.626885955517</v>
      </c>
      <c r="N29" s="33">
        <v>19887.579032156613</v>
      </c>
      <c r="O29" s="33">
        <v>18976.697542212729</v>
      </c>
      <c r="P29" s="33">
        <v>18107.535815513096</v>
      </c>
      <c r="Q29" s="33">
        <v>17324.407832124878</v>
      </c>
      <c r="R29" s="33">
        <v>16484.698300075343</v>
      </c>
      <c r="S29" s="33">
        <v>15729.674412105336</v>
      </c>
      <c r="T29" s="33">
        <v>15009.231303285331</v>
      </c>
      <c r="U29" s="33">
        <v>14360.101390252605</v>
      </c>
      <c r="V29" s="33">
        <v>13664.071011238535</v>
      </c>
      <c r="W29" s="33">
        <v>13038.235777411524</v>
      </c>
      <c r="X29" s="33">
        <v>12441.064668149524</v>
      </c>
      <c r="Y29" s="33">
        <v>11903.004382097943</v>
      </c>
      <c r="Z29" s="33">
        <v>11326.069172706588</v>
      </c>
      <c r="AA29" s="33">
        <v>10807.317909458652</v>
      </c>
      <c r="AB29" s="33">
        <v>10312.326246178769</v>
      </c>
      <c r="AC29" s="33">
        <v>9866.3312001051909</v>
      </c>
      <c r="AD29" s="33">
        <v>9388.1126938941452</v>
      </c>
      <c r="AE29" s="33">
        <v>8958.1227959508797</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1.6165339160863683E-3</v>
      </c>
      <c r="D31" s="35">
        <v>19157.366580532602</v>
      </c>
      <c r="E31" s="35">
        <v>36664.048281047078</v>
      </c>
      <c r="F31" s="35">
        <v>23740.511903010036</v>
      </c>
      <c r="G31" s="35">
        <v>82258.618115019985</v>
      </c>
      <c r="H31" s="35">
        <v>-49736.054651425591</v>
      </c>
      <c r="I31" s="35">
        <v>-59221.449142283716</v>
      </c>
      <c r="J31" s="35">
        <v>-41733.007808754439</v>
      </c>
      <c r="K31" s="35">
        <v>41113.41796569174</v>
      </c>
      <c r="L31" s="35">
        <v>31325.696393676844</v>
      </c>
      <c r="M31" s="35">
        <v>29970.881915540856</v>
      </c>
      <c r="N31" s="35">
        <v>392360.909155395</v>
      </c>
      <c r="O31" s="35">
        <v>95875.171970300435</v>
      </c>
      <c r="P31" s="35">
        <v>91483.942683330621</v>
      </c>
      <c r="Q31" s="35">
        <v>145867.55278200036</v>
      </c>
      <c r="R31" s="35">
        <v>138797.39045571417</v>
      </c>
      <c r="S31" s="35">
        <v>134346.27375664818</v>
      </c>
      <c r="T31" s="35">
        <v>134941.33313948251</v>
      </c>
      <c r="U31" s="35">
        <v>141855.3197180893</v>
      </c>
      <c r="V31" s="35">
        <v>136978.24893259266</v>
      </c>
      <c r="W31" s="35">
        <v>147318.83918921193</v>
      </c>
      <c r="X31" s="35">
        <v>162647.85323241196</v>
      </c>
      <c r="Y31" s="35">
        <v>155912.11885631655</v>
      </c>
      <c r="Z31" s="35">
        <v>151521.34385652226</v>
      </c>
      <c r="AA31" s="35">
        <v>148166.25440945258</v>
      </c>
      <c r="AB31" s="35">
        <v>155474.67706173623</v>
      </c>
      <c r="AC31" s="35">
        <v>152092.4707769696</v>
      </c>
      <c r="AD31" s="35">
        <v>155126.54813055231</v>
      </c>
      <c r="AE31" s="35">
        <v>153046.58975827289</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0</v>
      </c>
      <c r="D34" s="33">
        <v>0</v>
      </c>
      <c r="E34" s="33">
        <v>0</v>
      </c>
      <c r="F34" s="33">
        <v>-71565.904885217882</v>
      </c>
      <c r="G34" s="33">
        <v>-68288.010450490954</v>
      </c>
      <c r="H34" s="33">
        <v>260803.63820783253</v>
      </c>
      <c r="I34" s="33">
        <v>52112.267797610861</v>
      </c>
      <c r="J34" s="33">
        <v>-67479.170917746058</v>
      </c>
      <c r="K34" s="33">
        <v>-64388.521842443763</v>
      </c>
      <c r="L34" s="33">
        <v>-61439.429214512631</v>
      </c>
      <c r="M34" s="33">
        <v>324654.3289924105</v>
      </c>
      <c r="N34" s="33">
        <v>104927.2748602224</v>
      </c>
      <c r="O34" s="33">
        <v>247837.55358164612</v>
      </c>
      <c r="P34" s="33">
        <v>-50926.78460549008</v>
      </c>
      <c r="Q34" s="33">
        <v>-5891.0317204520979</v>
      </c>
      <c r="R34" s="33">
        <v>-1.7247918127239901E-3</v>
      </c>
      <c r="S34" s="33">
        <v>-2.2627999081892099E-4</v>
      </c>
      <c r="T34" s="33">
        <v>-2.1591602168781902E-4</v>
      </c>
      <c r="U34" s="33">
        <v>-2.0657792728100399E-4</v>
      </c>
      <c r="V34" s="33">
        <v>-1.9656514888105901E-4</v>
      </c>
      <c r="W34" s="33">
        <v>239835.44183622481</v>
      </c>
      <c r="X34" s="33">
        <v>0</v>
      </c>
      <c r="Y34" s="33">
        <v>0</v>
      </c>
      <c r="Z34" s="33">
        <v>0</v>
      </c>
      <c r="AA34" s="33">
        <v>0</v>
      </c>
      <c r="AB34" s="33">
        <v>0</v>
      </c>
      <c r="AC34" s="33">
        <v>0</v>
      </c>
      <c r="AD34" s="33">
        <v>0</v>
      </c>
      <c r="AE34" s="33">
        <v>0</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2.06659897687044E-5</v>
      </c>
      <c r="D36" s="33">
        <v>1.9719455878317601E-5</v>
      </c>
      <c r="E36" s="33">
        <v>2.0219557763137899E-5</v>
      </c>
      <c r="F36" s="33">
        <v>2.2843828540936399E-5</v>
      </c>
      <c r="G36" s="33">
        <v>2.17975463090093E-5</v>
      </c>
      <c r="H36" s="33">
        <v>2.0799185401079399E-5</v>
      </c>
      <c r="I36" s="33">
        <v>1.98996469817353E-5</v>
      </c>
      <c r="J36" s="33">
        <v>2.1144633968048E-5</v>
      </c>
      <c r="K36" s="33">
        <v>2.0176177442394899E-5</v>
      </c>
      <c r="L36" s="33">
        <v>1.9252077704544199E-5</v>
      </c>
      <c r="M36" s="33">
        <v>1.9781819752034702E-5</v>
      </c>
      <c r="N36" s="33">
        <v>2.8745309024290701E-5</v>
      </c>
      <c r="O36" s="33">
        <v>2.74287299740902E-5</v>
      </c>
      <c r="P36" s="33">
        <v>2.6172452254933399E-5</v>
      </c>
      <c r="Q36" s="33">
        <v>2.5040526851232699E-5</v>
      </c>
      <c r="R36" s="33">
        <v>2.5898287566111198E-5</v>
      </c>
      <c r="S36" s="33">
        <v>4.35084481427052E-5</v>
      </c>
      <c r="T36" s="33">
        <v>4.15156947761293E-5</v>
      </c>
      <c r="U36" s="33">
        <v>5.5288187574014599E-5</v>
      </c>
      <c r="V36" s="33">
        <v>5.2608383503949898E-5</v>
      </c>
      <c r="W36" s="33">
        <v>7.9009709952964895E-5</v>
      </c>
      <c r="X36" s="33">
        <v>7.5803940294447698E-5</v>
      </c>
      <c r="Y36" s="33">
        <v>7.2525515908222299E-5</v>
      </c>
      <c r="Z36" s="33">
        <v>6.9010223017598697E-5</v>
      </c>
      <c r="AA36" s="33">
        <v>7.5875455701064097E-5</v>
      </c>
      <c r="AB36" s="33">
        <v>7.4825537848024394E-5</v>
      </c>
      <c r="AC36" s="33">
        <v>7.1589428128126804E-5</v>
      </c>
      <c r="AD36" s="33">
        <v>6.8119507168707899E-5</v>
      </c>
      <c r="AE36" s="33">
        <v>6.4999529715255701E-5</v>
      </c>
    </row>
    <row r="37" spans="1:31">
      <c r="A37" s="29" t="s">
        <v>131</v>
      </c>
      <c r="B37" s="29" t="s">
        <v>32</v>
      </c>
      <c r="C37" s="33">
        <v>0</v>
      </c>
      <c r="D37" s="33">
        <v>0</v>
      </c>
      <c r="E37" s="33">
        <v>0</v>
      </c>
      <c r="F37" s="33">
        <v>0</v>
      </c>
      <c r="G37" s="33">
        <v>0</v>
      </c>
      <c r="H37" s="33">
        <v>0</v>
      </c>
      <c r="I37" s="33">
        <v>0</v>
      </c>
      <c r="J37" s="33">
        <v>0</v>
      </c>
      <c r="K37" s="33">
        <v>0</v>
      </c>
      <c r="L37" s="33">
        <v>0</v>
      </c>
      <c r="M37" s="33">
        <v>0</v>
      </c>
      <c r="N37" s="33">
        <v>0</v>
      </c>
      <c r="O37" s="33">
        <v>0</v>
      </c>
      <c r="P37" s="33">
        <v>0</v>
      </c>
      <c r="Q37" s="33">
        <v>0</v>
      </c>
      <c r="R37" s="33">
        <v>0</v>
      </c>
      <c r="S37" s="33">
        <v>0</v>
      </c>
      <c r="T37" s="33">
        <v>0</v>
      </c>
      <c r="U37" s="33">
        <v>0</v>
      </c>
      <c r="V37" s="33">
        <v>0</v>
      </c>
      <c r="W37" s="33">
        <v>0</v>
      </c>
      <c r="X37" s="33">
        <v>0</v>
      </c>
      <c r="Y37" s="33">
        <v>0</v>
      </c>
      <c r="Z37" s="33">
        <v>0</v>
      </c>
      <c r="AA37" s="33">
        <v>0</v>
      </c>
      <c r="AB37" s="33">
        <v>0</v>
      </c>
      <c r="AC37" s="33">
        <v>0</v>
      </c>
      <c r="AD37" s="33">
        <v>0</v>
      </c>
      <c r="AE37" s="33">
        <v>0</v>
      </c>
    </row>
    <row r="38" spans="1:31">
      <c r="A38" s="29" t="s">
        <v>131</v>
      </c>
      <c r="B38" s="29" t="s">
        <v>66</v>
      </c>
      <c r="C38" s="33">
        <v>7.806994814143101E-5</v>
      </c>
      <c r="D38" s="33">
        <v>7.7191434589479692E-5</v>
      </c>
      <c r="E38" s="33">
        <v>7.38530028327283E-5</v>
      </c>
      <c r="F38" s="33">
        <v>7.0273366996181813E-5</v>
      </c>
      <c r="G38" s="33">
        <v>6.7054739473477404E-5</v>
      </c>
      <c r="H38" s="33">
        <v>6.3983530006470787E-5</v>
      </c>
      <c r="I38" s="33">
        <v>6.12163233906246E-5</v>
      </c>
      <c r="J38" s="33">
        <v>6.0927499999162307E-5</v>
      </c>
      <c r="K38" s="33">
        <v>5.9186860587833701E-5</v>
      </c>
      <c r="L38" s="33">
        <v>5.9498110220486301E-5</v>
      </c>
      <c r="M38" s="33">
        <v>6.02574515593533E-5</v>
      </c>
      <c r="N38" s="33">
        <v>7.25715289780486E-5</v>
      </c>
      <c r="O38" s="33">
        <v>6.9247642127057496E-5</v>
      </c>
      <c r="P38" s="33">
        <v>6.6075994369740811E-5</v>
      </c>
      <c r="Q38" s="33">
        <v>6.4104227081689195E-5</v>
      </c>
      <c r="R38" s="33">
        <v>6.57228286016962E-5</v>
      </c>
      <c r="S38" s="33">
        <v>8.4961543043879207E-5</v>
      </c>
      <c r="T38" s="33">
        <v>8.1070174627914201E-5</v>
      </c>
      <c r="U38" s="33">
        <v>4.5206335988035712E-4</v>
      </c>
      <c r="V38" s="33">
        <v>4.3015196641836751E-4</v>
      </c>
      <c r="W38" s="33">
        <v>47.052655879999335</v>
      </c>
      <c r="X38" s="33">
        <v>44.897589136667222</v>
      </c>
      <c r="Y38" s="33">
        <v>42.955825284595257</v>
      </c>
      <c r="Z38" s="33">
        <v>40.873768234854644</v>
      </c>
      <c r="AA38" s="33">
        <v>1776.948628486442</v>
      </c>
      <c r="AB38" s="33">
        <v>6543.3595595554916</v>
      </c>
      <c r="AC38" s="33">
        <v>6260.3675479982776</v>
      </c>
      <c r="AD38" s="33">
        <v>6332.744013941563</v>
      </c>
      <c r="AE38" s="33">
        <v>6429.4298604846626</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2.4926384032518617E-3</v>
      </c>
      <c r="D40" s="33">
        <v>2.4443600110519146E-3</v>
      </c>
      <c r="E40" s="33">
        <v>2.4458139771881904E-3</v>
      </c>
      <c r="F40" s="33">
        <v>2472.1027941969364</v>
      </c>
      <c r="G40" s="33">
        <v>12112.997975218585</v>
      </c>
      <c r="H40" s="33">
        <v>11558.204177475005</v>
      </c>
      <c r="I40" s="33">
        <v>24597.24425772603</v>
      </c>
      <c r="J40" s="33">
        <v>37192.448571394656</v>
      </c>
      <c r="K40" s="33">
        <v>48751.189974935296</v>
      </c>
      <c r="L40" s="33">
        <v>46518.311026265765</v>
      </c>
      <c r="M40" s="33">
        <v>44506.453005664865</v>
      </c>
      <c r="N40" s="33">
        <v>42349.236809461821</v>
      </c>
      <c r="O40" s="33">
        <v>40409.577425790594</v>
      </c>
      <c r="P40" s="33">
        <v>38558.75711642571</v>
      </c>
      <c r="Q40" s="33">
        <v>37970.314371222274</v>
      </c>
      <c r="R40" s="33">
        <v>42593.230885178455</v>
      </c>
      <c r="S40" s="33">
        <v>61646.540360172054</v>
      </c>
      <c r="T40" s="33">
        <v>58823.034671401947</v>
      </c>
      <c r="U40" s="33">
        <v>56279.012941272507</v>
      </c>
      <c r="V40" s="33">
        <v>53651.079408592057</v>
      </c>
      <c r="W40" s="33">
        <v>53801.21296559387</v>
      </c>
      <c r="X40" s="33">
        <v>67657.74707082221</v>
      </c>
      <c r="Y40" s="33">
        <v>64731.635320191614</v>
      </c>
      <c r="Z40" s="33">
        <v>66598.725939731507</v>
      </c>
      <c r="AA40" s="33">
        <v>66715.604167976751</v>
      </c>
      <c r="AB40" s="33">
        <v>68824.879934737532</v>
      </c>
      <c r="AC40" s="33">
        <v>65848.291067712504</v>
      </c>
      <c r="AD40" s="33">
        <v>62656.641528218533</v>
      </c>
      <c r="AE40" s="33">
        <v>64187.247255953138</v>
      </c>
    </row>
    <row r="41" spans="1:31">
      <c r="A41" s="29" t="s">
        <v>131</v>
      </c>
      <c r="B41" s="29" t="s">
        <v>68</v>
      </c>
      <c r="C41" s="33">
        <v>2.1803465456921229E-4</v>
      </c>
      <c r="D41" s="33">
        <v>3.1579061148406904E-4</v>
      </c>
      <c r="E41" s="33">
        <v>3.4299351689526795E-4</v>
      </c>
      <c r="F41" s="33">
        <v>3.7522976558314092E-4</v>
      </c>
      <c r="G41" s="33">
        <v>3.580436693070166E-4</v>
      </c>
      <c r="H41" s="33">
        <v>3.4306704452401416E-4</v>
      </c>
      <c r="I41" s="33">
        <v>5.3172669300902674E-4</v>
      </c>
      <c r="J41" s="33">
        <v>5.2543191020246367E-4</v>
      </c>
      <c r="K41" s="33">
        <v>9.2673487350893827E-4</v>
      </c>
      <c r="L41" s="33">
        <v>8.8428900108777192E-4</v>
      </c>
      <c r="M41" s="33">
        <v>8.4604462204393611E-4</v>
      </c>
      <c r="N41" s="33">
        <v>8.0503705928788557E-4</v>
      </c>
      <c r="O41" s="33">
        <v>7.6997783344728301E-4</v>
      </c>
      <c r="P41" s="33">
        <v>7.34711672844215E-4</v>
      </c>
      <c r="Q41" s="33">
        <v>7.0293632375628093E-4</v>
      </c>
      <c r="R41" s="33">
        <v>6.7038325789367656E-4</v>
      </c>
      <c r="S41" s="33">
        <v>7330.6676935356454</v>
      </c>
      <c r="T41" s="33">
        <v>6994.9119194675432</v>
      </c>
      <c r="U41" s="33">
        <v>6692.3908403890055</v>
      </c>
      <c r="V41" s="33">
        <v>7725.5135704187396</v>
      </c>
      <c r="W41" s="33">
        <v>10281.212881396126</v>
      </c>
      <c r="X41" s="33">
        <v>24564.837882047159</v>
      </c>
      <c r="Y41" s="33">
        <v>23502.439764076622</v>
      </c>
      <c r="Z41" s="33">
        <v>22363.282656766252</v>
      </c>
      <c r="AA41" s="33">
        <v>21631.364771805402</v>
      </c>
      <c r="AB41" s="33">
        <v>30518.675714349556</v>
      </c>
      <c r="AC41" s="33">
        <v>29198.781652497863</v>
      </c>
      <c r="AD41" s="33">
        <v>27783.524301032954</v>
      </c>
      <c r="AE41" s="33">
        <v>32500.630771032382</v>
      </c>
    </row>
    <row r="42" spans="1:31">
      <c r="A42" s="29" t="s">
        <v>131</v>
      </c>
      <c r="B42" s="29" t="s">
        <v>36</v>
      </c>
      <c r="C42" s="33">
        <v>1.2781296943231902E-4</v>
      </c>
      <c r="D42" s="33">
        <v>1.2195894024946E-4</v>
      </c>
      <c r="E42" s="33">
        <v>1.16684370586208E-4</v>
      </c>
      <c r="F42" s="33">
        <v>1.11028709496011E-4</v>
      </c>
      <c r="G42" s="33">
        <v>1.11609784030726E-4</v>
      </c>
      <c r="H42" s="33">
        <v>1.06497885483103E-4</v>
      </c>
      <c r="I42" s="33">
        <v>1.2691184804731499E-4</v>
      </c>
      <c r="J42" s="33">
        <v>1.65107642806685E-4</v>
      </c>
      <c r="K42" s="33">
        <v>2.11893771820882E-4</v>
      </c>
      <c r="L42" s="33">
        <v>2.1785004117234798E-4</v>
      </c>
      <c r="M42" s="33">
        <v>2.13092767760287E-4</v>
      </c>
      <c r="N42" s="33">
        <v>4.46499349458245E-4</v>
      </c>
      <c r="O42" s="33">
        <v>1.4432077546930699E-3</v>
      </c>
      <c r="P42" s="33">
        <v>1.3784218226553201E-3</v>
      </c>
      <c r="Q42" s="33">
        <v>1.32158252200225E-3</v>
      </c>
      <c r="R42" s="33">
        <v>1.2575257609328601E-3</v>
      </c>
      <c r="S42" s="33">
        <v>5358.9055634414299</v>
      </c>
      <c r="T42" s="33">
        <v>5113.4595050648195</v>
      </c>
      <c r="U42" s="33">
        <v>4892.3088634157493</v>
      </c>
      <c r="V42" s="33">
        <v>4655.1799254008401</v>
      </c>
      <c r="W42" s="33">
        <v>8286.2129194095796</v>
      </c>
      <c r="X42" s="33">
        <v>7906.6917363021994</v>
      </c>
      <c r="Y42" s="33">
        <v>7564.7373352252598</v>
      </c>
      <c r="Z42" s="33">
        <v>9752.0203676445708</v>
      </c>
      <c r="AA42" s="33">
        <v>9305.3629425210602</v>
      </c>
      <c r="AB42" s="33">
        <v>15043.9973879443</v>
      </c>
      <c r="AC42" s="33">
        <v>14393.363559262401</v>
      </c>
      <c r="AD42" s="33">
        <v>13695.7209715687</v>
      </c>
      <c r="AE42" s="33">
        <v>13068.436037909099</v>
      </c>
    </row>
    <row r="43" spans="1:31">
      <c r="A43" s="29" t="s">
        <v>131</v>
      </c>
      <c r="B43" s="29" t="s">
        <v>73</v>
      </c>
      <c r="C43" s="33">
        <v>0</v>
      </c>
      <c r="D43" s="33">
        <v>0</v>
      </c>
      <c r="E43" s="33">
        <v>1.11565364240298E-4</v>
      </c>
      <c r="F43" s="33">
        <v>1.33016057221261E-4</v>
      </c>
      <c r="G43" s="33">
        <v>1.2968591110856402E-4</v>
      </c>
      <c r="H43" s="33">
        <v>1.27658610021133E-4</v>
      </c>
      <c r="I43" s="33">
        <v>1.2549819660533101E-4</v>
      </c>
      <c r="J43" s="33">
        <v>1.38306624057652E-4</v>
      </c>
      <c r="K43" s="33">
        <v>1.31971969468119E-4</v>
      </c>
      <c r="L43" s="33">
        <v>1.34008355362049E-4</v>
      </c>
      <c r="M43" s="33">
        <v>1.3399108987610899E-4</v>
      </c>
      <c r="N43" s="33">
        <v>2.9864777120927399E-4</v>
      </c>
      <c r="O43" s="33">
        <v>7.9795158367571299E-4</v>
      </c>
      <c r="P43" s="33">
        <v>7.6140418259354004E-4</v>
      </c>
      <c r="Q43" s="33">
        <v>7.3002249873796899E-4</v>
      </c>
      <c r="R43" s="33">
        <v>6.9463849811870603E-4</v>
      </c>
      <c r="S43" s="33">
        <v>5990.0946704689495</v>
      </c>
      <c r="T43" s="33">
        <v>5715.7391871032096</v>
      </c>
      <c r="U43" s="33">
        <v>5468.54070819147</v>
      </c>
      <c r="V43" s="33">
        <v>5203.4819625505897</v>
      </c>
      <c r="W43" s="33">
        <v>5992.1074755031195</v>
      </c>
      <c r="X43" s="33">
        <v>9914.8610741259199</v>
      </c>
      <c r="Y43" s="33">
        <v>9486.0558932185504</v>
      </c>
      <c r="Z43" s="33">
        <v>9026.2692698321189</v>
      </c>
      <c r="AA43" s="33">
        <v>8612.8523532810686</v>
      </c>
      <c r="AB43" s="33">
        <v>10801.016965791101</v>
      </c>
      <c r="AC43" s="33">
        <v>10333.8866651875</v>
      </c>
      <c r="AD43" s="33">
        <v>9833.0058665922516</v>
      </c>
      <c r="AE43" s="33">
        <v>9382.6391856650698</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2.8094089957312095E-3</v>
      </c>
      <c r="D45" s="35">
        <v>2.8570615130037807E-3</v>
      </c>
      <c r="E45" s="35">
        <v>2.8828800546793249E-3</v>
      </c>
      <c r="F45" s="35">
        <v>-69093.801622673986</v>
      </c>
      <c r="G45" s="35">
        <v>-56175.012028376412</v>
      </c>
      <c r="H45" s="35">
        <v>272361.8428131573</v>
      </c>
      <c r="I45" s="35">
        <v>76709.512668179552</v>
      </c>
      <c r="J45" s="35">
        <v>-30286.721738847358</v>
      </c>
      <c r="K45" s="35">
        <v>-15637.330861410554</v>
      </c>
      <c r="L45" s="35">
        <v>-14921.117225207679</v>
      </c>
      <c r="M45" s="35">
        <v>369160.78292415926</v>
      </c>
      <c r="N45" s="35">
        <v>147276.51257603813</v>
      </c>
      <c r="O45" s="35">
        <v>288247.13187409088</v>
      </c>
      <c r="P45" s="35">
        <v>-12368.02666210425</v>
      </c>
      <c r="Q45" s="35">
        <v>32079.283442851251</v>
      </c>
      <c r="R45" s="35">
        <v>42593.229922391016</v>
      </c>
      <c r="S45" s="35">
        <v>68977.207955897698</v>
      </c>
      <c r="T45" s="35">
        <v>65817.946497539335</v>
      </c>
      <c r="U45" s="35">
        <v>62971.40408243514</v>
      </c>
      <c r="V45" s="35">
        <v>61376.593265206</v>
      </c>
      <c r="W45" s="35">
        <v>303964.92041810451</v>
      </c>
      <c r="X45" s="35">
        <v>92267.482617809976</v>
      </c>
      <c r="Y45" s="35">
        <v>88277.030982078344</v>
      </c>
      <c r="Z45" s="35">
        <v>89002.882433742838</v>
      </c>
      <c r="AA45" s="35">
        <v>90123.91764414405</v>
      </c>
      <c r="AB45" s="35">
        <v>105886.91528346812</v>
      </c>
      <c r="AC45" s="35">
        <v>101307.44033979808</v>
      </c>
      <c r="AD45" s="35">
        <v>96772.909911312556</v>
      </c>
      <c r="AE45" s="35">
        <v>103117.30795246971</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0</v>
      </c>
      <c r="D49" s="33">
        <v>0</v>
      </c>
      <c r="E49" s="33">
        <v>0</v>
      </c>
      <c r="F49" s="33">
        <v>-118511.80846977097</v>
      </c>
      <c r="G49" s="33">
        <v>-113083.78666277551</v>
      </c>
      <c r="H49" s="33">
        <v>-144253.97020571952</v>
      </c>
      <c r="I49" s="33">
        <v>166822.73572001522</v>
      </c>
      <c r="J49" s="33">
        <v>449047.18774095521</v>
      </c>
      <c r="K49" s="33">
        <v>-91789.979130818727</v>
      </c>
      <c r="L49" s="33">
        <v>-68541.032170191582</v>
      </c>
      <c r="M49" s="33">
        <v>-32788.368442766798</v>
      </c>
      <c r="N49" s="33">
        <v>-3.9556471662733792E-3</v>
      </c>
      <c r="O49" s="33">
        <v>-3.7744724853993779E-3</v>
      </c>
      <c r="P49" s="33">
        <v>-3.6015958815808014E-3</v>
      </c>
      <c r="Q49" s="33">
        <v>-3.4458314223503247E-3</v>
      </c>
      <c r="R49" s="33">
        <v>-3.2788128696439409E-3</v>
      </c>
      <c r="S49" s="33">
        <v>190672.81536810275</v>
      </c>
      <c r="T49" s="33">
        <v>363063.5483328611</v>
      </c>
      <c r="U49" s="33">
        <v>-2.8562295723836726E-3</v>
      </c>
      <c r="V49" s="33">
        <v>-2.717788867977041E-3</v>
      </c>
      <c r="W49" s="33">
        <v>-2.593309987495249E-3</v>
      </c>
      <c r="X49" s="33">
        <v>-2.4745324298309102E-3</v>
      </c>
      <c r="Y49" s="33">
        <v>-2.3675120370788747E-3</v>
      </c>
      <c r="Z49" s="33">
        <v>-2.2527593444825076E-3</v>
      </c>
      <c r="AA49" s="33">
        <v>-2.1495795263221699E-3</v>
      </c>
      <c r="AB49" s="33">
        <v>-2.0511255013992116E-3</v>
      </c>
      <c r="AC49" s="33">
        <v>-1.4445756320909833E-3</v>
      </c>
      <c r="AD49" s="33">
        <v>0</v>
      </c>
      <c r="AE49" s="33">
        <v>0</v>
      </c>
    </row>
    <row r="50" spans="1:31">
      <c r="A50" s="29" t="s">
        <v>132</v>
      </c>
      <c r="B50" s="29" t="s">
        <v>20</v>
      </c>
      <c r="C50" s="33">
        <v>1.6997189471344501E-5</v>
      </c>
      <c r="D50" s="33">
        <v>1.6218692237192301E-5</v>
      </c>
      <c r="E50" s="33">
        <v>1.5517254344431601E-5</v>
      </c>
      <c r="F50" s="33">
        <v>1.70841338331355E-5</v>
      </c>
      <c r="G50" s="33">
        <v>1.6301654414440801E-5</v>
      </c>
      <c r="H50" s="33">
        <v>1.5555013748044599E-5</v>
      </c>
      <c r="I50" s="33">
        <v>1.4882279109164599E-5</v>
      </c>
      <c r="J50" s="33">
        <v>1.5520270918864999E-5</v>
      </c>
      <c r="K50" s="33">
        <v>1.4809418809814901E-5</v>
      </c>
      <c r="L50" s="33">
        <v>1.4131124812899701E-5</v>
      </c>
      <c r="M50" s="33">
        <v>1.3519971566624499E-5</v>
      </c>
      <c r="N50" s="33">
        <v>2.1037384958535401E-5</v>
      </c>
      <c r="O50" s="33">
        <v>2.00738406012976E-5</v>
      </c>
      <c r="P50" s="33">
        <v>1.91544280470475E-5</v>
      </c>
      <c r="Q50" s="33">
        <v>1.8326023299619897E-5</v>
      </c>
      <c r="R50" s="33">
        <v>1.74377657172804E-5</v>
      </c>
      <c r="S50" s="33">
        <v>2.6507040603634901E-5</v>
      </c>
      <c r="T50" s="33">
        <v>2.5292977665154499E-5</v>
      </c>
      <c r="U50" s="33">
        <v>3.6370797526596703E-5</v>
      </c>
      <c r="V50" s="33">
        <v>3.4607914431309999E-5</v>
      </c>
      <c r="W50" s="33">
        <v>3.5284625515012294E-5</v>
      </c>
      <c r="X50" s="33">
        <v>3.3668535783363202E-5</v>
      </c>
      <c r="Y50" s="33">
        <v>3.2212414263400902E-5</v>
      </c>
      <c r="Z50" s="33">
        <v>3.0651086923196304E-5</v>
      </c>
      <c r="AA50" s="33">
        <v>2.95813293370025E-5</v>
      </c>
      <c r="AB50" s="33">
        <v>3.18271877167941E-5</v>
      </c>
      <c r="AC50" s="33">
        <v>3.04507021680164E-5</v>
      </c>
      <c r="AD50" s="33">
        <v>7.3172731930790008E-5</v>
      </c>
      <c r="AE50" s="33">
        <v>6.9821309066467902E-5</v>
      </c>
    </row>
    <row r="51" spans="1:31">
      <c r="A51" s="29" t="s">
        <v>132</v>
      </c>
      <c r="B51" s="29" t="s">
        <v>32</v>
      </c>
      <c r="C51" s="33">
        <v>0</v>
      </c>
      <c r="D51" s="33">
        <v>0</v>
      </c>
      <c r="E51" s="33">
        <v>0</v>
      </c>
      <c r="F51" s="33">
        <v>0</v>
      </c>
      <c r="G51" s="33">
        <v>0</v>
      </c>
      <c r="H51" s="33">
        <v>0</v>
      </c>
      <c r="I51" s="33">
        <v>0</v>
      </c>
      <c r="J51" s="33">
        <v>0</v>
      </c>
      <c r="K51" s="33">
        <v>0</v>
      </c>
      <c r="L51" s="33">
        <v>0</v>
      </c>
      <c r="M51" s="33">
        <v>0</v>
      </c>
      <c r="N51" s="33">
        <v>0</v>
      </c>
      <c r="O51" s="33">
        <v>0</v>
      </c>
      <c r="P51" s="33">
        <v>0</v>
      </c>
      <c r="Q51" s="33">
        <v>0</v>
      </c>
      <c r="R51" s="33">
        <v>0</v>
      </c>
      <c r="S51" s="33">
        <v>0</v>
      </c>
      <c r="T51" s="33">
        <v>0</v>
      </c>
      <c r="U51" s="33">
        <v>0</v>
      </c>
      <c r="V51" s="33">
        <v>0</v>
      </c>
      <c r="W51" s="33">
        <v>0</v>
      </c>
      <c r="X51" s="33">
        <v>0</v>
      </c>
      <c r="Y51" s="33">
        <v>0</v>
      </c>
      <c r="Z51" s="33">
        <v>0</v>
      </c>
      <c r="AA51" s="33">
        <v>0</v>
      </c>
      <c r="AB51" s="33">
        <v>0</v>
      </c>
      <c r="AC51" s="33">
        <v>0</v>
      </c>
      <c r="AD51" s="33">
        <v>0</v>
      </c>
      <c r="AE51" s="33">
        <v>0</v>
      </c>
    </row>
    <row r="52" spans="1:31">
      <c r="A52" s="29" t="s">
        <v>132</v>
      </c>
      <c r="B52" s="29" t="s">
        <v>66</v>
      </c>
      <c r="C52" s="33">
        <v>7.4857565605274495E-5</v>
      </c>
      <c r="D52" s="33">
        <v>7.1428974785755798E-5</v>
      </c>
      <c r="E52" s="33">
        <v>6.8339762115397304E-5</v>
      </c>
      <c r="F52" s="33">
        <v>6.5027351622307198E-5</v>
      </c>
      <c r="G52" s="33">
        <v>6.2048999614903099E-5</v>
      </c>
      <c r="H52" s="33">
        <v>5.9207060677671699E-5</v>
      </c>
      <c r="I52" s="33">
        <v>5.6646430309270901E-5</v>
      </c>
      <c r="J52" s="33">
        <v>5.4712521297169901E-5</v>
      </c>
      <c r="K52" s="33">
        <v>5.4506770243471295E-5</v>
      </c>
      <c r="L52" s="33">
        <v>5.4617537969634398E-5</v>
      </c>
      <c r="M52" s="33">
        <v>5.4968476766133605E-5</v>
      </c>
      <c r="N52" s="33">
        <v>7.1079904423075496E-5</v>
      </c>
      <c r="O52" s="33">
        <v>6.7824336254558207E-5</v>
      </c>
      <c r="P52" s="33">
        <v>6.4717878079728893E-5</v>
      </c>
      <c r="Q52" s="33">
        <v>6.1918911840016293E-5</v>
      </c>
      <c r="R52" s="33">
        <v>5.8917718289572595E-5</v>
      </c>
      <c r="S52" s="33">
        <v>8.02371191032509E-5</v>
      </c>
      <c r="T52" s="33">
        <v>7.6562136518422411E-5</v>
      </c>
      <c r="U52" s="33">
        <v>1.384044763079195E-4</v>
      </c>
      <c r="V52" s="33">
        <v>1.316960473432584E-4</v>
      </c>
      <c r="W52" s="33">
        <v>2.390503843195878E-4</v>
      </c>
      <c r="X52" s="33">
        <v>2.281015116645187E-4</v>
      </c>
      <c r="Y52" s="33">
        <v>2.18236410253285E-4</v>
      </c>
      <c r="Z52" s="33">
        <v>2.1576769404427578E-4</v>
      </c>
      <c r="AA52" s="33">
        <v>2.05885204158754E-4</v>
      </c>
      <c r="AB52" s="33">
        <v>1.964553474015131E-4</v>
      </c>
      <c r="AC52" s="33">
        <v>1.8795890250400811E-4</v>
      </c>
      <c r="AD52" s="33">
        <v>92.013351435835446</v>
      </c>
      <c r="AE52" s="33">
        <v>87.798999894013249</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8.9467444865500413E-4</v>
      </c>
      <c r="D54" s="33">
        <v>8.6770683438298836E-4</v>
      </c>
      <c r="E54" s="33">
        <v>8.7153598222185723E-4</v>
      </c>
      <c r="F54" s="33">
        <v>1.0235068612894282E-3</v>
      </c>
      <c r="G54" s="33">
        <v>9.7662868404765988E-4</v>
      </c>
      <c r="H54" s="33">
        <v>9.318975989111068E-4</v>
      </c>
      <c r="I54" s="33">
        <v>9.3866016904568393E-4</v>
      </c>
      <c r="J54" s="33">
        <v>1.0074009645267543E-3</v>
      </c>
      <c r="K54" s="33">
        <v>9.7460486897626129E-4</v>
      </c>
      <c r="L54" s="33">
        <v>9.5957080910619359E-4</v>
      </c>
      <c r="M54" s="33">
        <v>9.6564074505012015E-4</v>
      </c>
      <c r="N54" s="33">
        <v>1.9868656690840074E-3</v>
      </c>
      <c r="O54" s="33">
        <v>6.4188605699910285E-3</v>
      </c>
      <c r="P54" s="33">
        <v>6.6399166330989795E-3</v>
      </c>
      <c r="Q54" s="33">
        <v>6.4686160213878602E-3</v>
      </c>
      <c r="R54" s="33">
        <v>8119.1481902536771</v>
      </c>
      <c r="S54" s="33">
        <v>23117.446001196698</v>
      </c>
      <c r="T54" s="33">
        <v>25567.568130689411</v>
      </c>
      <c r="U54" s="33">
        <v>24461.804659969275</v>
      </c>
      <c r="V54" s="33">
        <v>23276.147622145028</v>
      </c>
      <c r="W54" s="33">
        <v>23591.825189870644</v>
      </c>
      <c r="X54" s="33">
        <v>25907.912606603015</v>
      </c>
      <c r="Y54" s="33">
        <v>33305.6276755375</v>
      </c>
      <c r="Z54" s="33">
        <v>31691.312565614877</v>
      </c>
      <c r="AA54" s="33">
        <v>42584.85603559576</v>
      </c>
      <c r="AB54" s="33">
        <v>47877.088204581967</v>
      </c>
      <c r="AC54" s="33">
        <v>55477.69227111838</v>
      </c>
      <c r="AD54" s="33">
        <v>58494.464856297142</v>
      </c>
      <c r="AE54" s="33">
        <v>59448.550551104396</v>
      </c>
    </row>
    <row r="55" spans="1:31">
      <c r="A55" s="29" t="s">
        <v>132</v>
      </c>
      <c r="B55" s="29" t="s">
        <v>68</v>
      </c>
      <c r="C55" s="33">
        <v>5.94953261475521E-5</v>
      </c>
      <c r="D55" s="33">
        <v>6.7288136957381888E-5</v>
      </c>
      <c r="E55" s="33">
        <v>7.0065968977132487E-5</v>
      </c>
      <c r="F55" s="33">
        <v>1.2624003902526231E-4</v>
      </c>
      <c r="G55" s="33">
        <v>1.204580524570642E-4</v>
      </c>
      <c r="H55" s="33">
        <v>1.1494088970334651E-4</v>
      </c>
      <c r="I55" s="33">
        <v>1.3225964797849619E-4</v>
      </c>
      <c r="J55" s="33">
        <v>1.3842970068473259E-4</v>
      </c>
      <c r="K55" s="33">
        <v>1.39465184747496E-4</v>
      </c>
      <c r="L55" s="33">
        <v>1.4988406349948511E-4</v>
      </c>
      <c r="M55" s="33">
        <v>1.6405851821256782E-4</v>
      </c>
      <c r="N55" s="33">
        <v>2.849590975803662E-4</v>
      </c>
      <c r="O55" s="33">
        <v>2.9564428872848119E-4</v>
      </c>
      <c r="P55" s="33">
        <v>2.8210332882707811E-4</v>
      </c>
      <c r="Q55" s="33">
        <v>2.7124017079035225E-4</v>
      </c>
      <c r="R55" s="33">
        <v>2.8887685590869551E-4</v>
      </c>
      <c r="S55" s="33">
        <v>7.3804267349306899E-4</v>
      </c>
      <c r="T55" s="33">
        <v>7.0846437015450699E-4</v>
      </c>
      <c r="U55" s="33">
        <v>6.8523995292100299E-4</v>
      </c>
      <c r="V55" s="33">
        <v>9.3848533622393289E-4</v>
      </c>
      <c r="W55" s="33">
        <v>1.357899377742066E-3</v>
      </c>
      <c r="X55" s="33">
        <v>2.32648759379604E-3</v>
      </c>
      <c r="Y55" s="33">
        <v>2.2273124832598509E-3</v>
      </c>
      <c r="Z55" s="33">
        <v>2.1193552265681742E-3</v>
      </c>
      <c r="AA55" s="33">
        <v>1.0696992418977078E-2</v>
      </c>
      <c r="AB55" s="33">
        <v>64.872893255386131</v>
      </c>
      <c r="AC55" s="33">
        <v>2390.8744703433499</v>
      </c>
      <c r="AD55" s="33">
        <v>10684.147876747387</v>
      </c>
      <c r="AE55" s="33">
        <v>10194.79814539086</v>
      </c>
    </row>
    <row r="56" spans="1:31">
      <c r="A56" s="29" t="s">
        <v>132</v>
      </c>
      <c r="B56" s="29" t="s">
        <v>36</v>
      </c>
      <c r="C56" s="33">
        <v>1.24663133376532E-4</v>
      </c>
      <c r="D56" s="33">
        <v>1.18953371495135E-4</v>
      </c>
      <c r="E56" s="33">
        <v>1.13808788872931E-4</v>
      </c>
      <c r="F56" s="33">
        <v>1.08292506480376E-4</v>
      </c>
      <c r="G56" s="33">
        <v>1.07214348984858E-4</v>
      </c>
      <c r="H56" s="33">
        <v>1.0652952257108501E-4</v>
      </c>
      <c r="I56" s="33">
        <v>1.1493082157690899E-4</v>
      </c>
      <c r="J56" s="33">
        <v>1.1833030210688201E-4</v>
      </c>
      <c r="K56" s="33">
        <v>1.99153897655993E-4</v>
      </c>
      <c r="L56" s="33">
        <v>1.92112133753469E-4</v>
      </c>
      <c r="M56" s="33">
        <v>1.85480181567383E-4</v>
      </c>
      <c r="N56" s="33">
        <v>3.3235685398935798E-4</v>
      </c>
      <c r="O56" s="33">
        <v>3.1713440253534295E-4</v>
      </c>
      <c r="P56" s="33">
        <v>3.0260916260408798E-4</v>
      </c>
      <c r="Q56" s="33">
        <v>2.91796592198982E-4</v>
      </c>
      <c r="R56" s="33">
        <v>3.1322958541592997E-4</v>
      </c>
      <c r="S56" s="33">
        <v>5.9780617412736898E-4</v>
      </c>
      <c r="T56" s="33">
        <v>5.7157349873689198E-4</v>
      </c>
      <c r="U56" s="33">
        <v>2.7327251222457002E-3</v>
      </c>
      <c r="V56" s="33">
        <v>2.6011427568528298E-3</v>
      </c>
      <c r="W56" s="33">
        <v>1085.49878806528</v>
      </c>
      <c r="X56" s="33">
        <v>1035.7812868045501</v>
      </c>
      <c r="Y56" s="33">
        <v>990.98505832005094</v>
      </c>
      <c r="Z56" s="33">
        <v>942.95227701762508</v>
      </c>
      <c r="AA56" s="33">
        <v>899.76362431830398</v>
      </c>
      <c r="AB56" s="33">
        <v>858.55307798234594</v>
      </c>
      <c r="AC56" s="33">
        <v>821.42174621139804</v>
      </c>
      <c r="AD56" s="33">
        <v>3889.8092774319898</v>
      </c>
      <c r="AE56" s="33">
        <v>3711.6500736828502</v>
      </c>
    </row>
    <row r="57" spans="1:31">
      <c r="A57" s="29" t="s">
        <v>132</v>
      </c>
      <c r="B57" s="29" t="s">
        <v>73</v>
      </c>
      <c r="C57" s="33">
        <v>0</v>
      </c>
      <c r="D57" s="33">
        <v>0</v>
      </c>
      <c r="E57" s="33">
        <v>1.2295491519755499E-4</v>
      </c>
      <c r="F57" s="33">
        <v>1.32838645094251E-4</v>
      </c>
      <c r="G57" s="33">
        <v>1.3456989273376199E-4</v>
      </c>
      <c r="H57" s="33">
        <v>1.32364085116097E-4</v>
      </c>
      <c r="I57" s="33">
        <v>1.26639506119023E-4</v>
      </c>
      <c r="J57" s="33">
        <v>1.2627342689608602E-4</v>
      </c>
      <c r="K57" s="33">
        <v>1.2322539823439801E-4</v>
      </c>
      <c r="L57" s="33">
        <v>1.2589674804881201E-4</v>
      </c>
      <c r="M57" s="33">
        <v>1.2527735622487E-4</v>
      </c>
      <c r="N57" s="33">
        <v>2.33747256065117E-4</v>
      </c>
      <c r="O57" s="33">
        <v>2.2304127478249699E-4</v>
      </c>
      <c r="P57" s="33">
        <v>2.1282564379169699E-4</v>
      </c>
      <c r="Q57" s="33">
        <v>2.0469626712740899E-4</v>
      </c>
      <c r="R57" s="33">
        <v>2.0797074849880702E-4</v>
      </c>
      <c r="S57" s="33">
        <v>8.12652100005829E-4</v>
      </c>
      <c r="T57" s="33">
        <v>7.7630734540428206E-4</v>
      </c>
      <c r="U57" s="33">
        <v>190.44763459018901</v>
      </c>
      <c r="V57" s="33">
        <v>181.21668728113201</v>
      </c>
      <c r="W57" s="33">
        <v>947.05281877669802</v>
      </c>
      <c r="X57" s="33">
        <v>903.67635430118901</v>
      </c>
      <c r="Y57" s="33">
        <v>864.59349679155991</v>
      </c>
      <c r="Z57" s="33">
        <v>2279.3592405883801</v>
      </c>
      <c r="AA57" s="33">
        <v>2174.9611176753701</v>
      </c>
      <c r="AB57" s="33">
        <v>2075.34457830884</v>
      </c>
      <c r="AC57" s="33">
        <v>1985.5885559738899</v>
      </c>
      <c r="AD57" s="33">
        <v>5626.4557769459698</v>
      </c>
      <c r="AE57" s="33">
        <v>5368.7555102156002</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1.046024529879175E-3</v>
      </c>
      <c r="D59" s="35">
        <v>1.0226426383633184E-3</v>
      </c>
      <c r="E59" s="35">
        <v>1.0254589676588187E-3</v>
      </c>
      <c r="F59" s="35">
        <v>-118511.80723791258</v>
      </c>
      <c r="G59" s="35">
        <v>-113083.78548733813</v>
      </c>
      <c r="H59" s="35">
        <v>-144253.96908411896</v>
      </c>
      <c r="I59" s="35">
        <v>166822.73686246376</v>
      </c>
      <c r="J59" s="35">
        <v>449047.18895701866</v>
      </c>
      <c r="K59" s="35">
        <v>-91789.97794743246</v>
      </c>
      <c r="L59" s="35">
        <v>-68541.030991988038</v>
      </c>
      <c r="M59" s="35">
        <v>-32788.367244579087</v>
      </c>
      <c r="N59" s="35">
        <v>-1.591705110227395E-3</v>
      </c>
      <c r="O59" s="35">
        <v>3.0279305501759875E-3</v>
      </c>
      <c r="P59" s="35">
        <v>3.4042963864720326E-3</v>
      </c>
      <c r="Q59" s="35">
        <v>3.3742697049675241E-3</v>
      </c>
      <c r="R59" s="35">
        <v>8119.1452766731472</v>
      </c>
      <c r="S59" s="35">
        <v>213790.26221408625</v>
      </c>
      <c r="T59" s="35">
        <v>388631.11727386998</v>
      </c>
      <c r="U59" s="35">
        <v>24461.80266375493</v>
      </c>
      <c r="V59" s="35">
        <v>23276.146009145457</v>
      </c>
      <c r="W59" s="35">
        <v>23591.824228795045</v>
      </c>
      <c r="X59" s="35">
        <v>25907.912720328226</v>
      </c>
      <c r="Y59" s="35">
        <v>33305.627785786775</v>
      </c>
      <c r="Z59" s="35">
        <v>31691.31267862954</v>
      </c>
      <c r="AA59" s="35">
        <v>42584.86481847518</v>
      </c>
      <c r="AB59" s="35">
        <v>47941.959274994384</v>
      </c>
      <c r="AC59" s="35">
        <v>57868.565515295697</v>
      </c>
      <c r="AD59" s="35">
        <v>69270.626157653096</v>
      </c>
      <c r="AE59" s="35">
        <v>69731.147766210575</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1.6737158388991602E-5</v>
      </c>
      <c r="D64" s="33">
        <v>1.5970570975503899E-5</v>
      </c>
      <c r="E64" s="33">
        <v>1.9388085208380998E-5</v>
      </c>
      <c r="F64" s="33">
        <v>1.84483497615891E-5</v>
      </c>
      <c r="G64" s="33">
        <v>1.7603387170080498E-5</v>
      </c>
      <c r="H64" s="33">
        <v>1.6797125155603199E-5</v>
      </c>
      <c r="I64" s="33">
        <v>1.6070670771903598E-5</v>
      </c>
      <c r="J64" s="33">
        <v>1.67868947820496E-5</v>
      </c>
      <c r="K64" s="33">
        <v>1.6018029365807598E-5</v>
      </c>
      <c r="L64" s="33">
        <v>1.5284379159761901E-5</v>
      </c>
      <c r="M64" s="33">
        <v>1.46233491239743E-5</v>
      </c>
      <c r="N64" s="33">
        <v>2.49986321283735E-5</v>
      </c>
      <c r="O64" s="33">
        <v>2.38536566015467E-5</v>
      </c>
      <c r="P64" s="33">
        <v>2.27611227023378E-5</v>
      </c>
      <c r="Q64" s="33">
        <v>2.17767329801761E-5</v>
      </c>
      <c r="R64" s="33">
        <v>2.0721220397223997E-5</v>
      </c>
      <c r="S64" s="33">
        <v>3.3578644912628294E-5</v>
      </c>
      <c r="T64" s="33">
        <v>3.2040691697767001E-5</v>
      </c>
      <c r="U64" s="33">
        <v>3.8527839988225304E-5</v>
      </c>
      <c r="V64" s="33">
        <v>3.6660405605916602E-5</v>
      </c>
      <c r="W64" s="33">
        <v>5.13929202472069E-5</v>
      </c>
      <c r="X64" s="33">
        <v>4.9039046017887596E-5</v>
      </c>
      <c r="Y64" s="33">
        <v>4.91243706567247E-5</v>
      </c>
      <c r="Z64" s="33">
        <v>4.6743325189299502E-5</v>
      </c>
      <c r="AA64" s="33">
        <v>4.62573030473909E-5</v>
      </c>
      <c r="AB64" s="33">
        <v>4.5352968776371897E-5</v>
      </c>
      <c r="AC64" s="33">
        <v>4.3391510331776104E-5</v>
      </c>
      <c r="AD64" s="33">
        <v>5.6772045051593699E-5</v>
      </c>
      <c r="AE64" s="33">
        <v>5.4171798691785804E-5</v>
      </c>
    </row>
    <row r="65" spans="1:31">
      <c r="A65" s="29" t="s">
        <v>133</v>
      </c>
      <c r="B65" s="29" t="s">
        <v>32</v>
      </c>
      <c r="C65" s="33">
        <v>0</v>
      </c>
      <c r="D65" s="33">
        <v>0</v>
      </c>
      <c r="E65" s="33">
        <v>0</v>
      </c>
      <c r="F65" s="33">
        <v>0</v>
      </c>
      <c r="G65" s="33">
        <v>0</v>
      </c>
      <c r="H65" s="33">
        <v>0</v>
      </c>
      <c r="I65" s="33">
        <v>0</v>
      </c>
      <c r="J65" s="33">
        <v>0</v>
      </c>
      <c r="K65" s="33">
        <v>0</v>
      </c>
      <c r="L65" s="33">
        <v>0</v>
      </c>
      <c r="M65" s="33">
        <v>0</v>
      </c>
      <c r="N65" s="33">
        <v>0</v>
      </c>
      <c r="O65" s="33">
        <v>0</v>
      </c>
      <c r="P65" s="33">
        <v>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7.4830508779499285E-5</v>
      </c>
      <c r="D66" s="33">
        <v>7.2457981012633894E-5</v>
      </c>
      <c r="E66" s="33">
        <v>6.9324265126549908E-5</v>
      </c>
      <c r="F66" s="33">
        <v>6.5964136028599701E-5</v>
      </c>
      <c r="G66" s="33">
        <v>6.2942877864826196E-5</v>
      </c>
      <c r="H66" s="33">
        <v>6.0059997938709196E-5</v>
      </c>
      <c r="I66" s="33">
        <v>5.7462479114303996E-5</v>
      </c>
      <c r="J66" s="33">
        <v>5.5394709655073399E-5</v>
      </c>
      <c r="K66" s="33">
        <v>5.5155651219115101E-5</v>
      </c>
      <c r="L66" s="33">
        <v>5.5344920052827806E-5</v>
      </c>
      <c r="M66" s="33">
        <v>5.57179896086777E-5</v>
      </c>
      <c r="N66" s="33">
        <v>7.4300005313332392E-5</v>
      </c>
      <c r="O66" s="33">
        <v>7.0896951606633492E-5</v>
      </c>
      <c r="P66" s="33">
        <v>6.7649762956496106E-5</v>
      </c>
      <c r="Q66" s="33">
        <v>6.4723996410094011E-5</v>
      </c>
      <c r="R66" s="33">
        <v>6.2807604014790194E-5</v>
      </c>
      <c r="S66" s="33">
        <v>1.1074819767475999E-4</v>
      </c>
      <c r="T66" s="33">
        <v>1.0567576109796619E-4</v>
      </c>
      <c r="U66" s="33">
        <v>2.538771097002129E-4</v>
      </c>
      <c r="V66" s="33">
        <v>2.4157175223194462E-4</v>
      </c>
      <c r="W66" s="33">
        <v>168.04633446148387</v>
      </c>
      <c r="X66" s="33">
        <v>160.34955572001988</v>
      </c>
      <c r="Y66" s="33">
        <v>153.4146661694592</v>
      </c>
      <c r="Z66" s="33">
        <v>794.94722590620438</v>
      </c>
      <c r="AA66" s="33">
        <v>758.53742899782196</v>
      </c>
      <c r="AB66" s="33">
        <v>723.79525638915175</v>
      </c>
      <c r="AC66" s="33">
        <v>692.49202848354025</v>
      </c>
      <c r="AD66" s="33">
        <v>1303.8891059396883</v>
      </c>
      <c r="AE66" s="33">
        <v>1244.1689937219346</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1.5666757537802882E-3</v>
      </c>
      <c r="D68" s="33">
        <v>1.4949196117906118E-3</v>
      </c>
      <c r="E68" s="33">
        <v>1.7945802592101222E-3</v>
      </c>
      <c r="F68" s="33">
        <v>1.7258626385153501E-3</v>
      </c>
      <c r="G68" s="33">
        <v>1.6468154941109211E-3</v>
      </c>
      <c r="H68" s="33">
        <v>1.5713888296329092E-3</v>
      </c>
      <c r="I68" s="33">
        <v>1.5371214318342138E-3</v>
      </c>
      <c r="J68" s="33">
        <v>1.6933478318424441E-3</v>
      </c>
      <c r="K68" s="33">
        <v>1.619425781177452E-3</v>
      </c>
      <c r="L68" s="33">
        <v>1.6276283287755006E-3</v>
      </c>
      <c r="M68" s="33">
        <v>1.5867042683778076E-3</v>
      </c>
      <c r="N68" s="33">
        <v>4611.0377244293477</v>
      </c>
      <c r="O68" s="33">
        <v>4399.846225927623</v>
      </c>
      <c r="P68" s="33">
        <v>4198.3265545964932</v>
      </c>
      <c r="Q68" s="33">
        <v>10590.308316957635</v>
      </c>
      <c r="R68" s="33">
        <v>13498.546898108472</v>
      </c>
      <c r="S68" s="33">
        <v>23591.582024033069</v>
      </c>
      <c r="T68" s="33">
        <v>27681.008609798806</v>
      </c>
      <c r="U68" s="33">
        <v>28918.715520571513</v>
      </c>
      <c r="V68" s="33">
        <v>27517.033002010587</v>
      </c>
      <c r="W68" s="33">
        <v>26256.711467658341</v>
      </c>
      <c r="X68" s="33">
        <v>25054.114142891129</v>
      </c>
      <c r="Y68" s="33">
        <v>23970.555828026343</v>
      </c>
      <c r="Z68" s="33">
        <v>22808.709225586335</v>
      </c>
      <c r="AA68" s="33">
        <v>21764.035514552907</v>
      </c>
      <c r="AB68" s="33">
        <v>23927.224926647777</v>
      </c>
      <c r="AC68" s="33">
        <v>22892.403011200389</v>
      </c>
      <c r="AD68" s="33">
        <v>24407.978864050332</v>
      </c>
      <c r="AE68" s="33">
        <v>23290.056162873279</v>
      </c>
    </row>
    <row r="69" spans="1:31">
      <c r="A69" s="29" t="s">
        <v>133</v>
      </c>
      <c r="B69" s="29" t="s">
        <v>68</v>
      </c>
      <c r="C69" s="33">
        <v>2.0516389245799868E-4</v>
      </c>
      <c r="D69" s="33">
        <v>2.8350026204419982E-4</v>
      </c>
      <c r="E69" s="33">
        <v>3.3554485104191702E-4</v>
      </c>
      <c r="F69" s="33">
        <v>3.4653109244966936E-4</v>
      </c>
      <c r="G69" s="33">
        <v>3.306594392287286E-4</v>
      </c>
      <c r="H69" s="33">
        <v>3.15514731962868E-4</v>
      </c>
      <c r="I69" s="33">
        <v>3.5270128868332537E-4</v>
      </c>
      <c r="J69" s="33">
        <v>3.7542332753003494E-4</v>
      </c>
      <c r="K69" s="33">
        <v>3.7702467511437413E-4</v>
      </c>
      <c r="L69" s="33">
        <v>4.0351473166953101E-4</v>
      </c>
      <c r="M69" s="33">
        <v>4.5469769005281491E-4</v>
      </c>
      <c r="N69" s="33">
        <v>8.8342182831165658E-4</v>
      </c>
      <c r="O69" s="33">
        <v>9.2804386221624526E-4</v>
      </c>
      <c r="P69" s="33">
        <v>8.8749608049987141E-4</v>
      </c>
      <c r="Q69" s="33">
        <v>8.4911299933432141E-4</v>
      </c>
      <c r="R69" s="33">
        <v>1.0551119680492754E-3</v>
      </c>
      <c r="S69" s="33">
        <v>2.1695029486102149E-3</v>
      </c>
      <c r="T69" s="33">
        <v>2.0801651053686827E-3</v>
      </c>
      <c r="U69" s="33">
        <v>1.9902005997991016E-3</v>
      </c>
      <c r="V69" s="33">
        <v>2.4424423823588136E-2</v>
      </c>
      <c r="W69" s="33">
        <v>1143.1697187675097</v>
      </c>
      <c r="X69" s="33">
        <v>2742.4278939600213</v>
      </c>
      <c r="Y69" s="33">
        <v>2623.8213770026341</v>
      </c>
      <c r="Z69" s="33">
        <v>2496.645437371742</v>
      </c>
      <c r="AA69" s="33">
        <v>4887.0464050388964</v>
      </c>
      <c r="AB69" s="33">
        <v>4663.212229915016</v>
      </c>
      <c r="AC69" s="33">
        <v>4461.5342327018616</v>
      </c>
      <c r="AD69" s="33">
        <v>4401.970064243731</v>
      </c>
      <c r="AE69" s="33">
        <v>4200.3533508116207</v>
      </c>
    </row>
    <row r="70" spans="1:31">
      <c r="A70" s="29" t="s">
        <v>133</v>
      </c>
      <c r="B70" s="29" t="s">
        <v>36</v>
      </c>
      <c r="C70" s="33">
        <v>1.3462902738543999E-4</v>
      </c>
      <c r="D70" s="33">
        <v>1.2846281233954299E-4</v>
      </c>
      <c r="E70" s="33">
        <v>1.2290695844776499E-4</v>
      </c>
      <c r="F70" s="33">
        <v>1.16949690142547E-4</v>
      </c>
      <c r="G70" s="33">
        <v>1.11593215740446E-4</v>
      </c>
      <c r="H70" s="33">
        <v>1.07986747025263E-4</v>
      </c>
      <c r="I70" s="33">
        <v>1.1804947439837699E-4</v>
      </c>
      <c r="J70" s="33">
        <v>1.2352706396347599E-4</v>
      </c>
      <c r="K70" s="33">
        <v>2.1001136324534E-4</v>
      </c>
      <c r="L70" s="33">
        <v>2.02404061366826E-4</v>
      </c>
      <c r="M70" s="33">
        <v>1.9574559837017201E-4</v>
      </c>
      <c r="N70" s="33">
        <v>3.8655865495023002E-4</v>
      </c>
      <c r="O70" s="33">
        <v>3.68853678240775E-4</v>
      </c>
      <c r="P70" s="33">
        <v>3.5320841227022798E-4</v>
      </c>
      <c r="Q70" s="33">
        <v>3.4295333090246001E-4</v>
      </c>
      <c r="R70" s="33">
        <v>1.1010183310794001E-3</v>
      </c>
      <c r="S70" s="33">
        <v>1.3538937242960299E-3</v>
      </c>
      <c r="T70" s="33">
        <v>1.2928994375110401E-3</v>
      </c>
      <c r="U70" s="33">
        <v>1133.3967411792501</v>
      </c>
      <c r="V70" s="33">
        <v>1078.4612969802101</v>
      </c>
      <c r="W70" s="33">
        <v>5660.5315045370698</v>
      </c>
      <c r="X70" s="33">
        <v>5401.2705181760903</v>
      </c>
      <c r="Y70" s="33">
        <v>5167.6724117516396</v>
      </c>
      <c r="Z70" s="33">
        <v>4917.1967013370495</v>
      </c>
      <c r="AA70" s="33">
        <v>4691.9815846989795</v>
      </c>
      <c r="AB70" s="33">
        <v>4477.0816642358395</v>
      </c>
      <c r="AC70" s="33">
        <v>4283.4535553497899</v>
      </c>
      <c r="AD70" s="33">
        <v>4075.8356777355002</v>
      </c>
      <c r="AE70" s="33">
        <v>3889.1561814891197</v>
      </c>
    </row>
    <row r="71" spans="1:31">
      <c r="A71" s="29" t="s">
        <v>133</v>
      </c>
      <c r="B71" s="29" t="s">
        <v>73</v>
      </c>
      <c r="C71" s="33">
        <v>0</v>
      </c>
      <c r="D71" s="33">
        <v>0</v>
      </c>
      <c r="E71" s="33">
        <v>9.34568977745256E-5</v>
      </c>
      <c r="F71" s="33">
        <v>8.8927066249545303E-5</v>
      </c>
      <c r="G71" s="33">
        <v>8.4854070815020403E-5</v>
      </c>
      <c r="H71" s="33">
        <v>8.21602801144463E-5</v>
      </c>
      <c r="I71" s="33">
        <v>7.8606952083475304E-5</v>
      </c>
      <c r="J71" s="33">
        <v>7.88326912222852E-5</v>
      </c>
      <c r="K71" s="33">
        <v>7.8613524272335398E-5</v>
      </c>
      <c r="L71" s="33">
        <v>7.9503892512304203E-5</v>
      </c>
      <c r="M71" s="33">
        <v>7.9259382825903093E-5</v>
      </c>
      <c r="N71" s="33">
        <v>1.14696158527638E-4</v>
      </c>
      <c r="O71" s="33">
        <v>1.09442899314861E-4</v>
      </c>
      <c r="P71" s="33">
        <v>1.04430247396269E-4</v>
      </c>
      <c r="Q71" s="33">
        <v>1.05573202407639E-4</v>
      </c>
      <c r="R71" s="33">
        <v>1.46092315393348E-4</v>
      </c>
      <c r="S71" s="33">
        <v>1.80312462168484E-4</v>
      </c>
      <c r="T71" s="33">
        <v>1.72053876046467E-4</v>
      </c>
      <c r="U71" s="33">
        <v>1.6914847431973701E-4</v>
      </c>
      <c r="V71" s="33">
        <v>1.6094989176861901E-4</v>
      </c>
      <c r="W71" s="33">
        <v>2.07847311503017E-4</v>
      </c>
      <c r="X71" s="33">
        <v>1.98327587233081E-4</v>
      </c>
      <c r="Y71" s="33">
        <v>1.8975017033468999E-4</v>
      </c>
      <c r="Z71" s="33">
        <v>2.1809342473207E-4</v>
      </c>
      <c r="AA71" s="33">
        <v>2.2729652760900202E-4</v>
      </c>
      <c r="AB71" s="33">
        <v>2.16885999540563E-4</v>
      </c>
      <c r="AC71" s="33">
        <v>2.0750595482042401E-4</v>
      </c>
      <c r="AD71" s="33">
        <v>1.9744819516704401E-4</v>
      </c>
      <c r="AE71" s="33">
        <v>1.8840476630575901E-4</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1.8634073134067778E-3</v>
      </c>
      <c r="D73" s="35">
        <v>1.8668484258229493E-3</v>
      </c>
      <c r="E73" s="35">
        <v>2.21883746058697E-3</v>
      </c>
      <c r="F73" s="35">
        <v>2.1568062167552082E-3</v>
      </c>
      <c r="G73" s="35">
        <v>2.0580211983745565E-3</v>
      </c>
      <c r="H73" s="35">
        <v>1.9637606846900895E-3</v>
      </c>
      <c r="I73" s="35">
        <v>1.9633558704037469E-3</v>
      </c>
      <c r="J73" s="35">
        <v>2.1409527638096022E-3</v>
      </c>
      <c r="K73" s="35">
        <v>2.0676241368767488E-3</v>
      </c>
      <c r="L73" s="35">
        <v>2.1017723596576214E-3</v>
      </c>
      <c r="M73" s="35">
        <v>2.1117432971632746E-3</v>
      </c>
      <c r="N73" s="35">
        <v>4611.0387071498126</v>
      </c>
      <c r="O73" s="35">
        <v>4399.8472487220934</v>
      </c>
      <c r="P73" s="35">
        <v>4198.3275325034592</v>
      </c>
      <c r="Q73" s="35">
        <v>10590.309252571364</v>
      </c>
      <c r="R73" s="35">
        <v>13498.548036749266</v>
      </c>
      <c r="S73" s="35">
        <v>23591.58433786286</v>
      </c>
      <c r="T73" s="35">
        <v>27681.010827680362</v>
      </c>
      <c r="U73" s="35">
        <v>28918.717803177064</v>
      </c>
      <c r="V73" s="35">
        <v>27517.057704666568</v>
      </c>
      <c r="W73" s="35">
        <v>27567.927572280252</v>
      </c>
      <c r="X73" s="35">
        <v>27956.891641610218</v>
      </c>
      <c r="Y73" s="35">
        <v>26747.791920322808</v>
      </c>
      <c r="Z73" s="35">
        <v>26100.301935607607</v>
      </c>
      <c r="AA73" s="35">
        <v>27409.61939484693</v>
      </c>
      <c r="AB73" s="35">
        <v>29314.232458304912</v>
      </c>
      <c r="AC73" s="35">
        <v>28046.429315777303</v>
      </c>
      <c r="AD73" s="35">
        <v>30113.838091005797</v>
      </c>
      <c r="AE73" s="35">
        <v>28734.578561578634</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ollapsed="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1.56397371673259E-5</v>
      </c>
      <c r="D78" s="33">
        <v>1.49234133216597E-5</v>
      </c>
      <c r="E78" s="33">
        <v>1.42779946010838E-5</v>
      </c>
      <c r="F78" s="33">
        <v>1.3585943916783101E-5</v>
      </c>
      <c r="G78" s="33">
        <v>1.2963686938334099E-5</v>
      </c>
      <c r="H78" s="33">
        <v>1.2369930279745201E-5</v>
      </c>
      <c r="I78" s="33">
        <v>1.2853515165628901E-5</v>
      </c>
      <c r="J78" s="33">
        <v>1.3071584154643901E-5</v>
      </c>
      <c r="K78" s="33">
        <v>1.2472885638778399E-5</v>
      </c>
      <c r="L78" s="33">
        <v>1.19016084292106E-5</v>
      </c>
      <c r="M78" s="33">
        <v>1.1386878942087999E-5</v>
      </c>
      <c r="N78" s="33">
        <v>1.3246805120521401E-5</v>
      </c>
      <c r="O78" s="33">
        <v>1.26400812168392E-5</v>
      </c>
      <c r="P78" s="33">
        <v>1.20611461944723E-5</v>
      </c>
      <c r="Q78" s="33">
        <v>1.1539516901110999E-5</v>
      </c>
      <c r="R78" s="33">
        <v>1.0980199518591E-5</v>
      </c>
      <c r="S78" s="33">
        <v>1.1496362287438999E-5</v>
      </c>
      <c r="T78" s="33">
        <v>1.0969811338608901E-5</v>
      </c>
      <c r="U78" s="33">
        <v>1.2146763214864799E-5</v>
      </c>
      <c r="V78" s="33">
        <v>1.1558012761474899E-5</v>
      </c>
      <c r="W78" s="33">
        <v>1.2177502012276701E-5</v>
      </c>
      <c r="X78" s="33">
        <v>1.16197538238822E-5</v>
      </c>
      <c r="Y78" s="33">
        <v>1.1117214191375201E-5</v>
      </c>
      <c r="Z78" s="33">
        <v>1.0578365711346E-5</v>
      </c>
      <c r="AA78" s="33">
        <v>1.0093860407571099E-5</v>
      </c>
      <c r="AB78" s="33">
        <v>1.0216716232469799E-5</v>
      </c>
      <c r="AC78" s="33">
        <v>1.01690691672067E-5</v>
      </c>
      <c r="AD78" s="33">
        <v>1.10565880675347E-5</v>
      </c>
      <c r="AE78" s="33">
        <v>1.0550179449554199E-5</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7.5960501857929099E-5</v>
      </c>
      <c r="D80" s="33">
        <v>7.2481394873747605E-5</v>
      </c>
      <c r="E80" s="33">
        <v>6.9346666367831991E-5</v>
      </c>
      <c r="F80" s="33">
        <v>6.5985451487543897E-5</v>
      </c>
      <c r="G80" s="33">
        <v>6.2963217043199995E-5</v>
      </c>
      <c r="H80" s="33">
        <v>6.0079405551653598E-5</v>
      </c>
      <c r="I80" s="33">
        <v>5.7481047372574797E-5</v>
      </c>
      <c r="J80" s="33">
        <v>5.5478250553805398E-5</v>
      </c>
      <c r="K80" s="33">
        <v>5.5474558468915397E-5</v>
      </c>
      <c r="L80" s="33">
        <v>5.5612050293013496E-5</v>
      </c>
      <c r="M80" s="33">
        <v>5.5938177047963596E-5</v>
      </c>
      <c r="N80" s="33">
        <v>6.3092324992634107E-5</v>
      </c>
      <c r="O80" s="33">
        <v>6.0202600159843091E-5</v>
      </c>
      <c r="P80" s="33">
        <v>5.7445229137285402E-5</v>
      </c>
      <c r="Q80" s="33">
        <v>5.5868860933925402E-5</v>
      </c>
      <c r="R80" s="33">
        <v>5.5635852200872192E-5</v>
      </c>
      <c r="S80" s="33">
        <v>5.6465380461329198E-5</v>
      </c>
      <c r="T80" s="33">
        <v>5.6245574733821401E-5</v>
      </c>
      <c r="U80" s="33">
        <v>8.1175452281995989E-5</v>
      </c>
      <c r="V80" s="33">
        <v>7.724089922537019E-5</v>
      </c>
      <c r="W80" s="33">
        <v>7.5738569884349291E-5</v>
      </c>
      <c r="X80" s="33">
        <v>7.2269627723469594E-5</v>
      </c>
      <c r="Y80" s="33">
        <v>6.9144057878528197E-5</v>
      </c>
      <c r="Z80" s="33">
        <v>6.5792663379013908E-5</v>
      </c>
      <c r="AA80" s="33">
        <v>6.2779258924446896E-5</v>
      </c>
      <c r="AB80" s="33">
        <v>6.0918300624730305E-5</v>
      </c>
      <c r="AC80" s="33">
        <v>5.92707500518272E-5</v>
      </c>
      <c r="AD80" s="33">
        <v>6.9955587305942503E-5</v>
      </c>
      <c r="AE80" s="33">
        <v>6.6751514578331793E-5</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9.890390253837391E-4</v>
      </c>
      <c r="D82" s="33">
        <v>9.4373952766219505E-4</v>
      </c>
      <c r="E82" s="33">
        <v>3090.8571127820119</v>
      </c>
      <c r="F82" s="33">
        <v>5882.0929519880456</v>
      </c>
      <c r="G82" s="33">
        <v>8425.6787569730404</v>
      </c>
      <c r="H82" s="33">
        <v>10765.841800518874</v>
      </c>
      <c r="I82" s="33">
        <v>12908.409947343413</v>
      </c>
      <c r="J82" s="33">
        <v>14764.498017893207</v>
      </c>
      <c r="K82" s="33">
        <v>16456.348637613286</v>
      </c>
      <c r="L82" s="33">
        <v>17922.243512822268</v>
      </c>
      <c r="M82" s="33">
        <v>19272.96789698979</v>
      </c>
      <c r="N82" s="33">
        <v>20372.51041789589</v>
      </c>
      <c r="O82" s="33">
        <v>21379.973343653397</v>
      </c>
      <c r="P82" s="33">
        <v>22252.40946848243</v>
      </c>
      <c r="Q82" s="33">
        <v>23066.538039485757</v>
      </c>
      <c r="R82" s="33">
        <v>23653.640406151273</v>
      </c>
      <c r="S82" s="33">
        <v>24197.298643320304</v>
      </c>
      <c r="T82" s="33">
        <v>24641.535922319199</v>
      </c>
      <c r="U82" s="33">
        <v>25092.61437988724</v>
      </c>
      <c r="V82" s="33">
        <v>25324.312764769238</v>
      </c>
      <c r="W82" s="33">
        <v>24164.420567449484</v>
      </c>
      <c r="X82" s="33">
        <v>23057.653204035381</v>
      </c>
      <c r="Y82" s="33">
        <v>22060.438913332131</v>
      </c>
      <c r="Z82" s="33">
        <v>20991.175177597968</v>
      </c>
      <c r="AA82" s="33">
        <v>20029.74729889401</v>
      </c>
      <c r="AB82" s="33">
        <v>19112.354285228717</v>
      </c>
      <c r="AC82" s="33">
        <v>18285.769174699017</v>
      </c>
      <c r="AD82" s="33">
        <v>17399.46269932354</v>
      </c>
      <c r="AE82" s="33">
        <v>16602.540737019481</v>
      </c>
    </row>
    <row r="83" spans="1:31">
      <c r="A83" s="29" t="s">
        <v>134</v>
      </c>
      <c r="B83" s="29" t="s">
        <v>68</v>
      </c>
      <c r="C83" s="33">
        <v>2.7057463535357801E-5</v>
      </c>
      <c r="D83" s="33">
        <v>3.7568778960471101E-5</v>
      </c>
      <c r="E83" s="33">
        <v>5.23451064358663E-5</v>
      </c>
      <c r="F83" s="33">
        <v>5.7131287726497398E-5</v>
      </c>
      <c r="G83" s="33">
        <v>5.6092212752564499E-5</v>
      </c>
      <c r="H83" s="33">
        <v>5.9325666507894698E-5</v>
      </c>
      <c r="I83" s="33">
        <v>5.8370881142743099E-5</v>
      </c>
      <c r="J83" s="33">
        <v>5.7513888774779199E-5</v>
      </c>
      <c r="K83" s="33">
        <v>6.2142532079878301E-5</v>
      </c>
      <c r="L83" s="33">
        <v>6.2629753679717702E-5</v>
      </c>
      <c r="M83" s="33">
        <v>7.7140083021924103E-5</v>
      </c>
      <c r="N83" s="33">
        <v>7.5874387170822203E-5</v>
      </c>
      <c r="O83" s="33">
        <v>8.8277103117578206E-5</v>
      </c>
      <c r="P83" s="33">
        <v>8.4233876987054393E-5</v>
      </c>
      <c r="Q83" s="33">
        <v>8.9716874353241101E-5</v>
      </c>
      <c r="R83" s="33">
        <v>8.97554102408705E-5</v>
      </c>
      <c r="S83" s="33">
        <v>1.05534964660648E-4</v>
      </c>
      <c r="T83" s="33">
        <v>1.1137869066335699E-4</v>
      </c>
      <c r="U83" s="33">
        <v>1.3350938632341399E-4</v>
      </c>
      <c r="V83" s="33">
        <v>2.2297810163642002E-4</v>
      </c>
      <c r="W83" s="33">
        <v>2.1276536407218301E-4</v>
      </c>
      <c r="X83" s="33">
        <v>2.0302038548423301E-4</v>
      </c>
      <c r="Y83" s="33">
        <v>1.94240011006507E-4</v>
      </c>
      <c r="Z83" s="33">
        <v>1.8482524819903002E-4</v>
      </c>
      <c r="AA83" s="33">
        <v>1.7635996958535001E-4</v>
      </c>
      <c r="AB83" s="33">
        <v>1.6828241365948198E-4</v>
      </c>
      <c r="AC83" s="33">
        <v>1.61004412455704E-4</v>
      </c>
      <c r="AD83" s="33">
        <v>1.5320057046468998E-4</v>
      </c>
      <c r="AE83" s="33">
        <v>1.4618375038520699E-4</v>
      </c>
    </row>
    <row r="84" spans="1:31">
      <c r="A84" s="29" t="s">
        <v>134</v>
      </c>
      <c r="B84" s="29" t="s">
        <v>36</v>
      </c>
      <c r="C84" s="33">
        <v>1.2294517138225998E-4</v>
      </c>
      <c r="D84" s="33">
        <v>1.1731409478369501E-4</v>
      </c>
      <c r="E84" s="33">
        <v>1.1224040880255901E-4</v>
      </c>
      <c r="F84" s="33">
        <v>1.0680014538404501E-4</v>
      </c>
      <c r="G84" s="33">
        <v>1.0603642977115101E-4</v>
      </c>
      <c r="H84" s="33">
        <v>1.0449454716039901E-4</v>
      </c>
      <c r="I84" s="33">
        <v>1.1214764448711901E-4</v>
      </c>
      <c r="J84" s="33">
        <v>1.2653668100981699E-4</v>
      </c>
      <c r="K84" s="33">
        <v>1.8383331071389E-4</v>
      </c>
      <c r="L84" s="33">
        <v>1.88715228003058E-4</v>
      </c>
      <c r="M84" s="33">
        <v>1.8420855058040901E-4</v>
      </c>
      <c r="N84" s="33">
        <v>2.3941597797294301E-4</v>
      </c>
      <c r="O84" s="33">
        <v>2.2845036057025399E-4</v>
      </c>
      <c r="P84" s="33">
        <v>2.2198034788849499E-4</v>
      </c>
      <c r="Q84" s="33">
        <v>2.26494900254694E-4</v>
      </c>
      <c r="R84" s="33">
        <v>2.3555023288317101E-4</v>
      </c>
      <c r="S84" s="33">
        <v>2.5589157882574499E-4</v>
      </c>
      <c r="T84" s="33">
        <v>2.47089816117153E-4</v>
      </c>
      <c r="U84" s="33">
        <v>3.9395497090358801E-4</v>
      </c>
      <c r="V84" s="33">
        <v>3.75993519034806E-4</v>
      </c>
      <c r="W84" s="33">
        <v>4.2960118252837197E-4</v>
      </c>
      <c r="X84" s="33">
        <v>4.09924792325704E-4</v>
      </c>
      <c r="Y84" s="33">
        <v>3.9300862241145303E-4</v>
      </c>
      <c r="Z84" s="33">
        <v>3.73959596713173E-4</v>
      </c>
      <c r="AA84" s="33">
        <v>3.5779003402880102E-4</v>
      </c>
      <c r="AB84" s="33">
        <v>3.7088215498428501E-4</v>
      </c>
      <c r="AC84" s="33">
        <v>3.5846419724468197E-4</v>
      </c>
      <c r="AD84" s="33">
        <v>4.7204083401694005E-4</v>
      </c>
      <c r="AE84" s="33">
        <v>4.5226581264262001E-4</v>
      </c>
    </row>
    <row r="85" spans="1:31">
      <c r="A85" s="29" t="s">
        <v>134</v>
      </c>
      <c r="B85" s="29" t="s">
        <v>73</v>
      </c>
      <c r="C85" s="33">
        <v>0</v>
      </c>
      <c r="D85" s="33">
        <v>0</v>
      </c>
      <c r="E85" s="33">
        <v>2.8053218006440902E-4</v>
      </c>
      <c r="F85" s="33">
        <v>2.8024664698894696E-4</v>
      </c>
      <c r="G85" s="33">
        <v>2.8803590965422799E-4</v>
      </c>
      <c r="H85" s="33">
        <v>2.9387373447915799E-4</v>
      </c>
      <c r="I85" s="33">
        <v>3.0913060599481099E-4</v>
      </c>
      <c r="J85" s="33">
        <v>3.1228607614480297E-4</v>
      </c>
      <c r="K85" s="33">
        <v>3.2542874977478496E-4</v>
      </c>
      <c r="L85" s="33">
        <v>3.3716332320551901E-4</v>
      </c>
      <c r="M85" s="33">
        <v>3.3275671775159397E-4</v>
      </c>
      <c r="N85" s="33">
        <v>4.7028164215969501E-4</v>
      </c>
      <c r="O85" s="33">
        <v>4.5097593075945697E-4</v>
      </c>
      <c r="P85" s="33">
        <v>4.3187486441165001E-4</v>
      </c>
      <c r="Q85" s="33">
        <v>4.3067599195278098E-4</v>
      </c>
      <c r="R85" s="33">
        <v>4.6916056670285097E-4</v>
      </c>
      <c r="S85" s="33">
        <v>5.845225561813709E-4</v>
      </c>
      <c r="T85" s="33">
        <v>5.6254562008603592E-4</v>
      </c>
      <c r="U85" s="33">
        <v>9.0544309148525505E-4</v>
      </c>
      <c r="V85" s="33">
        <v>8.6155650036620493E-4</v>
      </c>
      <c r="W85" s="33">
        <v>8.23494312997205E-4</v>
      </c>
      <c r="X85" s="33">
        <v>7.85777015905871E-4</v>
      </c>
      <c r="Y85" s="33">
        <v>7.5179315542216998E-4</v>
      </c>
      <c r="Z85" s="33">
        <v>7.1535393673644195E-4</v>
      </c>
      <c r="AA85" s="33">
        <v>6.8258963401874402E-4</v>
      </c>
      <c r="AB85" s="33">
        <v>6.5181146678376298E-4</v>
      </c>
      <c r="AC85" s="33">
        <v>6.2362144658659701E-4</v>
      </c>
      <c r="AD85" s="33">
        <v>6.0707935168502188E-4</v>
      </c>
      <c r="AE85" s="33">
        <v>5.7927419030851998E-4</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1.1076967279443517E-3</v>
      </c>
      <c r="D87" s="35">
        <v>1.0687131148180734E-3</v>
      </c>
      <c r="E87" s="35">
        <v>3090.857248751779</v>
      </c>
      <c r="F87" s="35">
        <v>5882.0930886907281</v>
      </c>
      <c r="G87" s="35">
        <v>8425.6788889921572</v>
      </c>
      <c r="H87" s="35">
        <v>10765.841932293877</v>
      </c>
      <c r="I87" s="35">
        <v>12908.410076048856</v>
      </c>
      <c r="J87" s="35">
        <v>14764.498143956931</v>
      </c>
      <c r="K87" s="35">
        <v>16456.348767703261</v>
      </c>
      <c r="L87" s="35">
        <v>17922.243642965681</v>
      </c>
      <c r="M87" s="35">
        <v>19272.968041454929</v>
      </c>
      <c r="N87" s="35">
        <v>20372.510570109407</v>
      </c>
      <c r="O87" s="35">
        <v>21379.973504773181</v>
      </c>
      <c r="P87" s="35">
        <v>22252.409622222684</v>
      </c>
      <c r="Q87" s="35">
        <v>23066.538196611011</v>
      </c>
      <c r="R87" s="35">
        <v>23653.640562522734</v>
      </c>
      <c r="S87" s="35">
        <v>24197.298816817012</v>
      </c>
      <c r="T87" s="35">
        <v>24641.536100913276</v>
      </c>
      <c r="U87" s="35">
        <v>25092.614606718842</v>
      </c>
      <c r="V87" s="35">
        <v>25324.313076546252</v>
      </c>
      <c r="W87" s="35">
        <v>24164.420868130921</v>
      </c>
      <c r="X87" s="35">
        <v>23057.653490945151</v>
      </c>
      <c r="Y87" s="35">
        <v>22060.439187833414</v>
      </c>
      <c r="Z87" s="35">
        <v>20991.175438794246</v>
      </c>
      <c r="AA87" s="35">
        <v>20029.747548127099</v>
      </c>
      <c r="AB87" s="35">
        <v>19112.354524646151</v>
      </c>
      <c r="AC87" s="35">
        <v>18285.769405143248</v>
      </c>
      <c r="AD87" s="35">
        <v>17399.462933536284</v>
      </c>
      <c r="AE87" s="35">
        <v>16602.540960504924</v>
      </c>
    </row>
  </sheetData>
  <sheetProtection algorithmName="SHA-512" hashValue="RXILztf8t1xtahJZasS1B6pbOBvE7Sr5HxQZup5F7w1Ut/tnsLg76pPl4jXyB3OjWBEwbAga8A/0niIL+QNHbA==" saltValue="IycZ3hMD1zgeV1cjlyyhxQ==" spinCount="100000" sheet="1" objects="1" scenarios="1"/>
  <mergeCells count="7">
    <mergeCell ref="A87:B87"/>
    <mergeCell ref="B2:V3"/>
    <mergeCell ref="A17:B17"/>
    <mergeCell ref="A31:B31"/>
    <mergeCell ref="A45:B45"/>
    <mergeCell ref="A59:B59"/>
    <mergeCell ref="A73:B7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7" tint="0.39997558519241921"/>
  </sheetPr>
  <dimension ref="A1:AE87"/>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162</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81</v>
      </c>
      <c r="B2" s="18" t="s">
        <v>142</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1734418.7428000001</v>
      </c>
      <c r="D6" s="33">
        <v>1472266.8421999998</v>
      </c>
      <c r="E6" s="33">
        <v>1435957.9643999999</v>
      </c>
      <c r="F6" s="33">
        <v>1330989.5704741934</v>
      </c>
      <c r="G6" s="33">
        <v>1190848.4447283798</v>
      </c>
      <c r="H6" s="33">
        <v>1043366.1037877668</v>
      </c>
      <c r="I6" s="33">
        <v>871601.00334415049</v>
      </c>
      <c r="J6" s="33">
        <v>886897.24487349857</v>
      </c>
      <c r="K6" s="33">
        <v>637557.24606498086</v>
      </c>
      <c r="L6" s="33">
        <v>575180.63059498777</v>
      </c>
      <c r="M6" s="33">
        <v>514353.3809806846</v>
      </c>
      <c r="N6" s="33">
        <v>485470.22938230215</v>
      </c>
      <c r="O6" s="33">
        <v>504261.13991148677</v>
      </c>
      <c r="P6" s="33">
        <v>448285.47000504297</v>
      </c>
      <c r="Q6" s="33">
        <v>382816.43755999999</v>
      </c>
      <c r="R6" s="33">
        <v>352071.33630000008</v>
      </c>
      <c r="S6" s="33">
        <v>276860.81299999997</v>
      </c>
      <c r="T6" s="33">
        <v>266039.84710000001</v>
      </c>
      <c r="U6" s="33">
        <v>245948.55141000001</v>
      </c>
      <c r="V6" s="33">
        <v>217880.8124</v>
      </c>
      <c r="W6" s="33">
        <v>205296.8579</v>
      </c>
      <c r="X6" s="33">
        <v>129262.10168000001</v>
      </c>
      <c r="Y6" s="33">
        <v>98046.49115999999</v>
      </c>
      <c r="Z6" s="33">
        <v>74741.713240000012</v>
      </c>
      <c r="AA6" s="33">
        <v>56597.264900000002</v>
      </c>
      <c r="AB6" s="33">
        <v>39963.423459999998</v>
      </c>
      <c r="AC6" s="33">
        <v>36782.677759999999</v>
      </c>
      <c r="AD6" s="33">
        <v>34554.27349</v>
      </c>
      <c r="AE6" s="33">
        <v>31163.686149999998</v>
      </c>
    </row>
    <row r="7" spans="1:31">
      <c r="A7" s="29" t="s">
        <v>40</v>
      </c>
      <c r="B7" s="29" t="s">
        <v>71</v>
      </c>
      <c r="C7" s="33">
        <v>230976.94409999999</v>
      </c>
      <c r="D7" s="33">
        <v>210288.13809999998</v>
      </c>
      <c r="E7" s="33">
        <v>202365.52696000002</v>
      </c>
      <c r="F7" s="33">
        <v>151721.68558474004</v>
      </c>
      <c r="G7" s="33">
        <v>152361.16633170581</v>
      </c>
      <c r="H7" s="33">
        <v>135668.43575042914</v>
      </c>
      <c r="I7" s="33">
        <v>125094.26676127267</v>
      </c>
      <c r="J7" s="33">
        <v>118128.48502617555</v>
      </c>
      <c r="K7" s="33">
        <v>110969.77504023182</v>
      </c>
      <c r="L7" s="33">
        <v>106178.38934348314</v>
      </c>
      <c r="M7" s="33">
        <v>99948.015626321619</v>
      </c>
      <c r="N7" s="33">
        <v>94041.302590000007</v>
      </c>
      <c r="O7" s="33">
        <v>92103.112250000006</v>
      </c>
      <c r="P7" s="33">
        <v>87198.856910000002</v>
      </c>
      <c r="Q7" s="33">
        <v>85698.715939999995</v>
      </c>
      <c r="R7" s="33">
        <v>76933.048599999995</v>
      </c>
      <c r="S7" s="33">
        <v>69068.256859999994</v>
      </c>
      <c r="T7" s="33">
        <v>67870.27003</v>
      </c>
      <c r="U7" s="33">
        <v>57086.124730000003</v>
      </c>
      <c r="V7" s="33">
        <v>58476.910360000002</v>
      </c>
      <c r="W7" s="33">
        <v>60972.598969999999</v>
      </c>
      <c r="X7" s="33">
        <v>57208.770819999998</v>
      </c>
      <c r="Y7" s="33">
        <v>52115.958299999998</v>
      </c>
      <c r="Z7" s="33">
        <v>50237.74553</v>
      </c>
      <c r="AA7" s="33">
        <v>45498.724700000006</v>
      </c>
      <c r="AB7" s="33">
        <v>44442.009810000003</v>
      </c>
      <c r="AC7" s="33">
        <v>28578.848759999997</v>
      </c>
      <c r="AD7" s="33">
        <v>0</v>
      </c>
      <c r="AE7" s="33">
        <v>0</v>
      </c>
    </row>
    <row r="8" spans="1:31">
      <c r="A8" s="29" t="s">
        <v>40</v>
      </c>
      <c r="B8" s="29" t="s">
        <v>20</v>
      </c>
      <c r="C8" s="33">
        <v>185392.37399649349</v>
      </c>
      <c r="D8" s="33">
        <v>177226.59898571737</v>
      </c>
      <c r="E8" s="33">
        <v>139266.6004189704</v>
      </c>
      <c r="F8" s="33">
        <v>138497.96382575223</v>
      </c>
      <c r="G8" s="33">
        <v>128451.66548077085</v>
      </c>
      <c r="H8" s="33">
        <v>124115.97151359639</v>
      </c>
      <c r="I8" s="33">
        <v>113072.45224618111</v>
      </c>
      <c r="J8" s="33">
        <v>117488.40256186243</v>
      </c>
      <c r="K8" s="33">
        <v>102557.95058010989</v>
      </c>
      <c r="L8" s="33">
        <v>103811.00282923067</v>
      </c>
      <c r="M8" s="33">
        <v>105255.87462578232</v>
      </c>
      <c r="N8" s="33">
        <v>179589.69429403247</v>
      </c>
      <c r="O8" s="33">
        <v>184837.06953538489</v>
      </c>
      <c r="P8" s="33">
        <v>213062.2723915324</v>
      </c>
      <c r="Q8" s="33">
        <v>143991.95302283738</v>
      </c>
      <c r="R8" s="33">
        <v>127617.91688432566</v>
      </c>
      <c r="S8" s="33">
        <v>177916.72813780312</v>
      </c>
      <c r="T8" s="33">
        <v>174760.89320216156</v>
      </c>
      <c r="U8" s="33">
        <v>141035.47834557891</v>
      </c>
      <c r="V8" s="33">
        <v>140232.1561562712</v>
      </c>
      <c r="W8" s="33">
        <v>141778.0678846782</v>
      </c>
      <c r="X8" s="33">
        <v>148663.29201231239</v>
      </c>
      <c r="Y8" s="33">
        <v>95329.230169551956</v>
      </c>
      <c r="Z8" s="33">
        <v>83583.922187348566</v>
      </c>
      <c r="AA8" s="33">
        <v>45550.729573001197</v>
      </c>
      <c r="AB8" s="33">
        <v>30886.534756973797</v>
      </c>
      <c r="AC8" s="33">
        <v>29715.452224907101</v>
      </c>
      <c r="AD8" s="33">
        <v>28402.247032042604</v>
      </c>
      <c r="AE8" s="33">
        <v>27281.374012415195</v>
      </c>
    </row>
    <row r="9" spans="1:31">
      <c r="A9" s="29" t="s">
        <v>40</v>
      </c>
      <c r="B9" s="29" t="s">
        <v>32</v>
      </c>
      <c r="C9" s="33">
        <v>86050.31730000001</v>
      </c>
      <c r="D9" s="33">
        <v>82697.899770000004</v>
      </c>
      <c r="E9" s="33">
        <v>78096.467400000009</v>
      </c>
      <c r="F9" s="33">
        <v>13763.086569999999</v>
      </c>
      <c r="G9" s="33">
        <v>12307.03026</v>
      </c>
      <c r="H9" s="33">
        <v>12634.8575</v>
      </c>
      <c r="I9" s="33">
        <v>11107.384880000001</v>
      </c>
      <c r="J9" s="33">
        <v>11413.533149999999</v>
      </c>
      <c r="K9" s="33">
        <v>9790.4907999999996</v>
      </c>
      <c r="L9" s="33">
        <v>9762.37363</v>
      </c>
      <c r="M9" s="33">
        <v>9276.4158500000012</v>
      </c>
      <c r="N9" s="33">
        <v>11845.687459999999</v>
      </c>
      <c r="O9" s="33">
        <v>9087.6082800000004</v>
      </c>
      <c r="P9" s="33">
        <v>11762.570729999999</v>
      </c>
      <c r="Q9" s="33">
        <v>4554.3826000000008</v>
      </c>
      <c r="R9" s="33">
        <v>3799.63</v>
      </c>
      <c r="S9" s="33">
        <v>9584.9470000000001</v>
      </c>
      <c r="T9" s="33">
        <v>9056.7119999999995</v>
      </c>
      <c r="U9" s="33">
        <v>5213.12</v>
      </c>
      <c r="V9" s="33">
        <v>5679.3680000000004</v>
      </c>
      <c r="W9" s="33">
        <v>5733.5384999999997</v>
      </c>
      <c r="X9" s="33">
        <v>6683.0495000000001</v>
      </c>
      <c r="Y9" s="33">
        <v>6353.3135000000002</v>
      </c>
      <c r="Z9" s="33">
        <v>4872.8180000000002</v>
      </c>
      <c r="AA9" s="33">
        <v>6445.9639999999999</v>
      </c>
      <c r="AB9" s="33">
        <v>0</v>
      </c>
      <c r="AC9" s="33">
        <v>0</v>
      </c>
      <c r="AD9" s="33">
        <v>0</v>
      </c>
      <c r="AE9" s="33">
        <v>0</v>
      </c>
    </row>
    <row r="10" spans="1:31">
      <c r="A10" s="29" t="s">
        <v>40</v>
      </c>
      <c r="B10" s="29" t="s">
        <v>66</v>
      </c>
      <c r="C10" s="33">
        <v>4826.7772844322599</v>
      </c>
      <c r="D10" s="33">
        <v>1984.0234767956301</v>
      </c>
      <c r="E10" s="33">
        <v>10397.827095967739</v>
      </c>
      <c r="F10" s="33">
        <v>8777.8209661461588</v>
      </c>
      <c r="G10" s="33">
        <v>3245.6457262294794</v>
      </c>
      <c r="H10" s="33">
        <v>5543.567633870769</v>
      </c>
      <c r="I10" s="33">
        <v>2107.1281079826699</v>
      </c>
      <c r="J10" s="33">
        <v>6374.235034087129</v>
      </c>
      <c r="K10" s="33">
        <v>642.32281270945009</v>
      </c>
      <c r="L10" s="33">
        <v>2144.8885294548895</v>
      </c>
      <c r="M10" s="33">
        <v>1586.0592194172302</v>
      </c>
      <c r="N10" s="33">
        <v>22336.744674907011</v>
      </c>
      <c r="O10" s="33">
        <v>12385.296207589799</v>
      </c>
      <c r="P10" s="33">
        <v>17148.724750540448</v>
      </c>
      <c r="Q10" s="33">
        <v>16077.62679146546</v>
      </c>
      <c r="R10" s="33">
        <v>17835.130905685892</v>
      </c>
      <c r="S10" s="33">
        <v>64271.280535198937</v>
      </c>
      <c r="T10" s="33">
        <v>62262.808704288836</v>
      </c>
      <c r="U10" s="33">
        <v>160094.11473001807</v>
      </c>
      <c r="V10" s="33">
        <v>184238.59228503806</v>
      </c>
      <c r="W10" s="33">
        <v>119293.71707878119</v>
      </c>
      <c r="X10" s="33">
        <v>194326.00795265674</v>
      </c>
      <c r="Y10" s="33">
        <v>300770.19498648215</v>
      </c>
      <c r="Z10" s="33">
        <v>166068.71497446732</v>
      </c>
      <c r="AA10" s="33">
        <v>194217.42065173702</v>
      </c>
      <c r="AB10" s="33">
        <v>279877.01361914194</v>
      </c>
      <c r="AC10" s="33">
        <v>344671.78616796638</v>
      </c>
      <c r="AD10" s="33">
        <v>463858.34949790366</v>
      </c>
      <c r="AE10" s="33">
        <v>441905.30540569773</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0</v>
      </c>
      <c r="D12" s="33">
        <v>0</v>
      </c>
      <c r="E12" s="33">
        <v>0</v>
      </c>
      <c r="F12" s="33">
        <v>0</v>
      </c>
      <c r="G12" s="33">
        <v>0</v>
      </c>
      <c r="H12" s="33">
        <v>0</v>
      </c>
      <c r="I12" s="33">
        <v>0</v>
      </c>
      <c r="J12" s="33">
        <v>0</v>
      </c>
      <c r="K12" s="33">
        <v>0</v>
      </c>
      <c r="L12" s="33">
        <v>0</v>
      </c>
      <c r="M12" s="33">
        <v>0</v>
      </c>
      <c r="N12" s="33">
        <v>0</v>
      </c>
      <c r="O12" s="33">
        <v>0</v>
      </c>
      <c r="P12" s="33">
        <v>0</v>
      </c>
      <c r="Q12" s="33">
        <v>0</v>
      </c>
      <c r="R12" s="33">
        <v>0</v>
      </c>
      <c r="S12" s="33">
        <v>0</v>
      </c>
      <c r="T12" s="33">
        <v>0</v>
      </c>
      <c r="U12" s="33">
        <v>0</v>
      </c>
      <c r="V12" s="33">
        <v>0</v>
      </c>
      <c r="W12" s="33">
        <v>0</v>
      </c>
      <c r="X12" s="33">
        <v>0</v>
      </c>
      <c r="Y12" s="33">
        <v>0</v>
      </c>
      <c r="Z12" s="33">
        <v>0</v>
      </c>
      <c r="AA12" s="33">
        <v>0</v>
      </c>
      <c r="AB12" s="33">
        <v>0</v>
      </c>
      <c r="AC12" s="33">
        <v>0</v>
      </c>
      <c r="AD12" s="33">
        <v>0</v>
      </c>
      <c r="AE12" s="33">
        <v>0</v>
      </c>
    </row>
    <row r="13" spans="1:31">
      <c r="A13" s="29" t="s">
        <v>40</v>
      </c>
      <c r="B13" s="29" t="s">
        <v>68</v>
      </c>
      <c r="C13" s="33">
        <v>0</v>
      </c>
      <c r="D13" s="33">
        <v>0</v>
      </c>
      <c r="E13" s="33">
        <v>0</v>
      </c>
      <c r="F13" s="33">
        <v>0</v>
      </c>
      <c r="G13" s="33">
        <v>0</v>
      </c>
      <c r="H13" s="33">
        <v>0</v>
      </c>
      <c r="I13" s="33">
        <v>0</v>
      </c>
      <c r="J13" s="33">
        <v>0</v>
      </c>
      <c r="K13" s="33">
        <v>0</v>
      </c>
      <c r="L13" s="33">
        <v>0</v>
      </c>
      <c r="M13" s="33">
        <v>0</v>
      </c>
      <c r="N13" s="33">
        <v>0</v>
      </c>
      <c r="O13" s="33">
        <v>0</v>
      </c>
      <c r="P13" s="33">
        <v>0</v>
      </c>
      <c r="Q13" s="33">
        <v>0</v>
      </c>
      <c r="R13" s="33">
        <v>0</v>
      </c>
      <c r="S13" s="33">
        <v>0</v>
      </c>
      <c r="T13" s="33">
        <v>0</v>
      </c>
      <c r="U13" s="33">
        <v>0</v>
      </c>
      <c r="V13" s="33">
        <v>0</v>
      </c>
      <c r="W13" s="33">
        <v>0</v>
      </c>
      <c r="X13" s="33">
        <v>0</v>
      </c>
      <c r="Y13" s="33">
        <v>0</v>
      </c>
      <c r="Z13" s="33">
        <v>0</v>
      </c>
      <c r="AA13" s="33">
        <v>0</v>
      </c>
      <c r="AB13" s="33">
        <v>0</v>
      </c>
      <c r="AC13" s="33">
        <v>0</v>
      </c>
      <c r="AD13" s="33">
        <v>0</v>
      </c>
      <c r="AE13" s="33">
        <v>0</v>
      </c>
    </row>
    <row r="14" spans="1:31">
      <c r="A14" s="29" t="s">
        <v>40</v>
      </c>
      <c r="B14" s="29" t="s">
        <v>36</v>
      </c>
      <c r="C14" s="33">
        <v>0</v>
      </c>
      <c r="D14" s="33">
        <v>0</v>
      </c>
      <c r="E14" s="33">
        <v>0</v>
      </c>
      <c r="F14" s="33">
        <v>0</v>
      </c>
      <c r="G14" s="33">
        <v>0</v>
      </c>
      <c r="H14" s="33">
        <v>0</v>
      </c>
      <c r="I14" s="33">
        <v>0</v>
      </c>
      <c r="J14" s="33">
        <v>0</v>
      </c>
      <c r="K14" s="33">
        <v>0</v>
      </c>
      <c r="L14" s="33">
        <v>0</v>
      </c>
      <c r="M14" s="33">
        <v>0</v>
      </c>
      <c r="N14" s="33">
        <v>0</v>
      </c>
      <c r="O14" s="33">
        <v>0</v>
      </c>
      <c r="P14" s="33">
        <v>0</v>
      </c>
      <c r="Q14" s="33">
        <v>0</v>
      </c>
      <c r="R14" s="33">
        <v>0</v>
      </c>
      <c r="S14" s="33">
        <v>0</v>
      </c>
      <c r="T14" s="33">
        <v>0</v>
      </c>
      <c r="U14" s="33">
        <v>0</v>
      </c>
      <c r="V14" s="33">
        <v>0</v>
      </c>
      <c r="W14" s="33">
        <v>0</v>
      </c>
      <c r="X14" s="33">
        <v>0</v>
      </c>
      <c r="Y14" s="33">
        <v>0</v>
      </c>
      <c r="Z14" s="33">
        <v>0</v>
      </c>
      <c r="AA14" s="33">
        <v>0</v>
      </c>
      <c r="AB14" s="33">
        <v>0</v>
      </c>
      <c r="AC14" s="33">
        <v>0</v>
      </c>
      <c r="AD14" s="33">
        <v>0</v>
      </c>
      <c r="AE14" s="33">
        <v>0</v>
      </c>
    </row>
    <row r="15" spans="1:31">
      <c r="A15" s="29" t="s">
        <v>40</v>
      </c>
      <c r="B15" s="29" t="s">
        <v>73</v>
      </c>
      <c r="C15" s="33">
        <v>0</v>
      </c>
      <c r="D15" s="33">
        <v>0</v>
      </c>
      <c r="E15" s="33">
        <v>0</v>
      </c>
      <c r="F15" s="33">
        <v>0</v>
      </c>
      <c r="G15" s="33">
        <v>0</v>
      </c>
      <c r="H15" s="33">
        <v>0</v>
      </c>
      <c r="I15" s="33">
        <v>0</v>
      </c>
      <c r="J15" s="33">
        <v>0</v>
      </c>
      <c r="K15" s="33">
        <v>0</v>
      </c>
      <c r="L15" s="33">
        <v>0</v>
      </c>
      <c r="M15" s="33">
        <v>0</v>
      </c>
      <c r="N15" s="33">
        <v>0</v>
      </c>
      <c r="O15" s="33">
        <v>0</v>
      </c>
      <c r="P15" s="33">
        <v>0</v>
      </c>
      <c r="Q15" s="33">
        <v>0</v>
      </c>
      <c r="R15" s="33">
        <v>0</v>
      </c>
      <c r="S15" s="33">
        <v>0</v>
      </c>
      <c r="T15" s="33">
        <v>0</v>
      </c>
      <c r="U15" s="33">
        <v>0</v>
      </c>
      <c r="V15" s="33">
        <v>0</v>
      </c>
      <c r="W15" s="33">
        <v>0</v>
      </c>
      <c r="X15" s="33">
        <v>0</v>
      </c>
      <c r="Y15" s="33">
        <v>0</v>
      </c>
      <c r="Z15" s="33">
        <v>0</v>
      </c>
      <c r="AA15" s="33">
        <v>0</v>
      </c>
      <c r="AB15" s="33">
        <v>0</v>
      </c>
      <c r="AC15" s="33">
        <v>0</v>
      </c>
      <c r="AD15" s="33">
        <v>0</v>
      </c>
      <c r="AE15" s="33">
        <v>0</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2241665.1554809259</v>
      </c>
      <c r="D17" s="35">
        <v>1944463.5025325129</v>
      </c>
      <c r="E17" s="35">
        <v>1866084.386274938</v>
      </c>
      <c r="F17" s="35">
        <v>1643750.1274208319</v>
      </c>
      <c r="G17" s="35">
        <v>1487213.952527086</v>
      </c>
      <c r="H17" s="35">
        <v>1321328.9361856629</v>
      </c>
      <c r="I17" s="35">
        <v>1122982.2353395871</v>
      </c>
      <c r="J17" s="35">
        <v>1140301.9006456237</v>
      </c>
      <c r="K17" s="35">
        <v>861517.78529803199</v>
      </c>
      <c r="L17" s="35">
        <v>797077.28492715652</v>
      </c>
      <c r="M17" s="35">
        <v>730419.74630220584</v>
      </c>
      <c r="N17" s="35">
        <v>793283.65840124164</v>
      </c>
      <c r="O17" s="35">
        <v>802674.2261844615</v>
      </c>
      <c r="P17" s="35">
        <v>777457.89478711586</v>
      </c>
      <c r="Q17" s="35">
        <v>633139.11591430288</v>
      </c>
      <c r="R17" s="35">
        <v>578257.06269001169</v>
      </c>
      <c r="S17" s="35">
        <v>597702.0255330021</v>
      </c>
      <c r="T17" s="35">
        <v>579990.53103645041</v>
      </c>
      <c r="U17" s="35">
        <v>609377.38921559695</v>
      </c>
      <c r="V17" s="35">
        <v>606507.83920130925</v>
      </c>
      <c r="W17" s="35">
        <v>533074.78033345938</v>
      </c>
      <c r="X17" s="35">
        <v>536143.22196496918</v>
      </c>
      <c r="Y17" s="35">
        <v>552615.18811603403</v>
      </c>
      <c r="Z17" s="35">
        <v>379504.91393181589</v>
      </c>
      <c r="AA17" s="35">
        <v>348310.10382473818</v>
      </c>
      <c r="AB17" s="35">
        <v>395168.98164611578</v>
      </c>
      <c r="AC17" s="35">
        <v>439748.76491287351</v>
      </c>
      <c r="AD17" s="35">
        <v>526814.87001994625</v>
      </c>
      <c r="AE17" s="35">
        <v>500350.36556811293</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919428.70510000002</v>
      </c>
      <c r="D20" s="33">
        <v>751107.4327</v>
      </c>
      <c r="E20" s="33">
        <v>711171.22600000002</v>
      </c>
      <c r="F20" s="33">
        <v>720064.70627223304</v>
      </c>
      <c r="G20" s="33">
        <v>604224.24077815237</v>
      </c>
      <c r="H20" s="33">
        <v>503107.53660028602</v>
      </c>
      <c r="I20" s="33">
        <v>388742.07854558231</v>
      </c>
      <c r="J20" s="33">
        <v>427759.95620395272</v>
      </c>
      <c r="K20" s="33">
        <v>225936.4653896915</v>
      </c>
      <c r="L20" s="33">
        <v>195740.83457416113</v>
      </c>
      <c r="M20" s="33">
        <v>164890.2737110671</v>
      </c>
      <c r="N20" s="33">
        <v>125718.028604176</v>
      </c>
      <c r="O20" s="33">
        <v>148096.4259126721</v>
      </c>
      <c r="P20" s="33">
        <v>125769.2244655379</v>
      </c>
      <c r="Q20" s="33">
        <v>72406.844200000007</v>
      </c>
      <c r="R20" s="33">
        <v>84462.723700000002</v>
      </c>
      <c r="S20" s="33">
        <v>85314.597399999999</v>
      </c>
      <c r="T20" s="33">
        <v>80195.012300000002</v>
      </c>
      <c r="U20" s="33">
        <v>75318.340299999996</v>
      </c>
      <c r="V20" s="33">
        <v>59364.898000000001</v>
      </c>
      <c r="W20" s="33">
        <v>53644.478999999999</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2337.4448019839497</v>
      </c>
      <c r="D22" s="33">
        <v>2211.4781839986299</v>
      </c>
      <c r="E22" s="33">
        <v>6456.7377365603998</v>
      </c>
      <c r="F22" s="33">
        <v>4026.4799779418395</v>
      </c>
      <c r="G22" s="33">
        <v>3796.01490997375</v>
      </c>
      <c r="H22" s="33">
        <v>3643.6692637771803</v>
      </c>
      <c r="I22" s="33">
        <v>3514.6380276569698</v>
      </c>
      <c r="J22" s="33">
        <v>3436.1652977208996</v>
      </c>
      <c r="K22" s="33">
        <v>3236.8962213108002</v>
      </c>
      <c r="L22" s="33">
        <v>3132.45800790056</v>
      </c>
      <c r="M22" s="33">
        <v>2959.7932038439103</v>
      </c>
      <c r="N22" s="33">
        <v>17663.961021026498</v>
      </c>
      <c r="O22" s="33">
        <v>17748.8493884788</v>
      </c>
      <c r="P22" s="33">
        <v>39633.127902316803</v>
      </c>
      <c r="Q22" s="33">
        <v>16834.610723957601</v>
      </c>
      <c r="R22" s="33">
        <v>16569.947136682</v>
      </c>
      <c r="S22" s="33">
        <v>50647.944559983305</v>
      </c>
      <c r="T22" s="33">
        <v>55083.459810972498</v>
      </c>
      <c r="U22" s="33">
        <v>46199.548606098004</v>
      </c>
      <c r="V22" s="33">
        <v>43692.232758631202</v>
      </c>
      <c r="W22" s="33">
        <v>43486.437729580699</v>
      </c>
      <c r="X22" s="33">
        <v>48223.161003661902</v>
      </c>
      <c r="Y22" s="33">
        <v>468.18538586880004</v>
      </c>
      <c r="Z22" s="33">
        <v>3.1314072999999998E-3</v>
      </c>
      <c r="AA22" s="33">
        <v>3.1486664000000002E-3</v>
      </c>
      <c r="AB22" s="33">
        <v>5.1934640000000001E-3</v>
      </c>
      <c r="AC22" s="33">
        <v>4.9645614999999895E-3</v>
      </c>
      <c r="AD22" s="33">
        <v>4.79078959999999E-3</v>
      </c>
      <c r="AE22" s="33">
        <v>4.427098E-3</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20.759704264010001</v>
      </c>
      <c r="D24" s="33">
        <v>1.3137592399999991E-3</v>
      </c>
      <c r="E24" s="33">
        <v>1542.39230131624</v>
      </c>
      <c r="F24" s="33">
        <v>4601.6266448535489</v>
      </c>
      <c r="G24" s="33">
        <v>1174.6267923168598</v>
      </c>
      <c r="H24" s="33">
        <v>1665.2851386906998</v>
      </c>
      <c r="I24" s="33">
        <v>703.61139228148011</v>
      </c>
      <c r="J24" s="33">
        <v>1285.8519503216</v>
      </c>
      <c r="K24" s="33">
        <v>1.38945248E-3</v>
      </c>
      <c r="L24" s="33">
        <v>195.51870197773002</v>
      </c>
      <c r="M24" s="33">
        <v>4.4936170134499998</v>
      </c>
      <c r="N24" s="33">
        <v>2183.3305462111703</v>
      </c>
      <c r="O24" s="33">
        <v>1489.2923413659</v>
      </c>
      <c r="P24" s="33">
        <v>1556.4897365675699</v>
      </c>
      <c r="Q24" s="33">
        <v>3913.3684839816196</v>
      </c>
      <c r="R24" s="33">
        <v>2477.7631462211998</v>
      </c>
      <c r="S24" s="33">
        <v>10458.1852505274</v>
      </c>
      <c r="T24" s="33">
        <v>7596.8105121508497</v>
      </c>
      <c r="U24" s="33">
        <v>72183.524930805099</v>
      </c>
      <c r="V24" s="33">
        <v>104558.7358656782</v>
      </c>
      <c r="W24" s="33">
        <v>53658.054275020702</v>
      </c>
      <c r="X24" s="33">
        <v>92400.254114415598</v>
      </c>
      <c r="Y24" s="33">
        <v>179040.7332713544</v>
      </c>
      <c r="Z24" s="33">
        <v>86853.492803735891</v>
      </c>
      <c r="AA24" s="33">
        <v>82210.282887320587</v>
      </c>
      <c r="AB24" s="33">
        <v>105235.4762368891</v>
      </c>
      <c r="AC24" s="33">
        <v>176570.71881851429</v>
      </c>
      <c r="AD24" s="33">
        <v>272865.20859909896</v>
      </c>
      <c r="AE24" s="33">
        <v>264489.10422207741</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0</v>
      </c>
      <c r="D26" s="33">
        <v>0</v>
      </c>
      <c r="E26" s="33">
        <v>0</v>
      </c>
      <c r="F26" s="33">
        <v>0</v>
      </c>
      <c r="G26" s="33">
        <v>0</v>
      </c>
      <c r="H26" s="33">
        <v>0</v>
      </c>
      <c r="I26" s="33">
        <v>0</v>
      </c>
      <c r="J26" s="33">
        <v>0</v>
      </c>
      <c r="K26" s="33">
        <v>0</v>
      </c>
      <c r="L26" s="33">
        <v>0</v>
      </c>
      <c r="M26" s="33">
        <v>0</v>
      </c>
      <c r="N26" s="33">
        <v>0</v>
      </c>
      <c r="O26" s="33">
        <v>0</v>
      </c>
      <c r="P26" s="33">
        <v>0</v>
      </c>
      <c r="Q26" s="33">
        <v>0</v>
      </c>
      <c r="R26" s="33">
        <v>0</v>
      </c>
      <c r="S26" s="33">
        <v>0</v>
      </c>
      <c r="T26" s="33">
        <v>0</v>
      </c>
      <c r="U26" s="33">
        <v>0</v>
      </c>
      <c r="V26" s="33">
        <v>0</v>
      </c>
      <c r="W26" s="33">
        <v>0</v>
      </c>
      <c r="X26" s="33">
        <v>0</v>
      </c>
      <c r="Y26" s="33">
        <v>0</v>
      </c>
      <c r="Z26" s="33">
        <v>0</v>
      </c>
      <c r="AA26" s="33">
        <v>0</v>
      </c>
      <c r="AB26" s="33">
        <v>0</v>
      </c>
      <c r="AC26" s="33">
        <v>0</v>
      </c>
      <c r="AD26" s="33">
        <v>0</v>
      </c>
      <c r="AE26" s="33">
        <v>0</v>
      </c>
    </row>
    <row r="27" spans="1:31">
      <c r="A27" s="29" t="s">
        <v>130</v>
      </c>
      <c r="B27" s="29" t="s">
        <v>68</v>
      </c>
      <c r="C27" s="33">
        <v>0</v>
      </c>
      <c r="D27" s="33">
        <v>0</v>
      </c>
      <c r="E27" s="33">
        <v>0</v>
      </c>
      <c r="F27" s="33">
        <v>0</v>
      </c>
      <c r="G27" s="33">
        <v>0</v>
      </c>
      <c r="H27" s="33">
        <v>0</v>
      </c>
      <c r="I27" s="33">
        <v>0</v>
      </c>
      <c r="J27" s="33">
        <v>0</v>
      </c>
      <c r="K27" s="33">
        <v>0</v>
      </c>
      <c r="L27" s="33">
        <v>0</v>
      </c>
      <c r="M27" s="33">
        <v>0</v>
      </c>
      <c r="N27" s="33">
        <v>0</v>
      </c>
      <c r="O27" s="33">
        <v>0</v>
      </c>
      <c r="P27" s="33">
        <v>0</v>
      </c>
      <c r="Q27" s="33">
        <v>0</v>
      </c>
      <c r="R27" s="33">
        <v>0</v>
      </c>
      <c r="S27" s="33">
        <v>0</v>
      </c>
      <c r="T27" s="33">
        <v>0</v>
      </c>
      <c r="U27" s="33">
        <v>0</v>
      </c>
      <c r="V27" s="33">
        <v>0</v>
      </c>
      <c r="W27" s="33">
        <v>0</v>
      </c>
      <c r="X27" s="33">
        <v>0</v>
      </c>
      <c r="Y27" s="33">
        <v>0</v>
      </c>
      <c r="Z27" s="33">
        <v>0</v>
      </c>
      <c r="AA27" s="33">
        <v>0</v>
      </c>
      <c r="AB27" s="33">
        <v>0</v>
      </c>
      <c r="AC27" s="33">
        <v>0</v>
      </c>
      <c r="AD27" s="33">
        <v>0</v>
      </c>
      <c r="AE27" s="33">
        <v>0</v>
      </c>
    </row>
    <row r="28" spans="1:31">
      <c r="A28" s="29" t="s">
        <v>130</v>
      </c>
      <c r="B28" s="29" t="s">
        <v>36</v>
      </c>
      <c r="C28" s="33">
        <v>0</v>
      </c>
      <c r="D28" s="33">
        <v>0</v>
      </c>
      <c r="E28" s="33">
        <v>0</v>
      </c>
      <c r="F28" s="33">
        <v>0</v>
      </c>
      <c r="G28" s="33">
        <v>0</v>
      </c>
      <c r="H28" s="33">
        <v>0</v>
      </c>
      <c r="I28" s="33">
        <v>0</v>
      </c>
      <c r="J28" s="33">
        <v>0</v>
      </c>
      <c r="K28" s="33">
        <v>0</v>
      </c>
      <c r="L28" s="33">
        <v>0</v>
      </c>
      <c r="M28" s="33">
        <v>0</v>
      </c>
      <c r="N28" s="33">
        <v>0</v>
      </c>
      <c r="O28" s="33">
        <v>0</v>
      </c>
      <c r="P28" s="33">
        <v>0</v>
      </c>
      <c r="Q28" s="33">
        <v>0</v>
      </c>
      <c r="R28" s="33">
        <v>0</v>
      </c>
      <c r="S28" s="33">
        <v>0</v>
      </c>
      <c r="T28" s="33">
        <v>0</v>
      </c>
      <c r="U28" s="33">
        <v>0</v>
      </c>
      <c r="V28" s="33">
        <v>0</v>
      </c>
      <c r="W28" s="33">
        <v>0</v>
      </c>
      <c r="X28" s="33">
        <v>0</v>
      </c>
      <c r="Y28" s="33">
        <v>0</v>
      </c>
      <c r="Z28" s="33">
        <v>0</v>
      </c>
      <c r="AA28" s="33">
        <v>0</v>
      </c>
      <c r="AB28" s="33">
        <v>0</v>
      </c>
      <c r="AC28" s="33">
        <v>0</v>
      </c>
      <c r="AD28" s="33">
        <v>0</v>
      </c>
      <c r="AE28" s="33">
        <v>0</v>
      </c>
    </row>
    <row r="29" spans="1:31">
      <c r="A29" s="29" t="s">
        <v>130</v>
      </c>
      <c r="B29" s="29" t="s">
        <v>73</v>
      </c>
      <c r="C29" s="33">
        <v>0</v>
      </c>
      <c r="D29" s="33">
        <v>0</v>
      </c>
      <c r="E29" s="33">
        <v>0</v>
      </c>
      <c r="F29" s="33">
        <v>0</v>
      </c>
      <c r="G29" s="33">
        <v>0</v>
      </c>
      <c r="H29" s="33">
        <v>0</v>
      </c>
      <c r="I29" s="33">
        <v>0</v>
      </c>
      <c r="J29" s="33">
        <v>0</v>
      </c>
      <c r="K29" s="33">
        <v>0</v>
      </c>
      <c r="L29" s="33">
        <v>0</v>
      </c>
      <c r="M29" s="33">
        <v>0</v>
      </c>
      <c r="N29" s="33">
        <v>0</v>
      </c>
      <c r="O29" s="33">
        <v>0</v>
      </c>
      <c r="P29" s="33">
        <v>0</v>
      </c>
      <c r="Q29" s="33">
        <v>0</v>
      </c>
      <c r="R29" s="33">
        <v>0</v>
      </c>
      <c r="S29" s="33">
        <v>0</v>
      </c>
      <c r="T29" s="33">
        <v>0</v>
      </c>
      <c r="U29" s="33">
        <v>0</v>
      </c>
      <c r="V29" s="33">
        <v>0</v>
      </c>
      <c r="W29" s="33">
        <v>0</v>
      </c>
      <c r="X29" s="33">
        <v>0</v>
      </c>
      <c r="Y29" s="33">
        <v>0</v>
      </c>
      <c r="Z29" s="33">
        <v>0</v>
      </c>
      <c r="AA29" s="33">
        <v>0</v>
      </c>
      <c r="AB29" s="33">
        <v>0</v>
      </c>
      <c r="AC29" s="33">
        <v>0</v>
      </c>
      <c r="AD29" s="33">
        <v>0</v>
      </c>
      <c r="AE29" s="33">
        <v>0</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921786.90960624802</v>
      </c>
      <c r="D31" s="35">
        <v>753318.91219775786</v>
      </c>
      <c r="E31" s="35">
        <v>719170.35603787669</v>
      </c>
      <c r="F31" s="35">
        <v>728692.81289502839</v>
      </c>
      <c r="G31" s="35">
        <v>609194.88248044299</v>
      </c>
      <c r="H31" s="35">
        <v>508416.49100275396</v>
      </c>
      <c r="I31" s="35">
        <v>392960.32796552079</v>
      </c>
      <c r="J31" s="35">
        <v>432481.97345199517</v>
      </c>
      <c r="K31" s="35">
        <v>229173.36300045479</v>
      </c>
      <c r="L31" s="35">
        <v>199068.81128403943</v>
      </c>
      <c r="M31" s="35">
        <v>167854.56053192445</v>
      </c>
      <c r="N31" s="35">
        <v>145565.32017141365</v>
      </c>
      <c r="O31" s="35">
        <v>167334.56764251678</v>
      </c>
      <c r="P31" s="35">
        <v>166958.84210442228</v>
      </c>
      <c r="Q31" s="35">
        <v>93154.823407939228</v>
      </c>
      <c r="R31" s="35">
        <v>103510.4339829032</v>
      </c>
      <c r="S31" s="35">
        <v>146420.7272105107</v>
      </c>
      <c r="T31" s="35">
        <v>142875.28262312335</v>
      </c>
      <c r="U31" s="35">
        <v>193701.41383690311</v>
      </c>
      <c r="V31" s="35">
        <v>207615.86662430939</v>
      </c>
      <c r="W31" s="35">
        <v>150788.97100460139</v>
      </c>
      <c r="X31" s="35">
        <v>140623.41511807751</v>
      </c>
      <c r="Y31" s="35">
        <v>179508.9186572232</v>
      </c>
      <c r="Z31" s="35">
        <v>86853.49593514319</v>
      </c>
      <c r="AA31" s="35">
        <v>82210.286035986981</v>
      </c>
      <c r="AB31" s="35">
        <v>105235.4814303531</v>
      </c>
      <c r="AC31" s="35">
        <v>176570.72378307578</v>
      </c>
      <c r="AD31" s="35">
        <v>272865.21338988858</v>
      </c>
      <c r="AE31" s="35">
        <v>264489.10864917544</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814990.0377000001</v>
      </c>
      <c r="D34" s="33">
        <v>721159.40949999995</v>
      </c>
      <c r="E34" s="33">
        <v>724786.73840000003</v>
      </c>
      <c r="F34" s="33">
        <v>610924.86420196027</v>
      </c>
      <c r="G34" s="33">
        <v>586624.20395022747</v>
      </c>
      <c r="H34" s="33">
        <v>540258.56718748074</v>
      </c>
      <c r="I34" s="33">
        <v>482858.92479856819</v>
      </c>
      <c r="J34" s="33">
        <v>459137.2886695459</v>
      </c>
      <c r="K34" s="33">
        <v>411620.7806752894</v>
      </c>
      <c r="L34" s="33">
        <v>379439.79602082667</v>
      </c>
      <c r="M34" s="33">
        <v>349463.1072696175</v>
      </c>
      <c r="N34" s="33">
        <v>359752.20077812613</v>
      </c>
      <c r="O34" s="33">
        <v>356164.71399881464</v>
      </c>
      <c r="P34" s="33">
        <v>322516.24553950509</v>
      </c>
      <c r="Q34" s="33">
        <v>310409.59336</v>
      </c>
      <c r="R34" s="33">
        <v>267608.61260000005</v>
      </c>
      <c r="S34" s="33">
        <v>191546.2156</v>
      </c>
      <c r="T34" s="33">
        <v>185844.83480000001</v>
      </c>
      <c r="U34" s="33">
        <v>170630.21111</v>
      </c>
      <c r="V34" s="33">
        <v>158515.91440000001</v>
      </c>
      <c r="W34" s="33">
        <v>151652.37890000001</v>
      </c>
      <c r="X34" s="33">
        <v>129262.10168000001</v>
      </c>
      <c r="Y34" s="33">
        <v>98046.49115999999</v>
      </c>
      <c r="Z34" s="33">
        <v>74741.713240000012</v>
      </c>
      <c r="AA34" s="33">
        <v>56597.264900000002</v>
      </c>
      <c r="AB34" s="33">
        <v>39963.423459999998</v>
      </c>
      <c r="AC34" s="33">
        <v>36782.677759999999</v>
      </c>
      <c r="AD34" s="33">
        <v>34554.27349</v>
      </c>
      <c r="AE34" s="33">
        <v>31163.686149999998</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90043.595028000404</v>
      </c>
      <c r="D36" s="33">
        <v>87636.2587132177</v>
      </c>
      <c r="E36" s="33">
        <v>92167.012381281005</v>
      </c>
      <c r="F36" s="33">
        <v>103554.6775180774</v>
      </c>
      <c r="G36" s="33">
        <v>95080.020296777613</v>
      </c>
      <c r="H36" s="33">
        <v>92077.870064950752</v>
      </c>
      <c r="I36" s="33">
        <v>82428.066033792245</v>
      </c>
      <c r="J36" s="33">
        <v>87872.946986695955</v>
      </c>
      <c r="K36" s="33">
        <v>74439.376141765446</v>
      </c>
      <c r="L36" s="33">
        <v>76863.008625446164</v>
      </c>
      <c r="M36" s="33">
        <v>79483.251241151607</v>
      </c>
      <c r="N36" s="33">
        <v>129862.1300761006</v>
      </c>
      <c r="O36" s="33">
        <v>136269.88905837381</v>
      </c>
      <c r="P36" s="33">
        <v>128765.12550047641</v>
      </c>
      <c r="Q36" s="33">
        <v>106431.91145444999</v>
      </c>
      <c r="R36" s="33">
        <v>91368.052988732161</v>
      </c>
      <c r="S36" s="33">
        <v>127268.7796698942</v>
      </c>
      <c r="T36" s="33">
        <v>119677.42960615551</v>
      </c>
      <c r="U36" s="33">
        <v>94835.925038787391</v>
      </c>
      <c r="V36" s="33">
        <v>96539.918963497214</v>
      </c>
      <c r="W36" s="33">
        <v>98291.6249615126</v>
      </c>
      <c r="X36" s="33">
        <v>100440.12587667099</v>
      </c>
      <c r="Y36" s="33">
        <v>94861.039734245802</v>
      </c>
      <c r="Z36" s="33">
        <v>83583.914539399004</v>
      </c>
      <c r="AA36" s="33">
        <v>45550.721864870502</v>
      </c>
      <c r="AB36" s="33">
        <v>30886.524846783599</v>
      </c>
      <c r="AC36" s="33">
        <v>29715.4427033877</v>
      </c>
      <c r="AD36" s="33">
        <v>28402.2345551662</v>
      </c>
      <c r="AE36" s="33">
        <v>27281.362397502198</v>
      </c>
    </row>
    <row r="37" spans="1:31">
      <c r="A37" s="29" t="s">
        <v>131</v>
      </c>
      <c r="B37" s="29" t="s">
        <v>32</v>
      </c>
      <c r="C37" s="33">
        <v>2295.6017999999999</v>
      </c>
      <c r="D37" s="33">
        <v>2237.3107999999997</v>
      </c>
      <c r="E37" s="33">
        <v>4296.1689999999999</v>
      </c>
      <c r="F37" s="33">
        <v>4356.3639999999996</v>
      </c>
      <c r="G37" s="33">
        <v>4352.1045000000004</v>
      </c>
      <c r="H37" s="33">
        <v>4188.7730000000001</v>
      </c>
      <c r="I37" s="33">
        <v>3839.7387999999996</v>
      </c>
      <c r="J37" s="33">
        <v>3552.3077999999996</v>
      </c>
      <c r="K37" s="33">
        <v>3419.5252</v>
      </c>
      <c r="L37" s="33">
        <v>3459.0317999999997</v>
      </c>
      <c r="M37" s="33">
        <v>3461.029</v>
      </c>
      <c r="N37" s="33">
        <v>3326.3744999999999</v>
      </c>
      <c r="O37" s="33">
        <v>3131.1752000000001</v>
      </c>
      <c r="P37" s="33">
        <v>2897.5030000000002</v>
      </c>
      <c r="Q37" s="33">
        <v>2731.8760000000002</v>
      </c>
      <c r="R37" s="33">
        <v>2598.788</v>
      </c>
      <c r="S37" s="33">
        <v>5586.7065000000002</v>
      </c>
      <c r="T37" s="33">
        <v>6060.183</v>
      </c>
      <c r="U37" s="33">
        <v>5213.12</v>
      </c>
      <c r="V37" s="33">
        <v>5679.3680000000004</v>
      </c>
      <c r="W37" s="33">
        <v>5733.5384999999997</v>
      </c>
      <c r="X37" s="33">
        <v>6683.0495000000001</v>
      </c>
      <c r="Y37" s="33">
        <v>6353.3135000000002</v>
      </c>
      <c r="Z37" s="33">
        <v>4872.8180000000002</v>
      </c>
      <c r="AA37" s="33">
        <v>6445.9639999999999</v>
      </c>
      <c r="AB37" s="33">
        <v>0</v>
      </c>
      <c r="AC37" s="33">
        <v>0</v>
      </c>
      <c r="AD37" s="33">
        <v>0</v>
      </c>
      <c r="AE37" s="33">
        <v>0</v>
      </c>
    </row>
    <row r="38" spans="1:31">
      <c r="A38" s="29" t="s">
        <v>131</v>
      </c>
      <c r="B38" s="29" t="s">
        <v>66</v>
      </c>
      <c r="C38" s="33">
        <v>2.3418622699999999E-3</v>
      </c>
      <c r="D38" s="33">
        <v>2.306168049999998E-3</v>
      </c>
      <c r="E38" s="33">
        <v>152.73065506259999</v>
      </c>
      <c r="F38" s="33">
        <v>2844.0032981177296</v>
      </c>
      <c r="G38" s="33">
        <v>1202.0839955639299</v>
      </c>
      <c r="H38" s="33">
        <v>1711.1354188558998</v>
      </c>
      <c r="I38" s="33">
        <v>674.09527135899009</v>
      </c>
      <c r="J38" s="33">
        <v>4017.61514162498</v>
      </c>
      <c r="K38" s="33">
        <v>571.53500764974012</v>
      </c>
      <c r="L38" s="33">
        <v>1705.2741897093697</v>
      </c>
      <c r="M38" s="33">
        <v>1481.3051191717002</v>
      </c>
      <c r="N38" s="33">
        <v>10890.209413754754</v>
      </c>
      <c r="O38" s="33">
        <v>6148.0329218110992</v>
      </c>
      <c r="P38" s="33">
        <v>3188.2650193508907</v>
      </c>
      <c r="Q38" s="33">
        <v>5103.1659204569996</v>
      </c>
      <c r="R38" s="33">
        <v>8852.8602586874003</v>
      </c>
      <c r="S38" s="33">
        <v>28971.656134077231</v>
      </c>
      <c r="T38" s="33">
        <v>27993.256679306629</v>
      </c>
      <c r="U38" s="33">
        <v>48865.876569728003</v>
      </c>
      <c r="V38" s="33">
        <v>44793.179958314009</v>
      </c>
      <c r="W38" s="33">
        <v>38804.966302546396</v>
      </c>
      <c r="X38" s="33">
        <v>64733.776835473</v>
      </c>
      <c r="Y38" s="33">
        <v>67568.507149495199</v>
      </c>
      <c r="Z38" s="33">
        <v>56956.7734694674</v>
      </c>
      <c r="AA38" s="33">
        <v>92796.998259945598</v>
      </c>
      <c r="AB38" s="33">
        <v>155591.41380505319</v>
      </c>
      <c r="AC38" s="33">
        <v>145002.98412849239</v>
      </c>
      <c r="AD38" s="33">
        <v>135257.54244670371</v>
      </c>
      <c r="AE38" s="33">
        <v>115406.2023226664</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0</v>
      </c>
      <c r="D40" s="33">
        <v>0</v>
      </c>
      <c r="E40" s="33">
        <v>0</v>
      </c>
      <c r="F40" s="33">
        <v>0</v>
      </c>
      <c r="G40" s="33">
        <v>0</v>
      </c>
      <c r="H40" s="33">
        <v>0</v>
      </c>
      <c r="I40" s="33">
        <v>0</v>
      </c>
      <c r="J40" s="33">
        <v>0</v>
      </c>
      <c r="K40" s="33">
        <v>0</v>
      </c>
      <c r="L40" s="33">
        <v>0</v>
      </c>
      <c r="M40" s="33">
        <v>0</v>
      </c>
      <c r="N40" s="33">
        <v>0</v>
      </c>
      <c r="O40" s="33">
        <v>0</v>
      </c>
      <c r="P40" s="33">
        <v>0</v>
      </c>
      <c r="Q40" s="33">
        <v>0</v>
      </c>
      <c r="R40" s="33">
        <v>0</v>
      </c>
      <c r="S40" s="33">
        <v>0</v>
      </c>
      <c r="T40" s="33">
        <v>0</v>
      </c>
      <c r="U40" s="33">
        <v>0</v>
      </c>
      <c r="V40" s="33">
        <v>0</v>
      </c>
      <c r="W40" s="33">
        <v>0</v>
      </c>
      <c r="X40" s="33">
        <v>0</v>
      </c>
      <c r="Y40" s="33">
        <v>0</v>
      </c>
      <c r="Z40" s="33">
        <v>0</v>
      </c>
      <c r="AA40" s="33">
        <v>0</v>
      </c>
      <c r="AB40" s="33">
        <v>0</v>
      </c>
      <c r="AC40" s="33">
        <v>0</v>
      </c>
      <c r="AD40" s="33">
        <v>0</v>
      </c>
      <c r="AE40" s="33">
        <v>0</v>
      </c>
    </row>
    <row r="41" spans="1:31">
      <c r="A41" s="29" t="s">
        <v>131</v>
      </c>
      <c r="B41" s="29" t="s">
        <v>68</v>
      </c>
      <c r="C41" s="33">
        <v>0</v>
      </c>
      <c r="D41" s="33">
        <v>0</v>
      </c>
      <c r="E41" s="33">
        <v>0</v>
      </c>
      <c r="F41" s="33">
        <v>0</v>
      </c>
      <c r="G41" s="33">
        <v>0</v>
      </c>
      <c r="H41" s="33">
        <v>0</v>
      </c>
      <c r="I41" s="33">
        <v>0</v>
      </c>
      <c r="J41" s="33">
        <v>0</v>
      </c>
      <c r="K41" s="33">
        <v>0</v>
      </c>
      <c r="L41" s="33">
        <v>0</v>
      </c>
      <c r="M41" s="33">
        <v>0</v>
      </c>
      <c r="N41" s="33">
        <v>0</v>
      </c>
      <c r="O41" s="33">
        <v>0</v>
      </c>
      <c r="P41" s="33">
        <v>0</v>
      </c>
      <c r="Q41" s="33">
        <v>0</v>
      </c>
      <c r="R41" s="33">
        <v>0</v>
      </c>
      <c r="S41" s="33">
        <v>0</v>
      </c>
      <c r="T41" s="33">
        <v>0</v>
      </c>
      <c r="U41" s="33">
        <v>0</v>
      </c>
      <c r="V41" s="33">
        <v>0</v>
      </c>
      <c r="W41" s="33">
        <v>0</v>
      </c>
      <c r="X41" s="33">
        <v>0</v>
      </c>
      <c r="Y41" s="33">
        <v>0</v>
      </c>
      <c r="Z41" s="33">
        <v>0</v>
      </c>
      <c r="AA41" s="33">
        <v>0</v>
      </c>
      <c r="AB41" s="33">
        <v>0</v>
      </c>
      <c r="AC41" s="33">
        <v>0</v>
      </c>
      <c r="AD41" s="33">
        <v>0</v>
      </c>
      <c r="AE41" s="33">
        <v>0</v>
      </c>
    </row>
    <row r="42" spans="1:31">
      <c r="A42" s="29" t="s">
        <v>131</v>
      </c>
      <c r="B42" s="29" t="s">
        <v>36</v>
      </c>
      <c r="C42" s="33">
        <v>0</v>
      </c>
      <c r="D42" s="33">
        <v>0</v>
      </c>
      <c r="E42" s="33">
        <v>0</v>
      </c>
      <c r="F42" s="33">
        <v>0</v>
      </c>
      <c r="G42" s="33">
        <v>0</v>
      </c>
      <c r="H42" s="33">
        <v>0</v>
      </c>
      <c r="I42" s="33">
        <v>0</v>
      </c>
      <c r="J42" s="33">
        <v>0</v>
      </c>
      <c r="K42" s="33">
        <v>0</v>
      </c>
      <c r="L42" s="33">
        <v>0</v>
      </c>
      <c r="M42" s="33">
        <v>0</v>
      </c>
      <c r="N42" s="33">
        <v>0</v>
      </c>
      <c r="O42" s="33">
        <v>0</v>
      </c>
      <c r="P42" s="33">
        <v>0</v>
      </c>
      <c r="Q42" s="33">
        <v>0</v>
      </c>
      <c r="R42" s="33">
        <v>0</v>
      </c>
      <c r="S42" s="33">
        <v>0</v>
      </c>
      <c r="T42" s="33">
        <v>0</v>
      </c>
      <c r="U42" s="33">
        <v>0</v>
      </c>
      <c r="V42" s="33">
        <v>0</v>
      </c>
      <c r="W42" s="33">
        <v>0</v>
      </c>
      <c r="X42" s="33">
        <v>0</v>
      </c>
      <c r="Y42" s="33">
        <v>0</v>
      </c>
      <c r="Z42" s="33">
        <v>0</v>
      </c>
      <c r="AA42" s="33">
        <v>0</v>
      </c>
      <c r="AB42" s="33">
        <v>0</v>
      </c>
      <c r="AC42" s="33">
        <v>0</v>
      </c>
      <c r="AD42" s="33">
        <v>0</v>
      </c>
      <c r="AE42" s="33">
        <v>0</v>
      </c>
    </row>
    <row r="43" spans="1:31">
      <c r="A43" s="29" t="s">
        <v>131</v>
      </c>
      <c r="B43" s="29" t="s">
        <v>73</v>
      </c>
      <c r="C43" s="33">
        <v>0</v>
      </c>
      <c r="D43" s="33">
        <v>0</v>
      </c>
      <c r="E43" s="33">
        <v>0</v>
      </c>
      <c r="F43" s="33">
        <v>0</v>
      </c>
      <c r="G43" s="33">
        <v>0</v>
      </c>
      <c r="H43" s="33">
        <v>0</v>
      </c>
      <c r="I43" s="33">
        <v>0</v>
      </c>
      <c r="J43" s="33">
        <v>0</v>
      </c>
      <c r="K43" s="33">
        <v>0</v>
      </c>
      <c r="L43" s="33">
        <v>0</v>
      </c>
      <c r="M43" s="33">
        <v>0</v>
      </c>
      <c r="N43" s="33">
        <v>0</v>
      </c>
      <c r="O43" s="33">
        <v>0</v>
      </c>
      <c r="P43" s="33">
        <v>0</v>
      </c>
      <c r="Q43" s="33">
        <v>0</v>
      </c>
      <c r="R43" s="33">
        <v>0</v>
      </c>
      <c r="S43" s="33">
        <v>0</v>
      </c>
      <c r="T43" s="33">
        <v>0</v>
      </c>
      <c r="U43" s="33">
        <v>0</v>
      </c>
      <c r="V43" s="33">
        <v>0</v>
      </c>
      <c r="W43" s="33">
        <v>0</v>
      </c>
      <c r="X43" s="33">
        <v>0</v>
      </c>
      <c r="Y43" s="33">
        <v>0</v>
      </c>
      <c r="Z43" s="33">
        <v>0</v>
      </c>
      <c r="AA43" s="33">
        <v>0</v>
      </c>
      <c r="AB43" s="33">
        <v>0</v>
      </c>
      <c r="AC43" s="33">
        <v>0</v>
      </c>
      <c r="AD43" s="33">
        <v>0</v>
      </c>
      <c r="AE43" s="33">
        <v>0</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907329.23686986277</v>
      </c>
      <c r="D45" s="35">
        <v>811032.9813193857</v>
      </c>
      <c r="E45" s="35">
        <v>821402.65043634363</v>
      </c>
      <c r="F45" s="35">
        <v>721679.90901815542</v>
      </c>
      <c r="G45" s="35">
        <v>687258.41274256899</v>
      </c>
      <c r="H45" s="35">
        <v>638236.3456712875</v>
      </c>
      <c r="I45" s="35">
        <v>569800.82490371948</v>
      </c>
      <c r="J45" s="35">
        <v>554580.15859786677</v>
      </c>
      <c r="K45" s="35">
        <v>490051.21702470456</v>
      </c>
      <c r="L45" s="35">
        <v>461467.11063598224</v>
      </c>
      <c r="M45" s="35">
        <v>433888.69262994075</v>
      </c>
      <c r="N45" s="35">
        <v>503830.91476798145</v>
      </c>
      <c r="O45" s="35">
        <v>501713.81117899955</v>
      </c>
      <c r="P45" s="35">
        <v>457367.13905933243</v>
      </c>
      <c r="Q45" s="35">
        <v>424676.54673490697</v>
      </c>
      <c r="R45" s="35">
        <v>370428.31384741963</v>
      </c>
      <c r="S45" s="35">
        <v>353373.35790397145</v>
      </c>
      <c r="T45" s="35">
        <v>339575.70408546214</v>
      </c>
      <c r="U45" s="35">
        <v>319545.13271851541</v>
      </c>
      <c r="V45" s="35">
        <v>305528.38132181123</v>
      </c>
      <c r="W45" s="35">
        <v>294482.50866405899</v>
      </c>
      <c r="X45" s="35">
        <v>301119.053892144</v>
      </c>
      <c r="Y45" s="35">
        <v>266829.35154374095</v>
      </c>
      <c r="Z45" s="35">
        <v>220155.21924886643</v>
      </c>
      <c r="AA45" s="35">
        <v>201390.9490248161</v>
      </c>
      <c r="AB45" s="35">
        <v>226441.36211183679</v>
      </c>
      <c r="AC45" s="35">
        <v>211501.10459188008</v>
      </c>
      <c r="AD45" s="35">
        <v>198214.05049186992</v>
      </c>
      <c r="AE45" s="35">
        <v>173851.25087016862</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230976.94409999999</v>
      </c>
      <c r="D49" s="33">
        <v>210288.13809999998</v>
      </c>
      <c r="E49" s="33">
        <v>202365.52696000002</v>
      </c>
      <c r="F49" s="33">
        <v>151721.68558474004</v>
      </c>
      <c r="G49" s="33">
        <v>152361.16633170581</v>
      </c>
      <c r="H49" s="33">
        <v>135668.43575042914</v>
      </c>
      <c r="I49" s="33">
        <v>125094.26676127267</v>
      </c>
      <c r="J49" s="33">
        <v>118128.48502617555</v>
      </c>
      <c r="K49" s="33">
        <v>110969.77504023182</v>
      </c>
      <c r="L49" s="33">
        <v>106178.38934348314</v>
      </c>
      <c r="M49" s="33">
        <v>99948.015626321619</v>
      </c>
      <c r="N49" s="33">
        <v>94041.302590000007</v>
      </c>
      <c r="O49" s="33">
        <v>92103.112250000006</v>
      </c>
      <c r="P49" s="33">
        <v>87198.856910000002</v>
      </c>
      <c r="Q49" s="33">
        <v>85698.715939999995</v>
      </c>
      <c r="R49" s="33">
        <v>76933.048599999995</v>
      </c>
      <c r="S49" s="33">
        <v>69068.256859999994</v>
      </c>
      <c r="T49" s="33">
        <v>67870.27003</v>
      </c>
      <c r="U49" s="33">
        <v>57086.124730000003</v>
      </c>
      <c r="V49" s="33">
        <v>58476.910360000002</v>
      </c>
      <c r="W49" s="33">
        <v>60972.598969999999</v>
      </c>
      <c r="X49" s="33">
        <v>57208.770819999998</v>
      </c>
      <c r="Y49" s="33">
        <v>52115.958299999998</v>
      </c>
      <c r="Z49" s="33">
        <v>50237.74553</v>
      </c>
      <c r="AA49" s="33">
        <v>45498.724700000006</v>
      </c>
      <c r="AB49" s="33">
        <v>44442.009810000003</v>
      </c>
      <c r="AC49" s="33">
        <v>28578.848759999997</v>
      </c>
      <c r="AD49" s="33">
        <v>0</v>
      </c>
      <c r="AE49" s="33">
        <v>0</v>
      </c>
    </row>
    <row r="50" spans="1:31">
      <c r="A50" s="29" t="s">
        <v>132</v>
      </c>
      <c r="B50" s="29" t="s">
        <v>20</v>
      </c>
      <c r="C50" s="33">
        <v>6.9619600000000005E-4</v>
      </c>
      <c r="D50" s="33">
        <v>6.8342005999999999E-4</v>
      </c>
      <c r="E50" s="33">
        <v>7.109413999999999E-4</v>
      </c>
      <c r="F50" s="33">
        <v>7.9726690000000002E-4</v>
      </c>
      <c r="G50" s="33">
        <v>7.7840720000000002E-4</v>
      </c>
      <c r="H50" s="33">
        <v>7.4176129999999996E-4</v>
      </c>
      <c r="I50" s="33">
        <v>7.4160230000000005E-4</v>
      </c>
      <c r="J50" s="33">
        <v>7.7764230000000004E-4</v>
      </c>
      <c r="K50" s="33">
        <v>7.5433070000000002E-4</v>
      </c>
      <c r="L50" s="33">
        <v>7.4267840000000001E-4</v>
      </c>
      <c r="M50" s="33">
        <v>7.4169415000000004E-4</v>
      </c>
      <c r="N50" s="33">
        <v>1.1337369999999999E-3</v>
      </c>
      <c r="O50" s="33">
        <v>1.0969447000000001E-3</v>
      </c>
      <c r="P50" s="33">
        <v>1.0652375999999999E-3</v>
      </c>
      <c r="Q50" s="33">
        <v>1.0173723E-3</v>
      </c>
      <c r="R50" s="33">
        <v>9.8469949999999986E-4</v>
      </c>
      <c r="S50" s="33">
        <v>1.4658371999999999E-3</v>
      </c>
      <c r="T50" s="33">
        <v>1.4294031000000001E-3</v>
      </c>
      <c r="U50" s="33">
        <v>1.9904317999999903E-3</v>
      </c>
      <c r="V50" s="33">
        <v>1.87681569999999E-3</v>
      </c>
      <c r="W50" s="33">
        <v>1.9096321000000001E-3</v>
      </c>
      <c r="X50" s="33">
        <v>1.895388E-3</v>
      </c>
      <c r="Y50" s="33">
        <v>1.8195163999999999E-3</v>
      </c>
      <c r="Z50" s="33">
        <v>1.6254207000000001E-3</v>
      </c>
      <c r="AA50" s="33">
        <v>1.6244448000000001E-3</v>
      </c>
      <c r="AB50" s="33">
        <v>1.768468E-3</v>
      </c>
      <c r="AC50" s="33">
        <v>1.7111369999999999E-3</v>
      </c>
      <c r="AD50" s="33">
        <v>4.0968369999999999E-3</v>
      </c>
      <c r="AE50" s="33">
        <v>3.8372362E-3</v>
      </c>
    </row>
    <row r="51" spans="1:31">
      <c r="A51" s="29" t="s">
        <v>132</v>
      </c>
      <c r="B51" s="29" t="s">
        <v>32</v>
      </c>
      <c r="C51" s="33">
        <v>815.99850000000004</v>
      </c>
      <c r="D51" s="33">
        <v>347.21996999999999</v>
      </c>
      <c r="E51" s="33">
        <v>959.40340000000003</v>
      </c>
      <c r="F51" s="33">
        <v>1616.0878</v>
      </c>
      <c r="G51" s="33">
        <v>480.41955999999999</v>
      </c>
      <c r="H51" s="33">
        <v>1374.5717999999999</v>
      </c>
      <c r="I51" s="33">
        <v>533.16309999999999</v>
      </c>
      <c r="J51" s="33">
        <v>1311.5178000000001</v>
      </c>
      <c r="K51" s="33">
        <v>84.779479999999992</v>
      </c>
      <c r="L51" s="33">
        <v>355.55871999999999</v>
      </c>
      <c r="M51" s="33">
        <v>118.41839999999999</v>
      </c>
      <c r="N51" s="33">
        <v>1280.2343999999998</v>
      </c>
      <c r="O51" s="33">
        <v>604.87880000000007</v>
      </c>
      <c r="P51" s="33">
        <v>543.45819999999992</v>
      </c>
      <c r="Q51" s="33">
        <v>1822.5066000000002</v>
      </c>
      <c r="R51" s="33">
        <v>1200.8420000000001</v>
      </c>
      <c r="S51" s="33">
        <v>3998.2404999999999</v>
      </c>
      <c r="T51" s="33">
        <v>2996.529</v>
      </c>
      <c r="U51" s="33">
        <v>0</v>
      </c>
      <c r="V51" s="33">
        <v>0</v>
      </c>
      <c r="W51" s="33">
        <v>0</v>
      </c>
      <c r="X51" s="33">
        <v>0</v>
      </c>
      <c r="Y51" s="33">
        <v>0</v>
      </c>
      <c r="Z51" s="33">
        <v>0</v>
      </c>
      <c r="AA51" s="33">
        <v>0</v>
      </c>
      <c r="AB51" s="33">
        <v>0</v>
      </c>
      <c r="AC51" s="33">
        <v>0</v>
      </c>
      <c r="AD51" s="33">
        <v>0</v>
      </c>
      <c r="AE51" s="33">
        <v>0</v>
      </c>
    </row>
    <row r="52" spans="1:31">
      <c r="A52" s="29" t="s">
        <v>132</v>
      </c>
      <c r="B52" s="29" t="s">
        <v>66</v>
      </c>
      <c r="C52" s="33">
        <v>820.36852512102007</v>
      </c>
      <c r="D52" s="33">
        <v>2.0306858300000005E-3</v>
      </c>
      <c r="E52" s="33">
        <v>1036.31470997469</v>
      </c>
      <c r="F52" s="33">
        <v>317.27319965773</v>
      </c>
      <c r="G52" s="33">
        <v>209.38521763027001</v>
      </c>
      <c r="H52" s="33">
        <v>839.00468799954001</v>
      </c>
      <c r="I52" s="33">
        <v>284.06042636791994</v>
      </c>
      <c r="J52" s="33">
        <v>77.763044743850003</v>
      </c>
      <c r="K52" s="33">
        <v>2.5028686999999999E-3</v>
      </c>
      <c r="L52" s="33">
        <v>2.5035502099999998E-3</v>
      </c>
      <c r="M52" s="33">
        <v>2.494080379999999E-3</v>
      </c>
      <c r="N52" s="33">
        <v>2953.7184088060199</v>
      </c>
      <c r="O52" s="33">
        <v>666.12909326290014</v>
      </c>
      <c r="P52" s="33">
        <v>1089.4646439190701</v>
      </c>
      <c r="Q52" s="33">
        <v>1264.3277215527698</v>
      </c>
      <c r="R52" s="33">
        <v>957.85988542347002</v>
      </c>
      <c r="S52" s="33">
        <v>3872.2137447068703</v>
      </c>
      <c r="T52" s="33">
        <v>973.80968133247995</v>
      </c>
      <c r="U52" s="33">
        <v>6224.1847008494915</v>
      </c>
      <c r="V52" s="33">
        <v>4448.6685591250998</v>
      </c>
      <c r="W52" s="33">
        <v>2700.1353906407703</v>
      </c>
      <c r="X52" s="33">
        <v>1694.24835243339</v>
      </c>
      <c r="Y52" s="33">
        <v>9528.1878790163009</v>
      </c>
      <c r="Z52" s="33">
        <v>7519.6887168463609</v>
      </c>
      <c r="AA52" s="33">
        <v>5634.9529769764495</v>
      </c>
      <c r="AB52" s="33">
        <v>4180.7747445114001</v>
      </c>
      <c r="AC52" s="33">
        <v>2547.7121833812994</v>
      </c>
      <c r="AD52" s="33">
        <v>16587.851122143999</v>
      </c>
      <c r="AE52" s="33">
        <v>23987.355329402202</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0</v>
      </c>
      <c r="D54" s="33">
        <v>0</v>
      </c>
      <c r="E54" s="33">
        <v>0</v>
      </c>
      <c r="F54" s="33">
        <v>0</v>
      </c>
      <c r="G54" s="33">
        <v>0</v>
      </c>
      <c r="H54" s="33">
        <v>0</v>
      </c>
      <c r="I54" s="33">
        <v>0</v>
      </c>
      <c r="J54" s="33">
        <v>0</v>
      </c>
      <c r="K54" s="33">
        <v>0</v>
      </c>
      <c r="L54" s="33">
        <v>0</v>
      </c>
      <c r="M54" s="33">
        <v>0</v>
      </c>
      <c r="N54" s="33">
        <v>0</v>
      </c>
      <c r="O54" s="33">
        <v>0</v>
      </c>
      <c r="P54" s="33">
        <v>0</v>
      </c>
      <c r="Q54" s="33">
        <v>0</v>
      </c>
      <c r="R54" s="33">
        <v>0</v>
      </c>
      <c r="S54" s="33">
        <v>0</v>
      </c>
      <c r="T54" s="33">
        <v>0</v>
      </c>
      <c r="U54" s="33">
        <v>0</v>
      </c>
      <c r="V54" s="33">
        <v>0</v>
      </c>
      <c r="W54" s="33">
        <v>0</v>
      </c>
      <c r="X54" s="33">
        <v>0</v>
      </c>
      <c r="Y54" s="33">
        <v>0</v>
      </c>
      <c r="Z54" s="33">
        <v>0</v>
      </c>
      <c r="AA54" s="33">
        <v>0</v>
      </c>
      <c r="AB54" s="33">
        <v>0</v>
      </c>
      <c r="AC54" s="33">
        <v>0</v>
      </c>
      <c r="AD54" s="33">
        <v>0</v>
      </c>
      <c r="AE54" s="33">
        <v>0</v>
      </c>
    </row>
    <row r="55" spans="1:31">
      <c r="A55" s="29" t="s">
        <v>132</v>
      </c>
      <c r="B55" s="29" t="s">
        <v>68</v>
      </c>
      <c r="C55" s="33">
        <v>0</v>
      </c>
      <c r="D55" s="33">
        <v>0</v>
      </c>
      <c r="E55" s="33">
        <v>0</v>
      </c>
      <c r="F55" s="33">
        <v>0</v>
      </c>
      <c r="G55" s="33">
        <v>0</v>
      </c>
      <c r="H55" s="33">
        <v>0</v>
      </c>
      <c r="I55" s="33">
        <v>0</v>
      </c>
      <c r="J55" s="33">
        <v>0</v>
      </c>
      <c r="K55" s="33">
        <v>0</v>
      </c>
      <c r="L55" s="33">
        <v>0</v>
      </c>
      <c r="M55" s="33">
        <v>0</v>
      </c>
      <c r="N55" s="33">
        <v>0</v>
      </c>
      <c r="O55" s="33">
        <v>0</v>
      </c>
      <c r="P55" s="33">
        <v>0</v>
      </c>
      <c r="Q55" s="33">
        <v>0</v>
      </c>
      <c r="R55" s="33">
        <v>0</v>
      </c>
      <c r="S55" s="33">
        <v>0</v>
      </c>
      <c r="T55" s="33">
        <v>0</v>
      </c>
      <c r="U55" s="33">
        <v>0</v>
      </c>
      <c r="V55" s="33">
        <v>0</v>
      </c>
      <c r="W55" s="33">
        <v>0</v>
      </c>
      <c r="X55" s="33">
        <v>0</v>
      </c>
      <c r="Y55" s="33">
        <v>0</v>
      </c>
      <c r="Z55" s="33">
        <v>0</v>
      </c>
      <c r="AA55" s="33">
        <v>0</v>
      </c>
      <c r="AB55" s="33">
        <v>0</v>
      </c>
      <c r="AC55" s="33">
        <v>0</v>
      </c>
      <c r="AD55" s="33">
        <v>0</v>
      </c>
      <c r="AE55" s="33">
        <v>0</v>
      </c>
    </row>
    <row r="56" spans="1:31">
      <c r="A56" s="29" t="s">
        <v>132</v>
      </c>
      <c r="B56" s="29" t="s">
        <v>36</v>
      </c>
      <c r="C56" s="33">
        <v>0</v>
      </c>
      <c r="D56" s="33">
        <v>0</v>
      </c>
      <c r="E56" s="33">
        <v>0</v>
      </c>
      <c r="F56" s="33">
        <v>0</v>
      </c>
      <c r="G56" s="33">
        <v>0</v>
      </c>
      <c r="H56" s="33">
        <v>0</v>
      </c>
      <c r="I56" s="33">
        <v>0</v>
      </c>
      <c r="J56" s="33">
        <v>0</v>
      </c>
      <c r="K56" s="33">
        <v>0</v>
      </c>
      <c r="L56" s="33">
        <v>0</v>
      </c>
      <c r="M56" s="33">
        <v>0</v>
      </c>
      <c r="N56" s="33">
        <v>0</v>
      </c>
      <c r="O56" s="33">
        <v>0</v>
      </c>
      <c r="P56" s="33">
        <v>0</v>
      </c>
      <c r="Q56" s="33">
        <v>0</v>
      </c>
      <c r="R56" s="33">
        <v>0</v>
      </c>
      <c r="S56" s="33">
        <v>0</v>
      </c>
      <c r="T56" s="33">
        <v>0</v>
      </c>
      <c r="U56" s="33">
        <v>0</v>
      </c>
      <c r="V56" s="33">
        <v>0</v>
      </c>
      <c r="W56" s="33">
        <v>0</v>
      </c>
      <c r="X56" s="33">
        <v>0</v>
      </c>
      <c r="Y56" s="33">
        <v>0</v>
      </c>
      <c r="Z56" s="33">
        <v>0</v>
      </c>
      <c r="AA56" s="33">
        <v>0</v>
      </c>
      <c r="AB56" s="33">
        <v>0</v>
      </c>
      <c r="AC56" s="33">
        <v>0</v>
      </c>
      <c r="AD56" s="33">
        <v>0</v>
      </c>
      <c r="AE56" s="33">
        <v>0</v>
      </c>
    </row>
    <row r="57" spans="1:31">
      <c r="A57" s="29" t="s">
        <v>132</v>
      </c>
      <c r="B57" s="29" t="s">
        <v>73</v>
      </c>
      <c r="C57" s="33">
        <v>0</v>
      </c>
      <c r="D57" s="33">
        <v>0</v>
      </c>
      <c r="E57" s="33">
        <v>0</v>
      </c>
      <c r="F57" s="33">
        <v>0</v>
      </c>
      <c r="G57" s="33">
        <v>0</v>
      </c>
      <c r="H57" s="33">
        <v>0</v>
      </c>
      <c r="I57" s="33">
        <v>0</v>
      </c>
      <c r="J57" s="33">
        <v>0</v>
      </c>
      <c r="K57" s="33">
        <v>0</v>
      </c>
      <c r="L57" s="33">
        <v>0</v>
      </c>
      <c r="M57" s="33">
        <v>0</v>
      </c>
      <c r="N57" s="33">
        <v>0</v>
      </c>
      <c r="O57" s="33">
        <v>0</v>
      </c>
      <c r="P57" s="33">
        <v>0</v>
      </c>
      <c r="Q57" s="33">
        <v>0</v>
      </c>
      <c r="R57" s="33">
        <v>0</v>
      </c>
      <c r="S57" s="33">
        <v>0</v>
      </c>
      <c r="T57" s="33">
        <v>0</v>
      </c>
      <c r="U57" s="33">
        <v>0</v>
      </c>
      <c r="V57" s="33">
        <v>0</v>
      </c>
      <c r="W57" s="33">
        <v>0</v>
      </c>
      <c r="X57" s="33">
        <v>0</v>
      </c>
      <c r="Y57" s="33">
        <v>0</v>
      </c>
      <c r="Z57" s="33">
        <v>0</v>
      </c>
      <c r="AA57" s="33">
        <v>0</v>
      </c>
      <c r="AB57" s="33">
        <v>0</v>
      </c>
      <c r="AC57" s="33">
        <v>0</v>
      </c>
      <c r="AD57" s="33">
        <v>0</v>
      </c>
      <c r="AE57" s="33">
        <v>0</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232613.31182131698</v>
      </c>
      <c r="D59" s="35">
        <v>210635.36078410587</v>
      </c>
      <c r="E59" s="35">
        <v>204361.2457809161</v>
      </c>
      <c r="F59" s="35">
        <v>153655.04738166468</v>
      </c>
      <c r="G59" s="35">
        <v>153050.9718877433</v>
      </c>
      <c r="H59" s="35">
        <v>137882.01298018999</v>
      </c>
      <c r="I59" s="35">
        <v>125911.4910292429</v>
      </c>
      <c r="J59" s="35">
        <v>119517.76664856171</v>
      </c>
      <c r="K59" s="35">
        <v>111054.55777743121</v>
      </c>
      <c r="L59" s="35">
        <v>106533.95130971175</v>
      </c>
      <c r="M59" s="35">
        <v>100066.43726209615</v>
      </c>
      <c r="N59" s="35">
        <v>98275.256532543019</v>
      </c>
      <c r="O59" s="35">
        <v>93374.12124020762</v>
      </c>
      <c r="P59" s="35">
        <v>88831.780819156658</v>
      </c>
      <c r="Q59" s="35">
        <v>88785.55127892505</v>
      </c>
      <c r="R59" s="35">
        <v>79091.751470122967</v>
      </c>
      <c r="S59" s="35">
        <v>76938.712570544056</v>
      </c>
      <c r="T59" s="35">
        <v>71840.610140735575</v>
      </c>
      <c r="U59" s="35">
        <v>63310.311421281294</v>
      </c>
      <c r="V59" s="35">
        <v>62925.580795940805</v>
      </c>
      <c r="W59" s="35">
        <v>63672.736270272864</v>
      </c>
      <c r="X59" s="35">
        <v>58903.021067821384</v>
      </c>
      <c r="Y59" s="35">
        <v>61644.147998532702</v>
      </c>
      <c r="Z59" s="35">
        <v>57757.435872267059</v>
      </c>
      <c r="AA59" s="35">
        <v>51133.679301421253</v>
      </c>
      <c r="AB59" s="35">
        <v>48622.786322979402</v>
      </c>
      <c r="AC59" s="35">
        <v>31126.562654518297</v>
      </c>
      <c r="AD59" s="35">
        <v>16587.855218981</v>
      </c>
      <c r="AE59" s="35">
        <v>23987.359166638402</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93011.332745496606</v>
      </c>
      <c r="D64" s="33">
        <v>87378.860700418911</v>
      </c>
      <c r="E64" s="33">
        <v>40642.848866686298</v>
      </c>
      <c r="F64" s="33">
        <v>30916.8048223974</v>
      </c>
      <c r="G64" s="33">
        <v>29575.6288127999</v>
      </c>
      <c r="H64" s="33">
        <v>28394.430771228999</v>
      </c>
      <c r="I64" s="33">
        <v>27129.746745374559</v>
      </c>
      <c r="J64" s="33">
        <v>26179.288786016168</v>
      </c>
      <c r="K64" s="33">
        <v>24881.676756578399</v>
      </c>
      <c r="L64" s="33">
        <v>23815.534750040348</v>
      </c>
      <c r="M64" s="33">
        <v>22812.828746106999</v>
      </c>
      <c r="N64" s="33">
        <v>32063.6012628795</v>
      </c>
      <c r="O64" s="33">
        <v>30818.329220895397</v>
      </c>
      <c r="P64" s="33">
        <v>44664.017175601402</v>
      </c>
      <c r="Q64" s="33">
        <v>20725.429107449399</v>
      </c>
      <c r="R64" s="33">
        <v>19679.915075432902</v>
      </c>
      <c r="S64" s="33">
        <v>1.7137321000000002E-3</v>
      </c>
      <c r="T64" s="33">
        <v>1.6511389999999998E-3</v>
      </c>
      <c r="U64" s="33">
        <v>1.9476955000000001E-3</v>
      </c>
      <c r="V64" s="33">
        <v>1.8311893999999999E-3</v>
      </c>
      <c r="W64" s="33">
        <v>2.5227431999999997E-3</v>
      </c>
      <c r="X64" s="33">
        <v>2.5096385E-3</v>
      </c>
      <c r="Y64" s="33">
        <v>2.5325412999999898E-3</v>
      </c>
      <c r="Z64" s="33">
        <v>2.2328793999999998E-3</v>
      </c>
      <c r="AA64" s="33">
        <v>2.3026156000000002E-3</v>
      </c>
      <c r="AB64" s="33">
        <v>2.3092759999999899E-3</v>
      </c>
      <c r="AC64" s="33">
        <v>2.2125002999999997E-3</v>
      </c>
      <c r="AD64" s="33">
        <v>2.9068885E-3</v>
      </c>
      <c r="AE64" s="33">
        <v>2.70379189999999E-3</v>
      </c>
    </row>
    <row r="65" spans="1:31">
      <c r="A65" s="29" t="s">
        <v>133</v>
      </c>
      <c r="B65" s="29" t="s">
        <v>32</v>
      </c>
      <c r="C65" s="33">
        <v>82938.717000000004</v>
      </c>
      <c r="D65" s="33">
        <v>80113.369000000006</v>
      </c>
      <c r="E65" s="33">
        <v>72840.895000000004</v>
      </c>
      <c r="F65" s="33">
        <v>7790.6347699999997</v>
      </c>
      <c r="G65" s="33">
        <v>7474.5061999999998</v>
      </c>
      <c r="H65" s="33">
        <v>7071.5127000000002</v>
      </c>
      <c r="I65" s="33">
        <v>6734.4829800000007</v>
      </c>
      <c r="J65" s="33">
        <v>6549.7075500000001</v>
      </c>
      <c r="K65" s="33">
        <v>6286.1861200000003</v>
      </c>
      <c r="L65" s="33">
        <v>5947.7831100000003</v>
      </c>
      <c r="M65" s="33">
        <v>5696.9684500000003</v>
      </c>
      <c r="N65" s="33">
        <v>7239.0785599999999</v>
      </c>
      <c r="O65" s="33">
        <v>5351.5542800000003</v>
      </c>
      <c r="P65" s="33">
        <v>8321.6095299999997</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3985.6458383176296</v>
      </c>
      <c r="D66" s="33">
        <v>1984.0169903356102</v>
      </c>
      <c r="E66" s="33">
        <v>7666.3885680983994</v>
      </c>
      <c r="F66" s="33">
        <v>1014.9169628438301</v>
      </c>
      <c r="G66" s="33">
        <v>659.54887891405986</v>
      </c>
      <c r="H66" s="33">
        <v>1328.1415381515901</v>
      </c>
      <c r="I66" s="33">
        <v>445.36014855256997</v>
      </c>
      <c r="J66" s="33">
        <v>993.0040071130602</v>
      </c>
      <c r="K66" s="33">
        <v>70.783027083459999</v>
      </c>
      <c r="L66" s="33">
        <v>244.09225156467002</v>
      </c>
      <c r="M66" s="33">
        <v>100.25712461220996</v>
      </c>
      <c r="N66" s="33">
        <v>6256.4690695847685</v>
      </c>
      <c r="O66" s="33">
        <v>4081.8409117466404</v>
      </c>
      <c r="P66" s="33">
        <v>11314.504406024558</v>
      </c>
      <c r="Q66" s="33">
        <v>5758.062577105351</v>
      </c>
      <c r="R66" s="33">
        <v>5525.8595829828619</v>
      </c>
      <c r="S66" s="33">
        <v>20845.069884357796</v>
      </c>
      <c r="T66" s="33">
        <v>25698.930933441359</v>
      </c>
      <c r="U66" s="33">
        <v>32775.764338047906</v>
      </c>
      <c r="V66" s="33">
        <v>30425.8671122056</v>
      </c>
      <c r="W66" s="33">
        <v>24107.602229193999</v>
      </c>
      <c r="X66" s="33">
        <v>35497.727908191715</v>
      </c>
      <c r="Y66" s="33">
        <v>44616.476375876395</v>
      </c>
      <c r="Z66" s="33">
        <v>14668.4240498482</v>
      </c>
      <c r="AA66" s="33">
        <v>13557.9245635359</v>
      </c>
      <c r="AB66" s="33">
        <v>14836.663013979398</v>
      </c>
      <c r="AC66" s="33">
        <v>20529.342588955999</v>
      </c>
      <c r="AD66" s="33">
        <v>39072.318461210591</v>
      </c>
      <c r="AE66" s="33">
        <v>37973.099432219547</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0</v>
      </c>
      <c r="D68" s="33">
        <v>0</v>
      </c>
      <c r="E68" s="33">
        <v>0</v>
      </c>
      <c r="F68" s="33">
        <v>0</v>
      </c>
      <c r="G68" s="33">
        <v>0</v>
      </c>
      <c r="H68" s="33">
        <v>0</v>
      </c>
      <c r="I68" s="33">
        <v>0</v>
      </c>
      <c r="J68" s="33">
        <v>0</v>
      </c>
      <c r="K68" s="33">
        <v>0</v>
      </c>
      <c r="L68" s="33">
        <v>0</v>
      </c>
      <c r="M68" s="33">
        <v>0</v>
      </c>
      <c r="N68" s="33">
        <v>0</v>
      </c>
      <c r="O68" s="33">
        <v>0</v>
      </c>
      <c r="P68" s="33">
        <v>0</v>
      </c>
      <c r="Q68" s="33">
        <v>0</v>
      </c>
      <c r="R68" s="33">
        <v>0</v>
      </c>
      <c r="S68" s="33">
        <v>0</v>
      </c>
      <c r="T68" s="33">
        <v>0</v>
      </c>
      <c r="U68" s="33">
        <v>0</v>
      </c>
      <c r="V68" s="33">
        <v>0</v>
      </c>
      <c r="W68" s="33">
        <v>0</v>
      </c>
      <c r="X68" s="33">
        <v>0</v>
      </c>
      <c r="Y68" s="33">
        <v>0</v>
      </c>
      <c r="Z68" s="33">
        <v>0</v>
      </c>
      <c r="AA68" s="33">
        <v>0</v>
      </c>
      <c r="AB68" s="33">
        <v>0</v>
      </c>
      <c r="AC68" s="33">
        <v>0</v>
      </c>
      <c r="AD68" s="33">
        <v>0</v>
      </c>
      <c r="AE68" s="33">
        <v>0</v>
      </c>
    </row>
    <row r="69" spans="1:31">
      <c r="A69" s="29" t="s">
        <v>133</v>
      </c>
      <c r="B69" s="29" t="s">
        <v>68</v>
      </c>
      <c r="C69" s="33">
        <v>0</v>
      </c>
      <c r="D69" s="33">
        <v>0</v>
      </c>
      <c r="E69" s="33">
        <v>0</v>
      </c>
      <c r="F69" s="33">
        <v>0</v>
      </c>
      <c r="G69" s="33">
        <v>0</v>
      </c>
      <c r="H69" s="33">
        <v>0</v>
      </c>
      <c r="I69" s="33">
        <v>0</v>
      </c>
      <c r="J69" s="33">
        <v>0</v>
      </c>
      <c r="K69" s="33">
        <v>0</v>
      </c>
      <c r="L69" s="33">
        <v>0</v>
      </c>
      <c r="M69" s="33">
        <v>0</v>
      </c>
      <c r="N69" s="33">
        <v>0</v>
      </c>
      <c r="O69" s="33">
        <v>0</v>
      </c>
      <c r="P69" s="33">
        <v>0</v>
      </c>
      <c r="Q69" s="33">
        <v>0</v>
      </c>
      <c r="R69" s="33">
        <v>0</v>
      </c>
      <c r="S69" s="33">
        <v>0</v>
      </c>
      <c r="T69" s="33">
        <v>0</v>
      </c>
      <c r="U69" s="33">
        <v>0</v>
      </c>
      <c r="V69" s="33">
        <v>0</v>
      </c>
      <c r="W69" s="33">
        <v>0</v>
      </c>
      <c r="X69" s="33">
        <v>0</v>
      </c>
      <c r="Y69" s="33">
        <v>0</v>
      </c>
      <c r="Z69" s="33">
        <v>0</v>
      </c>
      <c r="AA69" s="33">
        <v>0</v>
      </c>
      <c r="AB69" s="33">
        <v>0</v>
      </c>
      <c r="AC69" s="33">
        <v>0</v>
      </c>
      <c r="AD69" s="33">
        <v>0</v>
      </c>
      <c r="AE69" s="33">
        <v>0</v>
      </c>
    </row>
    <row r="70" spans="1:31">
      <c r="A70" s="29" t="s">
        <v>133</v>
      </c>
      <c r="B70" s="29" t="s">
        <v>36</v>
      </c>
      <c r="C70" s="33">
        <v>0</v>
      </c>
      <c r="D70" s="33">
        <v>0</v>
      </c>
      <c r="E70" s="33">
        <v>0</v>
      </c>
      <c r="F70" s="33">
        <v>0</v>
      </c>
      <c r="G70" s="33">
        <v>0</v>
      </c>
      <c r="H70" s="33">
        <v>0</v>
      </c>
      <c r="I70" s="33">
        <v>0</v>
      </c>
      <c r="J70" s="33">
        <v>0</v>
      </c>
      <c r="K70" s="33">
        <v>0</v>
      </c>
      <c r="L70" s="33">
        <v>0</v>
      </c>
      <c r="M70" s="33">
        <v>0</v>
      </c>
      <c r="N70" s="33">
        <v>0</v>
      </c>
      <c r="O70" s="33">
        <v>0</v>
      </c>
      <c r="P70" s="33">
        <v>0</v>
      </c>
      <c r="Q70" s="33">
        <v>0</v>
      </c>
      <c r="R70" s="33">
        <v>0</v>
      </c>
      <c r="S70" s="33">
        <v>0</v>
      </c>
      <c r="T70" s="33">
        <v>0</v>
      </c>
      <c r="U70" s="33">
        <v>0</v>
      </c>
      <c r="V70" s="33">
        <v>0</v>
      </c>
      <c r="W70" s="33">
        <v>0</v>
      </c>
      <c r="X70" s="33">
        <v>0</v>
      </c>
      <c r="Y70" s="33">
        <v>0</v>
      </c>
      <c r="Z70" s="33">
        <v>0</v>
      </c>
      <c r="AA70" s="33">
        <v>0</v>
      </c>
      <c r="AB70" s="33">
        <v>0</v>
      </c>
      <c r="AC70" s="33">
        <v>0</v>
      </c>
      <c r="AD70" s="33">
        <v>0</v>
      </c>
      <c r="AE70" s="33">
        <v>0</v>
      </c>
    </row>
    <row r="71" spans="1:31">
      <c r="A71" s="29" t="s">
        <v>133</v>
      </c>
      <c r="B71" s="29" t="s">
        <v>73</v>
      </c>
      <c r="C71" s="33">
        <v>0</v>
      </c>
      <c r="D71" s="33">
        <v>0</v>
      </c>
      <c r="E71" s="33">
        <v>0</v>
      </c>
      <c r="F71" s="33">
        <v>0</v>
      </c>
      <c r="G71" s="33">
        <v>0</v>
      </c>
      <c r="H71" s="33">
        <v>0</v>
      </c>
      <c r="I71" s="33">
        <v>0</v>
      </c>
      <c r="J71" s="33">
        <v>0</v>
      </c>
      <c r="K71" s="33">
        <v>0</v>
      </c>
      <c r="L71" s="33">
        <v>0</v>
      </c>
      <c r="M71" s="33">
        <v>0</v>
      </c>
      <c r="N71" s="33">
        <v>0</v>
      </c>
      <c r="O71" s="33">
        <v>0</v>
      </c>
      <c r="P71" s="33">
        <v>0</v>
      </c>
      <c r="Q71" s="33">
        <v>0</v>
      </c>
      <c r="R71" s="33">
        <v>0</v>
      </c>
      <c r="S71" s="33">
        <v>0</v>
      </c>
      <c r="T71" s="33">
        <v>0</v>
      </c>
      <c r="U71" s="33">
        <v>0</v>
      </c>
      <c r="V71" s="33">
        <v>0</v>
      </c>
      <c r="W71" s="33">
        <v>0</v>
      </c>
      <c r="X71" s="33">
        <v>0</v>
      </c>
      <c r="Y71" s="33">
        <v>0</v>
      </c>
      <c r="Z71" s="33">
        <v>0</v>
      </c>
      <c r="AA71" s="33">
        <v>0</v>
      </c>
      <c r="AB71" s="33">
        <v>0</v>
      </c>
      <c r="AC71" s="33">
        <v>0</v>
      </c>
      <c r="AD71" s="33">
        <v>0</v>
      </c>
      <c r="AE71" s="33">
        <v>0</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179935.69558381423</v>
      </c>
      <c r="D73" s="35">
        <v>169476.24669075452</v>
      </c>
      <c r="E73" s="35">
        <v>121150.1324347847</v>
      </c>
      <c r="F73" s="35">
        <v>39722.356555241233</v>
      </c>
      <c r="G73" s="35">
        <v>37709.683891713961</v>
      </c>
      <c r="H73" s="35">
        <v>36794.085009380593</v>
      </c>
      <c r="I73" s="35">
        <v>34309.589873927136</v>
      </c>
      <c r="J73" s="35">
        <v>33722.000343129228</v>
      </c>
      <c r="K73" s="35">
        <v>31238.645903661862</v>
      </c>
      <c r="L73" s="35">
        <v>30007.410111605019</v>
      </c>
      <c r="M73" s="35">
        <v>28610.054320719209</v>
      </c>
      <c r="N73" s="35">
        <v>45559.148892464269</v>
      </c>
      <c r="O73" s="35">
        <v>40251.724412642041</v>
      </c>
      <c r="P73" s="35">
        <v>64300.13111162596</v>
      </c>
      <c r="Q73" s="35">
        <v>26483.491684554749</v>
      </c>
      <c r="R73" s="35">
        <v>25205.774658415765</v>
      </c>
      <c r="S73" s="35">
        <v>20845.071598089897</v>
      </c>
      <c r="T73" s="35">
        <v>25698.932584580358</v>
      </c>
      <c r="U73" s="35">
        <v>32775.766285743404</v>
      </c>
      <c r="V73" s="35">
        <v>30425.868943394998</v>
      </c>
      <c r="W73" s="35">
        <v>24107.6047519372</v>
      </c>
      <c r="X73" s="35">
        <v>35497.730417830215</v>
      </c>
      <c r="Y73" s="35">
        <v>44616.478908417695</v>
      </c>
      <c r="Z73" s="35">
        <v>14668.4262827276</v>
      </c>
      <c r="AA73" s="35">
        <v>13557.9268661515</v>
      </c>
      <c r="AB73" s="35">
        <v>14836.665323255398</v>
      </c>
      <c r="AC73" s="35">
        <v>20529.3448014563</v>
      </c>
      <c r="AD73" s="35">
        <v>39072.321368099088</v>
      </c>
      <c r="AE73" s="35">
        <v>37973.102136011446</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7.2481656000000002E-4</v>
      </c>
      <c r="D78" s="33">
        <v>7.0466209999999992E-4</v>
      </c>
      <c r="E78" s="33">
        <v>7.2350129999999998E-4</v>
      </c>
      <c r="F78" s="33">
        <v>7.1006870000000003E-4</v>
      </c>
      <c r="G78" s="33">
        <v>6.8281240000000001E-4</v>
      </c>
      <c r="H78" s="33">
        <v>6.7187816E-4</v>
      </c>
      <c r="I78" s="33">
        <v>6.9775504000000005E-4</v>
      </c>
      <c r="J78" s="33">
        <v>7.1378710000000005E-4</v>
      </c>
      <c r="K78" s="33">
        <v>7.0612454000000004E-4</v>
      </c>
      <c r="L78" s="33">
        <v>7.0316519999999905E-4</v>
      </c>
      <c r="M78" s="33">
        <v>6.9298565000000003E-4</v>
      </c>
      <c r="N78" s="33">
        <v>8.0028885999999994E-4</v>
      </c>
      <c r="O78" s="33">
        <v>7.70692199999999E-4</v>
      </c>
      <c r="P78" s="33">
        <v>7.47900199999999E-4</v>
      </c>
      <c r="Q78" s="33">
        <v>7.1960809999999998E-4</v>
      </c>
      <c r="R78" s="33">
        <v>6.9877909999999999E-4</v>
      </c>
      <c r="S78" s="33">
        <v>7.2835629999999998E-4</v>
      </c>
      <c r="T78" s="33">
        <v>7.0449143999999999E-4</v>
      </c>
      <c r="U78" s="33">
        <v>7.6256619999999996E-4</v>
      </c>
      <c r="V78" s="33">
        <v>7.2613769999999998E-4</v>
      </c>
      <c r="W78" s="33">
        <v>7.6120959999999901E-4</v>
      </c>
      <c r="X78" s="33">
        <v>7.2695299999999991E-4</v>
      </c>
      <c r="Y78" s="33">
        <v>6.9737965000000004E-4</v>
      </c>
      <c r="Z78" s="33">
        <v>6.5824216999999993E-4</v>
      </c>
      <c r="AA78" s="33">
        <v>6.324039E-4</v>
      </c>
      <c r="AB78" s="33">
        <v>6.3898219999999992E-4</v>
      </c>
      <c r="AC78" s="33">
        <v>6.3332060000000003E-4</v>
      </c>
      <c r="AD78" s="33">
        <v>6.8236129999999992E-4</v>
      </c>
      <c r="AE78" s="33">
        <v>6.4678690000000009E-4</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8.7486733000000007E-4</v>
      </c>
      <c r="D80" s="33">
        <v>8.358469000000001E-4</v>
      </c>
      <c r="E80" s="33">
        <v>8.6151581E-4</v>
      </c>
      <c r="F80" s="33">
        <v>8.6067331999999997E-4</v>
      </c>
      <c r="G80" s="33">
        <v>8.4180435999999903E-4</v>
      </c>
      <c r="H80" s="33">
        <v>8.5017303999999991E-4</v>
      </c>
      <c r="I80" s="33">
        <v>8.6942170999999998E-4</v>
      </c>
      <c r="J80" s="33">
        <v>8.9028364E-4</v>
      </c>
      <c r="K80" s="33">
        <v>8.8565506999999999E-4</v>
      </c>
      <c r="L80" s="33">
        <v>8.8265290999999912E-4</v>
      </c>
      <c r="M80" s="33">
        <v>8.6453948999999999E-4</v>
      </c>
      <c r="N80" s="33">
        <v>53.017236550299891</v>
      </c>
      <c r="O80" s="33">
        <v>9.3940325999999994E-4</v>
      </c>
      <c r="P80" s="33">
        <v>9.4467835999999998E-4</v>
      </c>
      <c r="Q80" s="33">
        <v>38.702088368719998</v>
      </c>
      <c r="R80" s="33">
        <v>20.788032370959993</v>
      </c>
      <c r="S80" s="33">
        <v>124.15552152963998</v>
      </c>
      <c r="T80" s="33">
        <v>8.9805752000000005E-4</v>
      </c>
      <c r="U80" s="33">
        <v>44.764190587569999</v>
      </c>
      <c r="V80" s="33">
        <v>12.14078971514</v>
      </c>
      <c r="W80" s="33">
        <v>22.958881379309997</v>
      </c>
      <c r="X80" s="33">
        <v>7.4214303999999996E-4</v>
      </c>
      <c r="Y80" s="33">
        <v>16.290310739860001</v>
      </c>
      <c r="Z80" s="33">
        <v>70.335934569459994</v>
      </c>
      <c r="AA80" s="33">
        <v>17.261963958480003</v>
      </c>
      <c r="AB80" s="33">
        <v>32.685818708840003</v>
      </c>
      <c r="AC80" s="33">
        <v>21.028448622359896</v>
      </c>
      <c r="AD80" s="33">
        <v>75.428868746420008</v>
      </c>
      <c r="AE80" s="33">
        <v>49.544099332149997</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0</v>
      </c>
      <c r="D82" s="33">
        <v>0</v>
      </c>
      <c r="E82" s="33">
        <v>0</v>
      </c>
      <c r="F82" s="33">
        <v>0</v>
      </c>
      <c r="G82" s="33">
        <v>0</v>
      </c>
      <c r="H82" s="33">
        <v>0</v>
      </c>
      <c r="I82" s="33">
        <v>0</v>
      </c>
      <c r="J82" s="33">
        <v>0</v>
      </c>
      <c r="K82" s="33">
        <v>0</v>
      </c>
      <c r="L82" s="33">
        <v>0</v>
      </c>
      <c r="M82" s="33">
        <v>0</v>
      </c>
      <c r="N82" s="33">
        <v>0</v>
      </c>
      <c r="O82" s="33">
        <v>0</v>
      </c>
      <c r="P82" s="33">
        <v>0</v>
      </c>
      <c r="Q82" s="33">
        <v>0</v>
      </c>
      <c r="R82" s="33">
        <v>0</v>
      </c>
      <c r="S82" s="33">
        <v>0</v>
      </c>
      <c r="T82" s="33">
        <v>0</v>
      </c>
      <c r="U82" s="33">
        <v>0</v>
      </c>
      <c r="V82" s="33">
        <v>0</v>
      </c>
      <c r="W82" s="33">
        <v>0</v>
      </c>
      <c r="X82" s="33">
        <v>0</v>
      </c>
      <c r="Y82" s="33">
        <v>0</v>
      </c>
      <c r="Z82" s="33">
        <v>0</v>
      </c>
      <c r="AA82" s="33">
        <v>0</v>
      </c>
      <c r="AB82" s="33">
        <v>0</v>
      </c>
      <c r="AC82" s="33">
        <v>0</v>
      </c>
      <c r="AD82" s="33">
        <v>0</v>
      </c>
      <c r="AE82" s="33">
        <v>0</v>
      </c>
    </row>
    <row r="83" spans="1:31">
      <c r="A83" s="29" t="s">
        <v>134</v>
      </c>
      <c r="B83" s="29" t="s">
        <v>68</v>
      </c>
      <c r="C83" s="33">
        <v>0</v>
      </c>
      <c r="D83" s="33">
        <v>0</v>
      </c>
      <c r="E83" s="33">
        <v>0</v>
      </c>
      <c r="F83" s="33">
        <v>0</v>
      </c>
      <c r="G83" s="33">
        <v>0</v>
      </c>
      <c r="H83" s="33">
        <v>0</v>
      </c>
      <c r="I83" s="33">
        <v>0</v>
      </c>
      <c r="J83" s="33">
        <v>0</v>
      </c>
      <c r="K83" s="33">
        <v>0</v>
      </c>
      <c r="L83" s="33">
        <v>0</v>
      </c>
      <c r="M83" s="33">
        <v>0</v>
      </c>
      <c r="N83" s="33">
        <v>0</v>
      </c>
      <c r="O83" s="33">
        <v>0</v>
      </c>
      <c r="P83" s="33">
        <v>0</v>
      </c>
      <c r="Q83" s="33">
        <v>0</v>
      </c>
      <c r="R83" s="33">
        <v>0</v>
      </c>
      <c r="S83" s="33">
        <v>0</v>
      </c>
      <c r="T83" s="33">
        <v>0</v>
      </c>
      <c r="U83" s="33">
        <v>0</v>
      </c>
      <c r="V83" s="33">
        <v>0</v>
      </c>
      <c r="W83" s="33">
        <v>0</v>
      </c>
      <c r="X83" s="33">
        <v>0</v>
      </c>
      <c r="Y83" s="33">
        <v>0</v>
      </c>
      <c r="Z83" s="33">
        <v>0</v>
      </c>
      <c r="AA83" s="33">
        <v>0</v>
      </c>
      <c r="AB83" s="33">
        <v>0</v>
      </c>
      <c r="AC83" s="33">
        <v>0</v>
      </c>
      <c r="AD83" s="33">
        <v>0</v>
      </c>
      <c r="AE83" s="33">
        <v>0</v>
      </c>
    </row>
    <row r="84" spans="1:31">
      <c r="A84" s="29" t="s">
        <v>134</v>
      </c>
      <c r="B84" s="29" t="s">
        <v>36</v>
      </c>
      <c r="C84" s="33">
        <v>0</v>
      </c>
      <c r="D84" s="33">
        <v>0</v>
      </c>
      <c r="E84" s="33">
        <v>0</v>
      </c>
      <c r="F84" s="33">
        <v>0</v>
      </c>
      <c r="G84" s="33">
        <v>0</v>
      </c>
      <c r="H84" s="33">
        <v>0</v>
      </c>
      <c r="I84" s="33">
        <v>0</v>
      </c>
      <c r="J84" s="33">
        <v>0</v>
      </c>
      <c r="K84" s="33">
        <v>0</v>
      </c>
      <c r="L84" s="33">
        <v>0</v>
      </c>
      <c r="M84" s="33">
        <v>0</v>
      </c>
      <c r="N84" s="33">
        <v>0</v>
      </c>
      <c r="O84" s="33">
        <v>0</v>
      </c>
      <c r="P84" s="33">
        <v>0</v>
      </c>
      <c r="Q84" s="33">
        <v>0</v>
      </c>
      <c r="R84" s="33">
        <v>0</v>
      </c>
      <c r="S84" s="33">
        <v>0</v>
      </c>
      <c r="T84" s="33">
        <v>0</v>
      </c>
      <c r="U84" s="33">
        <v>0</v>
      </c>
      <c r="V84" s="33">
        <v>0</v>
      </c>
      <c r="W84" s="33">
        <v>0</v>
      </c>
      <c r="X84" s="33">
        <v>0</v>
      </c>
      <c r="Y84" s="33">
        <v>0</v>
      </c>
      <c r="Z84" s="33">
        <v>0</v>
      </c>
      <c r="AA84" s="33">
        <v>0</v>
      </c>
      <c r="AB84" s="33">
        <v>0</v>
      </c>
      <c r="AC84" s="33">
        <v>0</v>
      </c>
      <c r="AD84" s="33">
        <v>0</v>
      </c>
      <c r="AE84" s="33">
        <v>0</v>
      </c>
    </row>
    <row r="85" spans="1:31">
      <c r="A85" s="29" t="s">
        <v>134</v>
      </c>
      <c r="B85" s="29" t="s">
        <v>73</v>
      </c>
      <c r="C85" s="33">
        <v>0</v>
      </c>
      <c r="D85" s="33">
        <v>0</v>
      </c>
      <c r="E85" s="33">
        <v>0</v>
      </c>
      <c r="F85" s="33">
        <v>0</v>
      </c>
      <c r="G85" s="33">
        <v>0</v>
      </c>
      <c r="H85" s="33">
        <v>0</v>
      </c>
      <c r="I85" s="33">
        <v>0</v>
      </c>
      <c r="J85" s="33">
        <v>0</v>
      </c>
      <c r="K85" s="33">
        <v>0</v>
      </c>
      <c r="L85" s="33">
        <v>0</v>
      </c>
      <c r="M85" s="33">
        <v>0</v>
      </c>
      <c r="N85" s="33">
        <v>0</v>
      </c>
      <c r="O85" s="33">
        <v>0</v>
      </c>
      <c r="P85" s="33">
        <v>0</v>
      </c>
      <c r="Q85" s="33">
        <v>0</v>
      </c>
      <c r="R85" s="33">
        <v>0</v>
      </c>
      <c r="S85" s="33">
        <v>0</v>
      </c>
      <c r="T85" s="33">
        <v>0</v>
      </c>
      <c r="U85" s="33">
        <v>0</v>
      </c>
      <c r="V85" s="33">
        <v>0</v>
      </c>
      <c r="W85" s="33">
        <v>0</v>
      </c>
      <c r="X85" s="33">
        <v>0</v>
      </c>
      <c r="Y85" s="33">
        <v>0</v>
      </c>
      <c r="Z85" s="33">
        <v>0</v>
      </c>
      <c r="AA85" s="33">
        <v>0</v>
      </c>
      <c r="AB85" s="33">
        <v>0</v>
      </c>
      <c r="AC85" s="33">
        <v>0</v>
      </c>
      <c r="AD85" s="33">
        <v>0</v>
      </c>
      <c r="AE85" s="33">
        <v>0</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1.5996838900000001E-3</v>
      </c>
      <c r="D87" s="35">
        <v>1.540509E-3</v>
      </c>
      <c r="E87" s="35">
        <v>1.58501711E-3</v>
      </c>
      <c r="F87" s="35">
        <v>1.5707420199999999E-3</v>
      </c>
      <c r="G87" s="35">
        <v>1.524616759999999E-3</v>
      </c>
      <c r="H87" s="35">
        <v>1.5220512E-3</v>
      </c>
      <c r="I87" s="35">
        <v>1.56717675E-3</v>
      </c>
      <c r="J87" s="35">
        <v>1.6040707400000001E-3</v>
      </c>
      <c r="K87" s="35">
        <v>1.5917796099999999E-3</v>
      </c>
      <c r="L87" s="35">
        <v>1.5858181099999982E-3</v>
      </c>
      <c r="M87" s="35">
        <v>1.55752514E-3</v>
      </c>
      <c r="N87" s="35">
        <v>53.01803683915989</v>
      </c>
      <c r="O87" s="35">
        <v>1.710095459999999E-3</v>
      </c>
      <c r="P87" s="35">
        <v>1.692578559999999E-3</v>
      </c>
      <c r="Q87" s="35">
        <v>38.702807976819997</v>
      </c>
      <c r="R87" s="35">
        <v>20.788731150059991</v>
      </c>
      <c r="S87" s="35">
        <v>124.15624988593999</v>
      </c>
      <c r="T87" s="35">
        <v>1.6025489600000001E-3</v>
      </c>
      <c r="U87" s="35">
        <v>44.764953153770001</v>
      </c>
      <c r="V87" s="35">
        <v>12.14151585284</v>
      </c>
      <c r="W87" s="35">
        <v>22.959642588909997</v>
      </c>
      <c r="X87" s="35">
        <v>1.4690960399999999E-3</v>
      </c>
      <c r="Y87" s="35">
        <v>16.29100811951</v>
      </c>
      <c r="Z87" s="35">
        <v>70.336592811629998</v>
      </c>
      <c r="AA87" s="35">
        <v>17.262596362380002</v>
      </c>
      <c r="AB87" s="35">
        <v>32.686457691040005</v>
      </c>
      <c r="AC87" s="35">
        <v>21.029081942959895</v>
      </c>
      <c r="AD87" s="35">
        <v>75.429551107720002</v>
      </c>
      <c r="AE87" s="35">
        <v>49.544746119049996</v>
      </c>
    </row>
  </sheetData>
  <sheetProtection algorithmName="SHA-512" hashValue="v1mNNpeXydLgzXV4A6dXJsJ5asstVIcTBNsxU5+Y5lFDP0txbe1RPvThI9ZrdALjBwogq4q+ZgJcgk0LvNHjbg==" saltValue="nX/+qewK6SBI7iREsUNEWA=="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7" tint="0.39997558519241921"/>
  </sheetPr>
  <dimension ref="A1:AE87"/>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163</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147</v>
      </c>
      <c r="B2" s="18" t="s">
        <v>148</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0</v>
      </c>
      <c r="D6" s="33">
        <v>0</v>
      </c>
      <c r="E6" s="33">
        <v>0</v>
      </c>
      <c r="F6" s="33">
        <v>0</v>
      </c>
      <c r="G6" s="33">
        <v>0</v>
      </c>
      <c r="H6" s="33">
        <v>0</v>
      </c>
      <c r="I6" s="33">
        <v>0</v>
      </c>
      <c r="J6" s="33">
        <v>0</v>
      </c>
      <c r="K6" s="33">
        <v>0</v>
      </c>
      <c r="L6" s="33">
        <v>0</v>
      </c>
      <c r="M6" s="33">
        <v>0</v>
      </c>
      <c r="N6" s="33">
        <v>0</v>
      </c>
      <c r="O6" s="33">
        <v>0</v>
      </c>
      <c r="P6" s="33">
        <v>0</v>
      </c>
      <c r="Q6" s="33">
        <v>0</v>
      </c>
      <c r="R6" s="33">
        <v>0</v>
      </c>
      <c r="S6" s="33">
        <v>0</v>
      </c>
      <c r="T6" s="33">
        <v>0</v>
      </c>
      <c r="U6" s="33">
        <v>0</v>
      </c>
      <c r="V6" s="33">
        <v>0</v>
      </c>
      <c r="W6" s="33">
        <v>0</v>
      </c>
      <c r="X6" s="33">
        <v>0</v>
      </c>
      <c r="Y6" s="33">
        <v>0</v>
      </c>
      <c r="Z6" s="33">
        <v>0</v>
      </c>
      <c r="AA6" s="33">
        <v>0</v>
      </c>
      <c r="AB6" s="33">
        <v>0</v>
      </c>
      <c r="AC6" s="33">
        <v>0</v>
      </c>
      <c r="AD6" s="33">
        <v>0</v>
      </c>
      <c r="AE6" s="33">
        <v>0</v>
      </c>
    </row>
    <row r="7" spans="1:31">
      <c r="A7" s="29" t="s">
        <v>40</v>
      </c>
      <c r="B7" s="29" t="s">
        <v>71</v>
      </c>
      <c r="C7" s="33">
        <v>0</v>
      </c>
      <c r="D7" s="33">
        <v>0</v>
      </c>
      <c r="E7" s="33">
        <v>0</v>
      </c>
      <c r="F7" s="33">
        <v>0</v>
      </c>
      <c r="G7" s="33">
        <v>0</v>
      </c>
      <c r="H7" s="33">
        <v>0</v>
      </c>
      <c r="I7" s="33">
        <v>0</v>
      </c>
      <c r="J7" s="33">
        <v>0</v>
      </c>
      <c r="K7" s="33">
        <v>0</v>
      </c>
      <c r="L7" s="33">
        <v>0</v>
      </c>
      <c r="M7" s="33">
        <v>0</v>
      </c>
      <c r="N7" s="33">
        <v>0</v>
      </c>
      <c r="O7" s="33">
        <v>0</v>
      </c>
      <c r="P7" s="33">
        <v>0</v>
      </c>
      <c r="Q7" s="33">
        <v>0</v>
      </c>
      <c r="R7" s="33">
        <v>0</v>
      </c>
      <c r="S7" s="33">
        <v>0</v>
      </c>
      <c r="T7" s="33">
        <v>0</v>
      </c>
      <c r="U7" s="33">
        <v>0</v>
      </c>
      <c r="V7" s="33">
        <v>0</v>
      </c>
      <c r="W7" s="33">
        <v>0</v>
      </c>
      <c r="X7" s="33">
        <v>0</v>
      </c>
      <c r="Y7" s="33">
        <v>0</v>
      </c>
      <c r="Z7" s="33">
        <v>0</v>
      </c>
      <c r="AA7" s="33">
        <v>0</v>
      </c>
      <c r="AB7" s="33">
        <v>0</v>
      </c>
      <c r="AC7" s="33">
        <v>0</v>
      </c>
      <c r="AD7" s="33">
        <v>0</v>
      </c>
      <c r="AE7" s="33">
        <v>0</v>
      </c>
    </row>
    <row r="8" spans="1:31">
      <c r="A8" s="29" t="s">
        <v>40</v>
      </c>
      <c r="B8" s="29" t="s">
        <v>20</v>
      </c>
      <c r="C8" s="33">
        <v>1.0993682051158901E-3</v>
      </c>
      <c r="D8" s="33">
        <v>1.049015462479205E-3</v>
      </c>
      <c r="E8" s="33">
        <v>1.089889132788261E-3</v>
      </c>
      <c r="F8" s="33">
        <v>1.13967803067577E-3</v>
      </c>
      <c r="G8" s="33">
        <v>1.0874790364714102E-3</v>
      </c>
      <c r="H8" s="33">
        <v>1.0376708359145599E-3</v>
      </c>
      <c r="I8" s="33">
        <v>1.005148806634597E-3</v>
      </c>
      <c r="J8" s="33">
        <v>1.043131901043942E-3</v>
      </c>
      <c r="K8" s="33">
        <v>9.9535486701206712E-4</v>
      </c>
      <c r="L8" s="33">
        <v>9.4976609409903997E-4</v>
      </c>
      <c r="M8" s="33">
        <v>9.2498451235116194E-4</v>
      </c>
      <c r="N8" s="33">
        <v>1.4037410820351111E-3</v>
      </c>
      <c r="O8" s="33">
        <v>1.3394475968284822E-3</v>
      </c>
      <c r="P8" s="33">
        <v>1.2780988514267339E-3</v>
      </c>
      <c r="Q8" s="33">
        <v>1.222822695250046E-3</v>
      </c>
      <c r="R8" s="33">
        <v>1.1990989052007258E-3</v>
      </c>
      <c r="S8" s="33">
        <v>2.1185536548032442E-3</v>
      </c>
      <c r="T8" s="33">
        <v>2.021520662175382E-3</v>
      </c>
      <c r="U8" s="33">
        <v>2.5738030851914259E-3</v>
      </c>
      <c r="V8" s="33">
        <v>2.4490515191537858E-3</v>
      </c>
      <c r="W8" s="33">
        <v>3.1330059327401398E-3</v>
      </c>
      <c r="X8" s="33">
        <v>2.9943470675576349E-3</v>
      </c>
      <c r="Y8" s="33">
        <v>2.8916017854013691E-3</v>
      </c>
      <c r="Z8" s="33">
        <v>2.7514465990308369E-3</v>
      </c>
      <c r="AA8" s="33">
        <v>2.7662406392666324E-3</v>
      </c>
      <c r="AB8" s="33">
        <v>2.9092153391063408E-3</v>
      </c>
      <c r="AC8" s="33">
        <v>2.7879987681288482E-3</v>
      </c>
      <c r="AD8" s="33">
        <v>3.3714419853642617E-3</v>
      </c>
      <c r="AE8" s="33">
        <v>3.1852672899393111E-3</v>
      </c>
    </row>
    <row r="9" spans="1:31">
      <c r="A9" s="29" t="s">
        <v>40</v>
      </c>
      <c r="B9" s="29" t="s">
        <v>32</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40</v>
      </c>
      <c r="B10" s="29" t="s">
        <v>66</v>
      </c>
      <c r="C10" s="33">
        <v>3.1066898246425619E-3</v>
      </c>
      <c r="D10" s="33">
        <v>3.022469213895442E-3</v>
      </c>
      <c r="E10" s="33">
        <v>2.9045759175556182E-3</v>
      </c>
      <c r="F10" s="33">
        <v>2.7637918783744208E-3</v>
      </c>
      <c r="G10" s="33">
        <v>2.6372059897653557E-3</v>
      </c>
      <c r="H10" s="33">
        <v>2.516417928163572E-3</v>
      </c>
      <c r="I10" s="33">
        <v>2.4075860406709022E-3</v>
      </c>
      <c r="J10" s="33">
        <v>2.329052907364943E-3</v>
      </c>
      <c r="K10" s="33">
        <v>2.2875586820006442E-3</v>
      </c>
      <c r="L10" s="33">
        <v>2.289019270888966E-3</v>
      </c>
      <c r="M10" s="33">
        <v>2.304726766297744E-3</v>
      </c>
      <c r="N10" s="33">
        <v>2.8782155203882932E-3</v>
      </c>
      <c r="O10" s="33">
        <v>2.7463888542389415E-3</v>
      </c>
      <c r="P10" s="33">
        <v>2.620600050711395E-3</v>
      </c>
      <c r="Q10" s="33">
        <v>2.5231918039505651E-3</v>
      </c>
      <c r="R10" s="33">
        <v>2.468827797185318E-3</v>
      </c>
      <c r="S10" s="33">
        <v>4.5460302657703662E-3</v>
      </c>
      <c r="T10" s="33">
        <v>4.3563286848468013E-3</v>
      </c>
      <c r="U10" s="33">
        <v>27431.901930529762</v>
      </c>
      <c r="V10" s="33">
        <v>26102.28477958525</v>
      </c>
      <c r="W10" s="33">
        <v>26433.211488746321</v>
      </c>
      <c r="X10" s="33">
        <v>25222.530181841546</v>
      </c>
      <c r="Y10" s="33">
        <v>26123.558999592282</v>
      </c>
      <c r="Z10" s="33">
        <v>50551.327857766839</v>
      </c>
      <c r="AA10" s="33">
        <v>60128.321984739632</v>
      </c>
      <c r="AB10" s="33">
        <v>90479.735482450327</v>
      </c>
      <c r="AC10" s="33">
        <v>86566.601536805989</v>
      </c>
      <c r="AD10" s="33">
        <v>111454.42887914355</v>
      </c>
      <c r="AE10" s="33">
        <v>108977.31040668988</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3.6331227964087734E-2</v>
      </c>
      <c r="D12" s="33">
        <v>90911.113398515503</v>
      </c>
      <c r="E12" s="33">
        <v>188682.03236205285</v>
      </c>
      <c r="F12" s="33">
        <v>288892.5532550037</v>
      </c>
      <c r="G12" s="33">
        <v>415675.70699612872</v>
      </c>
      <c r="H12" s="33">
        <v>488657.95302278479</v>
      </c>
      <c r="I12" s="33">
        <v>598554.60137199401</v>
      </c>
      <c r="J12" s="33">
        <v>702281.84611280507</v>
      </c>
      <c r="K12" s="33">
        <v>940102.21208821912</v>
      </c>
      <c r="L12" s="33">
        <v>907668.86768285697</v>
      </c>
      <c r="M12" s="33">
        <v>878536.26985324523</v>
      </c>
      <c r="N12" s="33">
        <v>867872.80946746818</v>
      </c>
      <c r="O12" s="33">
        <v>837181.14630576863</v>
      </c>
      <c r="P12" s="33">
        <v>807348.60833055817</v>
      </c>
      <c r="Q12" s="33">
        <v>815975.25430780766</v>
      </c>
      <c r="R12" s="33">
        <v>865693.81760653912</v>
      </c>
      <c r="S12" s="33">
        <v>1047934.6379418935</v>
      </c>
      <c r="T12" s="33">
        <v>1074061.0496181855</v>
      </c>
      <c r="U12" s="33">
        <v>1081640.3206923818</v>
      </c>
      <c r="V12" s="33">
        <v>1044098.9507971129</v>
      </c>
      <c r="W12" s="33">
        <v>1081390.8222262543</v>
      </c>
      <c r="X12" s="33">
        <v>1136596.0685928343</v>
      </c>
      <c r="Y12" s="33">
        <v>1124326.024644698</v>
      </c>
      <c r="Z12" s="33">
        <v>1091129.3393843598</v>
      </c>
      <c r="AA12" s="33">
        <v>1118305.4992511366</v>
      </c>
      <c r="AB12" s="33">
        <v>1133380.2002123804</v>
      </c>
      <c r="AC12" s="33">
        <v>1110843.8639660841</v>
      </c>
      <c r="AD12" s="33">
        <v>1064186.3278306073</v>
      </c>
      <c r="AE12" s="33">
        <v>1015029.2022602435</v>
      </c>
    </row>
    <row r="13" spans="1:31">
      <c r="A13" s="29" t="s">
        <v>40</v>
      </c>
      <c r="B13" s="29" t="s">
        <v>68</v>
      </c>
      <c r="C13" s="33">
        <v>3.6761821887117056E-3</v>
      </c>
      <c r="D13" s="33">
        <v>5.7981574794753509E-3</v>
      </c>
      <c r="E13" s="33">
        <v>6.3132291433318352E-3</v>
      </c>
      <c r="F13" s="33">
        <v>7.1341359222299701E-3</v>
      </c>
      <c r="G13" s="33">
        <v>8.0098363768727702E-3</v>
      </c>
      <c r="H13" s="33">
        <v>8.3409517523664774E-3</v>
      </c>
      <c r="I13" s="33">
        <v>14821.64018715664</v>
      </c>
      <c r="J13" s="33">
        <v>24486.816206205782</v>
      </c>
      <c r="K13" s="33">
        <v>221409.87572860459</v>
      </c>
      <c r="L13" s="33">
        <v>211268.96556367117</v>
      </c>
      <c r="M13" s="33">
        <v>202131.85086461803</v>
      </c>
      <c r="N13" s="33">
        <v>192334.57488264365</v>
      </c>
      <c r="O13" s="33">
        <v>183525.35811922295</v>
      </c>
      <c r="P13" s="33">
        <v>175119.61646349364</v>
      </c>
      <c r="Q13" s="33">
        <v>167545.91493749977</v>
      </c>
      <c r="R13" s="33">
        <v>159425.00904161902</v>
      </c>
      <c r="S13" s="33">
        <v>179421.15944164424</v>
      </c>
      <c r="T13" s="33">
        <v>171203.39643964631</v>
      </c>
      <c r="U13" s="33">
        <v>163799.06654731077</v>
      </c>
      <c r="V13" s="33">
        <v>160398.73985815709</v>
      </c>
      <c r="W13" s="33">
        <v>166530.04486043274</v>
      </c>
      <c r="X13" s="33">
        <v>261684.63653921089</v>
      </c>
      <c r="Y13" s="33">
        <v>250367.10759015553</v>
      </c>
      <c r="Z13" s="33">
        <v>238231.87911559755</v>
      </c>
      <c r="AA13" s="33">
        <v>238823.859975417</v>
      </c>
      <c r="AB13" s="33">
        <v>294492.92247851996</v>
      </c>
      <c r="AC13" s="33">
        <v>288672.16089277255</v>
      </c>
      <c r="AD13" s="33">
        <v>316693.14582530787</v>
      </c>
      <c r="AE13" s="33">
        <v>332043.69565065473</v>
      </c>
    </row>
    <row r="14" spans="1:31">
      <c r="A14" s="29" t="s">
        <v>40</v>
      </c>
      <c r="B14" s="29" t="s">
        <v>36</v>
      </c>
      <c r="C14" s="33">
        <v>6.5188660515742396E-3</v>
      </c>
      <c r="D14" s="33">
        <v>6.260208034356304E-3</v>
      </c>
      <c r="E14" s="33">
        <v>5.98946196755612E-3</v>
      </c>
      <c r="F14" s="33">
        <v>5.6991543039766682E-3</v>
      </c>
      <c r="G14" s="33">
        <v>5.5389261172167931E-3</v>
      </c>
      <c r="H14" s="33">
        <v>5.3490623660656638E-3</v>
      </c>
      <c r="I14" s="33">
        <v>5.8125657209799455E-3</v>
      </c>
      <c r="J14" s="33">
        <v>6.1866638841727682E-3</v>
      </c>
      <c r="K14" s="33">
        <v>1.2220871309208821E-2</v>
      </c>
      <c r="L14" s="33">
        <v>1.185402999663141E-2</v>
      </c>
      <c r="M14" s="33">
        <v>1.1416200759087558E-2</v>
      </c>
      <c r="N14" s="33">
        <v>1.522526525847117E-2</v>
      </c>
      <c r="O14" s="33">
        <v>1.9795914004897903E-2</v>
      </c>
      <c r="P14" s="33">
        <v>1.8923052839943361E-2</v>
      </c>
      <c r="Q14" s="33">
        <v>1.8236623826304327E-2</v>
      </c>
      <c r="R14" s="33">
        <v>2.1727274351844558E-2</v>
      </c>
      <c r="S14" s="33">
        <v>25771.484027489889</v>
      </c>
      <c r="T14" s="33">
        <v>24591.110728183616</v>
      </c>
      <c r="U14" s="33">
        <v>31570.695342719195</v>
      </c>
      <c r="V14" s="33">
        <v>30040.471965957186</v>
      </c>
      <c r="W14" s="33">
        <v>91884.407999107963</v>
      </c>
      <c r="X14" s="33">
        <v>87675.961892395004</v>
      </c>
      <c r="Y14" s="33">
        <v>83884.087747215002</v>
      </c>
      <c r="Z14" s="33">
        <v>102169.82744539101</v>
      </c>
      <c r="AA14" s="33">
        <v>97490.29378786085</v>
      </c>
      <c r="AB14" s="33">
        <v>121853.75058517151</v>
      </c>
      <c r="AC14" s="33">
        <v>116583.7300051129</v>
      </c>
      <c r="AD14" s="33">
        <v>124403.26008110686</v>
      </c>
      <c r="AE14" s="33">
        <v>118705.3983688989</v>
      </c>
    </row>
    <row r="15" spans="1:31">
      <c r="A15" s="29" t="s">
        <v>40</v>
      </c>
      <c r="B15" s="29" t="s">
        <v>73</v>
      </c>
      <c r="C15" s="33">
        <v>0</v>
      </c>
      <c r="D15" s="33">
        <v>0</v>
      </c>
      <c r="E15" s="33">
        <v>9.2599115688817707E-3</v>
      </c>
      <c r="F15" s="33">
        <v>9.8621326420562285E-3</v>
      </c>
      <c r="G15" s="33">
        <v>9.7072429725612898E-3</v>
      </c>
      <c r="H15" s="33">
        <v>9.5344609367267602E-3</v>
      </c>
      <c r="I15" s="33">
        <v>9.4887481499235891E-3</v>
      </c>
      <c r="J15" s="33">
        <v>9.8076574011213592E-3</v>
      </c>
      <c r="K15" s="33">
        <v>241735.9816855251</v>
      </c>
      <c r="L15" s="33">
        <v>230664.10514746318</v>
      </c>
      <c r="M15" s="33">
        <v>220688.17510741978</v>
      </c>
      <c r="N15" s="33">
        <v>209991.48273695621</v>
      </c>
      <c r="O15" s="33">
        <v>200373.55792751393</v>
      </c>
      <c r="P15" s="33">
        <v>191196.14299797118</v>
      </c>
      <c r="Q15" s="33">
        <v>182927.15231156861</v>
      </c>
      <c r="R15" s="33">
        <v>174060.72232975572</v>
      </c>
      <c r="S15" s="33">
        <v>232867.8681739837</v>
      </c>
      <c r="T15" s="33">
        <v>222202.16424848046</v>
      </c>
      <c r="U15" s="33">
        <v>214757.95020086883</v>
      </c>
      <c r="V15" s="33">
        <v>204348.68821779868</v>
      </c>
      <c r="W15" s="33">
        <v>215135.30642883066</v>
      </c>
      <c r="X15" s="33">
        <v>251693.17779686459</v>
      </c>
      <c r="Y15" s="33">
        <v>240807.76671228744</v>
      </c>
      <c r="Z15" s="33">
        <v>245559.53319059149</v>
      </c>
      <c r="AA15" s="33">
        <v>234312.53203255721</v>
      </c>
      <c r="AB15" s="33">
        <v>251938.22730866433</v>
      </c>
      <c r="AC15" s="33">
        <v>241042.21816048451</v>
      </c>
      <c r="AD15" s="33">
        <v>271197.05853718048</v>
      </c>
      <c r="AE15" s="33">
        <v>258775.81915248913</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4.4213468182557891E-2</v>
      </c>
      <c r="D17" s="35">
        <v>90911.123268157651</v>
      </c>
      <c r="E17" s="35">
        <v>188682.04266974705</v>
      </c>
      <c r="F17" s="35">
        <v>288892.56429260952</v>
      </c>
      <c r="G17" s="35">
        <v>415675.71873065014</v>
      </c>
      <c r="H17" s="35">
        <v>488657.9649178253</v>
      </c>
      <c r="I17" s="35">
        <v>613376.24497188546</v>
      </c>
      <c r="J17" s="35">
        <v>726768.66569119564</v>
      </c>
      <c r="K17" s="35">
        <v>1161512.0910997372</v>
      </c>
      <c r="L17" s="35">
        <v>1118937.8364853135</v>
      </c>
      <c r="M17" s="35">
        <v>1080668.1239475745</v>
      </c>
      <c r="N17" s="35">
        <v>1060207.3886320684</v>
      </c>
      <c r="O17" s="35">
        <v>1020706.508510828</v>
      </c>
      <c r="P17" s="35">
        <v>982468.2286927508</v>
      </c>
      <c r="Q17" s="35">
        <v>983521.172991322</v>
      </c>
      <c r="R17" s="35">
        <v>1025118.8303160848</v>
      </c>
      <c r="S17" s="35">
        <v>1227355.8040481217</v>
      </c>
      <c r="T17" s="35">
        <v>1245264.4524356811</v>
      </c>
      <c r="U17" s="35">
        <v>1272871.2917440254</v>
      </c>
      <c r="V17" s="35">
        <v>1230599.9778839066</v>
      </c>
      <c r="W17" s="35">
        <v>1274354.0817084392</v>
      </c>
      <c r="X17" s="35">
        <v>1423503.2383082337</v>
      </c>
      <c r="Y17" s="35">
        <v>1400816.6941260474</v>
      </c>
      <c r="Z17" s="35">
        <v>1379912.5491091707</v>
      </c>
      <c r="AA17" s="35">
        <v>1417257.6839775338</v>
      </c>
      <c r="AB17" s="35">
        <v>1518352.861082566</v>
      </c>
      <c r="AC17" s="35">
        <v>1486082.6291836614</v>
      </c>
      <c r="AD17" s="35">
        <v>1492333.9059065008</v>
      </c>
      <c r="AE17" s="35">
        <v>1456050.2115028552</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0</v>
      </c>
      <c r="D20" s="33">
        <v>0</v>
      </c>
      <c r="E20" s="33">
        <v>0</v>
      </c>
      <c r="F20" s="33">
        <v>0</v>
      </c>
      <c r="G20" s="33">
        <v>0</v>
      </c>
      <c r="H20" s="33">
        <v>0</v>
      </c>
      <c r="I20" s="33">
        <v>0</v>
      </c>
      <c r="J20" s="33">
        <v>0</v>
      </c>
      <c r="K20" s="33">
        <v>0</v>
      </c>
      <c r="L20" s="33">
        <v>0</v>
      </c>
      <c r="M20" s="33">
        <v>0</v>
      </c>
      <c r="N20" s="33">
        <v>0</v>
      </c>
      <c r="O20" s="33">
        <v>0</v>
      </c>
      <c r="P20" s="33">
        <v>0</v>
      </c>
      <c r="Q20" s="33">
        <v>0</v>
      </c>
      <c r="R20" s="33">
        <v>0</v>
      </c>
      <c r="S20" s="33">
        <v>0</v>
      </c>
      <c r="T20" s="33">
        <v>0</v>
      </c>
      <c r="U20" s="33">
        <v>0</v>
      </c>
      <c r="V20" s="33">
        <v>0</v>
      </c>
      <c r="W20" s="33">
        <v>0</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2.2875824953042201E-4</v>
      </c>
      <c r="D22" s="33">
        <v>2.1828077236579098E-4</v>
      </c>
      <c r="E22" s="33">
        <v>2.26884722741095E-4</v>
      </c>
      <c r="F22" s="33">
        <v>2.4565429838600101E-4</v>
      </c>
      <c r="G22" s="33">
        <v>2.3440295638187101E-4</v>
      </c>
      <c r="H22" s="33">
        <v>2.23666943023425E-4</v>
      </c>
      <c r="I22" s="33">
        <v>2.1399363108802699E-4</v>
      </c>
      <c r="J22" s="33">
        <v>2.17935403836231E-4</v>
      </c>
      <c r="K22" s="33">
        <v>2.0795362953193299E-4</v>
      </c>
      <c r="L22" s="33">
        <v>1.9842903573391398E-4</v>
      </c>
      <c r="M22" s="33">
        <v>1.89847231316382E-4</v>
      </c>
      <c r="N22" s="33">
        <v>3.1830559020442999E-4</v>
      </c>
      <c r="O22" s="33">
        <v>3.0372670808941299E-4</v>
      </c>
      <c r="P22" s="33">
        <v>2.8981556103863798E-4</v>
      </c>
      <c r="Q22" s="33">
        <v>2.7728140517383696E-4</v>
      </c>
      <c r="R22" s="33">
        <v>2.7484095406400102E-4</v>
      </c>
      <c r="S22" s="33">
        <v>7.1196438373790109E-4</v>
      </c>
      <c r="T22" s="33">
        <v>6.7935532772371294E-4</v>
      </c>
      <c r="U22" s="33">
        <v>8.41916062853698E-4</v>
      </c>
      <c r="V22" s="33">
        <v>8.0110861028767101E-4</v>
      </c>
      <c r="W22" s="33">
        <v>9.8172172849824205E-4</v>
      </c>
      <c r="X22" s="33">
        <v>9.3675737414827896E-4</v>
      </c>
      <c r="Y22" s="33">
        <v>8.9624380443864202E-4</v>
      </c>
      <c r="Z22" s="33">
        <v>8.5280310036980802E-4</v>
      </c>
      <c r="AA22" s="33">
        <v>8.1374341605943497E-4</v>
      </c>
      <c r="AB22" s="33">
        <v>1.2225210308047301E-3</v>
      </c>
      <c r="AC22" s="33">
        <v>1.1696485449617E-3</v>
      </c>
      <c r="AD22" s="33">
        <v>1.12006204078781E-3</v>
      </c>
      <c r="AE22" s="33">
        <v>1.0595493021093899E-3</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6.1918182088057392E-4</v>
      </c>
      <c r="D24" s="33">
        <v>6.1938270440085505E-4</v>
      </c>
      <c r="E24" s="33">
        <v>6.0541985526911004E-4</v>
      </c>
      <c r="F24" s="33">
        <v>5.7607531236695392E-4</v>
      </c>
      <c r="G24" s="33">
        <v>5.4969018333740995E-4</v>
      </c>
      <c r="H24" s="33">
        <v>5.2451353351008105E-4</v>
      </c>
      <c r="I24" s="33">
        <v>5.0182898766081094E-4</v>
      </c>
      <c r="J24" s="33">
        <v>4.7750546716541397E-4</v>
      </c>
      <c r="K24" s="33">
        <v>4.5563498757186002E-4</v>
      </c>
      <c r="L24" s="33">
        <v>4.5229460919281198E-4</v>
      </c>
      <c r="M24" s="33">
        <v>4.5475079010458996E-4</v>
      </c>
      <c r="N24" s="33">
        <v>5.9914420696835188E-4</v>
      </c>
      <c r="O24" s="33">
        <v>5.7170248733761394E-4</v>
      </c>
      <c r="P24" s="33">
        <v>5.4551764037214304E-4</v>
      </c>
      <c r="Q24" s="33">
        <v>5.2192469350994402E-4</v>
      </c>
      <c r="R24" s="33">
        <v>4.9662713937936496E-4</v>
      </c>
      <c r="S24" s="33">
        <v>1.8757104720136179E-3</v>
      </c>
      <c r="T24" s="33">
        <v>1.78980006800272E-3</v>
      </c>
      <c r="U24" s="33">
        <v>27431.89493531259</v>
      </c>
      <c r="V24" s="33">
        <v>26102.278123424436</v>
      </c>
      <c r="W24" s="33">
        <v>24906.753924649336</v>
      </c>
      <c r="X24" s="33">
        <v>23765.986559860161</v>
      </c>
      <c r="Y24" s="33">
        <v>24730.008813679746</v>
      </c>
      <c r="Z24" s="33">
        <v>44611.594813635995</v>
      </c>
      <c r="AA24" s="33">
        <v>42568.315644918985</v>
      </c>
      <c r="AB24" s="33">
        <v>40618.62159079095</v>
      </c>
      <c r="AC24" s="33">
        <v>38861.917655445795</v>
      </c>
      <c r="AD24" s="33">
        <v>58303.465726427996</v>
      </c>
      <c r="AE24" s="33">
        <v>55633.077963279058</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6.4544846865947072E-3</v>
      </c>
      <c r="D26" s="33">
        <v>90911.084490910187</v>
      </c>
      <c r="E26" s="33">
        <v>173256.18208605636</v>
      </c>
      <c r="F26" s="33">
        <v>247543.20967777289</v>
      </c>
      <c r="G26" s="33">
        <v>314926.79931492626</v>
      </c>
      <c r="H26" s="33">
        <v>379367.28531762992</v>
      </c>
      <c r="I26" s="33">
        <v>416243.99237142463</v>
      </c>
      <c r="J26" s="33">
        <v>450884.07083237066</v>
      </c>
      <c r="K26" s="33">
        <v>625711.20387426869</v>
      </c>
      <c r="L26" s="33">
        <v>597052.67521484627</v>
      </c>
      <c r="M26" s="33">
        <v>571230.90338237502</v>
      </c>
      <c r="N26" s="33">
        <v>543543.49008488515</v>
      </c>
      <c r="O26" s="33">
        <v>518648.36819512316</v>
      </c>
      <c r="P26" s="33">
        <v>494893.48090518819</v>
      </c>
      <c r="Q26" s="33">
        <v>473489.96482416667</v>
      </c>
      <c r="R26" s="33">
        <v>450540.02944706555</v>
      </c>
      <c r="S26" s="33">
        <v>435325.24261069886</v>
      </c>
      <c r="T26" s="33">
        <v>443273.49811832898</v>
      </c>
      <c r="U26" s="33">
        <v>460337.34512020042</v>
      </c>
      <c r="V26" s="33">
        <v>446151.62434334803</v>
      </c>
      <c r="W26" s="33">
        <v>493501.95488085394</v>
      </c>
      <c r="X26" s="33">
        <v>491189.80823966773</v>
      </c>
      <c r="Y26" s="33">
        <v>469946.47129249445</v>
      </c>
      <c r="Z26" s="33">
        <v>447168.28807214042</v>
      </c>
      <c r="AA26" s="33">
        <v>436592.8803898347</v>
      </c>
      <c r="AB26" s="33">
        <v>416596.26028483966</v>
      </c>
      <c r="AC26" s="33">
        <v>383137.29737362784</v>
      </c>
      <c r="AD26" s="33">
        <v>340698.73871598084</v>
      </c>
      <c r="AE26" s="33">
        <v>299504.91484720877</v>
      </c>
    </row>
    <row r="27" spans="1:31">
      <c r="A27" s="29" t="s">
        <v>130</v>
      </c>
      <c r="B27" s="29" t="s">
        <v>68</v>
      </c>
      <c r="C27" s="33">
        <v>8.1356768831343301E-4</v>
      </c>
      <c r="D27" s="33">
        <v>1.9305817113322687E-3</v>
      </c>
      <c r="E27" s="33">
        <v>1.9743785530783545E-3</v>
      </c>
      <c r="F27" s="33">
        <v>2.3063602638984933E-3</v>
      </c>
      <c r="G27" s="33">
        <v>3.395983362404988E-3</v>
      </c>
      <c r="H27" s="33">
        <v>3.9065130478443417E-3</v>
      </c>
      <c r="I27" s="33">
        <v>14821.634738816256</v>
      </c>
      <c r="J27" s="33">
        <v>24486.810708975499</v>
      </c>
      <c r="K27" s="33">
        <v>221409.86862316183</v>
      </c>
      <c r="L27" s="33">
        <v>211268.95852577646</v>
      </c>
      <c r="M27" s="33">
        <v>202131.84371363124</v>
      </c>
      <c r="N27" s="33">
        <v>192334.56582767534</v>
      </c>
      <c r="O27" s="33">
        <v>183525.34899914378</v>
      </c>
      <c r="P27" s="33">
        <v>175119.60775389135</v>
      </c>
      <c r="Q27" s="33">
        <v>167545.90656716496</v>
      </c>
      <c r="R27" s="33">
        <v>159425.00005815158</v>
      </c>
      <c r="S27" s="33">
        <v>154044.5501290352</v>
      </c>
      <c r="T27" s="33">
        <v>146989.07449676452</v>
      </c>
      <c r="U27" s="33">
        <v>140631.98323650722</v>
      </c>
      <c r="V27" s="33">
        <v>133815.58759043997</v>
      </c>
      <c r="W27" s="33">
        <v>127686.62932935584</v>
      </c>
      <c r="X27" s="33">
        <v>172009.57708411629</v>
      </c>
      <c r="Y27" s="33">
        <v>164570.38079580863</v>
      </c>
      <c r="Z27" s="33">
        <v>156593.69724693464</v>
      </c>
      <c r="AA27" s="33">
        <v>152227.83658339528</v>
      </c>
      <c r="AB27" s="33">
        <v>183066.11559627557</v>
      </c>
      <c r="AC27" s="33">
        <v>175148.73775083604</v>
      </c>
      <c r="AD27" s="33">
        <v>183553.5905315165</v>
      </c>
      <c r="AE27" s="33">
        <v>188342.69442367944</v>
      </c>
    </row>
    <row r="28" spans="1:31">
      <c r="A28" s="29" t="s">
        <v>130</v>
      </c>
      <c r="B28" s="29" t="s">
        <v>36</v>
      </c>
      <c r="C28" s="33">
        <v>2.1209336684231096E-3</v>
      </c>
      <c r="D28" s="33">
        <v>2.0637076704248E-3</v>
      </c>
      <c r="E28" s="33">
        <v>1.9744549280676042E-3</v>
      </c>
      <c r="F28" s="33">
        <v>1.8787536113023982E-3</v>
      </c>
      <c r="G28" s="33">
        <v>1.792703826864908E-3</v>
      </c>
      <c r="H28" s="33">
        <v>1.7105952539610612E-3</v>
      </c>
      <c r="I28" s="33">
        <v>1.910101765220209E-3</v>
      </c>
      <c r="J28" s="33">
        <v>1.9674860900892586E-3</v>
      </c>
      <c r="K28" s="33">
        <v>6.4916752896264102E-3</v>
      </c>
      <c r="L28" s="33">
        <v>6.2044415338649503E-3</v>
      </c>
      <c r="M28" s="33">
        <v>5.9447202434741494E-3</v>
      </c>
      <c r="N28" s="33">
        <v>6.4276474570792103E-3</v>
      </c>
      <c r="O28" s="33">
        <v>6.1332513879009693E-3</v>
      </c>
      <c r="P28" s="33">
        <v>5.8523391082625801E-3</v>
      </c>
      <c r="Q28" s="33">
        <v>5.6078575039350499E-3</v>
      </c>
      <c r="R28" s="33">
        <v>5.4634759960029899E-3</v>
      </c>
      <c r="S28" s="33">
        <v>1.9831373733197145E-2</v>
      </c>
      <c r="T28" s="33">
        <v>1.8923066531776511E-2</v>
      </c>
      <c r="U28" s="33">
        <v>2551.9320831788691</v>
      </c>
      <c r="V28" s="33">
        <v>2428.2405989196645</v>
      </c>
      <c r="W28" s="33">
        <v>21291.296212800662</v>
      </c>
      <c r="X28" s="33">
        <v>20316.122321271807</v>
      </c>
      <c r="Y28" s="33">
        <v>19437.475895471263</v>
      </c>
      <c r="Z28" s="33">
        <v>29803.664595020022</v>
      </c>
      <c r="AA28" s="33">
        <v>28438.611728534062</v>
      </c>
      <c r="AB28" s="33">
        <v>29999.850881592243</v>
      </c>
      <c r="AC28" s="33">
        <v>28702.39523791918</v>
      </c>
      <c r="AD28" s="33">
        <v>27311.197573673529</v>
      </c>
      <c r="AE28" s="33">
        <v>26060.301232113459</v>
      </c>
    </row>
    <row r="29" spans="1:31">
      <c r="A29" s="29" t="s">
        <v>130</v>
      </c>
      <c r="B29" s="29" t="s">
        <v>73</v>
      </c>
      <c r="C29" s="33">
        <v>0</v>
      </c>
      <c r="D29" s="33">
        <v>0</v>
      </c>
      <c r="E29" s="33">
        <v>2.5397900999963403E-3</v>
      </c>
      <c r="F29" s="33">
        <v>2.8638343747694099E-3</v>
      </c>
      <c r="G29" s="33">
        <v>2.7326663870508102E-3</v>
      </c>
      <c r="H29" s="33">
        <v>2.6075060934760298E-3</v>
      </c>
      <c r="I29" s="33">
        <v>2.5883529941581598E-3</v>
      </c>
      <c r="J29" s="33">
        <v>2.7384294187708996E-3</v>
      </c>
      <c r="K29" s="33">
        <v>241735.97461970866</v>
      </c>
      <c r="L29" s="33">
        <v>230664.0979173223</v>
      </c>
      <c r="M29" s="33">
        <v>220688.16792889766</v>
      </c>
      <c r="N29" s="33">
        <v>209991.47070461223</v>
      </c>
      <c r="O29" s="33">
        <v>200373.54066890237</v>
      </c>
      <c r="P29" s="33">
        <v>191196.12651634542</v>
      </c>
      <c r="Q29" s="33">
        <v>182927.13627114825</v>
      </c>
      <c r="R29" s="33">
        <v>174060.70564260971</v>
      </c>
      <c r="S29" s="33">
        <v>166088.46377860851</v>
      </c>
      <c r="T29" s="33">
        <v>158481.35850428007</v>
      </c>
      <c r="U29" s="33">
        <v>151627.24348332692</v>
      </c>
      <c r="V29" s="33">
        <v>144277.91043320016</v>
      </c>
      <c r="W29" s="33">
        <v>137669.76257638171</v>
      </c>
      <c r="X29" s="33">
        <v>131364.27721524049</v>
      </c>
      <c r="Y29" s="33">
        <v>125682.93864328194</v>
      </c>
      <c r="Z29" s="33">
        <v>119591.12215105654</v>
      </c>
      <c r="AA29" s="33">
        <v>114113.6661370877</v>
      </c>
      <c r="AB29" s="33">
        <v>108887.08597250284</v>
      </c>
      <c r="AC29" s="33">
        <v>104177.85744677433</v>
      </c>
      <c r="AD29" s="33">
        <v>99128.383800711556</v>
      </c>
      <c r="AE29" s="33">
        <v>94588.152443937317</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8.1159924453191364E-3</v>
      </c>
      <c r="D31" s="35">
        <v>90911.087259155378</v>
      </c>
      <c r="E31" s="35">
        <v>173256.18489273952</v>
      </c>
      <c r="F31" s="35">
        <v>247543.21280586274</v>
      </c>
      <c r="G31" s="35">
        <v>314926.80349500279</v>
      </c>
      <c r="H31" s="35">
        <v>379367.28997232346</v>
      </c>
      <c r="I31" s="35">
        <v>431065.62782606349</v>
      </c>
      <c r="J31" s="35">
        <v>475370.882236787</v>
      </c>
      <c r="K31" s="35">
        <v>847121.07316101913</v>
      </c>
      <c r="L31" s="35">
        <v>808321.63439134648</v>
      </c>
      <c r="M31" s="35">
        <v>773362.74774060433</v>
      </c>
      <c r="N31" s="35">
        <v>735878.05683001038</v>
      </c>
      <c r="O31" s="35">
        <v>702173.7180696961</v>
      </c>
      <c r="P31" s="35">
        <v>670013.08949441276</v>
      </c>
      <c r="Q31" s="35">
        <v>641035.87219053775</v>
      </c>
      <c r="R31" s="35">
        <v>609965.03027668525</v>
      </c>
      <c r="S31" s="35">
        <v>589369.79532740894</v>
      </c>
      <c r="T31" s="35">
        <v>590262.57508424891</v>
      </c>
      <c r="U31" s="35">
        <v>628401.22413393622</v>
      </c>
      <c r="V31" s="35">
        <v>606069.49085832108</v>
      </c>
      <c r="W31" s="35">
        <v>646095.33911658078</v>
      </c>
      <c r="X31" s="35">
        <v>686965.37282040156</v>
      </c>
      <c r="Y31" s="35">
        <v>659246.8617982266</v>
      </c>
      <c r="Z31" s="35">
        <v>648373.58098551421</v>
      </c>
      <c r="AA31" s="35">
        <v>631389.0334318924</v>
      </c>
      <c r="AB31" s="35">
        <v>640280.9986944272</v>
      </c>
      <c r="AC31" s="35">
        <v>597147.9539495582</v>
      </c>
      <c r="AD31" s="35">
        <v>582555.79609398742</v>
      </c>
      <c r="AE31" s="35">
        <v>543480.68829371664</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0</v>
      </c>
      <c r="D34" s="33">
        <v>0</v>
      </c>
      <c r="E34" s="33">
        <v>0</v>
      </c>
      <c r="F34" s="33">
        <v>0</v>
      </c>
      <c r="G34" s="33">
        <v>0</v>
      </c>
      <c r="H34" s="33">
        <v>0</v>
      </c>
      <c r="I34" s="33">
        <v>0</v>
      </c>
      <c r="J34" s="33">
        <v>0</v>
      </c>
      <c r="K34" s="33">
        <v>0</v>
      </c>
      <c r="L34" s="33">
        <v>0</v>
      </c>
      <c r="M34" s="33">
        <v>0</v>
      </c>
      <c r="N34" s="33">
        <v>0</v>
      </c>
      <c r="O34" s="33">
        <v>0</v>
      </c>
      <c r="P34" s="33">
        <v>0</v>
      </c>
      <c r="Q34" s="33">
        <v>0</v>
      </c>
      <c r="R34" s="33">
        <v>0</v>
      </c>
      <c r="S34" s="33">
        <v>0</v>
      </c>
      <c r="T34" s="33">
        <v>0</v>
      </c>
      <c r="U34" s="33">
        <v>0</v>
      </c>
      <c r="V34" s="33">
        <v>0</v>
      </c>
      <c r="W34" s="33">
        <v>0</v>
      </c>
      <c r="X34" s="33">
        <v>0</v>
      </c>
      <c r="Y34" s="33">
        <v>0</v>
      </c>
      <c r="Z34" s="33">
        <v>0</v>
      </c>
      <c r="AA34" s="33">
        <v>0</v>
      </c>
      <c r="AB34" s="33">
        <v>0</v>
      </c>
      <c r="AC34" s="33">
        <v>0</v>
      </c>
      <c r="AD34" s="33">
        <v>0</v>
      </c>
      <c r="AE34" s="33">
        <v>0</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2.5201220874840102E-4</v>
      </c>
      <c r="D36" s="33">
        <v>2.4046966474052401E-4</v>
      </c>
      <c r="E36" s="33">
        <v>2.4650660169088002E-4</v>
      </c>
      <c r="F36" s="33">
        <v>2.78253583990167E-4</v>
      </c>
      <c r="G36" s="33">
        <v>2.6550914492307997E-4</v>
      </c>
      <c r="H36" s="33">
        <v>2.5334842062726596E-4</v>
      </c>
      <c r="I36" s="33">
        <v>2.4239142238720299E-4</v>
      </c>
      <c r="J36" s="33">
        <v>2.5722768483034197E-4</v>
      </c>
      <c r="K36" s="33">
        <v>2.4544626405337099E-4</v>
      </c>
      <c r="L36" s="33">
        <v>2.3420445033936398E-4</v>
      </c>
      <c r="M36" s="33">
        <v>2.4037000318154699E-4</v>
      </c>
      <c r="N36" s="33">
        <v>3.4720136641207098E-4</v>
      </c>
      <c r="O36" s="33">
        <v>3.3129901362007801E-4</v>
      </c>
      <c r="P36" s="33">
        <v>3.1612501287040103E-4</v>
      </c>
      <c r="Q36" s="33">
        <v>3.0245300654375799E-4</v>
      </c>
      <c r="R36" s="33">
        <v>3.1233998942598599E-4</v>
      </c>
      <c r="S36" s="33">
        <v>5.2028125015267E-4</v>
      </c>
      <c r="T36" s="33">
        <v>4.9645157437551001E-4</v>
      </c>
      <c r="U36" s="33">
        <v>6.5834725062081597E-4</v>
      </c>
      <c r="V36" s="33">
        <v>6.2643733063351707E-4</v>
      </c>
      <c r="W36" s="33">
        <v>9.3578124707940306E-4</v>
      </c>
      <c r="X36" s="33">
        <v>8.9775862787636301E-4</v>
      </c>
      <c r="Y36" s="33">
        <v>8.5893170453779102E-4</v>
      </c>
      <c r="Z36" s="33">
        <v>8.1729950824547106E-4</v>
      </c>
      <c r="AA36" s="33">
        <v>8.9665287897805403E-4</v>
      </c>
      <c r="AB36" s="33">
        <v>8.05779676609784E-4</v>
      </c>
      <c r="AC36" s="33">
        <v>7.7093072639082202E-4</v>
      </c>
      <c r="AD36" s="33">
        <v>7.2849122581104798E-4</v>
      </c>
      <c r="AE36" s="33">
        <v>6.8160243797924403E-4</v>
      </c>
    </row>
    <row r="37" spans="1:31">
      <c r="A37" s="29" t="s">
        <v>131</v>
      </c>
      <c r="B37" s="29" t="s">
        <v>32</v>
      </c>
      <c r="C37" s="33">
        <v>0</v>
      </c>
      <c r="D37" s="33">
        <v>0</v>
      </c>
      <c r="E37" s="33">
        <v>0</v>
      </c>
      <c r="F37" s="33">
        <v>0</v>
      </c>
      <c r="G37" s="33">
        <v>0</v>
      </c>
      <c r="H37" s="33">
        <v>0</v>
      </c>
      <c r="I37" s="33">
        <v>0</v>
      </c>
      <c r="J37" s="33">
        <v>0</v>
      </c>
      <c r="K37" s="33">
        <v>0</v>
      </c>
      <c r="L37" s="33">
        <v>0</v>
      </c>
      <c r="M37" s="33">
        <v>0</v>
      </c>
      <c r="N37" s="33">
        <v>0</v>
      </c>
      <c r="O37" s="33">
        <v>0</v>
      </c>
      <c r="P37" s="33">
        <v>0</v>
      </c>
      <c r="Q37" s="33">
        <v>0</v>
      </c>
      <c r="R37" s="33">
        <v>0</v>
      </c>
      <c r="S37" s="33">
        <v>0</v>
      </c>
      <c r="T37" s="33">
        <v>0</v>
      </c>
      <c r="U37" s="33">
        <v>0</v>
      </c>
      <c r="V37" s="33">
        <v>0</v>
      </c>
      <c r="W37" s="33">
        <v>0</v>
      </c>
      <c r="X37" s="33">
        <v>0</v>
      </c>
      <c r="Y37" s="33">
        <v>0</v>
      </c>
      <c r="Z37" s="33">
        <v>0</v>
      </c>
      <c r="AA37" s="33">
        <v>0</v>
      </c>
      <c r="AB37" s="33">
        <v>0</v>
      </c>
      <c r="AC37" s="33">
        <v>0</v>
      </c>
      <c r="AD37" s="33">
        <v>0</v>
      </c>
      <c r="AE37" s="33">
        <v>0</v>
      </c>
    </row>
    <row r="38" spans="1:31">
      <c r="A38" s="29" t="s">
        <v>131</v>
      </c>
      <c r="B38" s="29" t="s">
        <v>66</v>
      </c>
      <c r="C38" s="33">
        <v>6.2788550667673703E-4</v>
      </c>
      <c r="D38" s="33">
        <v>6.2082989092812797E-4</v>
      </c>
      <c r="E38" s="33">
        <v>5.9397978463800107E-4</v>
      </c>
      <c r="F38" s="33">
        <v>5.6518973898352499E-4</v>
      </c>
      <c r="G38" s="33">
        <v>5.3930318583827292E-4</v>
      </c>
      <c r="H38" s="33">
        <v>5.1460227635836302E-4</v>
      </c>
      <c r="I38" s="33">
        <v>4.9234637982492201E-4</v>
      </c>
      <c r="J38" s="33">
        <v>4.8991938161789203E-4</v>
      </c>
      <c r="K38" s="33">
        <v>4.7488190799211202E-4</v>
      </c>
      <c r="L38" s="33">
        <v>4.7702998008114099E-4</v>
      </c>
      <c r="M38" s="33">
        <v>4.8274253387595102E-4</v>
      </c>
      <c r="N38" s="33">
        <v>5.7860010505809197E-4</v>
      </c>
      <c r="O38" s="33">
        <v>5.5209933666769005E-4</v>
      </c>
      <c r="P38" s="33">
        <v>5.2681234393882304E-4</v>
      </c>
      <c r="Q38" s="33">
        <v>5.1187175741946602E-4</v>
      </c>
      <c r="R38" s="33">
        <v>5.2426298938838996E-4</v>
      </c>
      <c r="S38" s="33">
        <v>6.7283547323936197E-4</v>
      </c>
      <c r="T38" s="33">
        <v>6.4201858107966708E-4</v>
      </c>
      <c r="U38" s="33">
        <v>3.2953690593998902E-3</v>
      </c>
      <c r="V38" s="33">
        <v>3.1356433782872132E-3</v>
      </c>
      <c r="W38" s="33">
        <v>324.56458764161641</v>
      </c>
      <c r="X38" s="33">
        <v>309.69917925535964</v>
      </c>
      <c r="Y38" s="33">
        <v>296.3050820920609</v>
      </c>
      <c r="Z38" s="33">
        <v>281.94325614476213</v>
      </c>
      <c r="AA38" s="33">
        <v>12161.351964120669</v>
      </c>
      <c r="AB38" s="33">
        <v>44709.726697310733</v>
      </c>
      <c r="AC38" s="33">
        <v>42776.087651014685</v>
      </c>
      <c r="AD38" s="33">
        <v>43261.390400142671</v>
      </c>
      <c r="AE38" s="33">
        <v>43907.617221968794</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1.2496677100029475E-2</v>
      </c>
      <c r="D40" s="33">
        <v>1.2251057516264634E-2</v>
      </c>
      <c r="E40" s="33">
        <v>1.2246376120476172E-2</v>
      </c>
      <c r="F40" s="33">
        <v>12099.938712666073</v>
      </c>
      <c r="G40" s="33">
        <v>59010.947788159778</v>
      </c>
      <c r="H40" s="33">
        <v>56308.156299248418</v>
      </c>
      <c r="I40" s="33">
        <v>119092.58740843412</v>
      </c>
      <c r="J40" s="33">
        <v>179387.01375212843</v>
      </c>
      <c r="K40" s="33">
        <v>234418.47826903345</v>
      </c>
      <c r="L40" s="33">
        <v>223681.75398445249</v>
      </c>
      <c r="M40" s="33">
        <v>214007.80149375284</v>
      </c>
      <c r="N40" s="33">
        <v>203634.89904090343</v>
      </c>
      <c r="O40" s="33">
        <v>194308.11123292201</v>
      </c>
      <c r="P40" s="33">
        <v>185408.50321591139</v>
      </c>
      <c r="Q40" s="33">
        <v>182273.11128854088</v>
      </c>
      <c r="R40" s="33">
        <v>202140.36168717474</v>
      </c>
      <c r="S40" s="33">
        <v>285577.28242397081</v>
      </c>
      <c r="T40" s="33">
        <v>272497.40678461443</v>
      </c>
      <c r="U40" s="33">
        <v>260712.23915195878</v>
      </c>
      <c r="V40" s="33">
        <v>248506.77100863631</v>
      </c>
      <c r="W40" s="33">
        <v>248304.29148021585</v>
      </c>
      <c r="X40" s="33">
        <v>306477.29492400523</v>
      </c>
      <c r="Y40" s="33">
        <v>293222.54058395216</v>
      </c>
      <c r="Z40" s="33">
        <v>300309.22499398759</v>
      </c>
      <c r="AA40" s="33">
        <v>299973.2114691459</v>
      </c>
      <c r="AB40" s="33">
        <v>307822.63582713099</v>
      </c>
      <c r="AC40" s="33">
        <v>294509.69668842846</v>
      </c>
      <c r="AD40" s="33">
        <v>280234.88813617954</v>
      </c>
      <c r="AE40" s="33">
        <v>281656.29772394168</v>
      </c>
    </row>
    <row r="41" spans="1:31">
      <c r="A41" s="29" t="s">
        <v>131</v>
      </c>
      <c r="B41" s="29" t="s">
        <v>68</v>
      </c>
      <c r="C41" s="33">
        <v>1.2098911704152703E-3</v>
      </c>
      <c r="D41" s="33">
        <v>1.7116082209857049E-3</v>
      </c>
      <c r="E41" s="33">
        <v>1.8405945325388399E-3</v>
      </c>
      <c r="F41" s="33">
        <v>1.9854410987803998E-3</v>
      </c>
      <c r="G41" s="33">
        <v>1.8945048644942279E-3</v>
      </c>
      <c r="H41" s="33">
        <v>1.8140826931482452E-3</v>
      </c>
      <c r="I41" s="33">
        <v>2.6113974403281937E-3</v>
      </c>
      <c r="J41" s="33">
        <v>2.5659890168564215E-3</v>
      </c>
      <c r="K41" s="33">
        <v>4.1706423723686589E-3</v>
      </c>
      <c r="L41" s="33">
        <v>3.9796205827368645E-3</v>
      </c>
      <c r="M41" s="33">
        <v>3.8075070340784318E-3</v>
      </c>
      <c r="N41" s="33">
        <v>3.6229581585511942E-3</v>
      </c>
      <c r="O41" s="33">
        <v>3.4637835570688453E-3</v>
      </c>
      <c r="P41" s="33">
        <v>3.3051369806200732E-3</v>
      </c>
      <c r="Q41" s="33">
        <v>3.1621939932899791E-3</v>
      </c>
      <c r="R41" s="33">
        <v>3.0141093862098307E-3</v>
      </c>
      <c r="S41" s="33">
        <v>25376.597777937761</v>
      </c>
      <c r="T41" s="33">
        <v>24214.310850393074</v>
      </c>
      <c r="U41" s="33">
        <v>23167.072581785666</v>
      </c>
      <c r="V41" s="33">
        <v>26583.061255855089</v>
      </c>
      <c r="W41" s="33">
        <v>34892.246375325791</v>
      </c>
      <c r="X41" s="33">
        <v>80342.731593730641</v>
      </c>
      <c r="Y41" s="33">
        <v>76868.010235892725</v>
      </c>
      <c r="Z41" s="33">
        <v>73142.237879245615</v>
      </c>
      <c r="AA41" s="33">
        <v>70656.573259807992</v>
      </c>
      <c r="AB41" s="33">
        <v>96021.771023228284</v>
      </c>
      <c r="AC41" s="33">
        <v>91868.950899284086</v>
      </c>
      <c r="AD41" s="33">
        <v>87416.086683635236</v>
      </c>
      <c r="AE41" s="33">
        <v>100071.73515862141</v>
      </c>
    </row>
    <row r="42" spans="1:31">
      <c r="A42" s="29" t="s">
        <v>131</v>
      </c>
      <c r="B42" s="29" t="s">
        <v>36</v>
      </c>
      <c r="C42" s="33">
        <v>1.0715669307002401E-3</v>
      </c>
      <c r="D42" s="33">
        <v>1.0224875288870501E-3</v>
      </c>
      <c r="E42" s="33">
        <v>9.7826623859140205E-4</v>
      </c>
      <c r="F42" s="33">
        <v>9.3084992847498502E-4</v>
      </c>
      <c r="G42" s="33">
        <v>9.2918931446573901E-4</v>
      </c>
      <c r="H42" s="33">
        <v>8.8663102490058E-4</v>
      </c>
      <c r="I42" s="33">
        <v>1.00688282948568E-3</v>
      </c>
      <c r="J42" s="33">
        <v>1.2201181574921002E-3</v>
      </c>
      <c r="K42" s="33">
        <v>1.4672232558443198E-3</v>
      </c>
      <c r="L42" s="33">
        <v>1.4856196365675301E-3</v>
      </c>
      <c r="M42" s="33">
        <v>1.44642669936599E-3</v>
      </c>
      <c r="N42" s="33">
        <v>2.65903545880595E-3</v>
      </c>
      <c r="O42" s="33">
        <v>7.8052367199147703E-3</v>
      </c>
      <c r="P42" s="33">
        <v>7.4544125826740805E-3</v>
      </c>
      <c r="Q42" s="33">
        <v>7.14585855322854E-3</v>
      </c>
      <c r="R42" s="33">
        <v>6.7995006479451897E-3</v>
      </c>
      <c r="S42" s="33">
        <v>25771.4519741084</v>
      </c>
      <c r="T42" s="33">
        <v>24591.0801181758</v>
      </c>
      <c r="U42" s="33">
        <v>23527.547074603597</v>
      </c>
      <c r="V42" s="33">
        <v>22387.172987918999</v>
      </c>
      <c r="W42" s="33">
        <v>38662.3157809802</v>
      </c>
      <c r="X42" s="33">
        <v>36891.5227767084</v>
      </c>
      <c r="Y42" s="33">
        <v>35296.011152294705</v>
      </c>
      <c r="Z42" s="33">
        <v>44628.4840307915</v>
      </c>
      <c r="AA42" s="33">
        <v>42584.431294104797</v>
      </c>
      <c r="AB42" s="33">
        <v>66598.889327641009</v>
      </c>
      <c r="AC42" s="33">
        <v>63718.571672340498</v>
      </c>
      <c r="AD42" s="33">
        <v>60630.148975422002</v>
      </c>
      <c r="AE42" s="33">
        <v>57853.195451881002</v>
      </c>
    </row>
    <row r="43" spans="1:31">
      <c r="A43" s="29" t="s">
        <v>131</v>
      </c>
      <c r="B43" s="29" t="s">
        <v>73</v>
      </c>
      <c r="C43" s="33">
        <v>0</v>
      </c>
      <c r="D43" s="33">
        <v>0</v>
      </c>
      <c r="E43" s="33">
        <v>1.2740883922714198E-3</v>
      </c>
      <c r="F43" s="33">
        <v>1.51859409829894E-3</v>
      </c>
      <c r="G43" s="33">
        <v>1.4804774495699399E-3</v>
      </c>
      <c r="H43" s="33">
        <v>1.4571311836762001E-3</v>
      </c>
      <c r="I43" s="33">
        <v>1.4322302166179901E-3</v>
      </c>
      <c r="J43" s="33">
        <v>1.57675789136272E-3</v>
      </c>
      <c r="K43" s="33">
        <v>1.5045399720753601E-3</v>
      </c>
      <c r="L43" s="33">
        <v>1.52683374746008E-3</v>
      </c>
      <c r="M43" s="33">
        <v>1.5258928790780899E-3</v>
      </c>
      <c r="N43" s="33">
        <v>3.3769619031093199E-3</v>
      </c>
      <c r="O43" s="33">
        <v>8.9810116355697901E-3</v>
      </c>
      <c r="P43" s="33">
        <v>8.5696675877807698E-3</v>
      </c>
      <c r="Q43" s="33">
        <v>8.2163589235105198E-3</v>
      </c>
      <c r="R43" s="33">
        <v>7.8181141437397902E-3</v>
      </c>
      <c r="S43" s="33">
        <v>66779.387090029399</v>
      </c>
      <c r="T43" s="33">
        <v>63720.7891826747</v>
      </c>
      <c r="U43" s="33">
        <v>60964.945774606902</v>
      </c>
      <c r="V43" s="33">
        <v>58009.990711206505</v>
      </c>
      <c r="W43" s="33">
        <v>66726.505570668305</v>
      </c>
      <c r="X43" s="33">
        <v>110081.726642904</v>
      </c>
      <c r="Y43" s="33">
        <v>105320.831421599</v>
      </c>
      <c r="Z43" s="33">
        <v>100215.958540067</v>
      </c>
      <c r="AA43" s="33">
        <v>95625.914599398398</v>
      </c>
      <c r="AB43" s="33">
        <v>119603.668717127</v>
      </c>
      <c r="AC43" s="33">
        <v>114430.96156389501</v>
      </c>
      <c r="AD43" s="33">
        <v>108884.52262285</v>
      </c>
      <c r="AE43" s="33">
        <v>103897.445250094</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1.4586465985869884E-2</v>
      </c>
      <c r="D45" s="35">
        <v>1.4823965292918993E-2</v>
      </c>
      <c r="E45" s="35">
        <v>1.4927457039343894E-2</v>
      </c>
      <c r="F45" s="35">
        <v>12099.941541550494</v>
      </c>
      <c r="G45" s="35">
        <v>59010.95048747697</v>
      </c>
      <c r="H45" s="35">
        <v>56308.158881281808</v>
      </c>
      <c r="I45" s="35">
        <v>119092.59075456936</v>
      </c>
      <c r="J45" s="35">
        <v>179387.01706526452</v>
      </c>
      <c r="K45" s="35">
        <v>234418.48316000402</v>
      </c>
      <c r="L45" s="35">
        <v>223681.7586753075</v>
      </c>
      <c r="M45" s="35">
        <v>214007.80602437243</v>
      </c>
      <c r="N45" s="35">
        <v>203634.90358966304</v>
      </c>
      <c r="O45" s="35">
        <v>194308.11558010391</v>
      </c>
      <c r="P45" s="35">
        <v>185408.50736398573</v>
      </c>
      <c r="Q45" s="35">
        <v>182273.11526505963</v>
      </c>
      <c r="R45" s="35">
        <v>202140.36553788709</v>
      </c>
      <c r="S45" s="35">
        <v>310953.8813950253</v>
      </c>
      <c r="T45" s="35">
        <v>296711.71877347765</v>
      </c>
      <c r="U45" s="35">
        <v>283879.31568746077</v>
      </c>
      <c r="V45" s="35">
        <v>275089.8360265721</v>
      </c>
      <c r="W45" s="35">
        <v>283521.10337896453</v>
      </c>
      <c r="X45" s="35">
        <v>387129.72659474984</v>
      </c>
      <c r="Y45" s="35">
        <v>370386.85676086863</v>
      </c>
      <c r="Z45" s="35">
        <v>373733.40694667748</v>
      </c>
      <c r="AA45" s="35">
        <v>382791.13758972747</v>
      </c>
      <c r="AB45" s="35">
        <v>448554.13435344968</v>
      </c>
      <c r="AC45" s="35">
        <v>429154.73600965797</v>
      </c>
      <c r="AD45" s="35">
        <v>410912.36594844866</v>
      </c>
      <c r="AE45" s="35">
        <v>425635.6507861343</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0</v>
      </c>
      <c r="D49" s="33">
        <v>0</v>
      </c>
      <c r="E49" s="33">
        <v>0</v>
      </c>
      <c r="F49" s="33">
        <v>0</v>
      </c>
      <c r="G49" s="33">
        <v>0</v>
      </c>
      <c r="H49" s="33">
        <v>0</v>
      </c>
      <c r="I49" s="33">
        <v>0</v>
      </c>
      <c r="J49" s="33">
        <v>0</v>
      </c>
      <c r="K49" s="33">
        <v>0</v>
      </c>
      <c r="L49" s="33">
        <v>0</v>
      </c>
      <c r="M49" s="33">
        <v>0</v>
      </c>
      <c r="N49" s="33">
        <v>0</v>
      </c>
      <c r="O49" s="33">
        <v>0</v>
      </c>
      <c r="P49" s="33">
        <v>0</v>
      </c>
      <c r="Q49" s="33">
        <v>0</v>
      </c>
      <c r="R49" s="33">
        <v>0</v>
      </c>
      <c r="S49" s="33">
        <v>0</v>
      </c>
      <c r="T49" s="33">
        <v>0</v>
      </c>
      <c r="U49" s="33">
        <v>0</v>
      </c>
      <c r="V49" s="33">
        <v>0</v>
      </c>
      <c r="W49" s="33">
        <v>0</v>
      </c>
      <c r="X49" s="33">
        <v>0</v>
      </c>
      <c r="Y49" s="33">
        <v>0</v>
      </c>
      <c r="Z49" s="33">
        <v>0</v>
      </c>
      <c r="AA49" s="33">
        <v>0</v>
      </c>
      <c r="AB49" s="33">
        <v>0</v>
      </c>
      <c r="AC49" s="33">
        <v>0</v>
      </c>
      <c r="AD49" s="33">
        <v>0</v>
      </c>
      <c r="AE49" s="33">
        <v>0</v>
      </c>
    </row>
    <row r="50" spans="1:31">
      <c r="A50" s="29" t="s">
        <v>132</v>
      </c>
      <c r="B50" s="29" t="s">
        <v>20</v>
      </c>
      <c r="C50" s="33">
        <v>2.1494919187578E-4</v>
      </c>
      <c r="D50" s="33">
        <v>2.0510419063950798E-4</v>
      </c>
      <c r="E50" s="33">
        <v>1.9623369422866498E-4</v>
      </c>
      <c r="F50" s="33">
        <v>2.15876126464004E-4</v>
      </c>
      <c r="G50" s="33">
        <v>2.05988670208071E-4</v>
      </c>
      <c r="H50" s="33">
        <v>1.9655407454776899E-4</v>
      </c>
      <c r="I50" s="33">
        <v>1.88053359826261E-4</v>
      </c>
      <c r="J50" s="33">
        <v>1.9589888496546101E-4</v>
      </c>
      <c r="K50" s="33">
        <v>1.8692641687735601E-4</v>
      </c>
      <c r="L50" s="33">
        <v>1.7836490152952001E-4</v>
      </c>
      <c r="M50" s="33">
        <v>1.7065084549826699E-4</v>
      </c>
      <c r="N50" s="33">
        <v>2.6357665068433103E-4</v>
      </c>
      <c r="O50" s="33">
        <v>2.5150443757575904E-4</v>
      </c>
      <c r="P50" s="33">
        <v>2.3998515026300499E-4</v>
      </c>
      <c r="Q50" s="33">
        <v>2.2960609653706199E-4</v>
      </c>
      <c r="R50" s="33">
        <v>2.1847714876339899E-4</v>
      </c>
      <c r="S50" s="33">
        <v>3.2945693204974202E-4</v>
      </c>
      <c r="T50" s="33">
        <v>3.1436730144902505E-4</v>
      </c>
      <c r="U50" s="33">
        <v>4.4942657316984205E-4</v>
      </c>
      <c r="V50" s="33">
        <v>4.2764298407382698E-4</v>
      </c>
      <c r="W50" s="33">
        <v>4.3557301421338402E-4</v>
      </c>
      <c r="X50" s="33">
        <v>4.1562310499997399E-4</v>
      </c>
      <c r="Y50" s="33">
        <v>3.9764793223695001E-4</v>
      </c>
      <c r="Z50" s="33">
        <v>3.7837404039821196E-4</v>
      </c>
      <c r="AA50" s="33">
        <v>3.6507925710774198E-4</v>
      </c>
      <c r="AB50" s="33">
        <v>3.2522719102560699E-4</v>
      </c>
      <c r="AC50" s="33">
        <v>3.1116152702476E-4</v>
      </c>
      <c r="AD50" s="33">
        <v>8.2660782910791496E-4</v>
      </c>
      <c r="AE50" s="33">
        <v>7.7972538822826995E-4</v>
      </c>
    </row>
    <row r="51" spans="1:31">
      <c r="A51" s="29" t="s">
        <v>132</v>
      </c>
      <c r="B51" s="29" t="s">
        <v>32</v>
      </c>
      <c r="C51" s="33">
        <v>0</v>
      </c>
      <c r="D51" s="33">
        <v>0</v>
      </c>
      <c r="E51" s="33">
        <v>0</v>
      </c>
      <c r="F51" s="33">
        <v>0</v>
      </c>
      <c r="G51" s="33">
        <v>0</v>
      </c>
      <c r="H51" s="33">
        <v>0</v>
      </c>
      <c r="I51" s="33">
        <v>0</v>
      </c>
      <c r="J51" s="33">
        <v>0</v>
      </c>
      <c r="K51" s="33">
        <v>0</v>
      </c>
      <c r="L51" s="33">
        <v>0</v>
      </c>
      <c r="M51" s="33">
        <v>0</v>
      </c>
      <c r="N51" s="33">
        <v>0</v>
      </c>
      <c r="O51" s="33">
        <v>0</v>
      </c>
      <c r="P51" s="33">
        <v>0</v>
      </c>
      <c r="Q51" s="33">
        <v>0</v>
      </c>
      <c r="R51" s="33">
        <v>0</v>
      </c>
      <c r="S51" s="33">
        <v>0</v>
      </c>
      <c r="T51" s="33">
        <v>0</v>
      </c>
      <c r="U51" s="33">
        <v>0</v>
      </c>
      <c r="V51" s="33">
        <v>0</v>
      </c>
      <c r="W51" s="33">
        <v>0</v>
      </c>
      <c r="X51" s="33">
        <v>0</v>
      </c>
      <c r="Y51" s="33">
        <v>0</v>
      </c>
      <c r="Z51" s="33">
        <v>0</v>
      </c>
      <c r="AA51" s="33">
        <v>0</v>
      </c>
      <c r="AB51" s="33">
        <v>0</v>
      </c>
      <c r="AC51" s="33">
        <v>0</v>
      </c>
      <c r="AD51" s="33">
        <v>0</v>
      </c>
      <c r="AE51" s="33">
        <v>0</v>
      </c>
    </row>
    <row r="52" spans="1:31">
      <c r="A52" s="29" t="s">
        <v>132</v>
      </c>
      <c r="B52" s="29" t="s">
        <v>66</v>
      </c>
      <c r="C52" s="33">
        <v>6.22485990669159E-4</v>
      </c>
      <c r="D52" s="33">
        <v>5.9397518169974494E-4</v>
      </c>
      <c r="E52" s="33">
        <v>5.6828650756310807E-4</v>
      </c>
      <c r="F52" s="33">
        <v>5.4074180836507905E-4</v>
      </c>
      <c r="G52" s="33">
        <v>5.1597500777652401E-4</v>
      </c>
      <c r="H52" s="33">
        <v>4.9234256447624298E-4</v>
      </c>
      <c r="I52" s="33">
        <v>4.7104937228219603E-4</v>
      </c>
      <c r="J52" s="33">
        <v>4.5413918447800199E-4</v>
      </c>
      <c r="K52" s="33">
        <v>4.5212642142871301E-4</v>
      </c>
      <c r="L52" s="33">
        <v>4.5271808258762805E-4</v>
      </c>
      <c r="M52" s="33">
        <v>4.55249840031594E-4</v>
      </c>
      <c r="N52" s="33">
        <v>5.8410121878796502E-4</v>
      </c>
      <c r="O52" s="33">
        <v>5.5734849098799694E-4</v>
      </c>
      <c r="P52" s="33">
        <v>5.3182107897528912E-4</v>
      </c>
      <c r="Q52" s="33">
        <v>5.0882049104214499E-4</v>
      </c>
      <c r="R52" s="33">
        <v>4.8415809419649402E-4</v>
      </c>
      <c r="S52" s="33">
        <v>6.5237255439881008E-4</v>
      </c>
      <c r="T52" s="33">
        <v>6.2249289517088305E-4</v>
      </c>
      <c r="U52" s="33">
        <v>1.095171627435265E-3</v>
      </c>
      <c r="V52" s="33">
        <v>1.0420889435311951E-3</v>
      </c>
      <c r="W52" s="33">
        <v>1.8360685868581909E-3</v>
      </c>
      <c r="X52" s="33">
        <v>1.7519738417244371E-3</v>
      </c>
      <c r="Y52" s="33">
        <v>1.6762031925414539E-3</v>
      </c>
      <c r="Z52" s="33">
        <v>1.6663880175992992E-3</v>
      </c>
      <c r="AA52" s="33">
        <v>1.590064901656363E-3</v>
      </c>
      <c r="AB52" s="33">
        <v>1.3245902547825358E-3</v>
      </c>
      <c r="AC52" s="33">
        <v>1.267303404307907E-3</v>
      </c>
      <c r="AD52" s="33">
        <v>646.83514497035753</v>
      </c>
      <c r="AE52" s="33">
        <v>617.20911082869759</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4.3348884632017854E-3</v>
      </c>
      <c r="D54" s="33">
        <v>4.2088591457433927E-3</v>
      </c>
      <c r="E54" s="33">
        <v>4.2385157657362435E-3</v>
      </c>
      <c r="F54" s="33">
        <v>5.0191488312365806E-3</v>
      </c>
      <c r="G54" s="33">
        <v>4.7892641500365887E-3</v>
      </c>
      <c r="H54" s="33">
        <v>4.5699085382918669E-3</v>
      </c>
      <c r="I54" s="33">
        <v>4.6064033555855101E-3</v>
      </c>
      <c r="J54" s="33">
        <v>4.9501161707215264E-3</v>
      </c>
      <c r="K54" s="33">
        <v>4.7592612411921286E-3</v>
      </c>
      <c r="L54" s="33">
        <v>4.6870295691967753E-3</v>
      </c>
      <c r="M54" s="33">
        <v>4.6827094822575995E-3</v>
      </c>
      <c r="N54" s="33">
        <v>9.5687718425864748E-3</v>
      </c>
      <c r="O54" s="33">
        <v>3.0784316131771038E-2</v>
      </c>
      <c r="P54" s="33">
        <v>3.1771593853548441E-2</v>
      </c>
      <c r="Q54" s="33">
        <v>3.0917023671577653E-2</v>
      </c>
      <c r="R54" s="33">
        <v>37501.525295731648</v>
      </c>
      <c r="S54" s="33">
        <v>105114.3988431616</v>
      </c>
      <c r="T54" s="33">
        <v>116028.15234815823</v>
      </c>
      <c r="U54" s="33">
        <v>111010.08836828661</v>
      </c>
      <c r="V54" s="33">
        <v>105629.45945086352</v>
      </c>
      <c r="W54" s="33">
        <v>106940.39770654627</v>
      </c>
      <c r="X54" s="33">
        <v>116940.24520043943</v>
      </c>
      <c r="Y54" s="33">
        <v>148769.02176930328</v>
      </c>
      <c r="Z54" s="33">
        <v>141558.22598217009</v>
      </c>
      <c r="AA54" s="33">
        <v>188902.0025566869</v>
      </c>
      <c r="AB54" s="33">
        <v>211740.17690837622</v>
      </c>
      <c r="AC54" s="33">
        <v>244505.30552602455</v>
      </c>
      <c r="AD54" s="33">
        <v>257232.87506802139</v>
      </c>
      <c r="AE54" s="33">
        <v>260877.67358715361</v>
      </c>
    </row>
    <row r="55" spans="1:31">
      <c r="A55" s="29" t="s">
        <v>132</v>
      </c>
      <c r="B55" s="29" t="s">
        <v>68</v>
      </c>
      <c r="C55" s="33">
        <v>3.4403205390965146E-4</v>
      </c>
      <c r="D55" s="33">
        <v>3.8483312775421645E-4</v>
      </c>
      <c r="E55" s="33">
        <v>3.9757365341096951E-4</v>
      </c>
      <c r="F55" s="33">
        <v>6.7564404261773907E-4</v>
      </c>
      <c r="G55" s="33">
        <v>6.4469851369155498E-4</v>
      </c>
      <c r="H55" s="33">
        <v>6.1517033724702898E-4</v>
      </c>
      <c r="I55" s="33">
        <v>6.8844522726689398E-4</v>
      </c>
      <c r="J55" s="33">
        <v>7.0968998042780611E-4</v>
      </c>
      <c r="K55" s="33">
        <v>7.0826992202969194E-4</v>
      </c>
      <c r="L55" s="33">
        <v>7.4473126026289196E-4</v>
      </c>
      <c r="M55" s="33">
        <v>7.9530044837484006E-4</v>
      </c>
      <c r="N55" s="33">
        <v>1.2637895958319369E-3</v>
      </c>
      <c r="O55" s="33">
        <v>1.298036642696075E-3</v>
      </c>
      <c r="P55" s="33">
        <v>1.2385845822321532E-3</v>
      </c>
      <c r="Q55" s="33">
        <v>1.190030565145323E-3</v>
      </c>
      <c r="R55" s="33">
        <v>1.245443990340187E-3</v>
      </c>
      <c r="S55" s="33">
        <v>2.8537256957133139E-3</v>
      </c>
      <c r="T55" s="33">
        <v>2.738086981910103E-3</v>
      </c>
      <c r="U55" s="33">
        <v>2.6458047630873453E-3</v>
      </c>
      <c r="V55" s="33">
        <v>3.5146672222585531E-3</v>
      </c>
      <c r="W55" s="33">
        <v>4.9288490121864393E-3</v>
      </c>
      <c r="X55" s="33">
        <v>8.126146296510239E-3</v>
      </c>
      <c r="Y55" s="33">
        <v>7.7793691416409389E-3</v>
      </c>
      <c r="Z55" s="33">
        <v>7.4023051429269807E-3</v>
      </c>
      <c r="AA55" s="33">
        <v>3.3778032987410715E-2</v>
      </c>
      <c r="AB55" s="33">
        <v>195.66947974721262</v>
      </c>
      <c r="AC55" s="33">
        <v>7102.8917809813747</v>
      </c>
      <c r="AD55" s="33">
        <v>31410.375956377105</v>
      </c>
      <c r="AE55" s="33">
        <v>29971.734293211604</v>
      </c>
    </row>
    <row r="56" spans="1:31">
      <c r="A56" s="29" t="s">
        <v>132</v>
      </c>
      <c r="B56" s="29" t="s">
        <v>36</v>
      </c>
      <c r="C56" s="33">
        <v>1.1004891409902499E-3</v>
      </c>
      <c r="D56" s="33">
        <v>1.05008505777874E-3</v>
      </c>
      <c r="E56" s="33">
        <v>1.0046702093202001E-3</v>
      </c>
      <c r="F56" s="33">
        <v>9.5597410561079903E-4</v>
      </c>
      <c r="G56" s="33">
        <v>9.41744902221222E-4</v>
      </c>
      <c r="H56" s="33">
        <v>9.2887283813041595E-4</v>
      </c>
      <c r="I56" s="33">
        <v>9.7552726505879708E-4</v>
      </c>
      <c r="J56" s="33">
        <v>9.8405424682980209E-4</v>
      </c>
      <c r="K56" s="33">
        <v>1.4452567003141702E-3</v>
      </c>
      <c r="L56" s="33">
        <v>1.3910311392567899E-3</v>
      </c>
      <c r="M56" s="33">
        <v>1.34035529448869E-3</v>
      </c>
      <c r="N56" s="33">
        <v>2.1391411972535601E-3</v>
      </c>
      <c r="O56" s="33">
        <v>2.0411652637422903E-3</v>
      </c>
      <c r="P56" s="33">
        <v>1.94767677760463E-3</v>
      </c>
      <c r="Q56" s="33">
        <v>1.8753861427876499E-3</v>
      </c>
      <c r="R56" s="33">
        <v>1.9677761886785E-3</v>
      </c>
      <c r="S56" s="33">
        <v>3.3913846523745098E-3</v>
      </c>
      <c r="T56" s="33">
        <v>3.2417652183490803E-3</v>
      </c>
      <c r="U56" s="33">
        <v>1.37633892487654E-2</v>
      </c>
      <c r="V56" s="33">
        <v>1.3100458379119001E-2</v>
      </c>
      <c r="W56" s="33">
        <v>5144.0937240994399</v>
      </c>
      <c r="X56" s="33">
        <v>4908.4863801846404</v>
      </c>
      <c r="Y56" s="33">
        <v>4696.2005625114998</v>
      </c>
      <c r="Z56" s="33">
        <v>4468.5769733261104</v>
      </c>
      <c r="AA56" s="33">
        <v>4263.9093194909892</v>
      </c>
      <c r="AB56" s="33">
        <v>4068.6157568835501</v>
      </c>
      <c r="AC56" s="33">
        <v>3892.6532509813001</v>
      </c>
      <c r="AD56" s="33">
        <v>17174.290157968499</v>
      </c>
      <c r="AE56" s="33">
        <v>16387.6812492604</v>
      </c>
    </row>
    <row r="57" spans="1:31">
      <c r="A57" s="29" t="s">
        <v>132</v>
      </c>
      <c r="B57" s="29" t="s">
        <v>73</v>
      </c>
      <c r="C57" s="33">
        <v>0</v>
      </c>
      <c r="D57" s="33">
        <v>0</v>
      </c>
      <c r="E57" s="33">
        <v>1.4367685236382E-3</v>
      </c>
      <c r="F57" s="33">
        <v>1.5519833860293398E-3</v>
      </c>
      <c r="G57" s="33">
        <v>1.5719158818750401E-3</v>
      </c>
      <c r="H57" s="33">
        <v>1.5459396166936298E-3</v>
      </c>
      <c r="I57" s="33">
        <v>1.4790796867307102E-3</v>
      </c>
      <c r="J57" s="33">
        <v>1.4742774284857E-3</v>
      </c>
      <c r="K57" s="33">
        <v>1.43839228509323E-3</v>
      </c>
      <c r="L57" s="33">
        <v>1.4685403228279299E-3</v>
      </c>
      <c r="M57" s="33">
        <v>1.4606482818739698E-3</v>
      </c>
      <c r="N57" s="33">
        <v>2.7080865171774699E-3</v>
      </c>
      <c r="O57" s="33">
        <v>2.5840520191787401E-3</v>
      </c>
      <c r="P57" s="33">
        <v>2.4656984906011102E-3</v>
      </c>
      <c r="Q57" s="33">
        <v>2.3713663363611201E-3</v>
      </c>
      <c r="R57" s="33">
        <v>2.4072483004453299E-3</v>
      </c>
      <c r="S57" s="33">
        <v>9.3033783884055501E-3</v>
      </c>
      <c r="T57" s="33">
        <v>8.8872461591742689E-3</v>
      </c>
      <c r="U57" s="33">
        <v>2165.7504866571503</v>
      </c>
      <c r="V57" s="33">
        <v>2060.7771239272001</v>
      </c>
      <c r="W57" s="33">
        <v>10739.027857932</v>
      </c>
      <c r="X57" s="33">
        <v>10247.1639922996</v>
      </c>
      <c r="Y57" s="33">
        <v>9803.987131156091</v>
      </c>
      <c r="Z57" s="33">
        <v>25752.4428122725</v>
      </c>
      <c r="AA57" s="33">
        <v>24572.941729993898</v>
      </c>
      <c r="AB57" s="33">
        <v>23447.463486972101</v>
      </c>
      <c r="AC57" s="33">
        <v>22433.390412702898</v>
      </c>
      <c r="AD57" s="33">
        <v>63184.143690647397</v>
      </c>
      <c r="AE57" s="33">
        <v>60290.213421271299</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5.5163556996563759E-3</v>
      </c>
      <c r="D59" s="35">
        <v>5.3927716458368616E-3</v>
      </c>
      <c r="E59" s="35">
        <v>5.4006096209389858E-3</v>
      </c>
      <c r="F59" s="35">
        <v>6.4514108086834027E-3</v>
      </c>
      <c r="G59" s="35">
        <v>6.1559263417127388E-3</v>
      </c>
      <c r="H59" s="35">
        <v>5.8739755145629079E-3</v>
      </c>
      <c r="I59" s="35">
        <v>5.9539513149608611E-3</v>
      </c>
      <c r="J59" s="35">
        <v>6.309844220592796E-3</v>
      </c>
      <c r="K59" s="35">
        <v>6.1065840015278898E-3</v>
      </c>
      <c r="L59" s="35">
        <v>6.0628438135768153E-3</v>
      </c>
      <c r="M59" s="35">
        <v>6.1039106161623006E-3</v>
      </c>
      <c r="N59" s="35">
        <v>1.1680239307890708E-2</v>
      </c>
      <c r="O59" s="35">
        <v>3.2891205703030869E-2</v>
      </c>
      <c r="P59" s="35">
        <v>3.3781984665018888E-2</v>
      </c>
      <c r="Q59" s="35">
        <v>3.2845480824302178E-2</v>
      </c>
      <c r="R59" s="35">
        <v>37501.52724381088</v>
      </c>
      <c r="S59" s="35">
        <v>105114.4026787168</v>
      </c>
      <c r="T59" s="35">
        <v>116028.1560231054</v>
      </c>
      <c r="U59" s="35">
        <v>111010.09255868958</v>
      </c>
      <c r="V59" s="35">
        <v>105629.46443526266</v>
      </c>
      <c r="W59" s="35">
        <v>106940.40490703688</v>
      </c>
      <c r="X59" s="35">
        <v>116940.25549418267</v>
      </c>
      <c r="Y59" s="35">
        <v>148769.03162252353</v>
      </c>
      <c r="Z59" s="35">
        <v>141558.23542923728</v>
      </c>
      <c r="AA59" s="35">
        <v>188902.03828986405</v>
      </c>
      <c r="AB59" s="35">
        <v>211935.84803794089</v>
      </c>
      <c r="AC59" s="35">
        <v>251608.19888547086</v>
      </c>
      <c r="AD59" s="35">
        <v>289290.08699597669</v>
      </c>
      <c r="AE59" s="35">
        <v>291466.61777091929</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2.1166686298199601E-4</v>
      </c>
      <c r="D64" s="33">
        <v>2.01972197421494E-4</v>
      </c>
      <c r="E64" s="33">
        <v>2.4499815330866802E-4</v>
      </c>
      <c r="F64" s="33">
        <v>2.33123156547091E-4</v>
      </c>
      <c r="G64" s="33">
        <v>2.2244575997545701E-4</v>
      </c>
      <c r="H64" s="33">
        <v>2.12257404472229E-4</v>
      </c>
      <c r="I64" s="33">
        <v>2.03077540625104E-4</v>
      </c>
      <c r="J64" s="33">
        <v>2.11891271688142E-4</v>
      </c>
      <c r="K64" s="33">
        <v>2.02186327866205E-4</v>
      </c>
      <c r="L64" s="33">
        <v>1.9292588529170801E-4</v>
      </c>
      <c r="M64" s="33">
        <v>1.84582085159187E-4</v>
      </c>
      <c r="N64" s="33">
        <v>3.1289848232733501E-4</v>
      </c>
      <c r="O64" s="33">
        <v>2.9856725401027003E-4</v>
      </c>
      <c r="P64" s="33">
        <v>2.8489241783530902E-4</v>
      </c>
      <c r="Q64" s="33">
        <v>2.7257118167721401E-4</v>
      </c>
      <c r="R64" s="33">
        <v>2.5935972740295099E-4</v>
      </c>
      <c r="S64" s="33">
        <v>4.1678349224572297E-4</v>
      </c>
      <c r="T64" s="33">
        <v>3.9769417183186301E-4</v>
      </c>
      <c r="U64" s="33">
        <v>4.7666464580519802E-4</v>
      </c>
      <c r="V64" s="33">
        <v>4.5356083441375498E-4</v>
      </c>
      <c r="W64" s="33">
        <v>6.3248769107114599E-4</v>
      </c>
      <c r="X64" s="33">
        <v>6.0351878894975095E-4</v>
      </c>
      <c r="Y64" s="33">
        <v>6.0417380104493996E-4</v>
      </c>
      <c r="Z64" s="33">
        <v>5.7488965406690391E-4</v>
      </c>
      <c r="AA64" s="33">
        <v>5.6855106431658194E-4</v>
      </c>
      <c r="AB64" s="33">
        <v>4.9164089811176996E-4</v>
      </c>
      <c r="AC64" s="33">
        <v>4.7037805209908701E-4</v>
      </c>
      <c r="AD64" s="33">
        <v>6.1751109548272595E-4</v>
      </c>
      <c r="AE64" s="33">
        <v>5.8922814431000006E-4</v>
      </c>
    </row>
    <row r="65" spans="1:31">
      <c r="A65" s="29" t="s">
        <v>133</v>
      </c>
      <c r="B65" s="29" t="s">
        <v>32</v>
      </c>
      <c r="C65" s="33">
        <v>0</v>
      </c>
      <c r="D65" s="33">
        <v>0</v>
      </c>
      <c r="E65" s="33">
        <v>0</v>
      </c>
      <c r="F65" s="33">
        <v>0</v>
      </c>
      <c r="G65" s="33">
        <v>0</v>
      </c>
      <c r="H65" s="33">
        <v>0</v>
      </c>
      <c r="I65" s="33">
        <v>0</v>
      </c>
      <c r="J65" s="33">
        <v>0</v>
      </c>
      <c r="K65" s="33">
        <v>0</v>
      </c>
      <c r="L65" s="33">
        <v>0</v>
      </c>
      <c r="M65" s="33">
        <v>0</v>
      </c>
      <c r="N65" s="33">
        <v>0</v>
      </c>
      <c r="O65" s="33">
        <v>0</v>
      </c>
      <c r="P65" s="33">
        <v>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6.2381819875536508E-4</v>
      </c>
      <c r="D66" s="33">
        <v>6.03054044293669E-4</v>
      </c>
      <c r="E66" s="33">
        <v>5.7697272085131606E-4</v>
      </c>
      <c r="F66" s="33">
        <v>5.4900700315467803E-4</v>
      </c>
      <c r="G66" s="33">
        <v>5.2386164402300195E-4</v>
      </c>
      <c r="H66" s="33">
        <v>4.9986798073896994E-4</v>
      </c>
      <c r="I66" s="33">
        <v>4.7824932382506402E-4</v>
      </c>
      <c r="J66" s="33">
        <v>4.6032266016652403E-4</v>
      </c>
      <c r="K66" s="33">
        <v>4.5806697648911497E-4</v>
      </c>
      <c r="L66" s="33">
        <v>4.5934709729084398E-4</v>
      </c>
      <c r="M66" s="33">
        <v>4.6210207318342101E-4</v>
      </c>
      <c r="N66" s="33">
        <v>6.1127788505924597E-4</v>
      </c>
      <c r="O66" s="33">
        <v>5.8328042444263592E-4</v>
      </c>
      <c r="P66" s="33">
        <v>5.5656529027711796E-4</v>
      </c>
      <c r="Q66" s="33">
        <v>5.3249454655214003E-4</v>
      </c>
      <c r="R66" s="33">
        <v>5.1786913417121202E-4</v>
      </c>
      <c r="S66" s="33">
        <v>8.9315555353302201E-4</v>
      </c>
      <c r="T66" s="33">
        <v>8.5224766524564599E-4</v>
      </c>
      <c r="U66" s="33">
        <v>1.966716690296836E-3</v>
      </c>
      <c r="V66" s="33">
        <v>1.8713904439035041E-3</v>
      </c>
      <c r="W66" s="33">
        <v>1201.8905432344427</v>
      </c>
      <c r="X66" s="33">
        <v>1146.842120950331</v>
      </c>
      <c r="Y66" s="33">
        <v>1097.242882458642</v>
      </c>
      <c r="Z66" s="33">
        <v>5657.7876028631244</v>
      </c>
      <c r="AA66" s="33">
        <v>5398.6522906589908</v>
      </c>
      <c r="AB66" s="33">
        <v>5151.3855784191528</v>
      </c>
      <c r="AC66" s="33">
        <v>4928.5946757141446</v>
      </c>
      <c r="AD66" s="33">
        <v>9242.7372315963748</v>
      </c>
      <c r="AE66" s="33">
        <v>8819.4057518288482</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8.0544394382198285E-3</v>
      </c>
      <c r="D68" s="33">
        <v>7.6855338120354723E-3</v>
      </c>
      <c r="E68" s="33">
        <v>9.1998804307255981E-3</v>
      </c>
      <c r="F68" s="33">
        <v>8.8471490634300376E-3</v>
      </c>
      <c r="G68" s="33">
        <v>8.4419361258662052E-3</v>
      </c>
      <c r="H68" s="33">
        <v>8.0552825596424474E-3</v>
      </c>
      <c r="I68" s="33">
        <v>7.8738736401648881E-3</v>
      </c>
      <c r="J68" s="33">
        <v>8.6107185057893807E-3</v>
      </c>
      <c r="K68" s="33">
        <v>8.2344592493169173E-3</v>
      </c>
      <c r="L68" s="33">
        <v>8.2593139742484101E-3</v>
      </c>
      <c r="M68" s="33">
        <v>8.0460366161275269E-3</v>
      </c>
      <c r="N68" s="33">
        <v>22323.542236525951</v>
      </c>
      <c r="O68" s="33">
        <v>21301.095035646948</v>
      </c>
      <c r="P68" s="33">
        <v>20325.472377007631</v>
      </c>
      <c r="Q68" s="33">
        <v>50062.379098196514</v>
      </c>
      <c r="R68" s="33">
        <v>63151.698936055072</v>
      </c>
      <c r="S68" s="33">
        <v>107544.9194261004</v>
      </c>
      <c r="T68" s="33">
        <v>126339.0156094277</v>
      </c>
      <c r="U68" s="33">
        <v>131977.79519133377</v>
      </c>
      <c r="V68" s="33">
        <v>125580.86624181701</v>
      </c>
      <c r="W68" s="33">
        <v>119829.07347793417</v>
      </c>
      <c r="X68" s="33">
        <v>114340.71962205226</v>
      </c>
      <c r="Y68" s="33">
        <v>109395.63004565892</v>
      </c>
      <c r="Z68" s="33">
        <v>104093.25232764822</v>
      </c>
      <c r="AA68" s="33">
        <v>99325.622421922148</v>
      </c>
      <c r="AB68" s="33">
        <v>107992.32875916691</v>
      </c>
      <c r="AC68" s="33">
        <v>103321.79843869347</v>
      </c>
      <c r="AD68" s="33">
        <v>109548.55064193913</v>
      </c>
      <c r="AE68" s="33">
        <v>104531.05972003929</v>
      </c>
    </row>
    <row r="69" spans="1:31">
      <c r="A69" s="29" t="s">
        <v>133</v>
      </c>
      <c r="B69" s="29" t="s">
        <v>68</v>
      </c>
      <c r="C69" s="33">
        <v>1.1600672871929282E-3</v>
      </c>
      <c r="D69" s="33">
        <v>1.5692248540044879E-3</v>
      </c>
      <c r="E69" s="33">
        <v>1.8269347608780709E-3</v>
      </c>
      <c r="F69" s="33">
        <v>1.8715343032718271E-3</v>
      </c>
      <c r="G69" s="33">
        <v>1.7858151741667232E-3</v>
      </c>
      <c r="H69" s="33">
        <v>1.7040221120760983E-3</v>
      </c>
      <c r="I69" s="33">
        <v>1.8535100887470258E-3</v>
      </c>
      <c r="J69" s="33">
        <v>1.9327390925949002E-3</v>
      </c>
      <c r="K69" s="33">
        <v>1.9219126765541929E-3</v>
      </c>
      <c r="L69" s="33">
        <v>2.0099142590470549E-3</v>
      </c>
      <c r="M69" s="33">
        <v>2.1922493937085868E-3</v>
      </c>
      <c r="N69" s="33">
        <v>3.8203134983394323E-3</v>
      </c>
      <c r="O69" s="33">
        <v>3.9678699461653333E-3</v>
      </c>
      <c r="P69" s="33">
        <v>3.7933721013342389E-3</v>
      </c>
      <c r="Q69" s="33">
        <v>3.6293135635493343E-3</v>
      </c>
      <c r="R69" s="33">
        <v>4.3386880279619473E-3</v>
      </c>
      <c r="S69" s="33">
        <v>8.2454753055243631E-3</v>
      </c>
      <c r="T69" s="33">
        <v>7.9027780010320538E-3</v>
      </c>
      <c r="U69" s="33">
        <v>7.5609928640474741E-3</v>
      </c>
      <c r="V69" s="33">
        <v>8.668404834218113E-2</v>
      </c>
      <c r="W69" s="33">
        <v>3951.1634509989899</v>
      </c>
      <c r="X69" s="33">
        <v>9332.3189948521158</v>
      </c>
      <c r="Y69" s="33">
        <v>8928.7080707393616</v>
      </c>
      <c r="Z69" s="33">
        <v>8495.9359130998091</v>
      </c>
      <c r="AA69" s="33">
        <v>15939.415711039179</v>
      </c>
      <c r="AB69" s="33">
        <v>15209.365811580441</v>
      </c>
      <c r="AC69" s="33">
        <v>14551.579937181688</v>
      </c>
      <c r="AD69" s="33">
        <v>14313.092179576755</v>
      </c>
      <c r="AE69" s="33">
        <v>13657.531333391087</v>
      </c>
    </row>
    <row r="70" spans="1:31">
      <c r="A70" s="29" t="s">
        <v>133</v>
      </c>
      <c r="B70" s="29" t="s">
        <v>36</v>
      </c>
      <c r="C70" s="33">
        <v>1.18051128907733E-3</v>
      </c>
      <c r="D70" s="33">
        <v>1.12644206928181E-3</v>
      </c>
      <c r="E70" s="33">
        <v>1.0777248768079198E-3</v>
      </c>
      <c r="F70" s="33">
        <v>1.02548783236848E-3</v>
      </c>
      <c r="G70" s="33">
        <v>9.7851892362616107E-4</v>
      </c>
      <c r="H70" s="33">
        <v>9.4440429591423304E-4</v>
      </c>
      <c r="I70" s="33">
        <v>1.0012384296902901E-3</v>
      </c>
      <c r="J70" s="33">
        <v>1.0219224981860499E-3</v>
      </c>
      <c r="K70" s="33">
        <v>1.5123936270608101E-3</v>
      </c>
      <c r="L70" s="33">
        <v>1.45462273803084E-3</v>
      </c>
      <c r="M70" s="33">
        <v>1.40348515852873E-3</v>
      </c>
      <c r="N70" s="33">
        <v>2.4380079123497399E-3</v>
      </c>
      <c r="O70" s="33">
        <v>2.3263434268884701E-3</v>
      </c>
      <c r="P70" s="33">
        <v>2.2264151950330603E-3</v>
      </c>
      <c r="Q70" s="33">
        <v>2.1563093400495102E-3</v>
      </c>
      <c r="R70" s="33">
        <v>6.0162401772372795E-3</v>
      </c>
      <c r="S70" s="33">
        <v>7.2663100647616299E-3</v>
      </c>
      <c r="T70" s="33">
        <v>6.9385241665895101E-3</v>
      </c>
      <c r="U70" s="33">
        <v>5491.2002399070407</v>
      </c>
      <c r="V70" s="33">
        <v>5225.0431975346601</v>
      </c>
      <c r="W70" s="33">
        <v>26786.7003811795</v>
      </c>
      <c r="X70" s="33">
        <v>25559.8286012071</v>
      </c>
      <c r="Y70" s="33">
        <v>24454.398398722398</v>
      </c>
      <c r="Z70" s="33">
        <v>23269.100192289097</v>
      </c>
      <c r="AA70" s="33">
        <v>22203.339875209902</v>
      </c>
      <c r="AB70" s="33">
        <v>21186.3930034886</v>
      </c>
      <c r="AC70" s="33">
        <v>20270.108313500503</v>
      </c>
      <c r="AD70" s="33">
        <v>19287.621417742303</v>
      </c>
      <c r="AE70" s="33">
        <v>18404.218700944901</v>
      </c>
    </row>
    <row r="71" spans="1:31">
      <c r="A71" s="29" t="s">
        <v>133</v>
      </c>
      <c r="B71" s="29" t="s">
        <v>73</v>
      </c>
      <c r="C71" s="33">
        <v>0</v>
      </c>
      <c r="D71" s="33">
        <v>0</v>
      </c>
      <c r="E71" s="33">
        <v>1.6311608114700899E-3</v>
      </c>
      <c r="F71" s="33">
        <v>1.5520988712381799E-3</v>
      </c>
      <c r="G71" s="33">
        <v>1.4810103727292501E-3</v>
      </c>
      <c r="H71" s="33">
        <v>1.4338917516065698E-3</v>
      </c>
      <c r="I71" s="33">
        <v>1.3718777498618699E-3</v>
      </c>
      <c r="J71" s="33">
        <v>1.3752370128247301E-3</v>
      </c>
      <c r="K71" s="33">
        <v>1.3708390434720801E-3</v>
      </c>
      <c r="L71" s="33">
        <v>1.38551851275655E-3</v>
      </c>
      <c r="M71" s="33">
        <v>1.38058411332793E-3</v>
      </c>
      <c r="N71" s="33">
        <v>1.9888590054753098E-3</v>
      </c>
      <c r="O71" s="33">
        <v>1.89776622584303E-3</v>
      </c>
      <c r="P71" s="33">
        <v>1.81084563462547E-3</v>
      </c>
      <c r="Q71" s="33">
        <v>1.8292912832369398E-3</v>
      </c>
      <c r="R71" s="33">
        <v>2.5196900773483397E-3</v>
      </c>
      <c r="S71" s="33">
        <v>3.1013414348826599E-3</v>
      </c>
      <c r="T71" s="33">
        <v>2.9592952611144597E-3</v>
      </c>
      <c r="U71" s="33">
        <v>2.9083506220763198E-3</v>
      </c>
      <c r="V71" s="33">
        <v>2.76738362394888E-3</v>
      </c>
      <c r="W71" s="33">
        <v>3.5591995732693199E-3</v>
      </c>
      <c r="X71" s="33">
        <v>3.3961827975690102E-3</v>
      </c>
      <c r="Y71" s="33">
        <v>3.24930219399641E-3</v>
      </c>
      <c r="Z71" s="33">
        <v>3.72400458652154E-3</v>
      </c>
      <c r="AA71" s="33">
        <v>3.8760096117172499E-3</v>
      </c>
      <c r="AB71" s="33">
        <v>3.69848245245622E-3</v>
      </c>
      <c r="AC71" s="33">
        <v>3.5385277717752302E-3</v>
      </c>
      <c r="AD71" s="33">
        <v>3.36701625112453E-3</v>
      </c>
      <c r="AE71" s="33">
        <v>3.2128017650611099E-3</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1.0049991787150117E-2</v>
      </c>
      <c r="D73" s="35">
        <v>1.0059784907755123E-2</v>
      </c>
      <c r="E73" s="35">
        <v>1.1848786065763653E-2</v>
      </c>
      <c r="F73" s="35">
        <v>1.1500813526403633E-2</v>
      </c>
      <c r="G73" s="35">
        <v>1.0974058704031387E-2</v>
      </c>
      <c r="H73" s="35">
        <v>1.0471430056929744E-2</v>
      </c>
      <c r="I73" s="35">
        <v>1.0408710593362083E-2</v>
      </c>
      <c r="J73" s="35">
        <v>1.1215671530238946E-2</v>
      </c>
      <c r="K73" s="35">
        <v>1.081662523022643E-2</v>
      </c>
      <c r="L73" s="35">
        <v>1.0921501215878017E-2</v>
      </c>
      <c r="M73" s="35">
        <v>1.0884970168178722E-2</v>
      </c>
      <c r="N73" s="35">
        <v>22323.546981015817</v>
      </c>
      <c r="O73" s="35">
        <v>21301.099885364572</v>
      </c>
      <c r="P73" s="35">
        <v>20325.47701183744</v>
      </c>
      <c r="Q73" s="35">
        <v>50062.383532575805</v>
      </c>
      <c r="R73" s="35">
        <v>63151.704051971959</v>
      </c>
      <c r="S73" s="35">
        <v>107544.92898151475</v>
      </c>
      <c r="T73" s="35">
        <v>126339.02476214754</v>
      </c>
      <c r="U73" s="35">
        <v>131977.80519570797</v>
      </c>
      <c r="V73" s="35">
        <v>125580.95525081662</v>
      </c>
      <c r="W73" s="35">
        <v>124982.1281046553</v>
      </c>
      <c r="X73" s="35">
        <v>124819.8813413735</v>
      </c>
      <c r="Y73" s="35">
        <v>119421.58160303073</v>
      </c>
      <c r="Z73" s="35">
        <v>118246.97641850081</v>
      </c>
      <c r="AA73" s="35">
        <v>120663.69099217138</v>
      </c>
      <c r="AB73" s="35">
        <v>128353.0806408074</v>
      </c>
      <c r="AC73" s="35">
        <v>122801.97352196735</v>
      </c>
      <c r="AD73" s="35">
        <v>133104.38067062336</v>
      </c>
      <c r="AE73" s="35">
        <v>127007.99739448738</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1.9198169197929098E-4</v>
      </c>
      <c r="D78" s="33">
        <v>1.83188637311888E-4</v>
      </c>
      <c r="E78" s="33">
        <v>1.7526596081895299E-4</v>
      </c>
      <c r="F78" s="33">
        <v>1.6677086528850697E-4</v>
      </c>
      <c r="G78" s="33">
        <v>1.5913250498293099E-4</v>
      </c>
      <c r="H78" s="33">
        <v>1.51843993243871E-4</v>
      </c>
      <c r="I78" s="33">
        <v>1.57632852708002E-4</v>
      </c>
      <c r="J78" s="33">
        <v>1.60178655723766E-4</v>
      </c>
      <c r="K78" s="33">
        <v>1.52842228683202E-4</v>
      </c>
      <c r="L78" s="33">
        <v>1.4584182120453402E-4</v>
      </c>
      <c r="M78" s="33">
        <v>1.3953434719577901E-4</v>
      </c>
      <c r="N78" s="33">
        <v>1.61758992406944E-4</v>
      </c>
      <c r="O78" s="33">
        <v>1.5435018353296201E-4</v>
      </c>
      <c r="P78" s="33">
        <v>1.47280709419381E-4</v>
      </c>
      <c r="Q78" s="33">
        <v>1.4091100531817498E-4</v>
      </c>
      <c r="R78" s="33">
        <v>1.3408108554438899E-4</v>
      </c>
      <c r="S78" s="33">
        <v>1.4006759661720799E-4</v>
      </c>
      <c r="T78" s="33">
        <v>1.3365228679527099E-4</v>
      </c>
      <c r="U78" s="33">
        <v>1.47448552741872E-4</v>
      </c>
      <c r="V78" s="33">
        <v>1.4030175974501599E-4</v>
      </c>
      <c r="W78" s="33">
        <v>1.4744225187796501E-4</v>
      </c>
      <c r="X78" s="33">
        <v>1.4068917158326799E-4</v>
      </c>
      <c r="Y78" s="33">
        <v>1.34604543143046E-4</v>
      </c>
      <c r="Z78" s="33">
        <v>1.28080295950442E-4</v>
      </c>
      <c r="AA78" s="33">
        <v>1.2221402280481901E-4</v>
      </c>
      <c r="AB78" s="33">
        <v>6.4046542554449708E-5</v>
      </c>
      <c r="AC78" s="33">
        <v>6.5879917652479297E-5</v>
      </c>
      <c r="AD78" s="33">
        <v>7.8769794174762809E-5</v>
      </c>
      <c r="AE78" s="33">
        <v>7.5162017312407201E-5</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6.1331830766072704E-4</v>
      </c>
      <c r="D80" s="33">
        <v>5.8522739257304505E-4</v>
      </c>
      <c r="E80" s="33">
        <v>5.5991704923408301E-4</v>
      </c>
      <c r="F80" s="33">
        <v>5.3277801550418499E-4</v>
      </c>
      <c r="G80" s="33">
        <v>5.0837596879014699E-4</v>
      </c>
      <c r="H80" s="33">
        <v>4.8509157307991501E-4</v>
      </c>
      <c r="I80" s="33">
        <v>4.6411197707790905E-4</v>
      </c>
      <c r="J80" s="33">
        <v>4.4716621393711095E-4</v>
      </c>
      <c r="K80" s="33">
        <v>4.4684838851884401E-4</v>
      </c>
      <c r="L80" s="33">
        <v>4.4762950173654105E-4</v>
      </c>
      <c r="M80" s="33">
        <v>4.4988152910218796E-4</v>
      </c>
      <c r="N80" s="33">
        <v>5.05092104514638E-4</v>
      </c>
      <c r="O80" s="33">
        <v>4.8195811480300499E-4</v>
      </c>
      <c r="P80" s="33">
        <v>4.59883697148022E-4</v>
      </c>
      <c r="Q80" s="33">
        <v>4.4808031542687001E-4</v>
      </c>
      <c r="R80" s="33">
        <v>4.45910440049857E-4</v>
      </c>
      <c r="S80" s="33">
        <v>4.5195621258555403E-4</v>
      </c>
      <c r="T80" s="33">
        <v>4.4976947534788403E-4</v>
      </c>
      <c r="U80" s="33">
        <v>6.3795979365390595E-4</v>
      </c>
      <c r="V80" s="33">
        <v>6.0703804840257704E-4</v>
      </c>
      <c r="W80" s="33">
        <v>5.9715233918244807E-4</v>
      </c>
      <c r="X80" s="33">
        <v>5.6980185013807993E-4</v>
      </c>
      <c r="Y80" s="33">
        <v>5.4515864196772704E-4</v>
      </c>
      <c r="Z80" s="33">
        <v>5.1873494439905004E-4</v>
      </c>
      <c r="AA80" s="33">
        <v>4.9497609178676509E-4</v>
      </c>
      <c r="AB80" s="33">
        <v>2.9133924106128101E-4</v>
      </c>
      <c r="AC80" s="33">
        <v>2.8732793905075001E-4</v>
      </c>
      <c r="AD80" s="33">
        <v>3.7600614452742396E-4</v>
      </c>
      <c r="AE80" s="33">
        <v>3.58784488910045E-4</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4.9907382760419373E-3</v>
      </c>
      <c r="D82" s="33">
        <v>4.7621548416555476E-3</v>
      </c>
      <c r="E82" s="33">
        <v>15425.82459122416</v>
      </c>
      <c r="F82" s="33">
        <v>29249.390998266856</v>
      </c>
      <c r="G82" s="33">
        <v>41737.946661842427</v>
      </c>
      <c r="H82" s="33">
        <v>52982.498780715323</v>
      </c>
      <c r="I82" s="33">
        <v>63218.009111858191</v>
      </c>
      <c r="J82" s="33">
        <v>72010.747967471267</v>
      </c>
      <c r="K82" s="33">
        <v>79972.516951196434</v>
      </c>
      <c r="L82" s="33">
        <v>86934.425537214775</v>
      </c>
      <c r="M82" s="33">
        <v>93297.552248371256</v>
      </c>
      <c r="N82" s="33">
        <v>98370.868536381924</v>
      </c>
      <c r="O82" s="33">
        <v>102923.54105776036</v>
      </c>
      <c r="P82" s="33">
        <v>106721.12006085714</v>
      </c>
      <c r="Q82" s="33">
        <v>110149.7681798799</v>
      </c>
      <c r="R82" s="33">
        <v>112360.20224051215</v>
      </c>
      <c r="S82" s="33">
        <v>114372.79463796181</v>
      </c>
      <c r="T82" s="33">
        <v>115922.97675765624</v>
      </c>
      <c r="U82" s="33">
        <v>117602.85286060208</v>
      </c>
      <c r="V82" s="33">
        <v>118230.22975244804</v>
      </c>
      <c r="W82" s="33">
        <v>112815.10468070404</v>
      </c>
      <c r="X82" s="33">
        <v>107648.00060666964</v>
      </c>
      <c r="Y82" s="33">
        <v>102992.3609532892</v>
      </c>
      <c r="Z82" s="33">
        <v>98000.348008413464</v>
      </c>
      <c r="AA82" s="33">
        <v>93511.782413546956</v>
      </c>
      <c r="AB82" s="33">
        <v>89228.798432866519</v>
      </c>
      <c r="AC82" s="33">
        <v>85369.765939309829</v>
      </c>
      <c r="AD82" s="33">
        <v>76471.27526848641</v>
      </c>
      <c r="AE82" s="33">
        <v>68459.25638190021</v>
      </c>
    </row>
    <row r="83" spans="1:31">
      <c r="A83" s="29" t="s">
        <v>134</v>
      </c>
      <c r="B83" s="29" t="s">
        <v>68</v>
      </c>
      <c r="C83" s="33">
        <v>1.4862398888042299E-4</v>
      </c>
      <c r="D83" s="33">
        <v>2.0190956539867298E-4</v>
      </c>
      <c r="E83" s="33">
        <v>2.7374764342559998E-4</v>
      </c>
      <c r="F83" s="33">
        <v>2.9515621366151099E-4</v>
      </c>
      <c r="G83" s="33">
        <v>2.8883446211527505E-4</v>
      </c>
      <c r="H83" s="33">
        <v>3.0116356205076299E-4</v>
      </c>
      <c r="I83" s="33">
        <v>2.9498762811680599E-4</v>
      </c>
      <c r="J83" s="33">
        <v>2.8881219790883298E-4</v>
      </c>
      <c r="K83" s="33">
        <v>3.0461775936034801E-4</v>
      </c>
      <c r="L83" s="33">
        <v>3.0362860964050899E-4</v>
      </c>
      <c r="M83" s="33">
        <v>3.5592988400239402E-4</v>
      </c>
      <c r="N83" s="33">
        <v>3.4790708498275505E-4</v>
      </c>
      <c r="O83" s="33">
        <v>3.9038903633720602E-4</v>
      </c>
      <c r="P83" s="33">
        <v>3.7250862231086204E-4</v>
      </c>
      <c r="Q83" s="33">
        <v>3.8879669805544695E-4</v>
      </c>
      <c r="R83" s="33">
        <v>3.85226000944248E-4</v>
      </c>
      <c r="S83" s="33">
        <v>4.35470270214856E-4</v>
      </c>
      <c r="T83" s="33">
        <v>4.5162375921900397E-4</v>
      </c>
      <c r="U83" s="33">
        <v>5.2222024321224201E-4</v>
      </c>
      <c r="V83" s="33">
        <v>8.1314646102041601E-4</v>
      </c>
      <c r="W83" s="33">
        <v>7.75903111351798E-4</v>
      </c>
      <c r="X83" s="33">
        <v>7.4036556397222601E-4</v>
      </c>
      <c r="Y83" s="33">
        <v>7.08345691255584E-4</v>
      </c>
      <c r="Z83" s="33">
        <v>6.7401235985638892E-4</v>
      </c>
      <c r="AA83" s="33">
        <v>6.4314156449241404E-4</v>
      </c>
      <c r="AB83" s="33">
        <v>5.67688479337497E-4</v>
      </c>
      <c r="AC83" s="33">
        <v>5.2448937582185199E-4</v>
      </c>
      <c r="AD83" s="33">
        <v>4.7420227027820098E-4</v>
      </c>
      <c r="AE83" s="33">
        <v>4.4175121384798001E-4</v>
      </c>
    </row>
    <row r="84" spans="1:31">
      <c r="A84" s="29" t="s">
        <v>134</v>
      </c>
      <c r="B84" s="29" t="s">
        <v>36</v>
      </c>
      <c r="C84" s="33">
        <v>1.04536502238331E-3</v>
      </c>
      <c r="D84" s="33">
        <v>9.9748570798390305E-4</v>
      </c>
      <c r="E84" s="33">
        <v>9.5434571476899399E-4</v>
      </c>
      <c r="F84" s="33">
        <v>9.0808882622000597E-4</v>
      </c>
      <c r="G84" s="33">
        <v>8.9676915003876305E-4</v>
      </c>
      <c r="H84" s="33">
        <v>8.7855895315937303E-4</v>
      </c>
      <c r="I84" s="33">
        <v>9.1881543152496899E-4</v>
      </c>
      <c r="J84" s="33">
        <v>9.9308289157555704E-4</v>
      </c>
      <c r="K84" s="33">
        <v>1.30432243636311E-3</v>
      </c>
      <c r="L84" s="33">
        <v>1.3183149489112999E-3</v>
      </c>
      <c r="M84" s="33">
        <v>1.2812133632299999E-3</v>
      </c>
      <c r="N84" s="33">
        <v>1.56143323298271E-3</v>
      </c>
      <c r="O84" s="33">
        <v>1.4899172064513999E-3</v>
      </c>
      <c r="P84" s="33">
        <v>1.44220917636901E-3</v>
      </c>
      <c r="Q84" s="33">
        <v>1.4512122863035799E-3</v>
      </c>
      <c r="R84" s="33">
        <v>1.4802813419806E-3</v>
      </c>
      <c r="S84" s="33">
        <v>1.5643130364154101E-3</v>
      </c>
      <c r="T84" s="33">
        <v>1.5066519016904102E-3</v>
      </c>
      <c r="U84" s="33">
        <v>2.18164043979851E-3</v>
      </c>
      <c r="V84" s="33">
        <v>2.08112548581751E-3</v>
      </c>
      <c r="W84" s="33">
        <v>1.9000481667746001E-3</v>
      </c>
      <c r="X84" s="33">
        <v>1.81302305917762E-3</v>
      </c>
      <c r="Y84" s="33">
        <v>1.7382151209856199E-3</v>
      </c>
      <c r="Z84" s="33">
        <v>1.6539642862186199E-3</v>
      </c>
      <c r="AA84" s="33">
        <v>1.5705211030755599E-3</v>
      </c>
      <c r="AB84" s="33">
        <v>1.61556611709476E-3</v>
      </c>
      <c r="AC84" s="33">
        <v>1.53037141172225E-3</v>
      </c>
      <c r="AD84" s="33">
        <v>1.9563005173000502E-3</v>
      </c>
      <c r="AE84" s="33">
        <v>1.73469914351086E-3</v>
      </c>
    </row>
    <row r="85" spans="1:31">
      <c r="A85" s="29" t="s">
        <v>134</v>
      </c>
      <c r="B85" s="29" t="s">
        <v>73</v>
      </c>
      <c r="C85" s="33">
        <v>0</v>
      </c>
      <c r="D85" s="33">
        <v>0</v>
      </c>
      <c r="E85" s="33">
        <v>2.3781037415057204E-3</v>
      </c>
      <c r="F85" s="33">
        <v>2.3756219117203599E-3</v>
      </c>
      <c r="G85" s="33">
        <v>2.4411728813362502E-3</v>
      </c>
      <c r="H85" s="33">
        <v>2.4899922912743301E-3</v>
      </c>
      <c r="I85" s="33">
        <v>2.61720750255486E-3</v>
      </c>
      <c r="J85" s="33">
        <v>2.64295564967731E-3</v>
      </c>
      <c r="K85" s="33">
        <v>2.7520451001347801E-3</v>
      </c>
      <c r="L85" s="33">
        <v>2.8492482974346702E-3</v>
      </c>
      <c r="M85" s="33">
        <v>2.8113968324708998E-3</v>
      </c>
      <c r="N85" s="33">
        <v>3.9584365664366399E-3</v>
      </c>
      <c r="O85" s="33">
        <v>3.7957816876824299E-3</v>
      </c>
      <c r="P85" s="33">
        <v>3.6354140612321101E-3</v>
      </c>
      <c r="Q85" s="33">
        <v>3.6234038161426199E-3</v>
      </c>
      <c r="R85" s="33">
        <v>3.9420934561671403E-3</v>
      </c>
      <c r="S85" s="33">
        <v>4.9006259922482606E-3</v>
      </c>
      <c r="T85" s="33">
        <v>4.7149842579317898E-3</v>
      </c>
      <c r="U85" s="33">
        <v>7.5479272720372099E-3</v>
      </c>
      <c r="V85" s="33">
        <v>7.1820812005399404E-3</v>
      </c>
      <c r="W85" s="33">
        <v>6.8646490945360392E-3</v>
      </c>
      <c r="X85" s="33">
        <v>6.5502376830181997E-3</v>
      </c>
      <c r="Y85" s="33">
        <v>6.2669482013347098E-3</v>
      </c>
      <c r="Z85" s="33">
        <v>5.9631908521841498E-3</v>
      </c>
      <c r="AA85" s="33">
        <v>5.6900676047805998E-3</v>
      </c>
      <c r="AB85" s="33">
        <v>5.4335799730773297E-3</v>
      </c>
      <c r="AC85" s="33">
        <v>5.198584522721459E-3</v>
      </c>
      <c r="AD85" s="33">
        <v>5.0559552389765694E-3</v>
      </c>
      <c r="AE85" s="33">
        <v>4.8243847680951094E-3</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5.9446622645623788E-3</v>
      </c>
      <c r="D87" s="35">
        <v>5.732480436939154E-3</v>
      </c>
      <c r="E87" s="35">
        <v>15425.825600154814</v>
      </c>
      <c r="F87" s="35">
        <v>29249.391992971949</v>
      </c>
      <c r="G87" s="35">
        <v>41737.947618185361</v>
      </c>
      <c r="H87" s="35">
        <v>52982.499718814455</v>
      </c>
      <c r="I87" s="35">
        <v>63218.010028590652</v>
      </c>
      <c r="J87" s="35">
        <v>72010.748863628338</v>
      </c>
      <c r="K87" s="35">
        <v>79972.517855504804</v>
      </c>
      <c r="L87" s="35">
        <v>86934.426434314708</v>
      </c>
      <c r="M87" s="35">
        <v>93297.553193717016</v>
      </c>
      <c r="N87" s="35">
        <v>98370.869551140102</v>
      </c>
      <c r="O87" s="35">
        <v>102923.54208445769</v>
      </c>
      <c r="P87" s="35">
        <v>106721.12104053017</v>
      </c>
      <c r="Q87" s="35">
        <v>110149.76915766792</v>
      </c>
      <c r="R87" s="35">
        <v>112360.20320572967</v>
      </c>
      <c r="S87" s="35">
        <v>114372.79566545588</v>
      </c>
      <c r="T87" s="35">
        <v>115922.97779270176</v>
      </c>
      <c r="U87" s="35">
        <v>117602.85416823068</v>
      </c>
      <c r="V87" s="35">
        <v>118230.23131293431</v>
      </c>
      <c r="W87" s="35">
        <v>112815.10620120175</v>
      </c>
      <c r="X87" s="35">
        <v>107648.00205752622</v>
      </c>
      <c r="Y87" s="35">
        <v>102992.36234139807</v>
      </c>
      <c r="Z87" s="35">
        <v>98000.349329241071</v>
      </c>
      <c r="AA87" s="35">
        <v>93511.783673878643</v>
      </c>
      <c r="AB87" s="35">
        <v>89228.799355940777</v>
      </c>
      <c r="AC87" s="35">
        <v>85369.766817007054</v>
      </c>
      <c r="AD87" s="35">
        <v>76471.276197464627</v>
      </c>
      <c r="AE87" s="35">
        <v>68459.257257597928</v>
      </c>
    </row>
  </sheetData>
  <sheetProtection algorithmName="SHA-512" hashValue="5vtumWpWuQAQIbqcrOb450/g4wdSxS3SHRoGiPl3FNRm311qXd9EsYYdC8uDmj9LZndWHVpFEpetX+LxO4zTIg==" saltValue="a8wMqCeZN9QpvCaMW9wCiQ=="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7" tint="0.39997558519241921"/>
  </sheetPr>
  <dimension ref="A1:AE89"/>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164</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82</v>
      </c>
      <c r="B2" s="18" t="s">
        <v>142</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0</v>
      </c>
      <c r="D6" s="33">
        <v>0</v>
      </c>
      <c r="E6" s="33">
        <v>0</v>
      </c>
      <c r="F6" s="33">
        <v>110175.21879925835</v>
      </c>
      <c r="G6" s="33">
        <v>109767.20741621843</v>
      </c>
      <c r="H6" s="33">
        <v>17142.420646015671</v>
      </c>
      <c r="I6" s="33">
        <v>14151.50709577246</v>
      </c>
      <c r="J6" s="33">
        <v>0</v>
      </c>
      <c r="K6" s="33">
        <v>24028.947937393659</v>
      </c>
      <c r="L6" s="33">
        <v>2232.8971786351945</v>
      </c>
      <c r="M6" s="33">
        <v>2.5691415113328802E-3</v>
      </c>
      <c r="N6" s="33">
        <v>0</v>
      </c>
      <c r="O6" s="33">
        <v>0</v>
      </c>
      <c r="P6" s="33">
        <v>0</v>
      </c>
      <c r="Q6" s="33">
        <v>0</v>
      </c>
      <c r="R6" s="33">
        <v>0</v>
      </c>
      <c r="S6" s="33">
        <v>0</v>
      </c>
      <c r="T6" s="33">
        <v>0</v>
      </c>
      <c r="U6" s="33">
        <v>0</v>
      </c>
      <c r="V6" s="33">
        <v>0</v>
      </c>
      <c r="W6" s="33">
        <v>0</v>
      </c>
      <c r="X6" s="33">
        <v>0</v>
      </c>
      <c r="Y6" s="33">
        <v>0</v>
      </c>
      <c r="Z6" s="33">
        <v>0</v>
      </c>
      <c r="AA6" s="33">
        <v>0</v>
      </c>
      <c r="AB6" s="33">
        <v>0</v>
      </c>
      <c r="AC6" s="33">
        <v>0</v>
      </c>
      <c r="AD6" s="33">
        <v>0</v>
      </c>
      <c r="AE6" s="33">
        <v>0</v>
      </c>
    </row>
    <row r="7" spans="1:31">
      <c r="A7" s="29" t="s">
        <v>40</v>
      </c>
      <c r="B7" s="29" t="s">
        <v>71</v>
      </c>
      <c r="C7" s="33">
        <v>0</v>
      </c>
      <c r="D7" s="33">
        <v>0</v>
      </c>
      <c r="E7" s="33">
        <v>0</v>
      </c>
      <c r="F7" s="33">
        <v>36137.247040803784</v>
      </c>
      <c r="G7" s="33">
        <v>0</v>
      </c>
      <c r="H7" s="33">
        <v>6436.1008436495267</v>
      </c>
      <c r="I7" s="33">
        <v>0</v>
      </c>
      <c r="J7" s="33">
        <v>0</v>
      </c>
      <c r="K7" s="33">
        <v>3.7786641548026099E-2</v>
      </c>
      <c r="L7" s="33">
        <v>3.8003538864492682E-4</v>
      </c>
      <c r="M7" s="33">
        <v>1.3339319627675799E-4</v>
      </c>
      <c r="N7" s="33">
        <v>0</v>
      </c>
      <c r="O7" s="33">
        <v>0</v>
      </c>
      <c r="P7" s="33">
        <v>0</v>
      </c>
      <c r="Q7" s="33">
        <v>0</v>
      </c>
      <c r="R7" s="33">
        <v>0</v>
      </c>
      <c r="S7" s="33">
        <v>0</v>
      </c>
      <c r="T7" s="33">
        <v>0</v>
      </c>
      <c r="U7" s="33">
        <v>0</v>
      </c>
      <c r="V7" s="33">
        <v>0</v>
      </c>
      <c r="W7" s="33">
        <v>0</v>
      </c>
      <c r="X7" s="33">
        <v>0</v>
      </c>
      <c r="Y7" s="33">
        <v>0</v>
      </c>
      <c r="Z7" s="33">
        <v>0</v>
      </c>
      <c r="AA7" s="33">
        <v>0</v>
      </c>
      <c r="AB7" s="33">
        <v>0</v>
      </c>
      <c r="AC7" s="33">
        <v>0</v>
      </c>
      <c r="AD7" s="33">
        <v>0</v>
      </c>
      <c r="AE7" s="33">
        <v>0</v>
      </c>
    </row>
    <row r="8" spans="1:31">
      <c r="A8" s="29" t="s">
        <v>40</v>
      </c>
      <c r="B8" s="29" t="s">
        <v>20</v>
      </c>
      <c r="C8" s="33">
        <v>0</v>
      </c>
      <c r="D8" s="33">
        <v>0</v>
      </c>
      <c r="E8" s="33">
        <v>0</v>
      </c>
      <c r="F8" s="33">
        <v>0</v>
      </c>
      <c r="G8" s="33">
        <v>0</v>
      </c>
      <c r="H8" s="33">
        <v>0</v>
      </c>
      <c r="I8" s="33">
        <v>0</v>
      </c>
      <c r="J8" s="33">
        <v>0</v>
      </c>
      <c r="K8" s="33">
        <v>0</v>
      </c>
      <c r="L8" s="33">
        <v>0</v>
      </c>
      <c r="M8" s="33">
        <v>0</v>
      </c>
      <c r="N8" s="33">
        <v>0</v>
      </c>
      <c r="O8" s="33">
        <v>0</v>
      </c>
      <c r="P8" s="33">
        <v>0</v>
      </c>
      <c r="Q8" s="33">
        <v>0</v>
      </c>
      <c r="R8" s="33">
        <v>0</v>
      </c>
      <c r="S8" s="33">
        <v>0</v>
      </c>
      <c r="T8" s="33">
        <v>0</v>
      </c>
      <c r="U8" s="33">
        <v>0</v>
      </c>
      <c r="V8" s="33">
        <v>0</v>
      </c>
      <c r="W8" s="33">
        <v>0</v>
      </c>
      <c r="X8" s="33">
        <v>0</v>
      </c>
      <c r="Y8" s="33">
        <v>0</v>
      </c>
      <c r="Z8" s="33">
        <v>0</v>
      </c>
      <c r="AA8" s="33">
        <v>0</v>
      </c>
      <c r="AB8" s="33">
        <v>0</v>
      </c>
      <c r="AC8" s="33">
        <v>0</v>
      </c>
      <c r="AD8" s="33">
        <v>0</v>
      </c>
      <c r="AE8" s="33">
        <v>0</v>
      </c>
    </row>
    <row r="9" spans="1:31">
      <c r="A9" s="29" t="s">
        <v>40</v>
      </c>
      <c r="B9" s="29" t="s">
        <v>32</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40</v>
      </c>
      <c r="B10" s="29" t="s">
        <v>66</v>
      </c>
      <c r="C10" s="33">
        <v>0</v>
      </c>
      <c r="D10" s="33">
        <v>0</v>
      </c>
      <c r="E10" s="33">
        <v>0</v>
      </c>
      <c r="F10" s="33">
        <v>0</v>
      </c>
      <c r="G10" s="33">
        <v>0</v>
      </c>
      <c r="H10" s="33">
        <v>0</v>
      </c>
      <c r="I10" s="33">
        <v>0</v>
      </c>
      <c r="J10" s="33">
        <v>0</v>
      </c>
      <c r="K10" s="33">
        <v>0</v>
      </c>
      <c r="L10" s="33">
        <v>0</v>
      </c>
      <c r="M10" s="33">
        <v>0</v>
      </c>
      <c r="N10" s="33">
        <v>0</v>
      </c>
      <c r="O10" s="33">
        <v>0</v>
      </c>
      <c r="P10" s="33">
        <v>0</v>
      </c>
      <c r="Q10" s="33">
        <v>0</v>
      </c>
      <c r="R10" s="33">
        <v>0</v>
      </c>
      <c r="S10" s="33">
        <v>0</v>
      </c>
      <c r="T10" s="33">
        <v>0</v>
      </c>
      <c r="U10" s="33">
        <v>0</v>
      </c>
      <c r="V10" s="33">
        <v>0</v>
      </c>
      <c r="W10" s="33">
        <v>0</v>
      </c>
      <c r="X10" s="33">
        <v>0</v>
      </c>
      <c r="Y10" s="33">
        <v>0</v>
      </c>
      <c r="Z10" s="33">
        <v>0</v>
      </c>
      <c r="AA10" s="33">
        <v>0</v>
      </c>
      <c r="AB10" s="33">
        <v>0</v>
      </c>
      <c r="AC10" s="33">
        <v>0</v>
      </c>
      <c r="AD10" s="33">
        <v>0</v>
      </c>
      <c r="AE10" s="33">
        <v>0</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0</v>
      </c>
      <c r="D12" s="33">
        <v>0</v>
      </c>
      <c r="E12" s="33">
        <v>0</v>
      </c>
      <c r="F12" s="33">
        <v>0</v>
      </c>
      <c r="G12" s="33">
        <v>0</v>
      </c>
      <c r="H12" s="33">
        <v>0</v>
      </c>
      <c r="I12" s="33">
        <v>0</v>
      </c>
      <c r="J12" s="33">
        <v>0</v>
      </c>
      <c r="K12" s="33">
        <v>0</v>
      </c>
      <c r="L12" s="33">
        <v>0</v>
      </c>
      <c r="M12" s="33">
        <v>0</v>
      </c>
      <c r="N12" s="33">
        <v>0</v>
      </c>
      <c r="O12" s="33">
        <v>0</v>
      </c>
      <c r="P12" s="33">
        <v>0</v>
      </c>
      <c r="Q12" s="33">
        <v>0</v>
      </c>
      <c r="R12" s="33">
        <v>0</v>
      </c>
      <c r="S12" s="33">
        <v>0</v>
      </c>
      <c r="T12" s="33">
        <v>0</v>
      </c>
      <c r="U12" s="33">
        <v>0</v>
      </c>
      <c r="V12" s="33">
        <v>0</v>
      </c>
      <c r="W12" s="33">
        <v>0</v>
      </c>
      <c r="X12" s="33">
        <v>0</v>
      </c>
      <c r="Y12" s="33">
        <v>0</v>
      </c>
      <c r="Z12" s="33">
        <v>0</v>
      </c>
      <c r="AA12" s="33">
        <v>0</v>
      </c>
      <c r="AB12" s="33">
        <v>0</v>
      </c>
      <c r="AC12" s="33">
        <v>0</v>
      </c>
      <c r="AD12" s="33">
        <v>0</v>
      </c>
      <c r="AE12" s="33">
        <v>0</v>
      </c>
    </row>
    <row r="13" spans="1:31">
      <c r="A13" s="29" t="s">
        <v>40</v>
      </c>
      <c r="B13" s="29" t="s">
        <v>68</v>
      </c>
      <c r="C13" s="33">
        <v>0</v>
      </c>
      <c r="D13" s="33">
        <v>0</v>
      </c>
      <c r="E13" s="33">
        <v>0</v>
      </c>
      <c r="F13" s="33">
        <v>0</v>
      </c>
      <c r="G13" s="33">
        <v>0</v>
      </c>
      <c r="H13" s="33">
        <v>0</v>
      </c>
      <c r="I13" s="33">
        <v>0</v>
      </c>
      <c r="J13" s="33">
        <v>0</v>
      </c>
      <c r="K13" s="33">
        <v>0</v>
      </c>
      <c r="L13" s="33">
        <v>0</v>
      </c>
      <c r="M13" s="33">
        <v>0</v>
      </c>
      <c r="N13" s="33">
        <v>0</v>
      </c>
      <c r="O13" s="33">
        <v>0</v>
      </c>
      <c r="P13" s="33">
        <v>0</v>
      </c>
      <c r="Q13" s="33">
        <v>0</v>
      </c>
      <c r="R13" s="33">
        <v>0</v>
      </c>
      <c r="S13" s="33">
        <v>0</v>
      </c>
      <c r="T13" s="33">
        <v>0</v>
      </c>
      <c r="U13" s="33">
        <v>0</v>
      </c>
      <c r="V13" s="33">
        <v>0</v>
      </c>
      <c r="W13" s="33">
        <v>0</v>
      </c>
      <c r="X13" s="33">
        <v>0</v>
      </c>
      <c r="Y13" s="33">
        <v>0</v>
      </c>
      <c r="Z13" s="33">
        <v>0</v>
      </c>
      <c r="AA13" s="33">
        <v>0</v>
      </c>
      <c r="AB13" s="33">
        <v>0</v>
      </c>
      <c r="AC13" s="33">
        <v>0</v>
      </c>
      <c r="AD13" s="33">
        <v>0</v>
      </c>
      <c r="AE13" s="33">
        <v>0</v>
      </c>
    </row>
    <row r="14" spans="1:31">
      <c r="A14" s="29" t="s">
        <v>40</v>
      </c>
      <c r="B14" s="29" t="s">
        <v>36</v>
      </c>
      <c r="C14" s="33">
        <v>0</v>
      </c>
      <c r="D14" s="33">
        <v>0</v>
      </c>
      <c r="E14" s="33">
        <v>0</v>
      </c>
      <c r="F14" s="33">
        <v>0</v>
      </c>
      <c r="G14" s="33">
        <v>0</v>
      </c>
      <c r="H14" s="33">
        <v>0</v>
      </c>
      <c r="I14" s="33">
        <v>0</v>
      </c>
      <c r="J14" s="33">
        <v>0</v>
      </c>
      <c r="K14" s="33">
        <v>0</v>
      </c>
      <c r="L14" s="33">
        <v>0</v>
      </c>
      <c r="M14" s="33">
        <v>0</v>
      </c>
      <c r="N14" s="33">
        <v>0</v>
      </c>
      <c r="O14" s="33">
        <v>0</v>
      </c>
      <c r="P14" s="33">
        <v>0</v>
      </c>
      <c r="Q14" s="33">
        <v>0</v>
      </c>
      <c r="R14" s="33">
        <v>0</v>
      </c>
      <c r="S14" s="33">
        <v>0</v>
      </c>
      <c r="T14" s="33">
        <v>0</v>
      </c>
      <c r="U14" s="33">
        <v>0</v>
      </c>
      <c r="V14" s="33">
        <v>0</v>
      </c>
      <c r="W14" s="33">
        <v>0</v>
      </c>
      <c r="X14" s="33">
        <v>0</v>
      </c>
      <c r="Y14" s="33">
        <v>0</v>
      </c>
      <c r="Z14" s="33">
        <v>0</v>
      </c>
      <c r="AA14" s="33">
        <v>0</v>
      </c>
      <c r="AB14" s="33">
        <v>0</v>
      </c>
      <c r="AC14" s="33">
        <v>0</v>
      </c>
      <c r="AD14" s="33">
        <v>0</v>
      </c>
      <c r="AE14" s="33">
        <v>0</v>
      </c>
    </row>
    <row r="15" spans="1:31">
      <c r="A15" s="29" t="s">
        <v>40</v>
      </c>
      <c r="B15" s="29" t="s">
        <v>73</v>
      </c>
      <c r="C15" s="33">
        <v>0</v>
      </c>
      <c r="D15" s="33">
        <v>0</v>
      </c>
      <c r="E15" s="33">
        <v>0</v>
      </c>
      <c r="F15" s="33">
        <v>0</v>
      </c>
      <c r="G15" s="33">
        <v>0</v>
      </c>
      <c r="H15" s="33">
        <v>0</v>
      </c>
      <c r="I15" s="33">
        <v>0</v>
      </c>
      <c r="J15" s="33">
        <v>0</v>
      </c>
      <c r="K15" s="33">
        <v>0</v>
      </c>
      <c r="L15" s="33">
        <v>0</v>
      </c>
      <c r="M15" s="33">
        <v>0</v>
      </c>
      <c r="N15" s="33">
        <v>0</v>
      </c>
      <c r="O15" s="33">
        <v>0</v>
      </c>
      <c r="P15" s="33">
        <v>0</v>
      </c>
      <c r="Q15" s="33">
        <v>0</v>
      </c>
      <c r="R15" s="33">
        <v>0</v>
      </c>
      <c r="S15" s="33">
        <v>0</v>
      </c>
      <c r="T15" s="33">
        <v>0</v>
      </c>
      <c r="U15" s="33">
        <v>0</v>
      </c>
      <c r="V15" s="33">
        <v>0</v>
      </c>
      <c r="W15" s="33">
        <v>0</v>
      </c>
      <c r="X15" s="33">
        <v>0</v>
      </c>
      <c r="Y15" s="33">
        <v>0</v>
      </c>
      <c r="Z15" s="33">
        <v>0</v>
      </c>
      <c r="AA15" s="33">
        <v>0</v>
      </c>
      <c r="AB15" s="33">
        <v>0</v>
      </c>
      <c r="AC15" s="33">
        <v>0</v>
      </c>
      <c r="AD15" s="33">
        <v>0</v>
      </c>
      <c r="AE15" s="33">
        <v>0</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0</v>
      </c>
      <c r="D17" s="35">
        <v>0</v>
      </c>
      <c r="E17" s="35">
        <v>0</v>
      </c>
      <c r="F17" s="35">
        <v>146312.46584006213</v>
      </c>
      <c r="G17" s="35">
        <v>109767.20741621843</v>
      </c>
      <c r="H17" s="35">
        <v>23578.521489665196</v>
      </c>
      <c r="I17" s="35">
        <v>14151.50709577246</v>
      </c>
      <c r="J17" s="35">
        <v>0</v>
      </c>
      <c r="K17" s="35">
        <v>24028.985724035207</v>
      </c>
      <c r="L17" s="35">
        <v>2232.8975586705833</v>
      </c>
      <c r="M17" s="35">
        <v>2.7025347076096383E-3</v>
      </c>
      <c r="N17" s="35">
        <v>0</v>
      </c>
      <c r="O17" s="35">
        <v>0</v>
      </c>
      <c r="P17" s="35">
        <v>0</v>
      </c>
      <c r="Q17" s="35">
        <v>0</v>
      </c>
      <c r="R17" s="35">
        <v>0</v>
      </c>
      <c r="S17" s="35">
        <v>0</v>
      </c>
      <c r="T17" s="35">
        <v>0</v>
      </c>
      <c r="U17" s="35">
        <v>0</v>
      </c>
      <c r="V17" s="35">
        <v>0</v>
      </c>
      <c r="W17" s="35">
        <v>0</v>
      </c>
      <c r="X17" s="35">
        <v>0</v>
      </c>
      <c r="Y17" s="35">
        <v>0</v>
      </c>
      <c r="Z17" s="35">
        <v>0</v>
      </c>
      <c r="AA17" s="35">
        <v>0</v>
      </c>
      <c r="AB17" s="35">
        <v>0</v>
      </c>
      <c r="AC17" s="35">
        <v>0</v>
      </c>
      <c r="AD17" s="35">
        <v>0</v>
      </c>
      <c r="AE17" s="35">
        <v>0</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0</v>
      </c>
      <c r="D20" s="33">
        <v>0</v>
      </c>
      <c r="E20" s="33">
        <v>0</v>
      </c>
      <c r="F20" s="33">
        <v>19253.060692171493</v>
      </c>
      <c r="G20" s="33">
        <v>109767.19399058999</v>
      </c>
      <c r="H20" s="33">
        <v>6563.8264081336583</v>
      </c>
      <c r="I20" s="33">
        <v>14151.507024623776</v>
      </c>
      <c r="J20" s="33">
        <v>0</v>
      </c>
      <c r="K20" s="33">
        <v>24028.947937393659</v>
      </c>
      <c r="L20" s="33">
        <v>2232.8971786351945</v>
      </c>
      <c r="M20" s="33">
        <v>2.5691415113328802E-3</v>
      </c>
      <c r="N20" s="33">
        <v>0</v>
      </c>
      <c r="O20" s="33">
        <v>0</v>
      </c>
      <c r="P20" s="33">
        <v>0</v>
      </c>
      <c r="Q20" s="33">
        <v>0</v>
      </c>
      <c r="R20" s="33">
        <v>0</v>
      </c>
      <c r="S20" s="33">
        <v>0</v>
      </c>
      <c r="T20" s="33">
        <v>0</v>
      </c>
      <c r="U20" s="33">
        <v>0</v>
      </c>
      <c r="V20" s="33">
        <v>0</v>
      </c>
      <c r="W20" s="33">
        <v>0</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0</v>
      </c>
      <c r="D22" s="33">
        <v>0</v>
      </c>
      <c r="E22" s="33">
        <v>0</v>
      </c>
      <c r="F22" s="33">
        <v>0</v>
      </c>
      <c r="G22" s="33">
        <v>0</v>
      </c>
      <c r="H22" s="33">
        <v>0</v>
      </c>
      <c r="I22" s="33">
        <v>0</v>
      </c>
      <c r="J22" s="33">
        <v>0</v>
      </c>
      <c r="K22" s="33">
        <v>0</v>
      </c>
      <c r="L22" s="33">
        <v>0</v>
      </c>
      <c r="M22" s="33">
        <v>0</v>
      </c>
      <c r="N22" s="33">
        <v>0</v>
      </c>
      <c r="O22" s="33">
        <v>0</v>
      </c>
      <c r="P22" s="33">
        <v>0</v>
      </c>
      <c r="Q22" s="33">
        <v>0</v>
      </c>
      <c r="R22" s="33">
        <v>0</v>
      </c>
      <c r="S22" s="33">
        <v>0</v>
      </c>
      <c r="T22" s="33">
        <v>0</v>
      </c>
      <c r="U22" s="33">
        <v>0</v>
      </c>
      <c r="V22" s="33">
        <v>0</v>
      </c>
      <c r="W22" s="33">
        <v>0</v>
      </c>
      <c r="X22" s="33">
        <v>0</v>
      </c>
      <c r="Y22" s="33">
        <v>0</v>
      </c>
      <c r="Z22" s="33">
        <v>0</v>
      </c>
      <c r="AA22" s="33">
        <v>0</v>
      </c>
      <c r="AB22" s="33">
        <v>0</v>
      </c>
      <c r="AC22" s="33">
        <v>0</v>
      </c>
      <c r="AD22" s="33">
        <v>0</v>
      </c>
      <c r="AE22" s="33">
        <v>0</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0</v>
      </c>
      <c r="D24" s="33">
        <v>0</v>
      </c>
      <c r="E24" s="33">
        <v>0</v>
      </c>
      <c r="F24" s="33">
        <v>0</v>
      </c>
      <c r="G24" s="33">
        <v>0</v>
      </c>
      <c r="H24" s="33">
        <v>0</v>
      </c>
      <c r="I24" s="33">
        <v>0</v>
      </c>
      <c r="J24" s="33">
        <v>0</v>
      </c>
      <c r="K24" s="33">
        <v>0</v>
      </c>
      <c r="L24" s="33">
        <v>0</v>
      </c>
      <c r="M24" s="33">
        <v>0</v>
      </c>
      <c r="N24" s="33">
        <v>0</v>
      </c>
      <c r="O24" s="33">
        <v>0</v>
      </c>
      <c r="P24" s="33">
        <v>0</v>
      </c>
      <c r="Q24" s="33">
        <v>0</v>
      </c>
      <c r="R24" s="33">
        <v>0</v>
      </c>
      <c r="S24" s="33">
        <v>0</v>
      </c>
      <c r="T24" s="33">
        <v>0</v>
      </c>
      <c r="U24" s="33">
        <v>0</v>
      </c>
      <c r="V24" s="33">
        <v>0</v>
      </c>
      <c r="W24" s="33">
        <v>0</v>
      </c>
      <c r="X24" s="33">
        <v>0</v>
      </c>
      <c r="Y24" s="33">
        <v>0</v>
      </c>
      <c r="Z24" s="33">
        <v>0</v>
      </c>
      <c r="AA24" s="33">
        <v>0</v>
      </c>
      <c r="AB24" s="33">
        <v>0</v>
      </c>
      <c r="AC24" s="33">
        <v>0</v>
      </c>
      <c r="AD24" s="33">
        <v>0</v>
      </c>
      <c r="AE24" s="33">
        <v>0</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0</v>
      </c>
      <c r="D26" s="33">
        <v>0</v>
      </c>
      <c r="E26" s="33">
        <v>0</v>
      </c>
      <c r="F26" s="33">
        <v>0</v>
      </c>
      <c r="G26" s="33">
        <v>0</v>
      </c>
      <c r="H26" s="33">
        <v>0</v>
      </c>
      <c r="I26" s="33">
        <v>0</v>
      </c>
      <c r="J26" s="33">
        <v>0</v>
      </c>
      <c r="K26" s="33">
        <v>0</v>
      </c>
      <c r="L26" s="33">
        <v>0</v>
      </c>
      <c r="M26" s="33">
        <v>0</v>
      </c>
      <c r="N26" s="33">
        <v>0</v>
      </c>
      <c r="O26" s="33">
        <v>0</v>
      </c>
      <c r="P26" s="33">
        <v>0</v>
      </c>
      <c r="Q26" s="33">
        <v>0</v>
      </c>
      <c r="R26" s="33">
        <v>0</v>
      </c>
      <c r="S26" s="33">
        <v>0</v>
      </c>
      <c r="T26" s="33">
        <v>0</v>
      </c>
      <c r="U26" s="33">
        <v>0</v>
      </c>
      <c r="V26" s="33">
        <v>0</v>
      </c>
      <c r="W26" s="33">
        <v>0</v>
      </c>
      <c r="X26" s="33">
        <v>0</v>
      </c>
      <c r="Y26" s="33">
        <v>0</v>
      </c>
      <c r="Z26" s="33">
        <v>0</v>
      </c>
      <c r="AA26" s="33">
        <v>0</v>
      </c>
      <c r="AB26" s="33">
        <v>0</v>
      </c>
      <c r="AC26" s="33">
        <v>0</v>
      </c>
      <c r="AD26" s="33">
        <v>0</v>
      </c>
      <c r="AE26" s="33">
        <v>0</v>
      </c>
    </row>
    <row r="27" spans="1:31">
      <c r="A27" s="29" t="s">
        <v>130</v>
      </c>
      <c r="B27" s="29" t="s">
        <v>68</v>
      </c>
      <c r="C27" s="33">
        <v>0</v>
      </c>
      <c r="D27" s="33">
        <v>0</v>
      </c>
      <c r="E27" s="33">
        <v>0</v>
      </c>
      <c r="F27" s="33">
        <v>0</v>
      </c>
      <c r="G27" s="33">
        <v>0</v>
      </c>
      <c r="H27" s="33">
        <v>0</v>
      </c>
      <c r="I27" s="33">
        <v>0</v>
      </c>
      <c r="J27" s="33">
        <v>0</v>
      </c>
      <c r="K27" s="33">
        <v>0</v>
      </c>
      <c r="L27" s="33">
        <v>0</v>
      </c>
      <c r="M27" s="33">
        <v>0</v>
      </c>
      <c r="N27" s="33">
        <v>0</v>
      </c>
      <c r="O27" s="33">
        <v>0</v>
      </c>
      <c r="P27" s="33">
        <v>0</v>
      </c>
      <c r="Q27" s="33">
        <v>0</v>
      </c>
      <c r="R27" s="33">
        <v>0</v>
      </c>
      <c r="S27" s="33">
        <v>0</v>
      </c>
      <c r="T27" s="33">
        <v>0</v>
      </c>
      <c r="U27" s="33">
        <v>0</v>
      </c>
      <c r="V27" s="33">
        <v>0</v>
      </c>
      <c r="W27" s="33">
        <v>0</v>
      </c>
      <c r="X27" s="33">
        <v>0</v>
      </c>
      <c r="Y27" s="33">
        <v>0</v>
      </c>
      <c r="Z27" s="33">
        <v>0</v>
      </c>
      <c r="AA27" s="33">
        <v>0</v>
      </c>
      <c r="AB27" s="33">
        <v>0</v>
      </c>
      <c r="AC27" s="33">
        <v>0</v>
      </c>
      <c r="AD27" s="33">
        <v>0</v>
      </c>
      <c r="AE27" s="33">
        <v>0</v>
      </c>
    </row>
    <row r="28" spans="1:31">
      <c r="A28" s="29" t="s">
        <v>130</v>
      </c>
      <c r="B28" s="29" t="s">
        <v>36</v>
      </c>
      <c r="C28" s="33">
        <v>0</v>
      </c>
      <c r="D28" s="33">
        <v>0</v>
      </c>
      <c r="E28" s="33">
        <v>0</v>
      </c>
      <c r="F28" s="33">
        <v>0</v>
      </c>
      <c r="G28" s="33">
        <v>0</v>
      </c>
      <c r="H28" s="33">
        <v>0</v>
      </c>
      <c r="I28" s="33">
        <v>0</v>
      </c>
      <c r="J28" s="33">
        <v>0</v>
      </c>
      <c r="K28" s="33">
        <v>0</v>
      </c>
      <c r="L28" s="33">
        <v>0</v>
      </c>
      <c r="M28" s="33">
        <v>0</v>
      </c>
      <c r="N28" s="33">
        <v>0</v>
      </c>
      <c r="O28" s="33">
        <v>0</v>
      </c>
      <c r="P28" s="33">
        <v>0</v>
      </c>
      <c r="Q28" s="33">
        <v>0</v>
      </c>
      <c r="R28" s="33">
        <v>0</v>
      </c>
      <c r="S28" s="33">
        <v>0</v>
      </c>
      <c r="T28" s="33">
        <v>0</v>
      </c>
      <c r="U28" s="33">
        <v>0</v>
      </c>
      <c r="V28" s="33">
        <v>0</v>
      </c>
      <c r="W28" s="33">
        <v>0</v>
      </c>
      <c r="X28" s="33">
        <v>0</v>
      </c>
      <c r="Y28" s="33">
        <v>0</v>
      </c>
      <c r="Z28" s="33">
        <v>0</v>
      </c>
      <c r="AA28" s="33">
        <v>0</v>
      </c>
      <c r="AB28" s="33">
        <v>0</v>
      </c>
      <c r="AC28" s="33">
        <v>0</v>
      </c>
      <c r="AD28" s="33">
        <v>0</v>
      </c>
      <c r="AE28" s="33">
        <v>0</v>
      </c>
    </row>
    <row r="29" spans="1:31">
      <c r="A29" s="29" t="s">
        <v>130</v>
      </c>
      <c r="B29" s="29" t="s">
        <v>73</v>
      </c>
      <c r="C29" s="33">
        <v>0</v>
      </c>
      <c r="D29" s="33">
        <v>0</v>
      </c>
      <c r="E29" s="33">
        <v>0</v>
      </c>
      <c r="F29" s="33">
        <v>0</v>
      </c>
      <c r="G29" s="33">
        <v>0</v>
      </c>
      <c r="H29" s="33">
        <v>0</v>
      </c>
      <c r="I29" s="33">
        <v>0</v>
      </c>
      <c r="J29" s="33">
        <v>0</v>
      </c>
      <c r="K29" s="33">
        <v>0</v>
      </c>
      <c r="L29" s="33">
        <v>0</v>
      </c>
      <c r="M29" s="33">
        <v>0</v>
      </c>
      <c r="N29" s="33">
        <v>0</v>
      </c>
      <c r="O29" s="33">
        <v>0</v>
      </c>
      <c r="P29" s="33">
        <v>0</v>
      </c>
      <c r="Q29" s="33">
        <v>0</v>
      </c>
      <c r="R29" s="33">
        <v>0</v>
      </c>
      <c r="S29" s="33">
        <v>0</v>
      </c>
      <c r="T29" s="33">
        <v>0</v>
      </c>
      <c r="U29" s="33">
        <v>0</v>
      </c>
      <c r="V29" s="33">
        <v>0</v>
      </c>
      <c r="W29" s="33">
        <v>0</v>
      </c>
      <c r="X29" s="33">
        <v>0</v>
      </c>
      <c r="Y29" s="33">
        <v>0</v>
      </c>
      <c r="Z29" s="33">
        <v>0</v>
      </c>
      <c r="AA29" s="33">
        <v>0</v>
      </c>
      <c r="AB29" s="33">
        <v>0</v>
      </c>
      <c r="AC29" s="33">
        <v>0</v>
      </c>
      <c r="AD29" s="33">
        <v>0</v>
      </c>
      <c r="AE29" s="33">
        <v>0</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0</v>
      </c>
      <c r="D31" s="35">
        <v>0</v>
      </c>
      <c r="E31" s="35">
        <v>0</v>
      </c>
      <c r="F31" s="35">
        <v>19253.060692171493</v>
      </c>
      <c r="G31" s="35">
        <v>109767.19399058999</v>
      </c>
      <c r="H31" s="35">
        <v>6563.8264081336583</v>
      </c>
      <c r="I31" s="35">
        <v>14151.507024623776</v>
      </c>
      <c r="J31" s="35">
        <v>0</v>
      </c>
      <c r="K31" s="35">
        <v>24028.947937393659</v>
      </c>
      <c r="L31" s="35">
        <v>2232.8971786351945</v>
      </c>
      <c r="M31" s="35">
        <v>2.5691415113328802E-3</v>
      </c>
      <c r="N31" s="35">
        <v>0</v>
      </c>
      <c r="O31" s="35">
        <v>0</v>
      </c>
      <c r="P31" s="35">
        <v>0</v>
      </c>
      <c r="Q31" s="35">
        <v>0</v>
      </c>
      <c r="R31" s="35">
        <v>0</v>
      </c>
      <c r="S31" s="35">
        <v>0</v>
      </c>
      <c r="T31" s="35">
        <v>0</v>
      </c>
      <c r="U31" s="35">
        <v>0</v>
      </c>
      <c r="V31" s="35">
        <v>0</v>
      </c>
      <c r="W31" s="35">
        <v>0</v>
      </c>
      <c r="X31" s="35">
        <v>0</v>
      </c>
      <c r="Y31" s="35">
        <v>0</v>
      </c>
      <c r="Z31" s="35">
        <v>0</v>
      </c>
      <c r="AA31" s="35">
        <v>0</v>
      </c>
      <c r="AB31" s="35">
        <v>0</v>
      </c>
      <c r="AC31" s="35">
        <v>0</v>
      </c>
      <c r="AD31" s="35">
        <v>0</v>
      </c>
      <c r="AE31" s="35">
        <v>0</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0</v>
      </c>
      <c r="D34" s="33">
        <v>0</v>
      </c>
      <c r="E34" s="33">
        <v>0</v>
      </c>
      <c r="F34" s="33">
        <v>90922.158107086856</v>
      </c>
      <c r="G34" s="33">
        <v>1.342562843159008E-2</v>
      </c>
      <c r="H34" s="33">
        <v>10578.594237882013</v>
      </c>
      <c r="I34" s="33">
        <v>7.1148684391217489E-5</v>
      </c>
      <c r="J34" s="33">
        <v>0</v>
      </c>
      <c r="K34" s="33">
        <v>0</v>
      </c>
      <c r="L34" s="33">
        <v>0</v>
      </c>
      <c r="M34" s="33">
        <v>0</v>
      </c>
      <c r="N34" s="33">
        <v>0</v>
      </c>
      <c r="O34" s="33">
        <v>0</v>
      </c>
      <c r="P34" s="33">
        <v>0</v>
      </c>
      <c r="Q34" s="33">
        <v>0</v>
      </c>
      <c r="R34" s="33">
        <v>0</v>
      </c>
      <c r="S34" s="33">
        <v>0</v>
      </c>
      <c r="T34" s="33">
        <v>0</v>
      </c>
      <c r="U34" s="33">
        <v>0</v>
      </c>
      <c r="V34" s="33">
        <v>0</v>
      </c>
      <c r="W34" s="33">
        <v>0</v>
      </c>
      <c r="X34" s="33">
        <v>0</v>
      </c>
      <c r="Y34" s="33">
        <v>0</v>
      </c>
      <c r="Z34" s="33">
        <v>0</v>
      </c>
      <c r="AA34" s="33">
        <v>0</v>
      </c>
      <c r="AB34" s="33">
        <v>0</v>
      </c>
      <c r="AC34" s="33">
        <v>0</v>
      </c>
      <c r="AD34" s="33">
        <v>0</v>
      </c>
      <c r="AE34" s="33">
        <v>0</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0</v>
      </c>
      <c r="D36" s="33">
        <v>0</v>
      </c>
      <c r="E36" s="33">
        <v>0</v>
      </c>
      <c r="F36" s="33">
        <v>0</v>
      </c>
      <c r="G36" s="33">
        <v>0</v>
      </c>
      <c r="H36" s="33">
        <v>0</v>
      </c>
      <c r="I36" s="33">
        <v>0</v>
      </c>
      <c r="J36" s="33">
        <v>0</v>
      </c>
      <c r="K36" s="33">
        <v>0</v>
      </c>
      <c r="L36" s="33">
        <v>0</v>
      </c>
      <c r="M36" s="33">
        <v>0</v>
      </c>
      <c r="N36" s="33">
        <v>0</v>
      </c>
      <c r="O36" s="33">
        <v>0</v>
      </c>
      <c r="P36" s="33">
        <v>0</v>
      </c>
      <c r="Q36" s="33">
        <v>0</v>
      </c>
      <c r="R36" s="33">
        <v>0</v>
      </c>
      <c r="S36" s="33">
        <v>0</v>
      </c>
      <c r="T36" s="33">
        <v>0</v>
      </c>
      <c r="U36" s="33">
        <v>0</v>
      </c>
      <c r="V36" s="33">
        <v>0</v>
      </c>
      <c r="W36" s="33">
        <v>0</v>
      </c>
      <c r="X36" s="33">
        <v>0</v>
      </c>
      <c r="Y36" s="33">
        <v>0</v>
      </c>
      <c r="Z36" s="33">
        <v>0</v>
      </c>
      <c r="AA36" s="33">
        <v>0</v>
      </c>
      <c r="AB36" s="33">
        <v>0</v>
      </c>
      <c r="AC36" s="33">
        <v>0</v>
      </c>
      <c r="AD36" s="33">
        <v>0</v>
      </c>
      <c r="AE36" s="33">
        <v>0</v>
      </c>
    </row>
    <row r="37" spans="1:31">
      <c r="A37" s="29" t="s">
        <v>131</v>
      </c>
      <c r="B37" s="29" t="s">
        <v>32</v>
      </c>
      <c r="C37" s="33">
        <v>0</v>
      </c>
      <c r="D37" s="33">
        <v>0</v>
      </c>
      <c r="E37" s="33">
        <v>0</v>
      </c>
      <c r="F37" s="33">
        <v>0</v>
      </c>
      <c r="G37" s="33">
        <v>0</v>
      </c>
      <c r="H37" s="33">
        <v>0</v>
      </c>
      <c r="I37" s="33">
        <v>0</v>
      </c>
      <c r="J37" s="33">
        <v>0</v>
      </c>
      <c r="K37" s="33">
        <v>0</v>
      </c>
      <c r="L37" s="33">
        <v>0</v>
      </c>
      <c r="M37" s="33">
        <v>0</v>
      </c>
      <c r="N37" s="33">
        <v>0</v>
      </c>
      <c r="O37" s="33">
        <v>0</v>
      </c>
      <c r="P37" s="33">
        <v>0</v>
      </c>
      <c r="Q37" s="33">
        <v>0</v>
      </c>
      <c r="R37" s="33">
        <v>0</v>
      </c>
      <c r="S37" s="33">
        <v>0</v>
      </c>
      <c r="T37" s="33">
        <v>0</v>
      </c>
      <c r="U37" s="33">
        <v>0</v>
      </c>
      <c r="V37" s="33">
        <v>0</v>
      </c>
      <c r="W37" s="33">
        <v>0</v>
      </c>
      <c r="X37" s="33">
        <v>0</v>
      </c>
      <c r="Y37" s="33">
        <v>0</v>
      </c>
      <c r="Z37" s="33">
        <v>0</v>
      </c>
      <c r="AA37" s="33">
        <v>0</v>
      </c>
      <c r="AB37" s="33">
        <v>0</v>
      </c>
      <c r="AC37" s="33">
        <v>0</v>
      </c>
      <c r="AD37" s="33">
        <v>0</v>
      </c>
      <c r="AE37" s="33">
        <v>0</v>
      </c>
    </row>
    <row r="38" spans="1:31">
      <c r="A38" s="29" t="s">
        <v>131</v>
      </c>
      <c r="B38" s="29" t="s">
        <v>66</v>
      </c>
      <c r="C38" s="33">
        <v>0</v>
      </c>
      <c r="D38" s="33">
        <v>0</v>
      </c>
      <c r="E38" s="33">
        <v>0</v>
      </c>
      <c r="F38" s="33">
        <v>0</v>
      </c>
      <c r="G38" s="33">
        <v>0</v>
      </c>
      <c r="H38" s="33">
        <v>0</v>
      </c>
      <c r="I38" s="33">
        <v>0</v>
      </c>
      <c r="J38" s="33">
        <v>0</v>
      </c>
      <c r="K38" s="33">
        <v>0</v>
      </c>
      <c r="L38" s="33">
        <v>0</v>
      </c>
      <c r="M38" s="33">
        <v>0</v>
      </c>
      <c r="N38" s="33">
        <v>0</v>
      </c>
      <c r="O38" s="33">
        <v>0</v>
      </c>
      <c r="P38" s="33">
        <v>0</v>
      </c>
      <c r="Q38" s="33">
        <v>0</v>
      </c>
      <c r="R38" s="33">
        <v>0</v>
      </c>
      <c r="S38" s="33">
        <v>0</v>
      </c>
      <c r="T38" s="33">
        <v>0</v>
      </c>
      <c r="U38" s="33">
        <v>0</v>
      </c>
      <c r="V38" s="33">
        <v>0</v>
      </c>
      <c r="W38" s="33">
        <v>0</v>
      </c>
      <c r="X38" s="33">
        <v>0</v>
      </c>
      <c r="Y38" s="33">
        <v>0</v>
      </c>
      <c r="Z38" s="33">
        <v>0</v>
      </c>
      <c r="AA38" s="33">
        <v>0</v>
      </c>
      <c r="AB38" s="33">
        <v>0</v>
      </c>
      <c r="AC38" s="33">
        <v>0</v>
      </c>
      <c r="AD38" s="33">
        <v>0</v>
      </c>
      <c r="AE38" s="33">
        <v>0</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0</v>
      </c>
      <c r="D40" s="33">
        <v>0</v>
      </c>
      <c r="E40" s="33">
        <v>0</v>
      </c>
      <c r="F40" s="33">
        <v>0</v>
      </c>
      <c r="G40" s="33">
        <v>0</v>
      </c>
      <c r="H40" s="33">
        <v>0</v>
      </c>
      <c r="I40" s="33">
        <v>0</v>
      </c>
      <c r="J40" s="33">
        <v>0</v>
      </c>
      <c r="K40" s="33">
        <v>0</v>
      </c>
      <c r="L40" s="33">
        <v>0</v>
      </c>
      <c r="M40" s="33">
        <v>0</v>
      </c>
      <c r="N40" s="33">
        <v>0</v>
      </c>
      <c r="O40" s="33">
        <v>0</v>
      </c>
      <c r="P40" s="33">
        <v>0</v>
      </c>
      <c r="Q40" s="33">
        <v>0</v>
      </c>
      <c r="R40" s="33">
        <v>0</v>
      </c>
      <c r="S40" s="33">
        <v>0</v>
      </c>
      <c r="T40" s="33">
        <v>0</v>
      </c>
      <c r="U40" s="33">
        <v>0</v>
      </c>
      <c r="V40" s="33">
        <v>0</v>
      </c>
      <c r="W40" s="33">
        <v>0</v>
      </c>
      <c r="X40" s="33">
        <v>0</v>
      </c>
      <c r="Y40" s="33">
        <v>0</v>
      </c>
      <c r="Z40" s="33">
        <v>0</v>
      </c>
      <c r="AA40" s="33">
        <v>0</v>
      </c>
      <c r="AB40" s="33">
        <v>0</v>
      </c>
      <c r="AC40" s="33">
        <v>0</v>
      </c>
      <c r="AD40" s="33">
        <v>0</v>
      </c>
      <c r="AE40" s="33">
        <v>0</v>
      </c>
    </row>
    <row r="41" spans="1:31">
      <c r="A41" s="29" t="s">
        <v>131</v>
      </c>
      <c r="B41" s="29" t="s">
        <v>68</v>
      </c>
      <c r="C41" s="33">
        <v>0</v>
      </c>
      <c r="D41" s="33">
        <v>0</v>
      </c>
      <c r="E41" s="33">
        <v>0</v>
      </c>
      <c r="F41" s="33">
        <v>0</v>
      </c>
      <c r="G41" s="33">
        <v>0</v>
      </c>
      <c r="H41" s="33">
        <v>0</v>
      </c>
      <c r="I41" s="33">
        <v>0</v>
      </c>
      <c r="J41" s="33">
        <v>0</v>
      </c>
      <c r="K41" s="33">
        <v>0</v>
      </c>
      <c r="L41" s="33">
        <v>0</v>
      </c>
      <c r="M41" s="33">
        <v>0</v>
      </c>
      <c r="N41" s="33">
        <v>0</v>
      </c>
      <c r="O41" s="33">
        <v>0</v>
      </c>
      <c r="P41" s="33">
        <v>0</v>
      </c>
      <c r="Q41" s="33">
        <v>0</v>
      </c>
      <c r="R41" s="33">
        <v>0</v>
      </c>
      <c r="S41" s="33">
        <v>0</v>
      </c>
      <c r="T41" s="33">
        <v>0</v>
      </c>
      <c r="U41" s="33">
        <v>0</v>
      </c>
      <c r="V41" s="33">
        <v>0</v>
      </c>
      <c r="W41" s="33">
        <v>0</v>
      </c>
      <c r="X41" s="33">
        <v>0</v>
      </c>
      <c r="Y41" s="33">
        <v>0</v>
      </c>
      <c r="Z41" s="33">
        <v>0</v>
      </c>
      <c r="AA41" s="33">
        <v>0</v>
      </c>
      <c r="AB41" s="33">
        <v>0</v>
      </c>
      <c r="AC41" s="33">
        <v>0</v>
      </c>
      <c r="AD41" s="33">
        <v>0</v>
      </c>
      <c r="AE41" s="33">
        <v>0</v>
      </c>
    </row>
    <row r="42" spans="1:31">
      <c r="A42" s="29" t="s">
        <v>131</v>
      </c>
      <c r="B42" s="29" t="s">
        <v>36</v>
      </c>
      <c r="C42" s="33">
        <v>0</v>
      </c>
      <c r="D42" s="33">
        <v>0</v>
      </c>
      <c r="E42" s="33">
        <v>0</v>
      </c>
      <c r="F42" s="33">
        <v>0</v>
      </c>
      <c r="G42" s="33">
        <v>0</v>
      </c>
      <c r="H42" s="33">
        <v>0</v>
      </c>
      <c r="I42" s="33">
        <v>0</v>
      </c>
      <c r="J42" s="33">
        <v>0</v>
      </c>
      <c r="K42" s="33">
        <v>0</v>
      </c>
      <c r="L42" s="33">
        <v>0</v>
      </c>
      <c r="M42" s="33">
        <v>0</v>
      </c>
      <c r="N42" s="33">
        <v>0</v>
      </c>
      <c r="O42" s="33">
        <v>0</v>
      </c>
      <c r="P42" s="33">
        <v>0</v>
      </c>
      <c r="Q42" s="33">
        <v>0</v>
      </c>
      <c r="R42" s="33">
        <v>0</v>
      </c>
      <c r="S42" s="33">
        <v>0</v>
      </c>
      <c r="T42" s="33">
        <v>0</v>
      </c>
      <c r="U42" s="33">
        <v>0</v>
      </c>
      <c r="V42" s="33">
        <v>0</v>
      </c>
      <c r="W42" s="33">
        <v>0</v>
      </c>
      <c r="X42" s="33">
        <v>0</v>
      </c>
      <c r="Y42" s="33">
        <v>0</v>
      </c>
      <c r="Z42" s="33">
        <v>0</v>
      </c>
      <c r="AA42" s="33">
        <v>0</v>
      </c>
      <c r="AB42" s="33">
        <v>0</v>
      </c>
      <c r="AC42" s="33">
        <v>0</v>
      </c>
      <c r="AD42" s="33">
        <v>0</v>
      </c>
      <c r="AE42" s="33">
        <v>0</v>
      </c>
    </row>
    <row r="43" spans="1:31">
      <c r="A43" s="29" t="s">
        <v>131</v>
      </c>
      <c r="B43" s="29" t="s">
        <v>73</v>
      </c>
      <c r="C43" s="33">
        <v>0</v>
      </c>
      <c r="D43" s="33">
        <v>0</v>
      </c>
      <c r="E43" s="33">
        <v>0</v>
      </c>
      <c r="F43" s="33">
        <v>0</v>
      </c>
      <c r="G43" s="33">
        <v>0</v>
      </c>
      <c r="H43" s="33">
        <v>0</v>
      </c>
      <c r="I43" s="33">
        <v>0</v>
      </c>
      <c r="J43" s="33">
        <v>0</v>
      </c>
      <c r="K43" s="33">
        <v>0</v>
      </c>
      <c r="L43" s="33">
        <v>0</v>
      </c>
      <c r="M43" s="33">
        <v>0</v>
      </c>
      <c r="N43" s="33">
        <v>0</v>
      </c>
      <c r="O43" s="33">
        <v>0</v>
      </c>
      <c r="P43" s="33">
        <v>0</v>
      </c>
      <c r="Q43" s="33">
        <v>0</v>
      </c>
      <c r="R43" s="33">
        <v>0</v>
      </c>
      <c r="S43" s="33">
        <v>0</v>
      </c>
      <c r="T43" s="33">
        <v>0</v>
      </c>
      <c r="U43" s="33">
        <v>0</v>
      </c>
      <c r="V43" s="33">
        <v>0</v>
      </c>
      <c r="W43" s="33">
        <v>0</v>
      </c>
      <c r="X43" s="33">
        <v>0</v>
      </c>
      <c r="Y43" s="33">
        <v>0</v>
      </c>
      <c r="Z43" s="33">
        <v>0</v>
      </c>
      <c r="AA43" s="33">
        <v>0</v>
      </c>
      <c r="AB43" s="33">
        <v>0</v>
      </c>
      <c r="AC43" s="33">
        <v>0</v>
      </c>
      <c r="AD43" s="33">
        <v>0</v>
      </c>
      <c r="AE43" s="33">
        <v>0</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0</v>
      </c>
      <c r="D45" s="35">
        <v>0</v>
      </c>
      <c r="E45" s="35">
        <v>0</v>
      </c>
      <c r="F45" s="35">
        <v>90922.158107086856</v>
      </c>
      <c r="G45" s="35">
        <v>1.342562843159008E-2</v>
      </c>
      <c r="H45" s="35">
        <v>10578.594237882013</v>
      </c>
      <c r="I45" s="35">
        <v>7.1148684391217489E-5</v>
      </c>
      <c r="J45" s="35">
        <v>0</v>
      </c>
      <c r="K45" s="35">
        <v>0</v>
      </c>
      <c r="L45" s="35">
        <v>0</v>
      </c>
      <c r="M45" s="35">
        <v>0</v>
      </c>
      <c r="N45" s="35">
        <v>0</v>
      </c>
      <c r="O45" s="35">
        <v>0</v>
      </c>
      <c r="P45" s="35">
        <v>0</v>
      </c>
      <c r="Q45" s="35">
        <v>0</v>
      </c>
      <c r="R45" s="35">
        <v>0</v>
      </c>
      <c r="S45" s="35">
        <v>0</v>
      </c>
      <c r="T45" s="35">
        <v>0</v>
      </c>
      <c r="U45" s="35">
        <v>0</v>
      </c>
      <c r="V45" s="35">
        <v>0</v>
      </c>
      <c r="W45" s="35">
        <v>0</v>
      </c>
      <c r="X45" s="35">
        <v>0</v>
      </c>
      <c r="Y45" s="35">
        <v>0</v>
      </c>
      <c r="Z45" s="35">
        <v>0</v>
      </c>
      <c r="AA45" s="35">
        <v>0</v>
      </c>
      <c r="AB45" s="35">
        <v>0</v>
      </c>
      <c r="AC45" s="35">
        <v>0</v>
      </c>
      <c r="AD45" s="35">
        <v>0</v>
      </c>
      <c r="AE45" s="35">
        <v>0</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0</v>
      </c>
      <c r="D49" s="33">
        <v>0</v>
      </c>
      <c r="E49" s="33">
        <v>0</v>
      </c>
      <c r="F49" s="33">
        <v>36137.247040803784</v>
      </c>
      <c r="G49" s="33">
        <v>0</v>
      </c>
      <c r="H49" s="33">
        <v>6436.1008436495267</v>
      </c>
      <c r="I49" s="33">
        <v>0</v>
      </c>
      <c r="J49" s="33">
        <v>0</v>
      </c>
      <c r="K49" s="33">
        <v>3.7786641548026099E-2</v>
      </c>
      <c r="L49" s="33">
        <v>3.8003538864492682E-4</v>
      </c>
      <c r="M49" s="33">
        <v>1.3339319627675799E-4</v>
      </c>
      <c r="N49" s="33">
        <v>0</v>
      </c>
      <c r="O49" s="33">
        <v>0</v>
      </c>
      <c r="P49" s="33">
        <v>0</v>
      </c>
      <c r="Q49" s="33">
        <v>0</v>
      </c>
      <c r="R49" s="33">
        <v>0</v>
      </c>
      <c r="S49" s="33">
        <v>0</v>
      </c>
      <c r="T49" s="33">
        <v>0</v>
      </c>
      <c r="U49" s="33">
        <v>0</v>
      </c>
      <c r="V49" s="33">
        <v>0</v>
      </c>
      <c r="W49" s="33">
        <v>0</v>
      </c>
      <c r="X49" s="33">
        <v>0</v>
      </c>
      <c r="Y49" s="33">
        <v>0</v>
      </c>
      <c r="Z49" s="33">
        <v>0</v>
      </c>
      <c r="AA49" s="33">
        <v>0</v>
      </c>
      <c r="AB49" s="33">
        <v>0</v>
      </c>
      <c r="AC49" s="33">
        <v>0</v>
      </c>
      <c r="AD49" s="33">
        <v>0</v>
      </c>
      <c r="AE49" s="33">
        <v>0</v>
      </c>
    </row>
    <row r="50" spans="1:31">
      <c r="A50" s="29" t="s">
        <v>132</v>
      </c>
      <c r="B50" s="29" t="s">
        <v>20</v>
      </c>
      <c r="C50" s="33">
        <v>0</v>
      </c>
      <c r="D50" s="33">
        <v>0</v>
      </c>
      <c r="E50" s="33">
        <v>0</v>
      </c>
      <c r="F50" s="33">
        <v>0</v>
      </c>
      <c r="G50" s="33">
        <v>0</v>
      </c>
      <c r="H50" s="33">
        <v>0</v>
      </c>
      <c r="I50" s="33">
        <v>0</v>
      </c>
      <c r="J50" s="33">
        <v>0</v>
      </c>
      <c r="K50" s="33">
        <v>0</v>
      </c>
      <c r="L50" s="33">
        <v>0</v>
      </c>
      <c r="M50" s="33">
        <v>0</v>
      </c>
      <c r="N50" s="33">
        <v>0</v>
      </c>
      <c r="O50" s="33">
        <v>0</v>
      </c>
      <c r="P50" s="33">
        <v>0</v>
      </c>
      <c r="Q50" s="33">
        <v>0</v>
      </c>
      <c r="R50" s="33">
        <v>0</v>
      </c>
      <c r="S50" s="33">
        <v>0</v>
      </c>
      <c r="T50" s="33">
        <v>0</v>
      </c>
      <c r="U50" s="33">
        <v>0</v>
      </c>
      <c r="V50" s="33">
        <v>0</v>
      </c>
      <c r="W50" s="33">
        <v>0</v>
      </c>
      <c r="X50" s="33">
        <v>0</v>
      </c>
      <c r="Y50" s="33">
        <v>0</v>
      </c>
      <c r="Z50" s="33">
        <v>0</v>
      </c>
      <c r="AA50" s="33">
        <v>0</v>
      </c>
      <c r="AB50" s="33">
        <v>0</v>
      </c>
      <c r="AC50" s="33">
        <v>0</v>
      </c>
      <c r="AD50" s="33">
        <v>0</v>
      </c>
      <c r="AE50" s="33">
        <v>0</v>
      </c>
    </row>
    <row r="51" spans="1:31">
      <c r="A51" s="29" t="s">
        <v>132</v>
      </c>
      <c r="B51" s="29" t="s">
        <v>32</v>
      </c>
      <c r="C51" s="33">
        <v>0</v>
      </c>
      <c r="D51" s="33">
        <v>0</v>
      </c>
      <c r="E51" s="33">
        <v>0</v>
      </c>
      <c r="F51" s="33">
        <v>0</v>
      </c>
      <c r="G51" s="33">
        <v>0</v>
      </c>
      <c r="H51" s="33">
        <v>0</v>
      </c>
      <c r="I51" s="33">
        <v>0</v>
      </c>
      <c r="J51" s="33">
        <v>0</v>
      </c>
      <c r="K51" s="33">
        <v>0</v>
      </c>
      <c r="L51" s="33">
        <v>0</v>
      </c>
      <c r="M51" s="33">
        <v>0</v>
      </c>
      <c r="N51" s="33">
        <v>0</v>
      </c>
      <c r="O51" s="33">
        <v>0</v>
      </c>
      <c r="P51" s="33">
        <v>0</v>
      </c>
      <c r="Q51" s="33">
        <v>0</v>
      </c>
      <c r="R51" s="33">
        <v>0</v>
      </c>
      <c r="S51" s="33">
        <v>0</v>
      </c>
      <c r="T51" s="33">
        <v>0</v>
      </c>
      <c r="U51" s="33">
        <v>0</v>
      </c>
      <c r="V51" s="33">
        <v>0</v>
      </c>
      <c r="W51" s="33">
        <v>0</v>
      </c>
      <c r="X51" s="33">
        <v>0</v>
      </c>
      <c r="Y51" s="33">
        <v>0</v>
      </c>
      <c r="Z51" s="33">
        <v>0</v>
      </c>
      <c r="AA51" s="33">
        <v>0</v>
      </c>
      <c r="AB51" s="33">
        <v>0</v>
      </c>
      <c r="AC51" s="33">
        <v>0</v>
      </c>
      <c r="AD51" s="33">
        <v>0</v>
      </c>
      <c r="AE51" s="33">
        <v>0</v>
      </c>
    </row>
    <row r="52" spans="1:31">
      <c r="A52" s="29" t="s">
        <v>132</v>
      </c>
      <c r="B52" s="29" t="s">
        <v>66</v>
      </c>
      <c r="C52" s="33">
        <v>0</v>
      </c>
      <c r="D52" s="33">
        <v>0</v>
      </c>
      <c r="E52" s="33">
        <v>0</v>
      </c>
      <c r="F52" s="33">
        <v>0</v>
      </c>
      <c r="G52" s="33">
        <v>0</v>
      </c>
      <c r="H52" s="33">
        <v>0</v>
      </c>
      <c r="I52" s="33">
        <v>0</v>
      </c>
      <c r="J52" s="33">
        <v>0</v>
      </c>
      <c r="K52" s="33">
        <v>0</v>
      </c>
      <c r="L52" s="33">
        <v>0</v>
      </c>
      <c r="M52" s="33">
        <v>0</v>
      </c>
      <c r="N52" s="33">
        <v>0</v>
      </c>
      <c r="O52" s="33">
        <v>0</v>
      </c>
      <c r="P52" s="33">
        <v>0</v>
      </c>
      <c r="Q52" s="33">
        <v>0</v>
      </c>
      <c r="R52" s="33">
        <v>0</v>
      </c>
      <c r="S52" s="33">
        <v>0</v>
      </c>
      <c r="T52" s="33">
        <v>0</v>
      </c>
      <c r="U52" s="33">
        <v>0</v>
      </c>
      <c r="V52" s="33">
        <v>0</v>
      </c>
      <c r="W52" s="33">
        <v>0</v>
      </c>
      <c r="X52" s="33">
        <v>0</v>
      </c>
      <c r="Y52" s="33">
        <v>0</v>
      </c>
      <c r="Z52" s="33">
        <v>0</v>
      </c>
      <c r="AA52" s="33">
        <v>0</v>
      </c>
      <c r="AB52" s="33">
        <v>0</v>
      </c>
      <c r="AC52" s="33">
        <v>0</v>
      </c>
      <c r="AD52" s="33">
        <v>0</v>
      </c>
      <c r="AE52" s="33">
        <v>0</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0</v>
      </c>
      <c r="D54" s="33">
        <v>0</v>
      </c>
      <c r="E54" s="33">
        <v>0</v>
      </c>
      <c r="F54" s="33">
        <v>0</v>
      </c>
      <c r="G54" s="33">
        <v>0</v>
      </c>
      <c r="H54" s="33">
        <v>0</v>
      </c>
      <c r="I54" s="33">
        <v>0</v>
      </c>
      <c r="J54" s="33">
        <v>0</v>
      </c>
      <c r="K54" s="33">
        <v>0</v>
      </c>
      <c r="L54" s="33">
        <v>0</v>
      </c>
      <c r="M54" s="33">
        <v>0</v>
      </c>
      <c r="N54" s="33">
        <v>0</v>
      </c>
      <c r="O54" s="33">
        <v>0</v>
      </c>
      <c r="P54" s="33">
        <v>0</v>
      </c>
      <c r="Q54" s="33">
        <v>0</v>
      </c>
      <c r="R54" s="33">
        <v>0</v>
      </c>
      <c r="S54" s="33">
        <v>0</v>
      </c>
      <c r="T54" s="33">
        <v>0</v>
      </c>
      <c r="U54" s="33">
        <v>0</v>
      </c>
      <c r="V54" s="33">
        <v>0</v>
      </c>
      <c r="W54" s="33">
        <v>0</v>
      </c>
      <c r="X54" s="33">
        <v>0</v>
      </c>
      <c r="Y54" s="33">
        <v>0</v>
      </c>
      <c r="Z54" s="33">
        <v>0</v>
      </c>
      <c r="AA54" s="33">
        <v>0</v>
      </c>
      <c r="AB54" s="33">
        <v>0</v>
      </c>
      <c r="AC54" s="33">
        <v>0</v>
      </c>
      <c r="AD54" s="33">
        <v>0</v>
      </c>
      <c r="AE54" s="33">
        <v>0</v>
      </c>
    </row>
    <row r="55" spans="1:31">
      <c r="A55" s="29" t="s">
        <v>132</v>
      </c>
      <c r="B55" s="29" t="s">
        <v>68</v>
      </c>
      <c r="C55" s="33">
        <v>0</v>
      </c>
      <c r="D55" s="33">
        <v>0</v>
      </c>
      <c r="E55" s="33">
        <v>0</v>
      </c>
      <c r="F55" s="33">
        <v>0</v>
      </c>
      <c r="G55" s="33">
        <v>0</v>
      </c>
      <c r="H55" s="33">
        <v>0</v>
      </c>
      <c r="I55" s="33">
        <v>0</v>
      </c>
      <c r="J55" s="33">
        <v>0</v>
      </c>
      <c r="K55" s="33">
        <v>0</v>
      </c>
      <c r="L55" s="33">
        <v>0</v>
      </c>
      <c r="M55" s="33">
        <v>0</v>
      </c>
      <c r="N55" s="33">
        <v>0</v>
      </c>
      <c r="O55" s="33">
        <v>0</v>
      </c>
      <c r="P55" s="33">
        <v>0</v>
      </c>
      <c r="Q55" s="33">
        <v>0</v>
      </c>
      <c r="R55" s="33">
        <v>0</v>
      </c>
      <c r="S55" s="33">
        <v>0</v>
      </c>
      <c r="T55" s="33">
        <v>0</v>
      </c>
      <c r="U55" s="33">
        <v>0</v>
      </c>
      <c r="V55" s="33">
        <v>0</v>
      </c>
      <c r="W55" s="33">
        <v>0</v>
      </c>
      <c r="X55" s="33">
        <v>0</v>
      </c>
      <c r="Y55" s="33">
        <v>0</v>
      </c>
      <c r="Z55" s="33">
        <v>0</v>
      </c>
      <c r="AA55" s="33">
        <v>0</v>
      </c>
      <c r="AB55" s="33">
        <v>0</v>
      </c>
      <c r="AC55" s="33">
        <v>0</v>
      </c>
      <c r="AD55" s="33">
        <v>0</v>
      </c>
      <c r="AE55" s="33">
        <v>0</v>
      </c>
    </row>
    <row r="56" spans="1:31">
      <c r="A56" s="29" t="s">
        <v>132</v>
      </c>
      <c r="B56" s="29" t="s">
        <v>36</v>
      </c>
      <c r="C56" s="33">
        <v>0</v>
      </c>
      <c r="D56" s="33">
        <v>0</v>
      </c>
      <c r="E56" s="33">
        <v>0</v>
      </c>
      <c r="F56" s="33">
        <v>0</v>
      </c>
      <c r="G56" s="33">
        <v>0</v>
      </c>
      <c r="H56" s="33">
        <v>0</v>
      </c>
      <c r="I56" s="33">
        <v>0</v>
      </c>
      <c r="J56" s="33">
        <v>0</v>
      </c>
      <c r="K56" s="33">
        <v>0</v>
      </c>
      <c r="L56" s="33">
        <v>0</v>
      </c>
      <c r="M56" s="33">
        <v>0</v>
      </c>
      <c r="N56" s="33">
        <v>0</v>
      </c>
      <c r="O56" s="33">
        <v>0</v>
      </c>
      <c r="P56" s="33">
        <v>0</v>
      </c>
      <c r="Q56" s="33">
        <v>0</v>
      </c>
      <c r="R56" s="33">
        <v>0</v>
      </c>
      <c r="S56" s="33">
        <v>0</v>
      </c>
      <c r="T56" s="33">
        <v>0</v>
      </c>
      <c r="U56" s="33">
        <v>0</v>
      </c>
      <c r="V56" s="33">
        <v>0</v>
      </c>
      <c r="W56" s="33">
        <v>0</v>
      </c>
      <c r="X56" s="33">
        <v>0</v>
      </c>
      <c r="Y56" s="33">
        <v>0</v>
      </c>
      <c r="Z56" s="33">
        <v>0</v>
      </c>
      <c r="AA56" s="33">
        <v>0</v>
      </c>
      <c r="AB56" s="33">
        <v>0</v>
      </c>
      <c r="AC56" s="33">
        <v>0</v>
      </c>
      <c r="AD56" s="33">
        <v>0</v>
      </c>
      <c r="AE56" s="33">
        <v>0</v>
      </c>
    </row>
    <row r="57" spans="1:31">
      <c r="A57" s="29" t="s">
        <v>132</v>
      </c>
      <c r="B57" s="29" t="s">
        <v>73</v>
      </c>
      <c r="C57" s="33">
        <v>0</v>
      </c>
      <c r="D57" s="33">
        <v>0</v>
      </c>
      <c r="E57" s="33">
        <v>0</v>
      </c>
      <c r="F57" s="33">
        <v>0</v>
      </c>
      <c r="G57" s="33">
        <v>0</v>
      </c>
      <c r="H57" s="33">
        <v>0</v>
      </c>
      <c r="I57" s="33">
        <v>0</v>
      </c>
      <c r="J57" s="33">
        <v>0</v>
      </c>
      <c r="K57" s="33">
        <v>0</v>
      </c>
      <c r="L57" s="33">
        <v>0</v>
      </c>
      <c r="M57" s="33">
        <v>0</v>
      </c>
      <c r="N57" s="33">
        <v>0</v>
      </c>
      <c r="O57" s="33">
        <v>0</v>
      </c>
      <c r="P57" s="33">
        <v>0</v>
      </c>
      <c r="Q57" s="33">
        <v>0</v>
      </c>
      <c r="R57" s="33">
        <v>0</v>
      </c>
      <c r="S57" s="33">
        <v>0</v>
      </c>
      <c r="T57" s="33">
        <v>0</v>
      </c>
      <c r="U57" s="33">
        <v>0</v>
      </c>
      <c r="V57" s="33">
        <v>0</v>
      </c>
      <c r="W57" s="33">
        <v>0</v>
      </c>
      <c r="X57" s="33">
        <v>0</v>
      </c>
      <c r="Y57" s="33">
        <v>0</v>
      </c>
      <c r="Z57" s="33">
        <v>0</v>
      </c>
      <c r="AA57" s="33">
        <v>0</v>
      </c>
      <c r="AB57" s="33">
        <v>0</v>
      </c>
      <c r="AC57" s="33">
        <v>0</v>
      </c>
      <c r="AD57" s="33">
        <v>0</v>
      </c>
      <c r="AE57" s="33">
        <v>0</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0</v>
      </c>
      <c r="D59" s="35">
        <v>0</v>
      </c>
      <c r="E59" s="35">
        <v>0</v>
      </c>
      <c r="F59" s="35">
        <v>36137.247040803784</v>
      </c>
      <c r="G59" s="35">
        <v>0</v>
      </c>
      <c r="H59" s="35">
        <v>6436.1008436495267</v>
      </c>
      <c r="I59" s="35">
        <v>0</v>
      </c>
      <c r="J59" s="35">
        <v>0</v>
      </c>
      <c r="K59" s="35">
        <v>3.7786641548026099E-2</v>
      </c>
      <c r="L59" s="35">
        <v>3.8003538864492682E-4</v>
      </c>
      <c r="M59" s="35">
        <v>1.3339319627675799E-4</v>
      </c>
      <c r="N59" s="35">
        <v>0</v>
      </c>
      <c r="O59" s="35">
        <v>0</v>
      </c>
      <c r="P59" s="35">
        <v>0</v>
      </c>
      <c r="Q59" s="35">
        <v>0</v>
      </c>
      <c r="R59" s="35">
        <v>0</v>
      </c>
      <c r="S59" s="35">
        <v>0</v>
      </c>
      <c r="T59" s="35">
        <v>0</v>
      </c>
      <c r="U59" s="35">
        <v>0</v>
      </c>
      <c r="V59" s="35">
        <v>0</v>
      </c>
      <c r="W59" s="35">
        <v>0</v>
      </c>
      <c r="X59" s="35">
        <v>0</v>
      </c>
      <c r="Y59" s="35">
        <v>0</v>
      </c>
      <c r="Z59" s="35">
        <v>0</v>
      </c>
      <c r="AA59" s="35">
        <v>0</v>
      </c>
      <c r="AB59" s="35">
        <v>0</v>
      </c>
      <c r="AC59" s="35">
        <v>0</v>
      </c>
      <c r="AD59" s="35">
        <v>0</v>
      </c>
      <c r="AE59" s="35">
        <v>0</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0</v>
      </c>
      <c r="D64" s="33">
        <v>0</v>
      </c>
      <c r="E64" s="33">
        <v>0</v>
      </c>
      <c r="F64" s="33">
        <v>0</v>
      </c>
      <c r="G64" s="33">
        <v>0</v>
      </c>
      <c r="H64" s="33">
        <v>0</v>
      </c>
      <c r="I64" s="33">
        <v>0</v>
      </c>
      <c r="J64" s="33">
        <v>0</v>
      </c>
      <c r="K64" s="33">
        <v>0</v>
      </c>
      <c r="L64" s="33">
        <v>0</v>
      </c>
      <c r="M64" s="33">
        <v>0</v>
      </c>
      <c r="N64" s="33">
        <v>0</v>
      </c>
      <c r="O64" s="33">
        <v>0</v>
      </c>
      <c r="P64" s="33">
        <v>0</v>
      </c>
      <c r="Q64" s="33">
        <v>0</v>
      </c>
      <c r="R64" s="33">
        <v>0</v>
      </c>
      <c r="S64" s="33">
        <v>0</v>
      </c>
      <c r="T64" s="33">
        <v>0</v>
      </c>
      <c r="U64" s="33">
        <v>0</v>
      </c>
      <c r="V64" s="33">
        <v>0</v>
      </c>
      <c r="W64" s="33">
        <v>0</v>
      </c>
      <c r="X64" s="33">
        <v>0</v>
      </c>
      <c r="Y64" s="33">
        <v>0</v>
      </c>
      <c r="Z64" s="33">
        <v>0</v>
      </c>
      <c r="AA64" s="33">
        <v>0</v>
      </c>
      <c r="AB64" s="33">
        <v>0</v>
      </c>
      <c r="AC64" s="33">
        <v>0</v>
      </c>
      <c r="AD64" s="33">
        <v>0</v>
      </c>
      <c r="AE64" s="33">
        <v>0</v>
      </c>
    </row>
    <row r="65" spans="1:31">
      <c r="A65" s="29" t="s">
        <v>133</v>
      </c>
      <c r="B65" s="29" t="s">
        <v>32</v>
      </c>
      <c r="C65" s="33">
        <v>0</v>
      </c>
      <c r="D65" s="33">
        <v>0</v>
      </c>
      <c r="E65" s="33">
        <v>0</v>
      </c>
      <c r="F65" s="33">
        <v>0</v>
      </c>
      <c r="G65" s="33">
        <v>0</v>
      </c>
      <c r="H65" s="33">
        <v>0</v>
      </c>
      <c r="I65" s="33">
        <v>0</v>
      </c>
      <c r="J65" s="33">
        <v>0</v>
      </c>
      <c r="K65" s="33">
        <v>0</v>
      </c>
      <c r="L65" s="33">
        <v>0</v>
      </c>
      <c r="M65" s="33">
        <v>0</v>
      </c>
      <c r="N65" s="33">
        <v>0</v>
      </c>
      <c r="O65" s="33">
        <v>0</v>
      </c>
      <c r="P65" s="33">
        <v>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0</v>
      </c>
      <c r="D66" s="33">
        <v>0</v>
      </c>
      <c r="E66" s="33">
        <v>0</v>
      </c>
      <c r="F66" s="33">
        <v>0</v>
      </c>
      <c r="G66" s="33">
        <v>0</v>
      </c>
      <c r="H66" s="33">
        <v>0</v>
      </c>
      <c r="I66" s="33">
        <v>0</v>
      </c>
      <c r="J66" s="33">
        <v>0</v>
      </c>
      <c r="K66" s="33">
        <v>0</v>
      </c>
      <c r="L66" s="33">
        <v>0</v>
      </c>
      <c r="M66" s="33">
        <v>0</v>
      </c>
      <c r="N66" s="33">
        <v>0</v>
      </c>
      <c r="O66" s="33">
        <v>0</v>
      </c>
      <c r="P66" s="33">
        <v>0</v>
      </c>
      <c r="Q66" s="33">
        <v>0</v>
      </c>
      <c r="R66" s="33">
        <v>0</v>
      </c>
      <c r="S66" s="33">
        <v>0</v>
      </c>
      <c r="T66" s="33">
        <v>0</v>
      </c>
      <c r="U66" s="33">
        <v>0</v>
      </c>
      <c r="V66" s="33">
        <v>0</v>
      </c>
      <c r="W66" s="33">
        <v>0</v>
      </c>
      <c r="X66" s="33">
        <v>0</v>
      </c>
      <c r="Y66" s="33">
        <v>0</v>
      </c>
      <c r="Z66" s="33">
        <v>0</v>
      </c>
      <c r="AA66" s="33">
        <v>0</v>
      </c>
      <c r="AB66" s="33">
        <v>0</v>
      </c>
      <c r="AC66" s="33">
        <v>0</v>
      </c>
      <c r="AD66" s="33">
        <v>0</v>
      </c>
      <c r="AE66" s="33">
        <v>0</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0</v>
      </c>
      <c r="D68" s="33">
        <v>0</v>
      </c>
      <c r="E68" s="33">
        <v>0</v>
      </c>
      <c r="F68" s="33">
        <v>0</v>
      </c>
      <c r="G68" s="33">
        <v>0</v>
      </c>
      <c r="H68" s="33">
        <v>0</v>
      </c>
      <c r="I68" s="33">
        <v>0</v>
      </c>
      <c r="J68" s="33">
        <v>0</v>
      </c>
      <c r="K68" s="33">
        <v>0</v>
      </c>
      <c r="L68" s="33">
        <v>0</v>
      </c>
      <c r="M68" s="33">
        <v>0</v>
      </c>
      <c r="N68" s="33">
        <v>0</v>
      </c>
      <c r="O68" s="33">
        <v>0</v>
      </c>
      <c r="P68" s="33">
        <v>0</v>
      </c>
      <c r="Q68" s="33">
        <v>0</v>
      </c>
      <c r="R68" s="33">
        <v>0</v>
      </c>
      <c r="S68" s="33">
        <v>0</v>
      </c>
      <c r="T68" s="33">
        <v>0</v>
      </c>
      <c r="U68" s="33">
        <v>0</v>
      </c>
      <c r="V68" s="33">
        <v>0</v>
      </c>
      <c r="W68" s="33">
        <v>0</v>
      </c>
      <c r="X68" s="33">
        <v>0</v>
      </c>
      <c r="Y68" s="33">
        <v>0</v>
      </c>
      <c r="Z68" s="33">
        <v>0</v>
      </c>
      <c r="AA68" s="33">
        <v>0</v>
      </c>
      <c r="AB68" s="33">
        <v>0</v>
      </c>
      <c r="AC68" s="33">
        <v>0</v>
      </c>
      <c r="AD68" s="33">
        <v>0</v>
      </c>
      <c r="AE68" s="33">
        <v>0</v>
      </c>
    </row>
    <row r="69" spans="1:31">
      <c r="A69" s="29" t="s">
        <v>133</v>
      </c>
      <c r="B69" s="29" t="s">
        <v>68</v>
      </c>
      <c r="C69" s="33">
        <v>0</v>
      </c>
      <c r="D69" s="33">
        <v>0</v>
      </c>
      <c r="E69" s="33">
        <v>0</v>
      </c>
      <c r="F69" s="33">
        <v>0</v>
      </c>
      <c r="G69" s="33">
        <v>0</v>
      </c>
      <c r="H69" s="33">
        <v>0</v>
      </c>
      <c r="I69" s="33">
        <v>0</v>
      </c>
      <c r="J69" s="33">
        <v>0</v>
      </c>
      <c r="K69" s="33">
        <v>0</v>
      </c>
      <c r="L69" s="33">
        <v>0</v>
      </c>
      <c r="M69" s="33">
        <v>0</v>
      </c>
      <c r="N69" s="33">
        <v>0</v>
      </c>
      <c r="O69" s="33">
        <v>0</v>
      </c>
      <c r="P69" s="33">
        <v>0</v>
      </c>
      <c r="Q69" s="33">
        <v>0</v>
      </c>
      <c r="R69" s="33">
        <v>0</v>
      </c>
      <c r="S69" s="33">
        <v>0</v>
      </c>
      <c r="T69" s="33">
        <v>0</v>
      </c>
      <c r="U69" s="33">
        <v>0</v>
      </c>
      <c r="V69" s="33">
        <v>0</v>
      </c>
      <c r="W69" s="33">
        <v>0</v>
      </c>
      <c r="X69" s="33">
        <v>0</v>
      </c>
      <c r="Y69" s="33">
        <v>0</v>
      </c>
      <c r="Z69" s="33">
        <v>0</v>
      </c>
      <c r="AA69" s="33">
        <v>0</v>
      </c>
      <c r="AB69" s="33">
        <v>0</v>
      </c>
      <c r="AC69" s="33">
        <v>0</v>
      </c>
      <c r="AD69" s="33">
        <v>0</v>
      </c>
      <c r="AE69" s="33">
        <v>0</v>
      </c>
    </row>
    <row r="70" spans="1:31">
      <c r="A70" s="29" t="s">
        <v>133</v>
      </c>
      <c r="B70" s="29" t="s">
        <v>36</v>
      </c>
      <c r="C70" s="33">
        <v>0</v>
      </c>
      <c r="D70" s="33">
        <v>0</v>
      </c>
      <c r="E70" s="33">
        <v>0</v>
      </c>
      <c r="F70" s="33">
        <v>0</v>
      </c>
      <c r="G70" s="33">
        <v>0</v>
      </c>
      <c r="H70" s="33">
        <v>0</v>
      </c>
      <c r="I70" s="33">
        <v>0</v>
      </c>
      <c r="J70" s="33">
        <v>0</v>
      </c>
      <c r="K70" s="33">
        <v>0</v>
      </c>
      <c r="L70" s="33">
        <v>0</v>
      </c>
      <c r="M70" s="33">
        <v>0</v>
      </c>
      <c r="N70" s="33">
        <v>0</v>
      </c>
      <c r="O70" s="33">
        <v>0</v>
      </c>
      <c r="P70" s="33">
        <v>0</v>
      </c>
      <c r="Q70" s="33">
        <v>0</v>
      </c>
      <c r="R70" s="33">
        <v>0</v>
      </c>
      <c r="S70" s="33">
        <v>0</v>
      </c>
      <c r="T70" s="33">
        <v>0</v>
      </c>
      <c r="U70" s="33">
        <v>0</v>
      </c>
      <c r="V70" s="33">
        <v>0</v>
      </c>
      <c r="W70" s="33">
        <v>0</v>
      </c>
      <c r="X70" s="33">
        <v>0</v>
      </c>
      <c r="Y70" s="33">
        <v>0</v>
      </c>
      <c r="Z70" s="33">
        <v>0</v>
      </c>
      <c r="AA70" s="33">
        <v>0</v>
      </c>
      <c r="AB70" s="33">
        <v>0</v>
      </c>
      <c r="AC70" s="33">
        <v>0</v>
      </c>
      <c r="AD70" s="33">
        <v>0</v>
      </c>
      <c r="AE70" s="33">
        <v>0</v>
      </c>
    </row>
    <row r="71" spans="1:31">
      <c r="A71" s="29" t="s">
        <v>133</v>
      </c>
      <c r="B71" s="29" t="s">
        <v>73</v>
      </c>
      <c r="C71" s="33">
        <v>0</v>
      </c>
      <c r="D71" s="33">
        <v>0</v>
      </c>
      <c r="E71" s="33">
        <v>0</v>
      </c>
      <c r="F71" s="33">
        <v>0</v>
      </c>
      <c r="G71" s="33">
        <v>0</v>
      </c>
      <c r="H71" s="33">
        <v>0</v>
      </c>
      <c r="I71" s="33">
        <v>0</v>
      </c>
      <c r="J71" s="33">
        <v>0</v>
      </c>
      <c r="K71" s="33">
        <v>0</v>
      </c>
      <c r="L71" s="33">
        <v>0</v>
      </c>
      <c r="M71" s="33">
        <v>0</v>
      </c>
      <c r="N71" s="33">
        <v>0</v>
      </c>
      <c r="O71" s="33">
        <v>0</v>
      </c>
      <c r="P71" s="33">
        <v>0</v>
      </c>
      <c r="Q71" s="33">
        <v>0</v>
      </c>
      <c r="R71" s="33">
        <v>0</v>
      </c>
      <c r="S71" s="33">
        <v>0</v>
      </c>
      <c r="T71" s="33">
        <v>0</v>
      </c>
      <c r="U71" s="33">
        <v>0</v>
      </c>
      <c r="V71" s="33">
        <v>0</v>
      </c>
      <c r="W71" s="33">
        <v>0</v>
      </c>
      <c r="X71" s="33">
        <v>0</v>
      </c>
      <c r="Y71" s="33">
        <v>0</v>
      </c>
      <c r="Z71" s="33">
        <v>0</v>
      </c>
      <c r="AA71" s="33">
        <v>0</v>
      </c>
      <c r="AB71" s="33">
        <v>0</v>
      </c>
      <c r="AC71" s="33">
        <v>0</v>
      </c>
      <c r="AD71" s="33">
        <v>0</v>
      </c>
      <c r="AE71" s="33">
        <v>0</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0</v>
      </c>
      <c r="D73" s="35">
        <v>0</v>
      </c>
      <c r="E73" s="35">
        <v>0</v>
      </c>
      <c r="F73" s="35">
        <v>0</v>
      </c>
      <c r="G73" s="35">
        <v>0</v>
      </c>
      <c r="H73" s="35">
        <v>0</v>
      </c>
      <c r="I73" s="35">
        <v>0</v>
      </c>
      <c r="J73" s="35">
        <v>0</v>
      </c>
      <c r="K73" s="35">
        <v>0</v>
      </c>
      <c r="L73" s="35">
        <v>0</v>
      </c>
      <c r="M73" s="35">
        <v>0</v>
      </c>
      <c r="N73" s="35">
        <v>0</v>
      </c>
      <c r="O73" s="35">
        <v>0</v>
      </c>
      <c r="P73" s="35">
        <v>0</v>
      </c>
      <c r="Q73" s="35">
        <v>0</v>
      </c>
      <c r="R73" s="35">
        <v>0</v>
      </c>
      <c r="S73" s="35">
        <v>0</v>
      </c>
      <c r="T73" s="35">
        <v>0</v>
      </c>
      <c r="U73" s="35">
        <v>0</v>
      </c>
      <c r="V73" s="35">
        <v>0</v>
      </c>
      <c r="W73" s="35">
        <v>0</v>
      </c>
      <c r="X73" s="35">
        <v>0</v>
      </c>
      <c r="Y73" s="35">
        <v>0</v>
      </c>
      <c r="Z73" s="35">
        <v>0</v>
      </c>
      <c r="AA73" s="35">
        <v>0</v>
      </c>
      <c r="AB73" s="35">
        <v>0</v>
      </c>
      <c r="AC73" s="35">
        <v>0</v>
      </c>
      <c r="AD73" s="35">
        <v>0</v>
      </c>
      <c r="AE73" s="35">
        <v>0</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0</v>
      </c>
      <c r="D78" s="33">
        <v>0</v>
      </c>
      <c r="E78" s="33">
        <v>0</v>
      </c>
      <c r="F78" s="33">
        <v>0</v>
      </c>
      <c r="G78" s="33">
        <v>0</v>
      </c>
      <c r="H78" s="33">
        <v>0</v>
      </c>
      <c r="I78" s="33">
        <v>0</v>
      </c>
      <c r="J78" s="33">
        <v>0</v>
      </c>
      <c r="K78" s="33">
        <v>0</v>
      </c>
      <c r="L78" s="33">
        <v>0</v>
      </c>
      <c r="M78" s="33">
        <v>0</v>
      </c>
      <c r="N78" s="33">
        <v>0</v>
      </c>
      <c r="O78" s="33">
        <v>0</v>
      </c>
      <c r="P78" s="33">
        <v>0</v>
      </c>
      <c r="Q78" s="33">
        <v>0</v>
      </c>
      <c r="R78" s="33">
        <v>0</v>
      </c>
      <c r="S78" s="33">
        <v>0</v>
      </c>
      <c r="T78" s="33">
        <v>0</v>
      </c>
      <c r="U78" s="33">
        <v>0</v>
      </c>
      <c r="V78" s="33">
        <v>0</v>
      </c>
      <c r="W78" s="33">
        <v>0</v>
      </c>
      <c r="X78" s="33">
        <v>0</v>
      </c>
      <c r="Y78" s="33">
        <v>0</v>
      </c>
      <c r="Z78" s="33">
        <v>0</v>
      </c>
      <c r="AA78" s="33">
        <v>0</v>
      </c>
      <c r="AB78" s="33">
        <v>0</v>
      </c>
      <c r="AC78" s="33">
        <v>0</v>
      </c>
      <c r="AD78" s="33">
        <v>0</v>
      </c>
      <c r="AE78" s="33">
        <v>0</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0</v>
      </c>
      <c r="D80" s="33">
        <v>0</v>
      </c>
      <c r="E80" s="33">
        <v>0</v>
      </c>
      <c r="F80" s="33">
        <v>0</v>
      </c>
      <c r="G80" s="33">
        <v>0</v>
      </c>
      <c r="H80" s="33">
        <v>0</v>
      </c>
      <c r="I80" s="33">
        <v>0</v>
      </c>
      <c r="J80" s="33">
        <v>0</v>
      </c>
      <c r="K80" s="33">
        <v>0</v>
      </c>
      <c r="L80" s="33">
        <v>0</v>
      </c>
      <c r="M80" s="33">
        <v>0</v>
      </c>
      <c r="N80" s="33">
        <v>0</v>
      </c>
      <c r="O80" s="33">
        <v>0</v>
      </c>
      <c r="P80" s="33">
        <v>0</v>
      </c>
      <c r="Q80" s="33">
        <v>0</v>
      </c>
      <c r="R80" s="33">
        <v>0</v>
      </c>
      <c r="S80" s="33">
        <v>0</v>
      </c>
      <c r="T80" s="33">
        <v>0</v>
      </c>
      <c r="U80" s="33">
        <v>0</v>
      </c>
      <c r="V80" s="33">
        <v>0</v>
      </c>
      <c r="W80" s="33">
        <v>0</v>
      </c>
      <c r="X80" s="33">
        <v>0</v>
      </c>
      <c r="Y80" s="33">
        <v>0</v>
      </c>
      <c r="Z80" s="33">
        <v>0</v>
      </c>
      <c r="AA80" s="33">
        <v>0</v>
      </c>
      <c r="AB80" s="33">
        <v>0</v>
      </c>
      <c r="AC80" s="33">
        <v>0</v>
      </c>
      <c r="AD80" s="33">
        <v>0</v>
      </c>
      <c r="AE80" s="33">
        <v>0</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0</v>
      </c>
      <c r="D82" s="33">
        <v>0</v>
      </c>
      <c r="E82" s="33">
        <v>0</v>
      </c>
      <c r="F82" s="33">
        <v>0</v>
      </c>
      <c r="G82" s="33">
        <v>0</v>
      </c>
      <c r="H82" s="33">
        <v>0</v>
      </c>
      <c r="I82" s="33">
        <v>0</v>
      </c>
      <c r="J82" s="33">
        <v>0</v>
      </c>
      <c r="K82" s="33">
        <v>0</v>
      </c>
      <c r="L82" s="33">
        <v>0</v>
      </c>
      <c r="M82" s="33">
        <v>0</v>
      </c>
      <c r="N82" s="33">
        <v>0</v>
      </c>
      <c r="O82" s="33">
        <v>0</v>
      </c>
      <c r="P82" s="33">
        <v>0</v>
      </c>
      <c r="Q82" s="33">
        <v>0</v>
      </c>
      <c r="R82" s="33">
        <v>0</v>
      </c>
      <c r="S82" s="33">
        <v>0</v>
      </c>
      <c r="T82" s="33">
        <v>0</v>
      </c>
      <c r="U82" s="33">
        <v>0</v>
      </c>
      <c r="V82" s="33">
        <v>0</v>
      </c>
      <c r="W82" s="33">
        <v>0</v>
      </c>
      <c r="X82" s="33">
        <v>0</v>
      </c>
      <c r="Y82" s="33">
        <v>0</v>
      </c>
      <c r="Z82" s="33">
        <v>0</v>
      </c>
      <c r="AA82" s="33">
        <v>0</v>
      </c>
      <c r="AB82" s="33">
        <v>0</v>
      </c>
      <c r="AC82" s="33">
        <v>0</v>
      </c>
      <c r="AD82" s="33">
        <v>0</v>
      </c>
      <c r="AE82" s="33">
        <v>0</v>
      </c>
    </row>
    <row r="83" spans="1:31">
      <c r="A83" s="29" t="s">
        <v>134</v>
      </c>
      <c r="B83" s="29" t="s">
        <v>68</v>
      </c>
      <c r="C83" s="33">
        <v>0</v>
      </c>
      <c r="D83" s="33">
        <v>0</v>
      </c>
      <c r="E83" s="33">
        <v>0</v>
      </c>
      <c r="F83" s="33">
        <v>0</v>
      </c>
      <c r="G83" s="33">
        <v>0</v>
      </c>
      <c r="H83" s="33">
        <v>0</v>
      </c>
      <c r="I83" s="33">
        <v>0</v>
      </c>
      <c r="J83" s="33">
        <v>0</v>
      </c>
      <c r="K83" s="33">
        <v>0</v>
      </c>
      <c r="L83" s="33">
        <v>0</v>
      </c>
      <c r="M83" s="33">
        <v>0</v>
      </c>
      <c r="N83" s="33">
        <v>0</v>
      </c>
      <c r="O83" s="33">
        <v>0</v>
      </c>
      <c r="P83" s="33">
        <v>0</v>
      </c>
      <c r="Q83" s="33">
        <v>0</v>
      </c>
      <c r="R83" s="33">
        <v>0</v>
      </c>
      <c r="S83" s="33">
        <v>0</v>
      </c>
      <c r="T83" s="33">
        <v>0</v>
      </c>
      <c r="U83" s="33">
        <v>0</v>
      </c>
      <c r="V83" s="33">
        <v>0</v>
      </c>
      <c r="W83" s="33">
        <v>0</v>
      </c>
      <c r="X83" s="33">
        <v>0</v>
      </c>
      <c r="Y83" s="33">
        <v>0</v>
      </c>
      <c r="Z83" s="33">
        <v>0</v>
      </c>
      <c r="AA83" s="33">
        <v>0</v>
      </c>
      <c r="AB83" s="33">
        <v>0</v>
      </c>
      <c r="AC83" s="33">
        <v>0</v>
      </c>
      <c r="AD83" s="33">
        <v>0</v>
      </c>
      <c r="AE83" s="33">
        <v>0</v>
      </c>
    </row>
    <row r="84" spans="1:31">
      <c r="A84" s="29" t="s">
        <v>134</v>
      </c>
      <c r="B84" s="29" t="s">
        <v>36</v>
      </c>
      <c r="C84" s="33">
        <v>0</v>
      </c>
      <c r="D84" s="33">
        <v>0</v>
      </c>
      <c r="E84" s="33">
        <v>0</v>
      </c>
      <c r="F84" s="33">
        <v>0</v>
      </c>
      <c r="G84" s="33">
        <v>0</v>
      </c>
      <c r="H84" s="33">
        <v>0</v>
      </c>
      <c r="I84" s="33">
        <v>0</v>
      </c>
      <c r="J84" s="33">
        <v>0</v>
      </c>
      <c r="K84" s="33">
        <v>0</v>
      </c>
      <c r="L84" s="33">
        <v>0</v>
      </c>
      <c r="M84" s="33">
        <v>0</v>
      </c>
      <c r="N84" s="33">
        <v>0</v>
      </c>
      <c r="O84" s="33">
        <v>0</v>
      </c>
      <c r="P84" s="33">
        <v>0</v>
      </c>
      <c r="Q84" s="33">
        <v>0</v>
      </c>
      <c r="R84" s="33">
        <v>0</v>
      </c>
      <c r="S84" s="33">
        <v>0</v>
      </c>
      <c r="T84" s="33">
        <v>0</v>
      </c>
      <c r="U84" s="33">
        <v>0</v>
      </c>
      <c r="V84" s="33">
        <v>0</v>
      </c>
      <c r="W84" s="33">
        <v>0</v>
      </c>
      <c r="X84" s="33">
        <v>0</v>
      </c>
      <c r="Y84" s="33">
        <v>0</v>
      </c>
      <c r="Z84" s="33">
        <v>0</v>
      </c>
      <c r="AA84" s="33">
        <v>0</v>
      </c>
      <c r="AB84" s="33">
        <v>0</v>
      </c>
      <c r="AC84" s="33">
        <v>0</v>
      </c>
      <c r="AD84" s="33">
        <v>0</v>
      </c>
      <c r="AE84" s="33">
        <v>0</v>
      </c>
    </row>
    <row r="85" spans="1:31">
      <c r="A85" s="29" t="s">
        <v>134</v>
      </c>
      <c r="B85" s="29" t="s">
        <v>73</v>
      </c>
      <c r="C85" s="33">
        <v>0</v>
      </c>
      <c r="D85" s="33">
        <v>0</v>
      </c>
      <c r="E85" s="33">
        <v>0</v>
      </c>
      <c r="F85" s="33">
        <v>0</v>
      </c>
      <c r="G85" s="33">
        <v>0</v>
      </c>
      <c r="H85" s="33">
        <v>0</v>
      </c>
      <c r="I85" s="33">
        <v>0</v>
      </c>
      <c r="J85" s="33">
        <v>0</v>
      </c>
      <c r="K85" s="33">
        <v>0</v>
      </c>
      <c r="L85" s="33">
        <v>0</v>
      </c>
      <c r="M85" s="33">
        <v>0</v>
      </c>
      <c r="N85" s="33">
        <v>0</v>
      </c>
      <c r="O85" s="33">
        <v>0</v>
      </c>
      <c r="P85" s="33">
        <v>0</v>
      </c>
      <c r="Q85" s="33">
        <v>0</v>
      </c>
      <c r="R85" s="33">
        <v>0</v>
      </c>
      <c r="S85" s="33">
        <v>0</v>
      </c>
      <c r="T85" s="33">
        <v>0</v>
      </c>
      <c r="U85" s="33">
        <v>0</v>
      </c>
      <c r="V85" s="33">
        <v>0</v>
      </c>
      <c r="W85" s="33">
        <v>0</v>
      </c>
      <c r="X85" s="33">
        <v>0</v>
      </c>
      <c r="Y85" s="33">
        <v>0</v>
      </c>
      <c r="Z85" s="33">
        <v>0</v>
      </c>
      <c r="AA85" s="33">
        <v>0</v>
      </c>
      <c r="AB85" s="33">
        <v>0</v>
      </c>
      <c r="AC85" s="33">
        <v>0</v>
      </c>
      <c r="AD85" s="33">
        <v>0</v>
      </c>
      <c r="AE85" s="33">
        <v>0</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0</v>
      </c>
      <c r="D87" s="35">
        <v>0</v>
      </c>
      <c r="E87" s="35">
        <v>0</v>
      </c>
      <c r="F87" s="35">
        <v>0</v>
      </c>
      <c r="G87" s="35">
        <v>0</v>
      </c>
      <c r="H87" s="35">
        <v>0</v>
      </c>
      <c r="I87" s="35">
        <v>0</v>
      </c>
      <c r="J87" s="35">
        <v>0</v>
      </c>
      <c r="K87" s="35">
        <v>0</v>
      </c>
      <c r="L87" s="35">
        <v>0</v>
      </c>
      <c r="M87" s="35">
        <v>0</v>
      </c>
      <c r="N87" s="35">
        <v>0</v>
      </c>
      <c r="O87" s="35">
        <v>0</v>
      </c>
      <c r="P87" s="35">
        <v>0</v>
      </c>
      <c r="Q87" s="35">
        <v>0</v>
      </c>
      <c r="R87" s="35">
        <v>0</v>
      </c>
      <c r="S87" s="35">
        <v>0</v>
      </c>
      <c r="T87" s="35">
        <v>0</v>
      </c>
      <c r="U87" s="35">
        <v>0</v>
      </c>
      <c r="V87" s="35">
        <v>0</v>
      </c>
      <c r="W87" s="35">
        <v>0</v>
      </c>
      <c r="X87" s="35">
        <v>0</v>
      </c>
      <c r="Y87" s="35">
        <v>0</v>
      </c>
      <c r="Z87" s="35">
        <v>0</v>
      </c>
      <c r="AA87" s="35">
        <v>0</v>
      </c>
      <c r="AB87" s="35">
        <v>0</v>
      </c>
      <c r="AC87" s="35">
        <v>0</v>
      </c>
      <c r="AD87" s="35">
        <v>0</v>
      </c>
      <c r="AE87" s="35">
        <v>0</v>
      </c>
    </row>
    <row r="89" spans="1:31" collapsed="1"/>
  </sheetData>
  <sheetProtection algorithmName="SHA-512" hashValue="3+Sskp9zuN2u5L3ce74jl0i+YThKhHkQQ+SPJWsNclD8VoPZ/cRtQCtBpGag4GJrcrY3N4tUMnCEQeWgA5AqpA==" saltValue="rEiemoI8J8pqw/3AM8CDng=="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7" tint="0.39997558519241921"/>
  </sheetPr>
  <dimension ref="A1:AE1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165</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151</v>
      </c>
      <c r="B2" s="18" t="s">
        <v>152</v>
      </c>
    </row>
    <row r="3" spans="1:31">
      <c r="B3" s="18"/>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74</v>
      </c>
      <c r="C6" s="33">
        <v>6.0055338092168198E-4</v>
      </c>
      <c r="D6" s="33">
        <v>4278.3288573370382</v>
      </c>
      <c r="E6" s="33">
        <v>14086.691532968587</v>
      </c>
      <c r="F6" s="33">
        <v>23132.378596431419</v>
      </c>
      <c r="G6" s="33">
        <v>31180.029700516836</v>
      </c>
      <c r="H6" s="33">
        <v>38916.674257690407</v>
      </c>
      <c r="I6" s="33">
        <v>46001.951706172767</v>
      </c>
      <c r="J6" s="33">
        <v>52115.622499231467</v>
      </c>
      <c r="K6" s="33">
        <v>115388.20385649354</v>
      </c>
      <c r="L6" s="33">
        <v>110103.24791083421</v>
      </c>
      <c r="M6" s="33">
        <v>105341.42192195535</v>
      </c>
      <c r="N6" s="33">
        <v>100235.55060297044</v>
      </c>
      <c r="O6" s="33">
        <v>95644.609315901092</v>
      </c>
      <c r="P6" s="33">
        <v>91263.940150594339</v>
      </c>
      <c r="Q6" s="33">
        <v>87316.890361894155</v>
      </c>
      <c r="R6" s="33">
        <v>83084.663407455431</v>
      </c>
      <c r="S6" s="33">
        <v>79894.154948939205</v>
      </c>
      <c r="T6" s="33">
        <v>79400.245252269495</v>
      </c>
      <c r="U6" s="33">
        <v>83224.919011648206</v>
      </c>
      <c r="V6" s="33">
        <v>80128.500246441385</v>
      </c>
      <c r="W6" s="33">
        <v>87687.105122572088</v>
      </c>
      <c r="X6" s="33">
        <v>95335.954537654528</v>
      </c>
      <c r="Y6" s="33">
        <v>91212.795285107932</v>
      </c>
      <c r="Z6" s="33">
        <v>86791.734824050262</v>
      </c>
      <c r="AA6" s="33">
        <v>83521.6316952583</v>
      </c>
      <c r="AB6" s="33">
        <v>88492.561052936697</v>
      </c>
      <c r="AC6" s="33">
        <v>84665.369997226546</v>
      </c>
      <c r="AD6" s="33">
        <v>85027.245522206998</v>
      </c>
      <c r="AE6" s="33">
        <v>86778.798493847513</v>
      </c>
    </row>
    <row r="7" spans="1:31">
      <c r="A7" s="29" t="s">
        <v>131</v>
      </c>
      <c r="B7" s="29" t="s">
        <v>74</v>
      </c>
      <c r="C7" s="33">
        <v>5.9747238378716507E-4</v>
      </c>
      <c r="D7" s="33">
        <v>6.2374894706874594E-4</v>
      </c>
      <c r="E7" s="33">
        <v>6.5891244291057019E-4</v>
      </c>
      <c r="F7" s="33">
        <v>7.5930864543508232E-4</v>
      </c>
      <c r="G7" s="33">
        <v>7.4448741417514801E-4</v>
      </c>
      <c r="H7" s="33">
        <v>7.2300396435118078E-4</v>
      </c>
      <c r="I7" s="33">
        <v>1.2434219480696239E-3</v>
      </c>
      <c r="J7" s="33">
        <v>1.8993334299464647E-3</v>
      </c>
      <c r="K7" s="33">
        <v>2.7362121941937175E-3</v>
      </c>
      <c r="L7" s="33">
        <v>2.6109017514266198E-3</v>
      </c>
      <c r="M7" s="33">
        <v>2.4979958555286928E-3</v>
      </c>
      <c r="N7" s="33">
        <v>2.3862671371179239E-3</v>
      </c>
      <c r="O7" s="33">
        <v>2.6105394524893731E-3</v>
      </c>
      <c r="P7" s="33">
        <v>2.5553686797999135E-3</v>
      </c>
      <c r="Q7" s="33">
        <v>1129.3477821844383</v>
      </c>
      <c r="R7" s="33">
        <v>1074.6086108001784</v>
      </c>
      <c r="S7" s="33">
        <v>31882.924253171343</v>
      </c>
      <c r="T7" s="33">
        <v>30422.63763820715</v>
      </c>
      <c r="U7" s="33">
        <v>29106.897105689397</v>
      </c>
      <c r="V7" s="33">
        <v>27892.381989768452</v>
      </c>
      <c r="W7" s="33">
        <v>29607.574981585523</v>
      </c>
      <c r="X7" s="33">
        <v>44773.740922115598</v>
      </c>
      <c r="Y7" s="33">
        <v>42837.333581874402</v>
      </c>
      <c r="Z7" s="33">
        <v>59974.151309438159</v>
      </c>
      <c r="AA7" s="33">
        <v>69573.279238103729</v>
      </c>
      <c r="AB7" s="33">
        <v>96421.113420798763</v>
      </c>
      <c r="AC7" s="33">
        <v>92251.022419410539</v>
      </c>
      <c r="AD7" s="33">
        <v>87779.639364115646</v>
      </c>
      <c r="AE7" s="33">
        <v>99430.705528539082</v>
      </c>
    </row>
    <row r="8" spans="1:31">
      <c r="A8" s="29" t="s">
        <v>132</v>
      </c>
      <c r="B8" s="29" t="s">
        <v>74</v>
      </c>
      <c r="C8" s="33">
        <v>1.175755400601064E-4</v>
      </c>
      <c r="D8" s="33">
        <v>1.1219040077604669E-4</v>
      </c>
      <c r="E8" s="33">
        <v>1.0733830806983761E-4</v>
      </c>
      <c r="F8" s="33">
        <v>1.0213564819869709E-4</v>
      </c>
      <c r="G8" s="33">
        <v>9.7457679540109389E-5</v>
      </c>
      <c r="H8" s="33">
        <v>9.2993968989798999E-5</v>
      </c>
      <c r="I8" s="33">
        <v>8.8972097639525901E-5</v>
      </c>
      <c r="J8" s="33">
        <v>8.465964321049591E-5</v>
      </c>
      <c r="K8" s="33">
        <v>8.0782102267930398E-5</v>
      </c>
      <c r="L8" s="33">
        <v>7.7082158621917093E-5</v>
      </c>
      <c r="M8" s="33">
        <v>7.3748452912327501E-5</v>
      </c>
      <c r="N8" s="33">
        <v>7.0173884583227204E-5</v>
      </c>
      <c r="O8" s="33">
        <v>6.6959813506955505E-5</v>
      </c>
      <c r="P8" s="33">
        <v>6.3892951794176803E-5</v>
      </c>
      <c r="Q8" s="33">
        <v>6.1129662571264201E-5</v>
      </c>
      <c r="R8" s="33">
        <v>5.8664155241065621E-5</v>
      </c>
      <c r="S8" s="33">
        <v>2844.7409716633988</v>
      </c>
      <c r="T8" s="33">
        <v>3857.911077031295</v>
      </c>
      <c r="U8" s="33">
        <v>3691.0613103080805</v>
      </c>
      <c r="V8" s="33">
        <v>3512.1565287219578</v>
      </c>
      <c r="W8" s="33">
        <v>3351.2943980772516</v>
      </c>
      <c r="X8" s="33">
        <v>3778.0059586032021</v>
      </c>
      <c r="Y8" s="33">
        <v>6390.4543095760382</v>
      </c>
      <c r="Z8" s="33">
        <v>6080.7106514856277</v>
      </c>
      <c r="AA8" s="33">
        <v>7433.9122513933371</v>
      </c>
      <c r="AB8" s="33">
        <v>8851.0912453886376</v>
      </c>
      <c r="AC8" s="33">
        <v>11851.983476642754</v>
      </c>
      <c r="AD8" s="33">
        <v>11277.520977155926</v>
      </c>
      <c r="AE8" s="33">
        <v>13883.482007121234</v>
      </c>
    </row>
    <row r="9" spans="1:31">
      <c r="A9" s="29" t="s">
        <v>133</v>
      </c>
      <c r="B9" s="29" t="s">
        <v>74</v>
      </c>
      <c r="C9" s="33">
        <v>6.0488159615820943E-4</v>
      </c>
      <c r="D9" s="33">
        <v>6.0311758853016071E-4</v>
      </c>
      <c r="E9" s="33">
        <v>6.7959993524641658E-4</v>
      </c>
      <c r="F9" s="33">
        <v>6.5713198777571868E-4</v>
      </c>
      <c r="G9" s="33">
        <v>6.2703433923100955E-4</v>
      </c>
      <c r="H9" s="33">
        <v>5.9831520895169241E-4</v>
      </c>
      <c r="I9" s="33">
        <v>5.9666625734130932E-4</v>
      </c>
      <c r="J9" s="33">
        <v>7.0817258367341783E-4</v>
      </c>
      <c r="K9" s="33">
        <v>6.839659928603608E-4</v>
      </c>
      <c r="L9" s="33">
        <v>6.8084311777380339E-4</v>
      </c>
      <c r="M9" s="33">
        <v>6.7539073204318301E-4</v>
      </c>
      <c r="N9" s="33">
        <v>1.3255572263063049E-3</v>
      </c>
      <c r="O9" s="33">
        <v>1.2899744960450739E-3</v>
      </c>
      <c r="P9" s="33">
        <v>1.2411704220031885E-3</v>
      </c>
      <c r="Q9" s="33">
        <v>1.3053304560123485E-3</v>
      </c>
      <c r="R9" s="33">
        <v>5.7096142880698128E-3</v>
      </c>
      <c r="S9" s="33">
        <v>7026.2049063888217</v>
      </c>
      <c r="T9" s="33">
        <v>10266.44763129684</v>
      </c>
      <c r="U9" s="33">
        <v>11500.044147043407</v>
      </c>
      <c r="V9" s="33">
        <v>10942.640011708574</v>
      </c>
      <c r="W9" s="33">
        <v>10441.450398953832</v>
      </c>
      <c r="X9" s="33">
        <v>9963.2161289765136</v>
      </c>
      <c r="Y9" s="33">
        <v>9532.3199246216063</v>
      </c>
      <c r="Z9" s="33">
        <v>9070.2908679963948</v>
      </c>
      <c r="AA9" s="33">
        <v>8654.8577210934327</v>
      </c>
      <c r="AB9" s="33">
        <v>14987.255960487986</v>
      </c>
      <c r="AC9" s="33">
        <v>14339.076340420344</v>
      </c>
      <c r="AD9" s="33">
        <v>17255.257650902524</v>
      </c>
      <c r="AE9" s="33">
        <v>16464.940959815805</v>
      </c>
    </row>
    <row r="10" spans="1:31">
      <c r="A10" s="29" t="s">
        <v>134</v>
      </c>
      <c r="B10" s="29" t="s">
        <v>74</v>
      </c>
      <c r="C10" s="33">
        <v>0</v>
      </c>
      <c r="D10" s="33">
        <v>0</v>
      </c>
      <c r="E10" s="33">
        <v>0</v>
      </c>
      <c r="F10" s="33">
        <v>0</v>
      </c>
      <c r="G10" s="33">
        <v>0</v>
      </c>
      <c r="H10" s="33">
        <v>0</v>
      </c>
      <c r="I10" s="33">
        <v>0</v>
      </c>
      <c r="J10" s="33">
        <v>0</v>
      </c>
      <c r="K10" s="33">
        <v>1.04948757480216E-6</v>
      </c>
      <c r="L10" s="33">
        <v>556.40398862737925</v>
      </c>
      <c r="M10" s="33">
        <v>1107.17781230686</v>
      </c>
      <c r="N10" s="33">
        <v>1603.4354791722858</v>
      </c>
      <c r="O10" s="33">
        <v>2054.7315792596796</v>
      </c>
      <c r="P10" s="33">
        <v>2461.3230734007261</v>
      </c>
      <c r="Q10" s="33">
        <v>2889.7317117950738</v>
      </c>
      <c r="R10" s="33">
        <v>3425.2993335052911</v>
      </c>
      <c r="S10" s="33">
        <v>3913.1015078096798</v>
      </c>
      <c r="T10" s="33">
        <v>4349.0339287723809</v>
      </c>
      <c r="U10" s="33">
        <v>4571.0924953491294</v>
      </c>
      <c r="V10" s="33">
        <v>4741.0607549330398</v>
      </c>
      <c r="W10" s="33">
        <v>4523.9129322953404</v>
      </c>
      <c r="X10" s="33">
        <v>4316.7108115403298</v>
      </c>
      <c r="Y10" s="33">
        <v>4130.0185375257497</v>
      </c>
      <c r="Z10" s="33">
        <v>3929.8376133185998</v>
      </c>
      <c r="AA10" s="33">
        <v>3749.8450493836199</v>
      </c>
      <c r="AB10" s="33">
        <v>3578.0964197430603</v>
      </c>
      <c r="AC10" s="33">
        <v>3423.34828246699</v>
      </c>
      <c r="AD10" s="33">
        <v>3257.4194817024004</v>
      </c>
      <c r="AE10" s="33">
        <v>3108.2246950434696</v>
      </c>
    </row>
    <row r="11" spans="1:31">
      <c r="A11" s="23" t="s">
        <v>40</v>
      </c>
      <c r="B11" s="23" t="s">
        <v>153</v>
      </c>
      <c r="C11" s="35">
        <v>1.920482900927163E-3</v>
      </c>
      <c r="D11" s="35">
        <v>4278.3301963939748</v>
      </c>
      <c r="E11" s="35">
        <v>14086.692978819274</v>
      </c>
      <c r="F11" s="35">
        <v>23132.380115007698</v>
      </c>
      <c r="G11" s="35">
        <v>31180.031169496269</v>
      </c>
      <c r="H11" s="35">
        <v>38916.675672003548</v>
      </c>
      <c r="I11" s="35">
        <v>46001.953635233069</v>
      </c>
      <c r="J11" s="35">
        <v>52115.625191397128</v>
      </c>
      <c r="K11" s="35">
        <v>115388.20735850331</v>
      </c>
      <c r="L11" s="35">
        <v>110659.65526828862</v>
      </c>
      <c r="M11" s="35">
        <v>106448.60298139726</v>
      </c>
      <c r="N11" s="35">
        <v>101838.98986414098</v>
      </c>
      <c r="O11" s="35">
        <v>97699.34486263452</v>
      </c>
      <c r="P11" s="35">
        <v>93725.26708442712</v>
      </c>
      <c r="Q11" s="35">
        <v>91335.971222333785</v>
      </c>
      <c r="R11" s="35">
        <v>87584.577120039336</v>
      </c>
      <c r="S11" s="35">
        <v>125561.12658797245</v>
      </c>
      <c r="T11" s="35">
        <v>128296.27552757715</v>
      </c>
      <c r="U11" s="35">
        <v>132094.01407003822</v>
      </c>
      <c r="V11" s="35">
        <v>127216.73953157342</v>
      </c>
      <c r="W11" s="35">
        <v>135611.33783348405</v>
      </c>
      <c r="X11" s="35">
        <v>158167.62835889019</v>
      </c>
      <c r="Y11" s="35">
        <v>154102.92163870574</v>
      </c>
      <c r="Z11" s="35">
        <v>165846.72526628905</v>
      </c>
      <c r="AA11" s="35">
        <v>172933.52595523241</v>
      </c>
      <c r="AB11" s="35">
        <v>212330.11809935514</v>
      </c>
      <c r="AC11" s="35">
        <v>206530.80051616719</v>
      </c>
      <c r="AD11" s="35">
        <v>204597.08299608351</v>
      </c>
      <c r="AE11" s="35">
        <v>219666.1516843671</v>
      </c>
    </row>
  </sheetData>
  <sheetProtection algorithmName="SHA-512" hashValue="rmVJ+2mrouFWD5R9A0CVotfxRTNb+IYYq4Hh/XwRooxL47vmzsjXgvTrlRdYjbnrxT/e808Spf21FHi0STPObA==" saltValue="a8wNtGyXcDAob9xRdtg89A==" spinCount="100000" sheet="1" objects="1" scenarios="1"/>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7" tint="0.39997558519241921"/>
  </sheetPr>
  <dimension ref="A1:AE1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166</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67</v>
      </c>
      <c r="B2" s="18" t="s">
        <v>142</v>
      </c>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67</v>
      </c>
      <c r="C6" s="33">
        <v>1.4831921800000001E-3</v>
      </c>
      <c r="D6" s="33">
        <v>1.4797761800000001E-3</v>
      </c>
      <c r="E6" s="33">
        <v>8.8972459051400019</v>
      </c>
      <c r="F6" s="33">
        <v>769.77581979374997</v>
      </c>
      <c r="G6" s="33">
        <v>1.5093835600000001E-3</v>
      </c>
      <c r="H6" s="33">
        <v>1.5005293899999998E-3</v>
      </c>
      <c r="I6" s="33">
        <v>1.4987279499999993E-3</v>
      </c>
      <c r="J6" s="33">
        <v>83.620277462700017</v>
      </c>
      <c r="K6" s="33">
        <v>1.4952803599999997E-3</v>
      </c>
      <c r="L6" s="33">
        <v>1.4942389900000001E-3</v>
      </c>
      <c r="M6" s="33">
        <v>1.4970523199999998E-3</v>
      </c>
      <c r="N6" s="33">
        <v>4573.4073394316501</v>
      </c>
      <c r="O6" s="33">
        <v>32.177158923130001</v>
      </c>
      <c r="P6" s="33">
        <v>21.360224509309997</v>
      </c>
      <c r="Q6" s="33">
        <v>58.491603947590008</v>
      </c>
      <c r="R6" s="33">
        <v>55.911113120970001</v>
      </c>
      <c r="S6" s="33">
        <v>25849.10341</v>
      </c>
      <c r="T6" s="33">
        <v>14.55474431739</v>
      </c>
      <c r="U6" s="33">
        <v>16022.71613244215</v>
      </c>
      <c r="V6" s="33">
        <v>864.58056138122993</v>
      </c>
      <c r="W6" s="33">
        <v>29163.954876872551</v>
      </c>
      <c r="X6" s="33">
        <v>38.306119477319989</v>
      </c>
      <c r="Y6" s="33">
        <v>7567.8832323352699</v>
      </c>
      <c r="Z6" s="33">
        <v>16729.000981603578</v>
      </c>
      <c r="AA6" s="33">
        <v>13226.445761584349</v>
      </c>
      <c r="AB6" s="33">
        <v>3050.8202152047197</v>
      </c>
      <c r="AC6" s="33">
        <v>148.85170034076992</v>
      </c>
      <c r="AD6" s="33">
        <v>2069.43648508363</v>
      </c>
      <c r="AE6" s="33">
        <v>1.6297721800000002E-3</v>
      </c>
    </row>
    <row r="7" spans="1:31">
      <c r="A7" s="29" t="s">
        <v>131</v>
      </c>
      <c r="B7" s="29" t="s">
        <v>67</v>
      </c>
      <c r="C7" s="33">
        <v>1.4805898099999992E-3</v>
      </c>
      <c r="D7" s="33">
        <v>1.4777242899999998E-3</v>
      </c>
      <c r="E7" s="33">
        <v>1.4833529899999991E-3</v>
      </c>
      <c r="F7" s="33">
        <v>1.4977160000000001E-3</v>
      </c>
      <c r="G7" s="33">
        <v>1.5032398899999999E-3</v>
      </c>
      <c r="H7" s="33">
        <v>1.4984053999999999E-3</v>
      </c>
      <c r="I7" s="33">
        <v>1.4958871599999996E-3</v>
      </c>
      <c r="J7" s="33">
        <v>95.2145070909</v>
      </c>
      <c r="K7" s="33">
        <v>1.4934573900000001E-3</v>
      </c>
      <c r="L7" s="33">
        <v>1.4928205499999999E-3</v>
      </c>
      <c r="M7" s="33">
        <v>1.49915426E-3</v>
      </c>
      <c r="N7" s="33">
        <v>977.22306271994989</v>
      </c>
      <c r="O7" s="33">
        <v>21953.775420000002</v>
      </c>
      <c r="P7" s="33">
        <v>529.08028966219001</v>
      </c>
      <c r="Q7" s="33">
        <v>3137.8657918931303</v>
      </c>
      <c r="R7" s="33">
        <v>2027.8469727069598</v>
      </c>
      <c r="S7" s="33">
        <v>54817.457249999999</v>
      </c>
      <c r="T7" s="33">
        <v>460.04564504102001</v>
      </c>
      <c r="U7" s="33">
        <v>16499.508282249561</v>
      </c>
      <c r="V7" s="33">
        <v>7973.3060615126697</v>
      </c>
      <c r="W7" s="33">
        <v>8384.27564414275</v>
      </c>
      <c r="X7" s="33">
        <v>9314.0306217669095</v>
      </c>
      <c r="Y7" s="33">
        <v>7590.3637722103404</v>
      </c>
      <c r="Z7" s="33">
        <v>13474.913941647619</v>
      </c>
      <c r="AA7" s="33">
        <v>5135.7590832937603</v>
      </c>
      <c r="AB7" s="33">
        <v>66876.7932</v>
      </c>
      <c r="AC7" s="33">
        <v>2941.7617744927197</v>
      </c>
      <c r="AD7" s="33">
        <v>5566.24642580605</v>
      </c>
      <c r="AE7" s="33">
        <v>22003.17384160433</v>
      </c>
    </row>
    <row r="8" spans="1:31">
      <c r="A8" s="29" t="s">
        <v>132</v>
      </c>
      <c r="B8" s="29" t="s">
        <v>67</v>
      </c>
      <c r="C8" s="33">
        <v>1.4674395300000001E-3</v>
      </c>
      <c r="D8" s="33">
        <v>1.4589121599999999E-3</v>
      </c>
      <c r="E8" s="33">
        <v>1.46936138E-3</v>
      </c>
      <c r="F8" s="33">
        <v>1.4801499099999999E-3</v>
      </c>
      <c r="G8" s="33">
        <v>1.4900705299999999E-3</v>
      </c>
      <c r="H8" s="33">
        <v>1.4808167500000001E-3</v>
      </c>
      <c r="I8" s="33">
        <v>1.4839197299999999E-3</v>
      </c>
      <c r="J8" s="33">
        <v>1.4839101699999999E-3</v>
      </c>
      <c r="K8" s="33">
        <v>1.47810201E-3</v>
      </c>
      <c r="L8" s="33">
        <v>1.4762445399999998E-3</v>
      </c>
      <c r="M8" s="33">
        <v>1.48150639E-3</v>
      </c>
      <c r="N8" s="33">
        <v>1542.1691999509801</v>
      </c>
      <c r="O8" s="33">
        <v>1.5277157099999991E-3</v>
      </c>
      <c r="P8" s="33">
        <v>1.5324398099999998E-3</v>
      </c>
      <c r="Q8" s="33">
        <v>0.50232668624999999</v>
      </c>
      <c r="R8" s="33">
        <v>1.52182046E-3</v>
      </c>
      <c r="S8" s="33">
        <v>1564.4997639191699</v>
      </c>
      <c r="T8" s="33">
        <v>1.5613326400000002E-3</v>
      </c>
      <c r="U8" s="33">
        <v>8108.4106218198503</v>
      </c>
      <c r="V8" s="33">
        <v>247.08863384084</v>
      </c>
      <c r="W8" s="33">
        <v>17564.526723702958</v>
      </c>
      <c r="X8" s="33">
        <v>1.5895258399999999E-3</v>
      </c>
      <c r="Y8" s="33">
        <v>881.80966910090001</v>
      </c>
      <c r="Z8" s="33">
        <v>11116.99005211341</v>
      </c>
      <c r="AA8" s="33">
        <v>1991.2715691628503</v>
      </c>
      <c r="AB8" s="33">
        <v>1685.3042965741699</v>
      </c>
      <c r="AC8" s="33">
        <v>167.21951711493</v>
      </c>
      <c r="AD8" s="33">
        <v>2231.9911511696596</v>
      </c>
      <c r="AE8" s="33">
        <v>65.798948081019986</v>
      </c>
    </row>
    <row r="9" spans="1:31">
      <c r="A9" s="29" t="s">
        <v>133</v>
      </c>
      <c r="B9" s="29" t="s">
        <v>67</v>
      </c>
      <c r="C9" s="33">
        <v>1.4839964899999989E-3</v>
      </c>
      <c r="D9" s="33">
        <v>1.4709927099999991E-3</v>
      </c>
      <c r="E9" s="33">
        <v>1.5130991099999997E-3</v>
      </c>
      <c r="F9" s="33">
        <v>1.4921006999999999E-3</v>
      </c>
      <c r="G9" s="33">
        <v>1.5053102100000002E-3</v>
      </c>
      <c r="H9" s="33">
        <v>1.491602859999999E-3</v>
      </c>
      <c r="I9" s="33">
        <v>1.49361678E-3</v>
      </c>
      <c r="J9" s="33">
        <v>1.4952454699999999E-3</v>
      </c>
      <c r="K9" s="33">
        <v>1.4881427299999999E-3</v>
      </c>
      <c r="L9" s="33">
        <v>1.486460359999999E-3</v>
      </c>
      <c r="M9" s="33">
        <v>1.49632276E-3</v>
      </c>
      <c r="N9" s="33">
        <v>1684.8625162132</v>
      </c>
      <c r="O9" s="33">
        <v>1.5459961E-3</v>
      </c>
      <c r="P9" s="33">
        <v>1.5492818599999992E-3</v>
      </c>
      <c r="Q9" s="33">
        <v>121.14496107431991</v>
      </c>
      <c r="R9" s="33">
        <v>1985.36862246647</v>
      </c>
      <c r="S9" s="33">
        <v>2666.6626748195495</v>
      </c>
      <c r="T9" s="33">
        <v>13.920448093700001</v>
      </c>
      <c r="U9" s="33">
        <v>4525.1090606652706</v>
      </c>
      <c r="V9" s="33">
        <v>595.24284083207999</v>
      </c>
      <c r="W9" s="33">
        <v>5932.2390594959097</v>
      </c>
      <c r="X9" s="33">
        <v>1.5940969300000001E-3</v>
      </c>
      <c r="Y9" s="33">
        <v>1879.5024134652899</v>
      </c>
      <c r="Z9" s="33">
        <v>4649.4602494890596</v>
      </c>
      <c r="AA9" s="33">
        <v>4475.6646522218998</v>
      </c>
      <c r="AB9" s="33">
        <v>1684.4130852463202</v>
      </c>
      <c r="AC9" s="33">
        <v>173.66437054015998</v>
      </c>
      <c r="AD9" s="33">
        <v>1245.7962490546799</v>
      </c>
      <c r="AE9" s="33">
        <v>1.6053125200000001E-3</v>
      </c>
    </row>
    <row r="10" spans="1:31">
      <c r="A10" s="29" t="s">
        <v>134</v>
      </c>
      <c r="B10" s="29" t="s">
        <v>67</v>
      </c>
      <c r="C10" s="33">
        <v>1.2210720400000002E-3</v>
      </c>
      <c r="D10" s="33">
        <v>1.21577025E-3</v>
      </c>
      <c r="E10" s="33">
        <v>1.2226665E-3</v>
      </c>
      <c r="F10" s="33">
        <v>1.2193825099999999E-3</v>
      </c>
      <c r="G10" s="33">
        <v>1.2180673899999999E-3</v>
      </c>
      <c r="H10" s="33">
        <v>1.2186073099999999E-3</v>
      </c>
      <c r="I10" s="33">
        <v>1.2248385699999999E-3</v>
      </c>
      <c r="J10" s="33">
        <v>1.2237306400000002E-3</v>
      </c>
      <c r="K10" s="33">
        <v>1.22236533E-3</v>
      </c>
      <c r="L10" s="33">
        <v>1.2220714999999999E-3</v>
      </c>
      <c r="M10" s="33">
        <v>1.22345874E-3</v>
      </c>
      <c r="N10" s="33">
        <v>263.64465945360001</v>
      </c>
      <c r="O10" s="33">
        <v>1.2289018999999998E-3</v>
      </c>
      <c r="P10" s="33">
        <v>1.2278655300000001E-3</v>
      </c>
      <c r="Q10" s="33">
        <v>1.2254197300000001E-3</v>
      </c>
      <c r="R10" s="33">
        <v>1.2203662700000003E-3</v>
      </c>
      <c r="S10" s="33">
        <v>1.2243959600000002E-3</v>
      </c>
      <c r="T10" s="33">
        <v>1.2207594699999999E-3</v>
      </c>
      <c r="U10" s="33">
        <v>1290.6860749100101</v>
      </c>
      <c r="V10" s="33">
        <v>1.2199322299999999E-3</v>
      </c>
      <c r="W10" s="33">
        <v>709.80783004059015</v>
      </c>
      <c r="X10" s="33">
        <v>1.2211754599999992E-3</v>
      </c>
      <c r="Y10" s="33">
        <v>13.262665931879999</v>
      </c>
      <c r="Z10" s="33">
        <v>22.666552830490005</v>
      </c>
      <c r="AA10" s="33">
        <v>1.20820335E-3</v>
      </c>
      <c r="AB10" s="33">
        <v>16.545581403329997</v>
      </c>
      <c r="AC10" s="33">
        <v>26.458570377240001</v>
      </c>
      <c r="AD10" s="33">
        <v>116.92342885983001</v>
      </c>
      <c r="AE10" s="33">
        <v>1.2078552600000001E-3</v>
      </c>
    </row>
    <row r="11" spans="1:31">
      <c r="A11" s="23" t="s">
        <v>40</v>
      </c>
      <c r="B11" s="23" t="s">
        <v>153</v>
      </c>
      <c r="C11" s="35">
        <v>7.1362900499999972E-3</v>
      </c>
      <c r="D11" s="35">
        <v>7.1031755899999983E-3</v>
      </c>
      <c r="E11" s="35">
        <v>8.9029343851200018</v>
      </c>
      <c r="F11" s="35">
        <v>769.78150914287005</v>
      </c>
      <c r="G11" s="35">
        <v>7.22607158E-3</v>
      </c>
      <c r="H11" s="35">
        <v>7.189961709999998E-3</v>
      </c>
      <c r="I11" s="35">
        <v>7.1969901899999987E-3</v>
      </c>
      <c r="J11" s="35">
        <v>178.83898743988001</v>
      </c>
      <c r="K11" s="35">
        <v>7.1773478199999999E-3</v>
      </c>
      <c r="L11" s="35">
        <v>7.1718359399999976E-3</v>
      </c>
      <c r="M11" s="35">
        <v>7.1974944699999995E-3</v>
      </c>
      <c r="N11" s="35">
        <v>9041.3067777693796</v>
      </c>
      <c r="O11" s="35">
        <v>21985.95688153684</v>
      </c>
      <c r="P11" s="35">
        <v>550.44482375870007</v>
      </c>
      <c r="Q11" s="35">
        <v>3318.0059090210202</v>
      </c>
      <c r="R11" s="35">
        <v>4069.1294504811294</v>
      </c>
      <c r="S11" s="35">
        <v>84897.724323134695</v>
      </c>
      <c r="T11" s="35">
        <v>488.52361954421997</v>
      </c>
      <c r="U11" s="35">
        <v>46446.430172086846</v>
      </c>
      <c r="V11" s="35">
        <v>9680.2193174990498</v>
      </c>
      <c r="W11" s="35">
        <v>61754.804134254759</v>
      </c>
      <c r="X11" s="35">
        <v>9352.3411460424595</v>
      </c>
      <c r="Y11" s="35">
        <v>17932.821753043681</v>
      </c>
      <c r="Z11" s="35">
        <v>45993.031777684155</v>
      </c>
      <c r="AA11" s="35">
        <v>24829.142274466212</v>
      </c>
      <c r="AB11" s="35">
        <v>73313.87637842854</v>
      </c>
      <c r="AC11" s="35">
        <v>3457.9559328658197</v>
      </c>
      <c r="AD11" s="35">
        <v>11230.39373997385</v>
      </c>
      <c r="AE11" s="35">
        <v>22068.977232625311</v>
      </c>
    </row>
  </sheetData>
  <sheetProtection algorithmName="SHA-512" hashValue="dP2abqssVzjVZxkAcKpv6nuZBOMQNS55jfvOgQQDH4bDIGgyGkE1Ptkhr/yyP1dH9PyydyRgShAVmsHsZUe62Q==" saltValue="WIfk9kx1ZjXxxDD7rTCI1Q==" spinCount="100000" sheet="1" objects="1" scenarios="1"/>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7" tint="0.39997558519241921"/>
  </sheetPr>
  <dimension ref="A1:AE11"/>
  <sheetViews>
    <sheetView zoomScale="85" zoomScaleNormal="85" workbookViewId="0"/>
  </sheetViews>
  <sheetFormatPr defaultColWidth="9.140625" defaultRowHeight="15"/>
  <cols>
    <col min="1" max="1" width="16" style="28" customWidth="1"/>
    <col min="2" max="2" width="30.5703125" style="28" customWidth="1"/>
    <col min="3" max="31" width="9.42578125" style="28" customWidth="1"/>
    <col min="32" max="16384" width="9.140625" style="28"/>
  </cols>
  <sheetData>
    <row r="1" spans="1:31" ht="23.25" customHeight="1">
      <c r="A1" s="27" t="s">
        <v>167</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75</v>
      </c>
      <c r="B2" s="18" t="s">
        <v>142</v>
      </c>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75</v>
      </c>
      <c r="C6" s="33">
        <v>0</v>
      </c>
      <c r="D6" s="33">
        <v>0</v>
      </c>
      <c r="E6" s="33">
        <v>0</v>
      </c>
      <c r="F6" s="33">
        <v>0</v>
      </c>
      <c r="G6" s="33">
        <v>0</v>
      </c>
      <c r="H6" s="33">
        <v>0</v>
      </c>
      <c r="I6" s="33">
        <v>0</v>
      </c>
      <c r="J6" s="33">
        <v>0</v>
      </c>
      <c r="K6" s="33">
        <v>0</v>
      </c>
      <c r="L6" s="33">
        <v>0</v>
      </c>
      <c r="M6" s="33">
        <v>0</v>
      </c>
      <c r="N6" s="33">
        <v>0</v>
      </c>
      <c r="O6" s="33">
        <v>0</v>
      </c>
      <c r="P6" s="33">
        <v>0</v>
      </c>
      <c r="Q6" s="33">
        <v>0</v>
      </c>
      <c r="R6" s="33">
        <v>0</v>
      </c>
      <c r="S6" s="33">
        <v>0</v>
      </c>
      <c r="T6" s="33">
        <v>0</v>
      </c>
      <c r="U6" s="33">
        <v>0</v>
      </c>
      <c r="V6" s="33">
        <v>0</v>
      </c>
      <c r="W6" s="33">
        <v>0</v>
      </c>
      <c r="X6" s="33">
        <v>0</v>
      </c>
      <c r="Y6" s="33">
        <v>0</v>
      </c>
      <c r="Z6" s="33">
        <v>0</v>
      </c>
      <c r="AA6" s="33">
        <v>0</v>
      </c>
      <c r="AB6" s="33">
        <v>0</v>
      </c>
      <c r="AC6" s="33">
        <v>0</v>
      </c>
      <c r="AD6" s="33">
        <v>0</v>
      </c>
      <c r="AE6" s="33">
        <v>0</v>
      </c>
    </row>
    <row r="7" spans="1:31">
      <c r="A7" s="29" t="s">
        <v>131</v>
      </c>
      <c r="B7" s="29" t="s">
        <v>75</v>
      </c>
      <c r="C7" s="33">
        <v>0</v>
      </c>
      <c r="D7" s="33">
        <v>0</v>
      </c>
      <c r="E7" s="33">
        <v>0</v>
      </c>
      <c r="F7" s="33">
        <v>0</v>
      </c>
      <c r="G7" s="33">
        <v>0</v>
      </c>
      <c r="H7" s="33">
        <v>0</v>
      </c>
      <c r="I7" s="33">
        <v>0</v>
      </c>
      <c r="J7" s="33">
        <v>0</v>
      </c>
      <c r="K7" s="33">
        <v>0</v>
      </c>
      <c r="L7" s="33">
        <v>0</v>
      </c>
      <c r="M7" s="33">
        <v>0</v>
      </c>
      <c r="N7" s="33">
        <v>0</v>
      </c>
      <c r="O7" s="33">
        <v>0</v>
      </c>
      <c r="P7" s="33">
        <v>0</v>
      </c>
      <c r="Q7" s="33">
        <v>0</v>
      </c>
      <c r="R7" s="33">
        <v>0</v>
      </c>
      <c r="S7" s="33">
        <v>0</v>
      </c>
      <c r="T7" s="33">
        <v>0</v>
      </c>
      <c r="U7" s="33">
        <v>0</v>
      </c>
      <c r="V7" s="33">
        <v>0</v>
      </c>
      <c r="W7" s="33">
        <v>0</v>
      </c>
      <c r="X7" s="33">
        <v>0</v>
      </c>
      <c r="Y7" s="33">
        <v>0</v>
      </c>
      <c r="Z7" s="33">
        <v>0</v>
      </c>
      <c r="AA7" s="33">
        <v>0</v>
      </c>
      <c r="AB7" s="33">
        <v>0</v>
      </c>
      <c r="AC7" s="33">
        <v>0</v>
      </c>
      <c r="AD7" s="33">
        <v>0</v>
      </c>
      <c r="AE7" s="33">
        <v>0</v>
      </c>
    </row>
    <row r="8" spans="1:31">
      <c r="A8" s="29" t="s">
        <v>132</v>
      </c>
      <c r="B8" s="29" t="s">
        <v>75</v>
      </c>
      <c r="C8" s="33">
        <v>0</v>
      </c>
      <c r="D8" s="33">
        <v>0</v>
      </c>
      <c r="E8" s="33">
        <v>0</v>
      </c>
      <c r="F8" s="33">
        <v>4980.0017509932095</v>
      </c>
      <c r="G8" s="33">
        <v>4751.91006584977</v>
      </c>
      <c r="H8" s="33">
        <v>5179.56064534495</v>
      </c>
      <c r="I8" s="33">
        <v>5474.3054865089198</v>
      </c>
      <c r="J8" s="33">
        <v>5486.7599903445507</v>
      </c>
      <c r="K8" s="33">
        <v>5235.4580039696093</v>
      </c>
      <c r="L8" s="33">
        <v>4995.6660323332608</v>
      </c>
      <c r="M8" s="33">
        <v>5441.5026680785204</v>
      </c>
      <c r="N8" s="33">
        <v>5605.5370176894003</v>
      </c>
      <c r="O8" s="33">
        <v>5348.7948620779698</v>
      </c>
      <c r="P8" s="33">
        <v>5103.8118892638304</v>
      </c>
      <c r="Q8" s="33">
        <v>4883.0784907692996</v>
      </c>
      <c r="R8" s="33">
        <v>4646.3969465155396</v>
      </c>
      <c r="S8" s="33">
        <v>5449.9039282782196</v>
      </c>
      <c r="T8" s="33">
        <v>5200.2900058287105</v>
      </c>
      <c r="U8" s="33">
        <v>4975.3840510151394</v>
      </c>
      <c r="V8" s="33">
        <v>4734.2284802669401</v>
      </c>
      <c r="W8" s="33">
        <v>4517.3935862424905</v>
      </c>
      <c r="X8" s="33">
        <v>4310.4900614923799</v>
      </c>
      <c r="Y8" s="33">
        <v>4124.0668270366605</v>
      </c>
      <c r="Z8" s="33">
        <v>3924.1743806887598</v>
      </c>
      <c r="AA8" s="33">
        <v>3744.4412014565396</v>
      </c>
      <c r="AB8" s="33">
        <v>3572.9400763032399</v>
      </c>
      <c r="AC8" s="33">
        <v>3483.75338158979</v>
      </c>
      <c r="AD8" s="33">
        <v>3580.3726788982799</v>
      </c>
      <c r="AE8" s="33">
        <v>3416.3861619627901</v>
      </c>
    </row>
    <row r="9" spans="1:31">
      <c r="A9" s="29" t="s">
        <v>133</v>
      </c>
      <c r="B9" s="29" t="s">
        <v>75</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134</v>
      </c>
      <c r="B10" s="29" t="s">
        <v>75</v>
      </c>
      <c r="C10" s="33">
        <v>1255.4348480799702</v>
      </c>
      <c r="D10" s="33">
        <v>1411.7257082701699</v>
      </c>
      <c r="E10" s="33">
        <v>1564.22032819933</v>
      </c>
      <c r="F10" s="33">
        <v>1044.3521633999999</v>
      </c>
      <c r="G10" s="33">
        <v>1078.4489466</v>
      </c>
      <c r="H10" s="33">
        <v>1608.7726210000001</v>
      </c>
      <c r="I10" s="33">
        <v>2183.1629659999999</v>
      </c>
      <c r="J10" s="33">
        <v>1839.6338199999998</v>
      </c>
      <c r="K10" s="33">
        <v>2351.3797100000002</v>
      </c>
      <c r="L10" s="33">
        <v>2516.1130599999997</v>
      </c>
      <c r="M10" s="33">
        <v>2293.8964700000001</v>
      </c>
      <c r="N10" s="33">
        <v>1843.4033399999998</v>
      </c>
      <c r="O10" s="33">
        <v>1927.2179599999999</v>
      </c>
      <c r="P10" s="33">
        <v>1893.8957700000001</v>
      </c>
      <c r="Q10" s="33">
        <v>2150.5418599999998</v>
      </c>
      <c r="R10" s="33">
        <v>2306.8775900000001</v>
      </c>
      <c r="S10" s="33">
        <v>2065.27792</v>
      </c>
      <c r="T10" s="33">
        <v>2223.5402300000001</v>
      </c>
      <c r="U10" s="33">
        <v>2330.48101</v>
      </c>
      <c r="V10" s="33">
        <v>2193.5075200000001</v>
      </c>
      <c r="W10" s="33">
        <v>2188.3975300000002</v>
      </c>
      <c r="X10" s="33">
        <v>1935.04413</v>
      </c>
      <c r="Y10" s="33">
        <v>1718.8076400000002</v>
      </c>
      <c r="Z10" s="33">
        <v>1644.1362239999999</v>
      </c>
      <c r="AA10" s="33">
        <v>1572.6950300000001</v>
      </c>
      <c r="AB10" s="33">
        <v>1454.4294199999999</v>
      </c>
      <c r="AC10" s="33">
        <v>1392.21876</v>
      </c>
      <c r="AD10" s="33">
        <v>1299.1739100000002</v>
      </c>
      <c r="AE10" s="33">
        <v>1344.3784599999999</v>
      </c>
    </row>
    <row r="11" spans="1:31">
      <c r="A11" s="23" t="s">
        <v>40</v>
      </c>
      <c r="B11" s="23" t="s">
        <v>153</v>
      </c>
      <c r="C11" s="35">
        <v>1255.4348480799702</v>
      </c>
      <c r="D11" s="35">
        <v>1411.7257082701699</v>
      </c>
      <c r="E11" s="35">
        <v>1564.22032819933</v>
      </c>
      <c r="F11" s="35">
        <v>6024.3539143932094</v>
      </c>
      <c r="G11" s="35">
        <v>5830.3590124497696</v>
      </c>
      <c r="H11" s="35">
        <v>6788.3332663449501</v>
      </c>
      <c r="I11" s="35">
        <v>7657.4684525089197</v>
      </c>
      <c r="J11" s="35">
        <v>7326.3938103445507</v>
      </c>
      <c r="K11" s="35">
        <v>7586.8377139696095</v>
      </c>
      <c r="L11" s="35">
        <v>7511.7790923332605</v>
      </c>
      <c r="M11" s="35">
        <v>7735.399138078521</v>
      </c>
      <c r="N11" s="35">
        <v>7448.9403576894001</v>
      </c>
      <c r="O11" s="35">
        <v>7276.0128220779698</v>
      </c>
      <c r="P11" s="35">
        <v>6997.7076592638305</v>
      </c>
      <c r="Q11" s="35">
        <v>7033.620350769299</v>
      </c>
      <c r="R11" s="35">
        <v>6953.2745365155397</v>
      </c>
      <c r="S11" s="35">
        <v>7515.1818482782201</v>
      </c>
      <c r="T11" s="35">
        <v>7423.830235828711</v>
      </c>
      <c r="U11" s="35">
        <v>7305.8650610151399</v>
      </c>
      <c r="V11" s="35">
        <v>6927.7360002669402</v>
      </c>
      <c r="W11" s="35">
        <v>6705.7911162424907</v>
      </c>
      <c r="X11" s="35">
        <v>6245.5341914923802</v>
      </c>
      <c r="Y11" s="35">
        <v>5842.8744670366605</v>
      </c>
      <c r="Z11" s="35">
        <v>5568.3106046887597</v>
      </c>
      <c r="AA11" s="35">
        <v>5317.1362314565395</v>
      </c>
      <c r="AB11" s="35">
        <v>5027.3694963032394</v>
      </c>
      <c r="AC11" s="35">
        <v>4875.9721415897902</v>
      </c>
      <c r="AD11" s="35">
        <v>4879.5465888982799</v>
      </c>
      <c r="AE11" s="35">
        <v>4760.7646219627895</v>
      </c>
    </row>
  </sheetData>
  <sheetProtection algorithmName="SHA-512" hashValue="hjW9LW3y9jyVBrJlRl6tVpeYy2zENtof//NJa0x92f3yyacBIqmlDOwPucRhR+0VOF2sZVE7NMCAEsbyhKTMCQ==" saltValue="kd3tS+yt6qb7r+w+dO3L6g==" spinCount="100000" sheet="1" objects="1" scenarios="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1">
    <tabColor theme="7" tint="0.39997558519241921"/>
  </sheetPr>
  <dimension ref="A1:AE1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168</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79</v>
      </c>
      <c r="B2" s="18" t="s">
        <v>142</v>
      </c>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79</v>
      </c>
      <c r="C6" s="33">
        <v>4.3720278748142022E-5</v>
      </c>
      <c r="D6" s="33">
        <v>480.01907915620603</v>
      </c>
      <c r="E6" s="33">
        <v>1580.4958629850187</v>
      </c>
      <c r="F6" s="33">
        <v>2595.402159474866</v>
      </c>
      <c r="G6" s="33">
        <v>3498.330993155515</v>
      </c>
      <c r="H6" s="33">
        <v>4366.3654941452223</v>
      </c>
      <c r="I6" s="33">
        <v>5161.3181174646006</v>
      </c>
      <c r="J6" s="33">
        <v>5847.2585887794858</v>
      </c>
      <c r="K6" s="33">
        <v>14444.278021254589</v>
      </c>
      <c r="L6" s="33">
        <v>13782.708030061061</v>
      </c>
      <c r="M6" s="33">
        <v>13186.623368255008</v>
      </c>
      <c r="N6" s="33">
        <v>12547.471163968801</v>
      </c>
      <c r="O6" s="33">
        <v>11972.777823447957</v>
      </c>
      <c r="P6" s="33">
        <v>11424.40631553562</v>
      </c>
      <c r="Q6" s="33">
        <v>10930.315216541248</v>
      </c>
      <c r="R6" s="33">
        <v>10400.525682913356</v>
      </c>
      <c r="S6" s="33">
        <v>10114.480402810535</v>
      </c>
      <c r="T6" s="33">
        <v>10121.108620054023</v>
      </c>
      <c r="U6" s="33">
        <v>10497.786709328657</v>
      </c>
      <c r="V6" s="33">
        <v>10128.125917487325</v>
      </c>
      <c r="W6" s="33">
        <v>11048.034849950298</v>
      </c>
      <c r="X6" s="33">
        <v>12689.985782673864</v>
      </c>
      <c r="Y6" s="33">
        <v>12141.159974569244</v>
      </c>
      <c r="Z6" s="33">
        <v>11552.681109013056</v>
      </c>
      <c r="AA6" s="33">
        <v>11334.415981314574</v>
      </c>
      <c r="AB6" s="33">
        <v>12392.167112583425</v>
      </c>
      <c r="AC6" s="33">
        <v>12125.055266983847</v>
      </c>
      <c r="AD6" s="33">
        <v>12262.077671199295</v>
      </c>
      <c r="AE6" s="33">
        <v>12359.155319320276</v>
      </c>
    </row>
    <row r="7" spans="1:31">
      <c r="A7" s="29" t="s">
        <v>131</v>
      </c>
      <c r="B7" s="29" t="s">
        <v>79</v>
      </c>
      <c r="C7" s="33">
        <v>1.7254710591113926E-4</v>
      </c>
      <c r="D7" s="33">
        <v>1.7865979999249137E-4</v>
      </c>
      <c r="E7" s="33">
        <v>1.7849755106017249E-4</v>
      </c>
      <c r="F7" s="33">
        <v>245.32951041874571</v>
      </c>
      <c r="G7" s="33">
        <v>1202.0846236539885</v>
      </c>
      <c r="H7" s="33">
        <v>1147.0273141706443</v>
      </c>
      <c r="I7" s="33">
        <v>1280.3232109361729</v>
      </c>
      <c r="J7" s="33">
        <v>1385.8815499838081</v>
      </c>
      <c r="K7" s="33">
        <v>2197.7817871191792</v>
      </c>
      <c r="L7" s="33">
        <v>2097.1200250421743</v>
      </c>
      <c r="M7" s="33">
        <v>2006.4222406758972</v>
      </c>
      <c r="N7" s="33">
        <v>1909.1714770212934</v>
      </c>
      <c r="O7" s="33">
        <v>1821.7285368566932</v>
      </c>
      <c r="P7" s="33">
        <v>1738.2905921683985</v>
      </c>
      <c r="Q7" s="33">
        <v>1770.2081977393468</v>
      </c>
      <c r="R7" s="33">
        <v>1684.4066820058913</v>
      </c>
      <c r="S7" s="33">
        <v>2852.4693824732817</v>
      </c>
      <c r="T7" s="33">
        <v>2721.8219288834807</v>
      </c>
      <c r="U7" s="33">
        <v>2604.1065787335642</v>
      </c>
      <c r="V7" s="33">
        <v>2487.799772395947</v>
      </c>
      <c r="W7" s="33">
        <v>2784.031614044211</v>
      </c>
      <c r="X7" s="33">
        <v>4921.0374554254686</v>
      </c>
      <c r="Y7" s="33">
        <v>4708.2088286215403</v>
      </c>
      <c r="Z7" s="33">
        <v>4976.6574773269831</v>
      </c>
      <c r="AA7" s="33">
        <v>5088.6444582897229</v>
      </c>
      <c r="AB7" s="33">
        <v>6233.6146210428942</v>
      </c>
      <c r="AC7" s="33">
        <v>5964.0186856788896</v>
      </c>
      <c r="AD7" s="33">
        <v>5674.9442515592609</v>
      </c>
      <c r="AE7" s="33">
        <v>6726.355138578283</v>
      </c>
    </row>
    <row r="8" spans="1:31">
      <c r="A8" s="29" t="s">
        <v>132</v>
      </c>
      <c r="B8" s="29" t="s">
        <v>79</v>
      </c>
      <c r="C8" s="33">
        <v>6.6199868745228337E-5</v>
      </c>
      <c r="D8" s="33">
        <v>6.5769765546090916E-5</v>
      </c>
      <c r="E8" s="33">
        <v>6.6696072776217669E-5</v>
      </c>
      <c r="F8" s="33">
        <v>9.0237077017751806E-5</v>
      </c>
      <c r="G8" s="33">
        <v>8.610408108952904E-5</v>
      </c>
      <c r="H8" s="33">
        <v>8.2160382686306309E-5</v>
      </c>
      <c r="I8" s="33">
        <v>8.6513577813691618E-5</v>
      </c>
      <c r="J8" s="33">
        <v>9.391913381755737E-5</v>
      </c>
      <c r="K8" s="33">
        <v>9.1088324567071115E-5</v>
      </c>
      <c r="L8" s="33">
        <v>9.1820505471241576E-5</v>
      </c>
      <c r="M8" s="33">
        <v>9.3616728171102591E-5</v>
      </c>
      <c r="N8" s="33">
        <v>2.018151926056802E-4</v>
      </c>
      <c r="O8" s="33">
        <v>6.5757134419478771E-4</v>
      </c>
      <c r="P8" s="33">
        <v>6.7612950959696036E-4</v>
      </c>
      <c r="Q8" s="33">
        <v>6.5763614536609456E-4</v>
      </c>
      <c r="R8" s="33">
        <v>837.02887416525084</v>
      </c>
      <c r="S8" s="33">
        <v>2383.2511688346663</v>
      </c>
      <c r="T8" s="33">
        <v>2635.8419827692483</v>
      </c>
      <c r="U8" s="33">
        <v>2521.8451711933421</v>
      </c>
      <c r="V8" s="33">
        <v>2399.6120606160757</v>
      </c>
      <c r="W8" s="33">
        <v>2429.4430226461582</v>
      </c>
      <c r="X8" s="33">
        <v>2665.1627581811413</v>
      </c>
      <c r="Y8" s="33">
        <v>3428.066182304362</v>
      </c>
      <c r="Z8" s="33">
        <v>3261.908706263217</v>
      </c>
      <c r="AA8" s="33">
        <v>3628.7182669659574</v>
      </c>
      <c r="AB8" s="33">
        <v>4219.0282587058755</v>
      </c>
      <c r="AC8" s="33">
        <v>5035.2393635675844</v>
      </c>
      <c r="AD8" s="33">
        <v>6319.5695395714447</v>
      </c>
      <c r="AE8" s="33">
        <v>6397.5496024955992</v>
      </c>
    </row>
    <row r="9" spans="1:31">
      <c r="A9" s="29" t="s">
        <v>133</v>
      </c>
      <c r="B9" s="29" t="s">
        <v>79</v>
      </c>
      <c r="C9" s="33">
        <v>1.3184135280835312E-4</v>
      </c>
      <c r="D9" s="33">
        <v>1.3548133574014203E-4</v>
      </c>
      <c r="E9" s="33">
        <v>1.5993655208532904E-4</v>
      </c>
      <c r="F9" s="33">
        <v>1.5622952735979692E-4</v>
      </c>
      <c r="G9" s="33">
        <v>1.4907397642900601E-4</v>
      </c>
      <c r="H9" s="33">
        <v>1.422461606580691E-4</v>
      </c>
      <c r="I9" s="33">
        <v>1.4428708445669291E-4</v>
      </c>
      <c r="J9" s="33">
        <v>1.6239352697499453E-4</v>
      </c>
      <c r="K9" s="33">
        <v>1.5754063190148504E-4</v>
      </c>
      <c r="L9" s="33">
        <v>1.5990985834860006E-4</v>
      </c>
      <c r="M9" s="33">
        <v>1.6275408153925265E-4</v>
      </c>
      <c r="N9" s="33">
        <v>405.43734066263937</v>
      </c>
      <c r="O9" s="33">
        <v>386.86780982357368</v>
      </c>
      <c r="P9" s="33">
        <v>369.14867463531937</v>
      </c>
      <c r="Q9" s="33">
        <v>1044.2916863942307</v>
      </c>
      <c r="R9" s="33">
        <v>1336.6575881990336</v>
      </c>
      <c r="S9" s="33">
        <v>2281.9754584827092</v>
      </c>
      <c r="T9" s="33">
        <v>2720.9990628326123</v>
      </c>
      <c r="U9" s="33">
        <v>2859.3090604356075</v>
      </c>
      <c r="V9" s="33">
        <v>2720.7190964369424</v>
      </c>
      <c r="W9" s="33">
        <v>2596.1060088181525</v>
      </c>
      <c r="X9" s="33">
        <v>2720.9678416182037</v>
      </c>
      <c r="Y9" s="33">
        <v>2603.289473083762</v>
      </c>
      <c r="Z9" s="33">
        <v>2477.1087106627733</v>
      </c>
      <c r="AA9" s="33">
        <v>2751.1402686131391</v>
      </c>
      <c r="AB9" s="33">
        <v>2922.0801794157937</v>
      </c>
      <c r="AC9" s="33">
        <v>2795.7039453815287</v>
      </c>
      <c r="AD9" s="33">
        <v>2960.4319721731367</v>
      </c>
      <c r="AE9" s="33">
        <v>2824.8397018039195</v>
      </c>
    </row>
    <row r="10" spans="1:31">
      <c r="A10" s="29" t="s">
        <v>134</v>
      </c>
      <c r="B10" s="29" t="s">
        <v>79</v>
      </c>
      <c r="C10" s="33">
        <v>6.1311171831558595E-5</v>
      </c>
      <c r="D10" s="33">
        <v>6.0164365707912103E-5</v>
      </c>
      <c r="E10" s="33">
        <v>187.54613694047248</v>
      </c>
      <c r="F10" s="33">
        <v>356.91193652538055</v>
      </c>
      <c r="G10" s="33">
        <v>510.13534711530781</v>
      </c>
      <c r="H10" s="33">
        <v>644.09137798165398</v>
      </c>
      <c r="I10" s="33">
        <v>766.75256411197699</v>
      </c>
      <c r="J10" s="33">
        <v>872.80981652588696</v>
      </c>
      <c r="K10" s="33">
        <v>969.49557882601698</v>
      </c>
      <c r="L10" s="33">
        <v>1059.772707728459</v>
      </c>
      <c r="M10" s="33">
        <v>1177.1672902681548</v>
      </c>
      <c r="N10" s="33">
        <v>1325.7772073601341</v>
      </c>
      <c r="O10" s="33">
        <v>1461.301968128359</v>
      </c>
      <c r="P10" s="33">
        <v>1581.6307450011741</v>
      </c>
      <c r="Q10" s="33">
        <v>1690.7438872830069</v>
      </c>
      <c r="R10" s="33">
        <v>1772.7985605620211</v>
      </c>
      <c r="S10" s="33">
        <v>1848.094343395866</v>
      </c>
      <c r="T10" s="33">
        <v>1912.7738537297291</v>
      </c>
      <c r="U10" s="33">
        <v>1983.4414129039519</v>
      </c>
      <c r="V10" s="33">
        <v>2033.7330779116562</v>
      </c>
      <c r="W10" s="33">
        <v>1940.584997234715</v>
      </c>
      <c r="X10" s="33">
        <v>1851.7032408989719</v>
      </c>
      <c r="Y10" s="33">
        <v>1771.6194215429421</v>
      </c>
      <c r="Z10" s="33">
        <v>1685.7494890171051</v>
      </c>
      <c r="AA10" s="33">
        <v>1608.539588116384</v>
      </c>
      <c r="AB10" s="33">
        <v>1534.8660185839572</v>
      </c>
      <c r="AC10" s="33">
        <v>1468.4850077107931</v>
      </c>
      <c r="AD10" s="33">
        <v>1397.3079213716139</v>
      </c>
      <c r="AE10" s="33">
        <v>1333.3090847474359</v>
      </c>
    </row>
    <row r="11" spans="1:31">
      <c r="A11" s="23" t="s">
        <v>40</v>
      </c>
      <c r="B11" s="23" t="s">
        <v>153</v>
      </c>
      <c r="C11" s="35">
        <v>4.7561977804442136E-4</v>
      </c>
      <c r="D11" s="35">
        <v>480.01951923147305</v>
      </c>
      <c r="E11" s="35">
        <v>1768.0424050556671</v>
      </c>
      <c r="F11" s="35">
        <v>3197.643852885597</v>
      </c>
      <c r="G11" s="35">
        <v>5210.5511991028679</v>
      </c>
      <c r="H11" s="35">
        <v>6157.4844107040635</v>
      </c>
      <c r="I11" s="35">
        <v>7208.3941233134137</v>
      </c>
      <c r="J11" s="35">
        <v>8105.9502116018421</v>
      </c>
      <c r="K11" s="35">
        <v>17611.555635828739</v>
      </c>
      <c r="L11" s="35">
        <v>16939.60101456206</v>
      </c>
      <c r="M11" s="35">
        <v>16370.213155569871</v>
      </c>
      <c r="N11" s="35">
        <v>16187.85739082806</v>
      </c>
      <c r="O11" s="35">
        <v>15642.676795827929</v>
      </c>
      <c r="P11" s="35">
        <v>15113.47700347002</v>
      </c>
      <c r="Q11" s="35">
        <v>15435.559645593976</v>
      </c>
      <c r="R11" s="35">
        <v>16031.417387845553</v>
      </c>
      <c r="S11" s="35">
        <v>19480.270755997059</v>
      </c>
      <c r="T11" s="35">
        <v>20112.545448269095</v>
      </c>
      <c r="U11" s="35">
        <v>20466.488932595123</v>
      </c>
      <c r="V11" s="35">
        <v>19769.989924847949</v>
      </c>
      <c r="W11" s="35">
        <v>20798.200492693533</v>
      </c>
      <c r="X11" s="35">
        <v>24848.85707879765</v>
      </c>
      <c r="Y11" s="35">
        <v>24652.343880121851</v>
      </c>
      <c r="Z11" s="35">
        <v>23954.105492283135</v>
      </c>
      <c r="AA11" s="35">
        <v>24411.458563299777</v>
      </c>
      <c r="AB11" s="35">
        <v>27301.756190331944</v>
      </c>
      <c r="AC11" s="35">
        <v>27388.502269322642</v>
      </c>
      <c r="AD11" s="35">
        <v>28614.33135587475</v>
      </c>
      <c r="AE11" s="35">
        <v>29641.208846945512</v>
      </c>
    </row>
  </sheetData>
  <sheetProtection algorithmName="SHA-512" hashValue="xQFRr4TGPKRVjzqB4U98zek5Qg0x2ZuCz7P0CqgSDpiKePdbZGFtBl5CHTQLadKvo1K2W5EW8QyjIiqGGD4VXA==" saltValue="tGcg5rFzLzJiL8+QSmlEhw=="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E600"/>
  </sheetPr>
  <dimension ref="A1:C32"/>
  <sheetViews>
    <sheetView showGridLines="0" zoomScale="85" zoomScaleNormal="85" workbookViewId="0"/>
  </sheetViews>
  <sheetFormatPr defaultRowHeight="15"/>
  <cols>
    <col min="1" max="1" width="11.5703125" bestFit="1" customWidth="1"/>
    <col min="2" max="2" width="3.7109375" bestFit="1" customWidth="1"/>
    <col min="3" max="3" width="37.5703125" customWidth="1"/>
    <col min="4" max="24" width="9.42578125" customWidth="1"/>
  </cols>
  <sheetData>
    <row r="1" spans="1:3">
      <c r="A1" s="2" t="s">
        <v>15</v>
      </c>
    </row>
    <row r="3" spans="1:3">
      <c r="A3" s="7">
        <v>44369</v>
      </c>
      <c r="B3" s="6">
        <v>1</v>
      </c>
      <c r="C3" t="s">
        <v>16</v>
      </c>
    </row>
    <row r="4" spans="1:3">
      <c r="A4" s="3"/>
      <c r="B4" s="6"/>
    </row>
    <row r="5" spans="1:3">
      <c r="A5" s="3"/>
      <c r="B5" s="6"/>
    </row>
    <row r="6" spans="1:3">
      <c r="A6" s="3"/>
      <c r="B6" s="6"/>
    </row>
    <row r="7" spans="1:3">
      <c r="A7" s="3"/>
      <c r="B7" s="6"/>
    </row>
    <row r="8" spans="1:3">
      <c r="A8" s="3"/>
      <c r="B8" s="6"/>
    </row>
    <row r="9" spans="1:3">
      <c r="A9" s="3"/>
      <c r="B9" s="6"/>
    </row>
    <row r="10" spans="1:3">
      <c r="A10" s="3"/>
      <c r="B10" s="6"/>
    </row>
    <row r="11" spans="1:3">
      <c r="A11" s="3"/>
      <c r="B11" s="6"/>
    </row>
    <row r="12" spans="1:3">
      <c r="A12" s="3"/>
      <c r="B12" s="3"/>
      <c r="C12" s="3"/>
    </row>
    <row r="13" spans="1:3">
      <c r="A13" s="3"/>
      <c r="B13" s="3"/>
      <c r="C13" s="3"/>
    </row>
    <row r="14" spans="1:3">
      <c r="A14" s="3"/>
      <c r="B14" s="3"/>
      <c r="C14" s="3"/>
    </row>
    <row r="15" spans="1:3">
      <c r="A15" s="3"/>
      <c r="B15" s="3"/>
      <c r="C15" s="3"/>
    </row>
    <row r="16" spans="1:3">
      <c r="A16" s="3"/>
      <c r="B16" s="3"/>
      <c r="C16" s="3"/>
    </row>
    <row r="17" spans="1:3">
      <c r="A17" s="3"/>
      <c r="B17" s="3"/>
      <c r="C17" s="3"/>
    </row>
    <row r="18" spans="1:3">
      <c r="A18" s="3"/>
      <c r="B18" s="3"/>
      <c r="C18" s="3"/>
    </row>
    <row r="19" spans="1:3">
      <c r="A19" s="3"/>
      <c r="B19" s="3"/>
      <c r="C19" s="3"/>
    </row>
    <row r="20" spans="1:3">
      <c r="A20" s="3"/>
      <c r="B20" s="3"/>
      <c r="C20" s="3"/>
    </row>
    <row r="21" spans="1:3">
      <c r="A21" s="3"/>
      <c r="B21" s="3"/>
      <c r="C21" s="3"/>
    </row>
    <row r="22" spans="1:3">
      <c r="A22" s="3"/>
      <c r="B22" s="3"/>
      <c r="C22" s="3"/>
    </row>
    <row r="23" spans="1:3">
      <c r="A23" s="3"/>
      <c r="B23" s="3"/>
      <c r="C23" s="3"/>
    </row>
    <row r="24" spans="1:3">
      <c r="A24" s="3"/>
      <c r="B24" s="3"/>
      <c r="C24" s="3"/>
    </row>
    <row r="25" spans="1:3">
      <c r="A25" s="3"/>
      <c r="B25" s="3"/>
      <c r="C25" s="3"/>
    </row>
    <row r="26" spans="1:3">
      <c r="A26" s="3"/>
      <c r="B26" s="3"/>
      <c r="C26" s="3"/>
    </row>
    <row r="27" spans="1:3">
      <c r="A27" s="3"/>
      <c r="B27" s="3"/>
      <c r="C27" s="3"/>
    </row>
    <row r="28" spans="1:3">
      <c r="A28" s="3"/>
      <c r="B28" s="3"/>
      <c r="C28" s="3"/>
    </row>
    <row r="29" spans="1:3">
      <c r="A29" s="3"/>
      <c r="B29" s="3"/>
      <c r="C29" s="3"/>
    </row>
    <row r="30" spans="1:3">
      <c r="A30" s="3"/>
      <c r="B30" s="3"/>
      <c r="C30" s="3"/>
    </row>
    <row r="31" spans="1:3">
      <c r="A31" s="3"/>
      <c r="B31" s="3"/>
      <c r="C31" s="3"/>
    </row>
    <row r="32" spans="1:3">
      <c r="A32" s="3"/>
      <c r="B32" s="3"/>
      <c r="C32" s="3"/>
    </row>
  </sheetData>
  <sheetProtection algorithmName="SHA-512" hashValue="VRu89waOHLJDDzN9T8DniWnCRQdnkgCXxMQ32H8WwYyHH6sghz8LSGoRLzIggP915TJ4q/ZrEaCFib+FcUYk+g==" saltValue="xR5MN2EkQXDHf1bJ/LUgbg==" spinCount="100000" sheet="1" objects="1" scenarios="1"/>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E600"/>
  </sheetPr>
  <dimension ref="A1:B30"/>
  <sheetViews>
    <sheetView showGridLines="0" zoomScale="85" zoomScaleNormal="85" workbookViewId="0"/>
  </sheetViews>
  <sheetFormatPr defaultRowHeight="15"/>
  <cols>
    <col min="1" max="1" width="13.7109375" customWidth="1"/>
    <col min="2" max="2" width="20.140625" customWidth="1"/>
    <col min="3" max="3" width="37.5703125" customWidth="1"/>
    <col min="4" max="24" width="9.42578125" customWidth="1"/>
  </cols>
  <sheetData>
    <row r="1" spans="1:2">
      <c r="A1" s="2" t="s">
        <v>17</v>
      </c>
    </row>
    <row r="3" spans="1:2">
      <c r="A3" t="s">
        <v>18</v>
      </c>
      <c r="B3" s="6" t="s">
        <v>19</v>
      </c>
    </row>
    <row r="4" spans="1:2">
      <c r="A4" t="s">
        <v>20</v>
      </c>
      <c r="B4" s="6" t="s">
        <v>21</v>
      </c>
    </row>
    <row r="5" spans="1:2">
      <c r="A5" s="3" t="s">
        <v>22</v>
      </c>
      <c r="B5" t="s">
        <v>23</v>
      </c>
    </row>
    <row r="6" spans="1:2">
      <c r="A6" t="s">
        <v>24</v>
      </c>
      <c r="B6" s="6" t="s">
        <v>25</v>
      </c>
    </row>
    <row r="7" spans="1:2">
      <c r="A7" t="s">
        <v>26</v>
      </c>
      <c r="B7" s="6" t="s">
        <v>27</v>
      </c>
    </row>
    <row r="8" spans="1:2">
      <c r="A8" t="s">
        <v>28</v>
      </c>
      <c r="B8" s="6" t="s">
        <v>29</v>
      </c>
    </row>
    <row r="9" spans="1:2">
      <c r="A9" t="s">
        <v>30</v>
      </c>
      <c r="B9" s="6" t="s">
        <v>31</v>
      </c>
    </row>
    <row r="10" spans="1:2">
      <c r="A10" t="s">
        <v>32</v>
      </c>
      <c r="B10" t="s">
        <v>33</v>
      </c>
    </row>
    <row r="11" spans="1:2">
      <c r="A11" t="s">
        <v>34</v>
      </c>
      <c r="B11" s="6" t="s">
        <v>35</v>
      </c>
    </row>
    <row r="12" spans="1:2">
      <c r="A12" t="s">
        <v>36</v>
      </c>
      <c r="B12" s="6" t="s">
        <v>37</v>
      </c>
    </row>
    <row r="13" spans="1:2">
      <c r="A13" t="s">
        <v>38</v>
      </c>
      <c r="B13" s="6" t="s">
        <v>39</v>
      </c>
    </row>
    <row r="14" spans="1:2">
      <c r="A14" t="s">
        <v>40</v>
      </c>
      <c r="B14" s="6" t="s">
        <v>41</v>
      </c>
    </row>
    <row r="15" spans="1:2">
      <c r="A15" t="s">
        <v>42</v>
      </c>
      <c r="B15" s="6" t="s">
        <v>43</v>
      </c>
    </row>
    <row r="16" spans="1:2">
      <c r="A16" t="s">
        <v>44</v>
      </c>
      <c r="B16" s="6" t="s">
        <v>45</v>
      </c>
    </row>
    <row r="17" spans="1:2">
      <c r="A17" t="s">
        <v>46</v>
      </c>
      <c r="B17" s="6" t="s">
        <v>47</v>
      </c>
    </row>
    <row r="18" spans="1:2">
      <c r="A18" t="s">
        <v>48</v>
      </c>
      <c r="B18" s="6" t="s">
        <v>49</v>
      </c>
    </row>
    <row r="19" spans="1:2">
      <c r="A19" t="s">
        <v>50</v>
      </c>
      <c r="B19" s="6" t="s">
        <v>51</v>
      </c>
    </row>
    <row r="20" spans="1:2">
      <c r="A20" t="s">
        <v>52</v>
      </c>
      <c r="B20" s="6" t="s">
        <v>53</v>
      </c>
    </row>
    <row r="21" spans="1:2">
      <c r="A21" t="s">
        <v>54</v>
      </c>
      <c r="B21" s="6" t="s">
        <v>55</v>
      </c>
    </row>
    <row r="22" spans="1:2">
      <c r="A22" t="s">
        <v>56</v>
      </c>
      <c r="B22" s="6" t="s">
        <v>57</v>
      </c>
    </row>
    <row r="24" spans="1:2">
      <c r="A24" s="2" t="s">
        <v>58</v>
      </c>
    </row>
    <row r="26" spans="1:2">
      <c r="A26" t="s">
        <v>59</v>
      </c>
    </row>
    <row r="27" spans="1:2">
      <c r="A27" t="s">
        <v>60</v>
      </c>
    </row>
    <row r="28" spans="1:2">
      <c r="A28" t="s">
        <v>61</v>
      </c>
    </row>
    <row r="29" spans="1:2">
      <c r="A29" t="s">
        <v>62</v>
      </c>
    </row>
    <row r="30" spans="1:2">
      <c r="A30" s="8" t="s">
        <v>63</v>
      </c>
    </row>
  </sheetData>
  <sheetProtection algorithmName="SHA-512" hashValue="WjDNmBB7EK1a5gqMMgLsLkHItCmPiMY9bM1ji4oaagl9QG37FTIXaL/bILWYzeGWx0l5KyGr2LBpeT+t/p+Q8Q==" saltValue="w6tgiTKPt04mEuVE81e/Bw==" spinCount="100000" sheet="1" objects="1" scenarios="1"/>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0">
    <tabColor rgb="FFFF6D00"/>
  </sheetPr>
  <dimension ref="A1:AK63"/>
  <sheetViews>
    <sheetView zoomScale="90" zoomScaleNormal="90" workbookViewId="0"/>
  </sheetViews>
  <sheetFormatPr defaultColWidth="9.140625" defaultRowHeight="15"/>
  <cols>
    <col min="1" max="1" width="12.5703125" style="13" bestFit="1" customWidth="1"/>
    <col min="2" max="2" width="9.140625" style="13"/>
    <col min="3" max="3" width="22.28515625" style="13" customWidth="1"/>
    <col min="4" max="4" width="7.7109375" style="13" customWidth="1"/>
    <col min="5" max="5" width="22.28515625" style="13" customWidth="1"/>
    <col min="6" max="6" width="8.42578125" style="13" customWidth="1"/>
    <col min="7" max="7" width="9.140625" style="13"/>
    <col min="8" max="8" width="46.7109375" style="13" customWidth="1"/>
    <col min="9" max="9" width="9.28515625" style="13" customWidth="1"/>
    <col min="10" max="19" width="9.28515625" style="13" bestFit="1" customWidth="1"/>
    <col min="20" max="21" width="9.5703125" style="13" bestFit="1" customWidth="1"/>
    <col min="22" max="22" width="9.28515625" style="13" bestFit="1" customWidth="1"/>
    <col min="23" max="29" width="9.5703125" style="13" bestFit="1" customWidth="1"/>
    <col min="30" max="37" width="9.5703125" style="13" customWidth="1"/>
    <col min="38" max="16384" width="9.140625" style="13"/>
  </cols>
  <sheetData>
    <row r="1" spans="1:37" ht="23.25">
      <c r="A1" s="10" t="s">
        <v>83</v>
      </c>
      <c r="B1" s="11"/>
      <c r="C1" s="12" t="s">
        <v>84</v>
      </c>
      <c r="D1" s="10" t="s">
        <v>85</v>
      </c>
      <c r="E1" s="12" t="s">
        <v>86</v>
      </c>
      <c r="I1" s="14">
        <v>0</v>
      </c>
      <c r="J1" s="14">
        <f>I1+1</f>
        <v>1</v>
      </c>
      <c r="K1" s="14">
        <f t="shared" ref="K1:AK1" si="0">J1+1</f>
        <v>2</v>
      </c>
      <c r="L1" s="14">
        <f t="shared" si="0"/>
        <v>3</v>
      </c>
      <c r="M1" s="14">
        <f t="shared" si="0"/>
        <v>4</v>
      </c>
      <c r="N1" s="14">
        <f t="shared" si="0"/>
        <v>5</v>
      </c>
      <c r="O1" s="14">
        <f t="shared" si="0"/>
        <v>6</v>
      </c>
      <c r="P1" s="14">
        <f t="shared" si="0"/>
        <v>7</v>
      </c>
      <c r="Q1" s="14">
        <f t="shared" si="0"/>
        <v>8</v>
      </c>
      <c r="R1" s="14">
        <f t="shared" si="0"/>
        <v>9</v>
      </c>
      <c r="S1" s="14">
        <f t="shared" si="0"/>
        <v>10</v>
      </c>
      <c r="T1" s="14">
        <f t="shared" si="0"/>
        <v>11</v>
      </c>
      <c r="U1" s="14">
        <f t="shared" si="0"/>
        <v>12</v>
      </c>
      <c r="V1" s="14">
        <f t="shared" si="0"/>
        <v>13</v>
      </c>
      <c r="W1" s="14">
        <f t="shared" si="0"/>
        <v>14</v>
      </c>
      <c r="X1" s="14">
        <f t="shared" si="0"/>
        <v>15</v>
      </c>
      <c r="Y1" s="14">
        <f t="shared" si="0"/>
        <v>16</v>
      </c>
      <c r="Z1" s="14">
        <f t="shared" si="0"/>
        <v>17</v>
      </c>
      <c r="AA1" s="14">
        <f t="shared" si="0"/>
        <v>18</v>
      </c>
      <c r="AB1" s="14">
        <f t="shared" si="0"/>
        <v>19</v>
      </c>
      <c r="AC1" s="14">
        <f t="shared" si="0"/>
        <v>20</v>
      </c>
      <c r="AD1" s="14">
        <f t="shared" si="0"/>
        <v>21</v>
      </c>
      <c r="AE1" s="14">
        <f t="shared" si="0"/>
        <v>22</v>
      </c>
      <c r="AF1" s="14">
        <f t="shared" si="0"/>
        <v>23</v>
      </c>
      <c r="AG1" s="14">
        <f t="shared" si="0"/>
        <v>24</v>
      </c>
      <c r="AH1" s="14">
        <f t="shared" si="0"/>
        <v>25</v>
      </c>
      <c r="AI1" s="14">
        <f t="shared" si="0"/>
        <v>26</v>
      </c>
      <c r="AJ1" s="14">
        <f t="shared" si="0"/>
        <v>27</v>
      </c>
      <c r="AK1" s="14">
        <f t="shared" si="0"/>
        <v>28</v>
      </c>
    </row>
    <row r="3" spans="1:37" ht="23.25">
      <c r="A3" s="15" t="str">
        <f xml:space="preserve"> B4&amp; " discounted market benefits by year"</f>
        <v>NEM discounted market benefits by year</v>
      </c>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row>
    <row r="4" spans="1:37">
      <c r="A4" s="17" t="s">
        <v>87</v>
      </c>
      <c r="B4" s="9" t="s">
        <v>40</v>
      </c>
    </row>
    <row r="6" spans="1:37">
      <c r="H6" s="18" t="s">
        <v>88</v>
      </c>
      <c r="I6" s="19" t="s">
        <v>80</v>
      </c>
      <c r="J6" s="19" t="s">
        <v>89</v>
      </c>
      <c r="K6" s="19" t="s">
        <v>90</v>
      </c>
      <c r="L6" s="19" t="s">
        <v>91</v>
      </c>
      <c r="M6" s="19" t="s">
        <v>92</v>
      </c>
      <c r="N6" s="19" t="s">
        <v>93</v>
      </c>
      <c r="O6" s="19" t="s">
        <v>94</v>
      </c>
      <c r="P6" s="19" t="s">
        <v>95</v>
      </c>
      <c r="Q6" s="19" t="s">
        <v>96</v>
      </c>
      <c r="R6" s="19" t="s">
        <v>97</v>
      </c>
      <c r="S6" s="19" t="s">
        <v>98</v>
      </c>
      <c r="T6" s="19" t="s">
        <v>99</v>
      </c>
      <c r="U6" s="19" t="s">
        <v>100</v>
      </c>
      <c r="V6" s="19" t="s">
        <v>101</v>
      </c>
      <c r="W6" s="19" t="s">
        <v>102</v>
      </c>
      <c r="X6" s="19" t="s">
        <v>103</v>
      </c>
      <c r="Y6" s="19" t="s">
        <v>104</v>
      </c>
      <c r="Z6" s="19" t="s">
        <v>105</v>
      </c>
      <c r="AA6" s="19" t="s">
        <v>106</v>
      </c>
      <c r="AB6" s="19" t="s">
        <v>107</v>
      </c>
      <c r="AC6" s="19" t="s">
        <v>108</v>
      </c>
      <c r="AD6" s="19" t="s">
        <v>109</v>
      </c>
      <c r="AE6" s="19" t="s">
        <v>110</v>
      </c>
      <c r="AF6" s="19" t="s">
        <v>111</v>
      </c>
      <c r="AG6" s="19" t="s">
        <v>112</v>
      </c>
      <c r="AH6" s="19" t="s">
        <v>113</v>
      </c>
      <c r="AI6" s="19" t="s">
        <v>114</v>
      </c>
      <c r="AJ6" s="19" t="s">
        <v>115</v>
      </c>
      <c r="AK6" s="19" t="s">
        <v>116</v>
      </c>
    </row>
    <row r="7" spans="1:37">
      <c r="E7" s="20" t="s">
        <v>117</v>
      </c>
      <c r="H7" s="21" t="s">
        <v>118</v>
      </c>
      <c r="I7" s="22">
        <f t="shared" ref="I7:X15" ca="1" si="1">(SUMIFS(OFFSET(INDIRECT("'"&amp;$E$1 &amp; "_"&amp;$E7 &amp; " Cost'!C:C"), 0, I$1), INDIRECT("'"&amp;$E$1 &amp; "_"&amp;$E7 &amp; " Cost'!A:A"), $B$4)-SUMIFS(OFFSET(INDIRECT("'"&amp;$C$1 &amp; "_"&amp;$E7 &amp; " Cost'!C:C"), 0, I$1), INDIRECT("'"&amp;$C$1 &amp; "_"&amp;$E7 &amp; " Cost'!A:A"), $B$4))/1000</f>
        <v>5.6396176411306909E-5</v>
      </c>
      <c r="J7" s="22">
        <f t="shared" ca="1" si="1"/>
        <v>4.6540346957044676E-5</v>
      </c>
      <c r="K7" s="22">
        <f t="shared" ca="1" si="1"/>
        <v>5.5379939556587486E-5</v>
      </c>
      <c r="L7" s="22">
        <f t="shared" ca="1" si="1"/>
        <v>17.907763920030732</v>
      </c>
      <c r="M7" s="22">
        <f t="shared" ca="1" si="1"/>
        <v>9.6514662170957305E-2</v>
      </c>
      <c r="N7" s="22">
        <f t="shared" ca="1" si="1"/>
        <v>9.2092588604893541E-2</v>
      </c>
      <c r="O7" s="22">
        <f t="shared" ca="1" si="1"/>
        <v>7.0717991504387463</v>
      </c>
      <c r="P7" s="22">
        <f t="shared" ca="1" si="1"/>
        <v>6.0754632125066124</v>
      </c>
      <c r="Q7" s="22">
        <f t="shared" ca="1" si="1"/>
        <v>11.754159868515563</v>
      </c>
      <c r="R7" s="22">
        <f t="shared" ca="1" si="1"/>
        <v>11.217886344495462</v>
      </c>
      <c r="S7" s="22">
        <f t="shared" ca="1" si="1"/>
        <v>10.732728429302574</v>
      </c>
      <c r="T7" s="22">
        <f t="shared" ca="1" si="1"/>
        <v>12.530878432660131</v>
      </c>
      <c r="U7" s="22">
        <f t="shared" ca="1" si="1"/>
        <v>42.441127327072202</v>
      </c>
      <c r="V7" s="22">
        <f t="shared" ca="1" si="1"/>
        <v>52.830527494561856</v>
      </c>
      <c r="W7" s="22">
        <f t="shared" ca="1" si="1"/>
        <v>71.257966703203508</v>
      </c>
      <c r="X7" s="22">
        <f t="shared" ca="1" si="1"/>
        <v>57.543233802923936</v>
      </c>
      <c r="Y7" s="22">
        <f t="shared" ref="Y7:AK15" ca="1" si="2">(SUMIFS(OFFSET(INDIRECT("'"&amp;$E$1 &amp; "_"&amp;$E7 &amp; " Cost'!C:C"), 0, Y$1), INDIRECT("'"&amp;$E$1 &amp; "_"&amp;$E7 &amp; " Cost'!A:A"), $B$4)-SUMIFS(OFFSET(INDIRECT("'"&amp;$C$1 &amp; "_"&amp;$E7 &amp; " Cost'!C:C"), 0, Y$1), INDIRECT("'"&amp;$C$1 &amp; "_"&amp;$E7 &amp; " Cost'!A:A"), $B$4))/1000</f>
        <v>105.51234925893229</v>
      </c>
      <c r="Z7" s="22">
        <f t="shared" ca="1" si="2"/>
        <v>83.794514382093908</v>
      </c>
      <c r="AA7" s="22">
        <f t="shared" ca="1" si="2"/>
        <v>90.182132235786881</v>
      </c>
      <c r="AB7" s="22">
        <f t="shared" ca="1" si="2"/>
        <v>96.448165539341986</v>
      </c>
      <c r="AC7" s="22">
        <f t="shared" ca="1" si="2"/>
        <v>85.93555243884353</v>
      </c>
      <c r="AD7" s="22">
        <f t="shared" ca="1" si="2"/>
        <v>86.752064047302824</v>
      </c>
      <c r="AE7" s="22">
        <f t="shared" ca="1" si="2"/>
        <v>97.992210532383993</v>
      </c>
      <c r="AF7" s="22">
        <f t="shared" ca="1" si="2"/>
        <v>100.93287517570215</v>
      </c>
      <c r="AG7" s="22">
        <f t="shared" ca="1" si="2"/>
        <v>96.378642593525583</v>
      </c>
      <c r="AH7" s="22">
        <f t="shared" ca="1" si="2"/>
        <v>92.958075677563897</v>
      </c>
      <c r="AI7" s="22">
        <f t="shared" ca="1" si="2"/>
        <v>82.101269882437535</v>
      </c>
      <c r="AJ7" s="22">
        <f t="shared" ca="1" si="2"/>
        <v>53.891009852120888</v>
      </c>
      <c r="AK7" s="22">
        <f t="shared" ca="1" si="2"/>
        <v>56.244028479609639</v>
      </c>
    </row>
    <row r="8" spans="1:37">
      <c r="E8" s="20" t="str">
        <f>H8</f>
        <v>FOM</v>
      </c>
      <c r="H8" s="21" t="s">
        <v>30</v>
      </c>
      <c r="I8" s="22">
        <f t="shared" ca="1" si="1"/>
        <v>1.0250199607498145E-5</v>
      </c>
      <c r="J8" s="22">
        <f t="shared" ca="1" si="1"/>
        <v>8.1853034680534618E-6</v>
      </c>
      <c r="K8" s="22">
        <f t="shared" ca="1" si="1"/>
        <v>8.9254997947136873E-6</v>
      </c>
      <c r="L8" s="22">
        <f t="shared" ca="1" si="1"/>
        <v>-10.610989406038163</v>
      </c>
      <c r="M8" s="22">
        <f t="shared" ca="1" si="1"/>
        <v>84.372328839566933</v>
      </c>
      <c r="N8" s="22">
        <f t="shared" ca="1" si="1"/>
        <v>6.6851348704350384</v>
      </c>
      <c r="O8" s="22">
        <f t="shared" ca="1" si="1"/>
        <v>21.47676745331945</v>
      </c>
      <c r="P8" s="22">
        <f t="shared" ca="1" si="1"/>
        <v>20.299402026005904</v>
      </c>
      <c r="Q8" s="22">
        <f t="shared" ca="1" si="1"/>
        <v>19.938561510208423</v>
      </c>
      <c r="R8" s="22">
        <f t="shared" ca="1" si="1"/>
        <v>17.220275925322323</v>
      </c>
      <c r="S8" s="22">
        <f t="shared" ca="1" si="1"/>
        <v>16.396469915182447</v>
      </c>
      <c r="T8" s="22">
        <f t="shared" ca="1" si="1"/>
        <v>11.308101708772826</v>
      </c>
      <c r="U8" s="22">
        <f t="shared" ca="1" si="1"/>
        <v>17.146630917252448</v>
      </c>
      <c r="V8" s="22">
        <f t="shared" ca="1" si="1"/>
        <v>18.972785833443588</v>
      </c>
      <c r="W8" s="22">
        <f t="shared" ca="1" si="1"/>
        <v>15.010130751464661</v>
      </c>
      <c r="X8" s="22">
        <f t="shared" ca="1" si="1"/>
        <v>11.778482215757277</v>
      </c>
      <c r="Y8" s="22">
        <f t="shared" ca="1" si="2"/>
        <v>20.707061191359941</v>
      </c>
      <c r="Z8" s="22">
        <f t="shared" ca="1" si="2"/>
        <v>15.731177215570584</v>
      </c>
      <c r="AA8" s="22">
        <f t="shared" ca="1" si="2"/>
        <v>17.05332086915255</v>
      </c>
      <c r="AB8" s="22">
        <f t="shared" ca="1" si="2"/>
        <v>18.960173306702636</v>
      </c>
      <c r="AC8" s="22">
        <f t="shared" ca="1" si="2"/>
        <v>17.272652488496853</v>
      </c>
      <c r="AD8" s="22">
        <f t="shared" ca="1" si="2"/>
        <v>17.146898031688064</v>
      </c>
      <c r="AE8" s="22">
        <f t="shared" ca="1" si="2"/>
        <v>20.277714923948924</v>
      </c>
      <c r="AF8" s="22">
        <f t="shared" ca="1" si="2"/>
        <v>19.365393851901462</v>
      </c>
      <c r="AG8" s="22">
        <f t="shared" ca="1" si="2"/>
        <v>19.40106627987948</v>
      </c>
      <c r="AH8" s="22">
        <f t="shared" ca="1" si="2"/>
        <v>18.269268053377456</v>
      </c>
      <c r="AI8" s="22">
        <f t="shared" ca="1" si="2"/>
        <v>16.161378294886614</v>
      </c>
      <c r="AJ8" s="22">
        <f t="shared" ca="1" si="2"/>
        <v>10.389122823394137</v>
      </c>
      <c r="AK8" s="22">
        <f t="shared" ca="1" si="2"/>
        <v>12.209313421895436</v>
      </c>
    </row>
    <row r="9" spans="1:37">
      <c r="E9" s="20" t="str">
        <f>H9</f>
        <v>Fuel</v>
      </c>
      <c r="H9" s="21" t="s">
        <v>81</v>
      </c>
      <c r="I9" s="22">
        <f t="shared" ca="1" si="1"/>
        <v>-0.2928923433772288</v>
      </c>
      <c r="J9" s="22">
        <f t="shared" ca="1" si="1"/>
        <v>-2.7194717155620456</v>
      </c>
      <c r="K9" s="22">
        <f t="shared" ca="1" si="1"/>
        <v>-3.118804201556137</v>
      </c>
      <c r="L9" s="22">
        <f t="shared" ca="1" si="1"/>
        <v>-15.128205482971854</v>
      </c>
      <c r="M9" s="22">
        <f t="shared" ca="1" si="1"/>
        <v>-22.601360034770565</v>
      </c>
      <c r="N9" s="22">
        <f t="shared" ca="1" si="1"/>
        <v>-29.860808183476095</v>
      </c>
      <c r="O9" s="22">
        <f t="shared" ca="1" si="1"/>
        <v>15.600578787471866</v>
      </c>
      <c r="P9" s="22">
        <f t="shared" ca="1" si="1"/>
        <v>33.419287458382549</v>
      </c>
      <c r="Q9" s="22">
        <f t="shared" ca="1" si="1"/>
        <v>20.424430719513097</v>
      </c>
      <c r="R9" s="22">
        <f t="shared" ca="1" si="1"/>
        <v>14.946499648327706</v>
      </c>
      <c r="S9" s="22">
        <f t="shared" ca="1" si="1"/>
        <v>21.998820702652679</v>
      </c>
      <c r="T9" s="22">
        <f t="shared" ca="1" si="1"/>
        <v>79.730077957773815</v>
      </c>
      <c r="U9" s="22">
        <f t="shared" ca="1" si="1"/>
        <v>51.542776392388973</v>
      </c>
      <c r="V9" s="22">
        <f t="shared" ca="1" si="1"/>
        <v>42.787227752063423</v>
      </c>
      <c r="W9" s="22">
        <f t="shared" ca="1" si="1"/>
        <v>31.707974765375024</v>
      </c>
      <c r="X9" s="22">
        <f t="shared" ca="1" si="1"/>
        <v>48.708654673844229</v>
      </c>
      <c r="Y9" s="22">
        <f t="shared" ca="1" si="2"/>
        <v>34.863459720714019</v>
      </c>
      <c r="Z9" s="22">
        <f t="shared" ca="1" si="2"/>
        <v>42.909868352658229</v>
      </c>
      <c r="AA9" s="22">
        <f t="shared" ca="1" si="2"/>
        <v>45.345142887920836</v>
      </c>
      <c r="AB9" s="22">
        <f t="shared" ca="1" si="2"/>
        <v>42.034384872521038</v>
      </c>
      <c r="AC9" s="22">
        <f t="shared" ca="1" si="2"/>
        <v>43.429091494385155</v>
      </c>
      <c r="AD9" s="22">
        <f t="shared" ca="1" si="2"/>
        <v>54.496878416466174</v>
      </c>
      <c r="AE9" s="22">
        <f t="shared" ca="1" si="2"/>
        <v>34.376830132567207</v>
      </c>
      <c r="AF9" s="22">
        <f t="shared" ca="1" si="2"/>
        <v>15.42694213281956</v>
      </c>
      <c r="AG9" s="22">
        <f t="shared" ca="1" si="2"/>
        <v>19.31079342132999</v>
      </c>
      <c r="AH9" s="22">
        <f t="shared" ca="1" si="2"/>
        <v>18.066096072551098</v>
      </c>
      <c r="AI9" s="22">
        <f t="shared" ca="1" si="2"/>
        <v>26.517865953812144</v>
      </c>
      <c r="AJ9" s="22">
        <f t="shared" ca="1" si="2"/>
        <v>65.885954975748902</v>
      </c>
      <c r="AK9" s="22">
        <f t="shared" ca="1" si="2"/>
        <v>52.155048986436448</v>
      </c>
    </row>
    <row r="10" spans="1:37">
      <c r="E10" s="20" t="str">
        <f>H10</f>
        <v>VOM</v>
      </c>
      <c r="H10" s="21" t="s">
        <v>54</v>
      </c>
      <c r="I10" s="22">
        <f t="shared" ca="1" si="1"/>
        <v>3.987033809791319E-2</v>
      </c>
      <c r="J10" s="22">
        <f t="shared" ca="1" si="1"/>
        <v>0.46433511327032467</v>
      </c>
      <c r="K10" s="22">
        <f t="shared" ca="1" si="1"/>
        <v>0.49264274357189425</v>
      </c>
      <c r="L10" s="22">
        <f t="shared" ca="1" si="1"/>
        <v>-2.7691719701630063E-2</v>
      </c>
      <c r="M10" s="22">
        <f t="shared" ca="1" si="1"/>
        <v>2.0546600314168608</v>
      </c>
      <c r="N10" s="22">
        <f t="shared" ca="1" si="1"/>
        <v>3.9014274204795365</v>
      </c>
      <c r="O10" s="22">
        <f t="shared" ca="1" si="1"/>
        <v>0.71118729647318835</v>
      </c>
      <c r="P10" s="22">
        <f t="shared" ca="1" si="1"/>
        <v>1.6405309016336687</v>
      </c>
      <c r="Q10" s="22">
        <f t="shared" ca="1" si="1"/>
        <v>1.0220980060645379</v>
      </c>
      <c r="R10" s="22">
        <f t="shared" ca="1" si="1"/>
        <v>2.0026554238293901</v>
      </c>
      <c r="S10" s="22">
        <f t="shared" ca="1" si="1"/>
        <v>0.35984352492837934</v>
      </c>
      <c r="T10" s="22">
        <f t="shared" ca="1" si="1"/>
        <v>-1.0209135663699709</v>
      </c>
      <c r="U10" s="22">
        <f t="shared" ca="1" si="1"/>
        <v>-5.627966661096492</v>
      </c>
      <c r="V10" s="22">
        <f t="shared" ca="1" si="1"/>
        <v>-8.9016068157429693</v>
      </c>
      <c r="W10" s="22">
        <f t="shared" ca="1" si="1"/>
        <v>-9.7583868368011899</v>
      </c>
      <c r="X10" s="22">
        <f t="shared" ca="1" si="1"/>
        <v>-7.1008884956568359</v>
      </c>
      <c r="Y10" s="22">
        <f t="shared" ca="1" si="2"/>
        <v>-11.026124801071244</v>
      </c>
      <c r="Z10" s="22">
        <f t="shared" ca="1" si="2"/>
        <v>-7.3933034533265456</v>
      </c>
      <c r="AA10" s="22">
        <f t="shared" ca="1" si="2"/>
        <v>-6.1709867980639395</v>
      </c>
      <c r="AB10" s="22">
        <f t="shared" ca="1" si="2"/>
        <v>-8.1522232457344366</v>
      </c>
      <c r="AC10" s="22">
        <f t="shared" ca="1" si="2"/>
        <v>-5.4512450571559894</v>
      </c>
      <c r="AD10" s="22">
        <f t="shared" ca="1" si="2"/>
        <v>-6.581269484526711</v>
      </c>
      <c r="AE10" s="22">
        <f t="shared" ca="1" si="2"/>
        <v>-8.9578689060273753</v>
      </c>
      <c r="AF10" s="22">
        <f t="shared" ca="1" si="2"/>
        <v>-9.0835601293491628</v>
      </c>
      <c r="AG10" s="22">
        <f t="shared" ca="1" si="2"/>
        <v>-8.73923299866596</v>
      </c>
      <c r="AH10" s="22">
        <f t="shared" ca="1" si="2"/>
        <v>-8.315890130422515</v>
      </c>
      <c r="AI10" s="22">
        <f t="shared" ca="1" si="2"/>
        <v>-7.0334502740493772</v>
      </c>
      <c r="AJ10" s="22">
        <f t="shared" ca="1" si="2"/>
        <v>-5.2997628660347544</v>
      </c>
      <c r="AK10" s="22">
        <f t="shared" ca="1" si="2"/>
        <v>-5.3839884452430047</v>
      </c>
    </row>
    <row r="11" spans="1:37">
      <c r="E11" s="20" t="str">
        <f>H11</f>
        <v>REHAB</v>
      </c>
      <c r="H11" s="21" t="s">
        <v>82</v>
      </c>
      <c r="I11" s="22">
        <f t="shared" ca="1" si="1"/>
        <v>0</v>
      </c>
      <c r="J11" s="22">
        <f t="shared" ca="1" si="1"/>
        <v>0</v>
      </c>
      <c r="K11" s="22">
        <f t="shared" ca="1" si="1"/>
        <v>0</v>
      </c>
      <c r="L11" s="22">
        <f t="shared" ca="1" si="1"/>
        <v>9.6711814813500965</v>
      </c>
      <c r="M11" s="22">
        <f t="shared" ca="1" si="1"/>
        <v>-13.18657607753585</v>
      </c>
      <c r="N11" s="22">
        <f t="shared" ca="1" si="1"/>
        <v>-0.74790340672186717</v>
      </c>
      <c r="O11" s="22">
        <f t="shared" ca="1" si="1"/>
        <v>-10.271354917281839</v>
      </c>
      <c r="P11" s="22">
        <f t="shared" ca="1" si="1"/>
        <v>0</v>
      </c>
      <c r="Q11" s="22">
        <f t="shared" ca="1" si="1"/>
        <v>-0.43974701560960239</v>
      </c>
      <c r="R11" s="22">
        <f t="shared" ca="1" si="1"/>
        <v>0.32837109914768142</v>
      </c>
      <c r="S11" s="22">
        <f t="shared" ca="1" si="1"/>
        <v>1.140227381788787E-2</v>
      </c>
      <c r="T11" s="22">
        <f t="shared" ca="1" si="1"/>
        <v>0</v>
      </c>
      <c r="U11" s="22">
        <f t="shared" ca="1" si="1"/>
        <v>0</v>
      </c>
      <c r="V11" s="22">
        <f t="shared" ca="1" si="1"/>
        <v>0</v>
      </c>
      <c r="W11" s="22">
        <f t="shared" ca="1" si="1"/>
        <v>0</v>
      </c>
      <c r="X11" s="22">
        <f t="shared" ca="1" si="1"/>
        <v>0</v>
      </c>
      <c r="Y11" s="22">
        <f t="shared" ca="1" si="2"/>
        <v>0</v>
      </c>
      <c r="Z11" s="22">
        <f t="shared" ca="1" si="2"/>
        <v>2.05884465630948E-8</v>
      </c>
      <c r="AA11" s="22">
        <f t="shared" ca="1" si="2"/>
        <v>0</v>
      </c>
      <c r="AB11" s="22">
        <f t="shared" ca="1" si="2"/>
        <v>0</v>
      </c>
      <c r="AC11" s="22">
        <f t="shared" ca="1" si="2"/>
        <v>0</v>
      </c>
      <c r="AD11" s="22">
        <f t="shared" ca="1" si="2"/>
        <v>0</v>
      </c>
      <c r="AE11" s="22">
        <f t="shared" ca="1" si="2"/>
        <v>0</v>
      </c>
      <c r="AF11" s="22">
        <f t="shared" ca="1" si="2"/>
        <v>0</v>
      </c>
      <c r="AG11" s="22">
        <f t="shared" ca="1" si="2"/>
        <v>0</v>
      </c>
      <c r="AH11" s="22">
        <f t="shared" ca="1" si="2"/>
        <v>0</v>
      </c>
      <c r="AI11" s="22">
        <f t="shared" ca="1" si="2"/>
        <v>0</v>
      </c>
      <c r="AJ11" s="22">
        <f t="shared" ca="1" si="2"/>
        <v>0</v>
      </c>
      <c r="AK11" s="22">
        <f t="shared" ca="1" si="2"/>
        <v>0</v>
      </c>
    </row>
    <row r="12" spans="1:37">
      <c r="E12" s="20" t="s">
        <v>119</v>
      </c>
      <c r="H12" s="21" t="s">
        <v>120</v>
      </c>
      <c r="I12" s="22">
        <f t="shared" ca="1" si="1"/>
        <v>2.1574291650244798E-6</v>
      </c>
      <c r="J12" s="22">
        <f t="shared" ca="1" si="1"/>
        <v>2.6671596415326347E-6</v>
      </c>
      <c r="K12" s="22">
        <f t="shared" ca="1" si="1"/>
        <v>2.7894343984371516E-6</v>
      </c>
      <c r="L12" s="22">
        <f t="shared" ca="1" si="1"/>
        <v>2.8255670331418516E-6</v>
      </c>
      <c r="M12" s="22">
        <f t="shared" ca="1" si="1"/>
        <v>2.7125482338306029E-6</v>
      </c>
      <c r="N12" s="22">
        <f t="shared" ca="1" si="1"/>
        <v>2.6541997649474071E-6</v>
      </c>
      <c r="O12" s="22">
        <f t="shared" ca="1" si="1"/>
        <v>3.3668066680547782E-6</v>
      </c>
      <c r="P12" s="22">
        <f t="shared" ca="1" si="1"/>
        <v>1.0282490253893775</v>
      </c>
      <c r="Q12" s="22">
        <f t="shared" ca="1" si="1"/>
        <v>0.42698242368057254</v>
      </c>
      <c r="R12" s="22">
        <f t="shared" ca="1" si="1"/>
        <v>0.40742614249403414</v>
      </c>
      <c r="S12" s="22">
        <f t="shared" ca="1" si="1"/>
        <v>0.6027022590462584</v>
      </c>
      <c r="T12" s="22">
        <f t="shared" ca="1" si="1"/>
        <v>1.0850458284542837</v>
      </c>
      <c r="U12" s="22">
        <f t="shared" ca="1" si="1"/>
        <v>1.5234753357742592</v>
      </c>
      <c r="V12" s="22">
        <f t="shared" ca="1" si="1"/>
        <v>1.9194667328000068</v>
      </c>
      <c r="W12" s="22">
        <f t="shared" ca="1" si="1"/>
        <v>3.3180871317678391</v>
      </c>
      <c r="X12" s="22">
        <f t="shared" ca="1" si="1"/>
        <v>3.5284588430705481</v>
      </c>
      <c r="Y12" s="22">
        <f t="shared" ca="1" si="2"/>
        <v>7.8190047819821631</v>
      </c>
      <c r="Z12" s="22">
        <f t="shared" ca="1" si="2"/>
        <v>6.215194310909574</v>
      </c>
      <c r="AA12" s="22">
        <f t="shared" ca="1" si="2"/>
        <v>6.9949527133077209</v>
      </c>
      <c r="AB12" s="22">
        <f t="shared" ca="1" si="2"/>
        <v>8.1695866693581198</v>
      </c>
      <c r="AC12" s="22">
        <f t="shared" ca="1" si="2"/>
        <v>5.4130424221928406</v>
      </c>
      <c r="AD12" s="22">
        <f t="shared" ca="1" si="2"/>
        <v>4.4713160800820626</v>
      </c>
      <c r="AE12" s="22">
        <f t="shared" ca="1" si="2"/>
        <v>5.0244065629430406</v>
      </c>
      <c r="AF12" s="22">
        <f t="shared" ca="1" si="2"/>
        <v>5.8099118044454077</v>
      </c>
      <c r="AG12" s="22">
        <f t="shared" ca="1" si="2"/>
        <v>3.3455389830029163</v>
      </c>
      <c r="AH12" s="22">
        <f t="shared" ca="1" si="2"/>
        <v>9.6485569405790876</v>
      </c>
      <c r="AI12" s="22">
        <f t="shared" ca="1" si="2"/>
        <v>8.6609739155758874</v>
      </c>
      <c r="AJ12" s="22">
        <f t="shared" ca="1" si="2"/>
        <v>13.916550234398136</v>
      </c>
      <c r="AK12" s="22">
        <f t="shared" ca="1" si="2"/>
        <v>14.636571773063043</v>
      </c>
    </row>
    <row r="13" spans="1:37">
      <c r="E13" s="20" t="str">
        <f>H13</f>
        <v>USE+DSP</v>
      </c>
      <c r="H13" s="21" t="s">
        <v>121</v>
      </c>
      <c r="I13" s="22">
        <f t="shared" ca="1" si="1"/>
        <v>7.9772396700000006E-6</v>
      </c>
      <c r="J13" s="22">
        <f t="shared" ca="1" si="1"/>
        <v>7.9370745000000009E-6</v>
      </c>
      <c r="K13" s="22">
        <f t="shared" ca="1" si="1"/>
        <v>8.0199793599966533E-6</v>
      </c>
      <c r="L13" s="22">
        <f t="shared" ca="1" si="1"/>
        <v>4.4405641170189941E-2</v>
      </c>
      <c r="M13" s="22">
        <f t="shared" ca="1" si="1"/>
        <v>8.0375892799999975E-6</v>
      </c>
      <c r="N13" s="22">
        <f t="shared" ca="1" si="1"/>
        <v>8.0082138300000002E-6</v>
      </c>
      <c r="O13" s="22">
        <f t="shared" ca="1" si="1"/>
        <v>8.025140819999999E-6</v>
      </c>
      <c r="P13" s="22">
        <f t="shared" ca="1" si="1"/>
        <v>-9.5146570158670132E-2</v>
      </c>
      <c r="Q13" s="22">
        <f t="shared" ca="1" si="1"/>
        <v>7.9984236100000002E-6</v>
      </c>
      <c r="R13" s="22">
        <f t="shared" ca="1" si="1"/>
        <v>7.9940404800000012E-6</v>
      </c>
      <c r="S13" s="22">
        <f t="shared" ca="1" si="1"/>
        <v>8.0128505299999982E-6</v>
      </c>
      <c r="T13" s="22">
        <f t="shared" ca="1" si="1"/>
        <v>7.3378750585661416</v>
      </c>
      <c r="U13" s="22">
        <f t="shared" ca="1" si="1"/>
        <v>-1.1822249126059579</v>
      </c>
      <c r="V13" s="22">
        <f t="shared" ca="1" si="1"/>
        <v>-6.9979609326940084E-2</v>
      </c>
      <c r="W13" s="22">
        <f t="shared" ca="1" si="1"/>
        <v>4.0850973143021596</v>
      </c>
      <c r="X13" s="22">
        <f t="shared" ca="1" si="1"/>
        <v>-1.3033304776548993</v>
      </c>
      <c r="Y13" s="22">
        <f t="shared" ca="1" si="2"/>
        <v>16.697436971093747</v>
      </c>
      <c r="Z13" s="22">
        <f t="shared" ca="1" si="2"/>
        <v>0.16409081885383001</v>
      </c>
      <c r="AA13" s="22">
        <f t="shared" ca="1" si="2"/>
        <v>-6.3355951355483775</v>
      </c>
      <c r="AB13" s="22">
        <f t="shared" ca="1" si="2"/>
        <v>0.45953943137693931</v>
      </c>
      <c r="AC13" s="22">
        <f t="shared" ca="1" si="2"/>
        <v>-6.2150880844237468</v>
      </c>
      <c r="AD13" s="22">
        <f t="shared" ca="1" si="2"/>
        <v>0.11142682487649835</v>
      </c>
      <c r="AE13" s="22">
        <f t="shared" ca="1" si="2"/>
        <v>-2.2954393028682518</v>
      </c>
      <c r="AF13" s="22">
        <f t="shared" ca="1" si="2"/>
        <v>2.9836694166900997E-2</v>
      </c>
      <c r="AG13" s="22">
        <f t="shared" ca="1" si="2"/>
        <v>-3.0798803210087535</v>
      </c>
      <c r="AH13" s="22">
        <f t="shared" ca="1" si="2"/>
        <v>-0.19055625792246428</v>
      </c>
      <c r="AI13" s="22">
        <f t="shared" ca="1" si="2"/>
        <v>-0.14091607029233</v>
      </c>
      <c r="AJ13" s="22">
        <f t="shared" ca="1" si="2"/>
        <v>-1.6256755217838181</v>
      </c>
      <c r="AK13" s="22">
        <f t="shared" ca="1" si="2"/>
        <v>0.58872049801252435</v>
      </c>
    </row>
    <row r="14" spans="1:37">
      <c r="E14" s="20" t="str">
        <f>H14</f>
        <v>SyncCon</v>
      </c>
      <c r="H14" s="21" t="s">
        <v>75</v>
      </c>
      <c r="I14" s="22">
        <f ca="1">(SUMIFS(OFFSET(INDIRECT("'"&amp;$E$1 &amp; "_"&amp;$E14 &amp; " Cost'!C:C"), 0, I$1), INDIRECT("'"&amp;$E$1 &amp; "_"&amp;$E14 &amp; " Cost'!A:A"), $B$4)-SUMIFS(OFFSET(INDIRECT("'"&amp;$C$1 &amp; "_"&amp;$E14 &amp; " Cost'!C:C"), 0, I$1), INDIRECT("'"&amp;$C$1 &amp; "_"&amp;$E14 &amp; " Cost'!A:A"), $B$4))/1000</f>
        <v>-4.2954777258701138E-3</v>
      </c>
      <c r="J14" s="22">
        <f t="shared" ca="1" si="1"/>
        <v>-1.9970177424409711E-2</v>
      </c>
      <c r="K14" s="22">
        <f t="shared" ca="1" si="1"/>
        <v>-9.0369978932299099E-3</v>
      </c>
      <c r="L14" s="22">
        <f t="shared" ca="1" si="1"/>
        <v>0.3499698316899012</v>
      </c>
      <c r="M14" s="22">
        <f t="shared" ca="1" si="1"/>
        <v>5.5220378411831913E-4</v>
      </c>
      <c r="N14" s="22">
        <f t="shared" ca="1" si="1"/>
        <v>-0.65137171982885589</v>
      </c>
      <c r="O14" s="22">
        <f t="shared" ca="1" si="1"/>
        <v>-1.0705039832304892</v>
      </c>
      <c r="P14" s="22">
        <f t="shared" ca="1" si="1"/>
        <v>-0.96573324701184993</v>
      </c>
      <c r="Q14" s="22">
        <f t="shared" ca="1" si="1"/>
        <v>-1.149563822245129</v>
      </c>
      <c r="R14" s="22">
        <f t="shared" ca="1" si="1"/>
        <v>-1.1380027301872107</v>
      </c>
      <c r="S14" s="22">
        <f t="shared" ca="1" si="1"/>
        <v>-0.80476984178598288</v>
      </c>
      <c r="T14" s="22">
        <f t="shared" ca="1" si="1"/>
        <v>-0.51041355441393532</v>
      </c>
      <c r="U14" s="22">
        <f t="shared" ca="1" si="1"/>
        <v>-0.49837738520808761</v>
      </c>
      <c r="V14" s="22">
        <f t="shared" ca="1" si="1"/>
        <v>-0.23189491539490337</v>
      </c>
      <c r="W14" s="22">
        <f t="shared" ca="1" si="1"/>
        <v>-0.34901804764749705</v>
      </c>
      <c r="X14" s="22">
        <f t="shared" ca="1" si="1"/>
        <v>-0.40021077308272834</v>
      </c>
      <c r="Y14" s="22">
        <f t="shared" ca="1" si="2"/>
        <v>-1.2928616623057305</v>
      </c>
      <c r="Z14" s="22">
        <f t="shared" ca="1" si="2"/>
        <v>-1.4757064122449775</v>
      </c>
      <c r="AA14" s="22">
        <f t="shared" ca="1" si="2"/>
        <v>-1.56655051314517</v>
      </c>
      <c r="AB14" s="22">
        <f t="shared" ca="1" si="2"/>
        <v>-1.2353643887562367</v>
      </c>
      <c r="AC14" s="22">
        <f t="shared" ca="1" si="2"/>
        <v>-1.3855675875077267</v>
      </c>
      <c r="AD14" s="22">
        <f t="shared" ca="1" si="2"/>
        <v>-1.1690861734931524</v>
      </c>
      <c r="AE14" s="22">
        <f t="shared" ca="1" si="2"/>
        <v>-0.8737294566462761</v>
      </c>
      <c r="AF14" s="22">
        <f t="shared" ca="1" si="2"/>
        <v>-0.84717077966440502</v>
      </c>
      <c r="AG14" s="22">
        <f t="shared" ca="1" si="2"/>
        <v>-0.7801519054099435</v>
      </c>
      <c r="AH14" s="22">
        <f t="shared" ca="1" si="2"/>
        <v>-0.76288145300841004</v>
      </c>
      <c r="AI14" s="22">
        <f t="shared" ca="1" si="2"/>
        <v>-0.82525078388805972</v>
      </c>
      <c r="AJ14" s="22">
        <f t="shared" ca="1" si="2"/>
        <v>-0.55040995452625252</v>
      </c>
      <c r="AK14" s="22">
        <f t="shared" ca="1" si="2"/>
        <v>-0.52921168762779325</v>
      </c>
    </row>
    <row r="15" spans="1:37">
      <c r="E15" s="20" t="str">
        <f>H15</f>
        <v>System Strength</v>
      </c>
      <c r="H15" s="21" t="s">
        <v>79</v>
      </c>
      <c r="I15" s="22">
        <f t="shared" ca="1" si="1"/>
        <v>5.299127371106055E-7</v>
      </c>
      <c r="J15" s="22">
        <f t="shared" ca="1" si="1"/>
        <v>5.7753733756271681E-7</v>
      </c>
      <c r="K15" s="22">
        <f t="shared" ca="1" si="1"/>
        <v>5.3811252291779967E-7</v>
      </c>
      <c r="L15" s="22">
        <f t="shared" ca="1" si="1"/>
        <v>0.36308425336374467</v>
      </c>
      <c r="M15" s="22">
        <f t="shared" ca="1" si="1"/>
        <v>3.9525083679745878E-4</v>
      </c>
      <c r="N15" s="22">
        <f t="shared" ca="1" si="1"/>
        <v>3.7720469031319226E-4</v>
      </c>
      <c r="O15" s="22">
        <f t="shared" ca="1" si="1"/>
        <v>3.6106344239760803E-4</v>
      </c>
      <c r="P15" s="22">
        <f t="shared" ca="1" si="1"/>
        <v>2.7841831658894079E-2</v>
      </c>
      <c r="Q15" s="22">
        <f t="shared" ca="1" si="1"/>
        <v>-5.2476634502785599E-2</v>
      </c>
      <c r="R15" s="22">
        <f t="shared" ca="1" si="1"/>
        <v>-5.0385303774124625E-2</v>
      </c>
      <c r="S15" s="22">
        <f t="shared" ca="1" si="1"/>
        <v>-4.8206168537539271E-2</v>
      </c>
      <c r="T15" s="22">
        <f t="shared" ca="1" si="1"/>
        <v>4.5401655527966796E-3</v>
      </c>
      <c r="U15" s="22">
        <f t="shared" ca="1" si="1"/>
        <v>0.65963943995902263</v>
      </c>
      <c r="V15" s="22">
        <f t="shared" ca="1" si="1"/>
        <v>0.8986544693301094</v>
      </c>
      <c r="W15" s="22">
        <f t="shared" ca="1" si="1"/>
        <v>1.3129923927636902</v>
      </c>
      <c r="X15" s="22">
        <f t="shared" ca="1" si="1"/>
        <v>0.94468541105996151</v>
      </c>
      <c r="Y15" s="22">
        <f t="shared" ca="1" si="2"/>
        <v>1.8213194313915047</v>
      </c>
      <c r="Z15" s="22">
        <f t="shared" ca="1" si="2"/>
        <v>1.4257898879550084</v>
      </c>
      <c r="AA15" s="22">
        <f t="shared" ca="1" si="2"/>
        <v>1.4130427121775502</v>
      </c>
      <c r="AB15" s="22">
        <f t="shared" ca="1" si="2"/>
        <v>1.4724904892536215</v>
      </c>
      <c r="AC15" s="22">
        <f t="shared" ca="1" si="2"/>
        <v>1.4443558429822223</v>
      </c>
      <c r="AD15" s="22">
        <f t="shared" ca="1" si="2"/>
        <v>1.1534712441203991</v>
      </c>
      <c r="AE15" s="22">
        <f t="shared" ca="1" si="2"/>
        <v>1.5899322013528363</v>
      </c>
      <c r="AF15" s="22">
        <f t="shared" ca="1" si="2"/>
        <v>1.5394689369559564</v>
      </c>
      <c r="AG15" s="22">
        <f t="shared" ca="1" si="2"/>
        <v>1.5452219904116864</v>
      </c>
      <c r="AH15" s="22">
        <f t="shared" ca="1" si="2"/>
        <v>1.5638828237317648</v>
      </c>
      <c r="AI15" s="22">
        <f t="shared" ca="1" si="2"/>
        <v>1.4112509620799392</v>
      </c>
      <c r="AJ15" s="22">
        <f t="shared" ca="1" si="2"/>
        <v>0.8087431695466657</v>
      </c>
      <c r="AK15" s="22">
        <f t="shared" ca="1" si="2"/>
        <v>1.0643307180529991</v>
      </c>
    </row>
    <row r="16" spans="1:37">
      <c r="H16" s="23" t="s">
        <v>122</v>
      </c>
      <c r="I16" s="24">
        <f ca="1">SUM(I7:I15)</f>
        <v>-0.25724017204759475</v>
      </c>
      <c r="J16" s="24">
        <f ca="1">SUM(J7:J15)+I16</f>
        <v>-2.5322810443418211</v>
      </c>
      <c r="K16" s="24">
        <f t="shared" ref="K16:AC16" ca="1" si="3">SUM(K7:K15)+J16</f>
        <v>-5.1674038472536612</v>
      </c>
      <c r="L16" s="24">
        <f t="shared" ca="1" si="3"/>
        <v>-2.5978825027936105</v>
      </c>
      <c r="M16" s="24">
        <f t="shared" ca="1" si="3"/>
        <v>48.138643122813157</v>
      </c>
      <c r="N16" s="24">
        <f t="shared" ca="1" si="3"/>
        <v>27.557602559409712</v>
      </c>
      <c r="O16" s="24">
        <f t="shared" ca="1" si="3"/>
        <v>61.076448801990523</v>
      </c>
      <c r="P16" s="24">
        <f t="shared" ca="1" si="3"/>
        <v>122.50634344039702</v>
      </c>
      <c r="Q16" s="24">
        <f t="shared" ca="1" si="3"/>
        <v>174.4307964944453</v>
      </c>
      <c r="R16" s="24">
        <f t="shared" ca="1" si="3"/>
        <v>219.36553103814103</v>
      </c>
      <c r="S16" s="24">
        <f t="shared" ca="1" si="3"/>
        <v>268.61453014559828</v>
      </c>
      <c r="T16" s="24">
        <f t="shared" ca="1" si="3"/>
        <v>379.07972217659437</v>
      </c>
      <c r="U16" s="24">
        <f t="shared" ca="1" si="3"/>
        <v>485.08480263013075</v>
      </c>
      <c r="V16" s="24">
        <f t="shared" ca="1" si="3"/>
        <v>593.28998357186492</v>
      </c>
      <c r="W16" s="24">
        <f t="shared" ca="1" si="3"/>
        <v>709.87482774629314</v>
      </c>
      <c r="X16" s="24">
        <f t="shared" ca="1" si="3"/>
        <v>823.57391294655463</v>
      </c>
      <c r="Y16" s="24">
        <f t="shared" ca="1" si="3"/>
        <v>998.67555783865134</v>
      </c>
      <c r="Z16" s="24">
        <f t="shared" ca="1" si="3"/>
        <v>1140.0471829617095</v>
      </c>
      <c r="AA16" s="24">
        <f t="shared" ca="1" si="3"/>
        <v>1286.9626419332976</v>
      </c>
      <c r="AB16" s="24">
        <f t="shared" ca="1" si="3"/>
        <v>1445.1193946073613</v>
      </c>
      <c r="AC16" s="24">
        <f t="shared" ca="1" si="3"/>
        <v>1585.5621885651744</v>
      </c>
      <c r="AD16" s="24">
        <f t="shared" ref="AD16" ca="1" si="4">SUM(AD7:AD15)+AC16</f>
        <v>1741.9438875516905</v>
      </c>
      <c r="AE16" s="24">
        <f t="shared" ref="AE16:AK16" ca="1" si="5">SUM(AE7:AE15)+AD16</f>
        <v>1889.0779442393446</v>
      </c>
      <c r="AF16" s="24">
        <f t="shared" ca="1" si="5"/>
        <v>2022.2516419263225</v>
      </c>
      <c r="AG16" s="24">
        <f t="shared" ca="1" si="5"/>
        <v>2149.6336399693873</v>
      </c>
      <c r="AH16" s="24">
        <f t="shared" ca="1" si="5"/>
        <v>2280.8701916958371</v>
      </c>
      <c r="AI16" s="24">
        <f t="shared" ca="1" si="5"/>
        <v>2407.7233135763995</v>
      </c>
      <c r="AJ16" s="24">
        <f t="shared" ca="1" si="5"/>
        <v>2545.1388462892633</v>
      </c>
      <c r="AK16" s="24">
        <f t="shared" ca="1" si="5"/>
        <v>2676.1236600334623</v>
      </c>
    </row>
    <row r="22" spans="1:37" ht="23.25">
      <c r="A22" s="15" t="str">
        <f>B23&amp;" capacity difference by year"</f>
        <v>NEM capacity difference by year</v>
      </c>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row>
    <row r="23" spans="1:37">
      <c r="A23" s="17" t="s">
        <v>87</v>
      </c>
      <c r="B23" s="9" t="s">
        <v>40</v>
      </c>
    </row>
    <row r="25" spans="1:37">
      <c r="H25" t="s">
        <v>123</v>
      </c>
      <c r="I25" s="19" t="str">
        <f>I6</f>
        <v>2021-22</v>
      </c>
      <c r="J25" s="19" t="str">
        <f t="shared" ref="J25:AK25" si="6">J6</f>
        <v>2022-23</v>
      </c>
      <c r="K25" s="19" t="str">
        <f t="shared" si="6"/>
        <v>2023-24</v>
      </c>
      <c r="L25" s="19" t="str">
        <f t="shared" si="6"/>
        <v>2024-25</v>
      </c>
      <c r="M25" s="19" t="str">
        <f t="shared" si="6"/>
        <v>2025-26</v>
      </c>
      <c r="N25" s="19" t="str">
        <f t="shared" si="6"/>
        <v>2026-27</v>
      </c>
      <c r="O25" s="19" t="str">
        <f t="shared" si="6"/>
        <v>2027-28</v>
      </c>
      <c r="P25" s="19" t="str">
        <f t="shared" si="6"/>
        <v>2028-29</v>
      </c>
      <c r="Q25" s="19" t="str">
        <f t="shared" si="6"/>
        <v>2029-30</v>
      </c>
      <c r="R25" s="19" t="str">
        <f t="shared" si="6"/>
        <v>2030-31</v>
      </c>
      <c r="S25" s="19" t="str">
        <f t="shared" si="6"/>
        <v>2031-32</v>
      </c>
      <c r="T25" s="19" t="str">
        <f t="shared" si="6"/>
        <v>2032-33</v>
      </c>
      <c r="U25" s="19" t="str">
        <f t="shared" si="6"/>
        <v>2033-34</v>
      </c>
      <c r="V25" s="19" t="str">
        <f t="shared" si="6"/>
        <v>2034-35</v>
      </c>
      <c r="W25" s="19" t="str">
        <f t="shared" si="6"/>
        <v>2035-36</v>
      </c>
      <c r="X25" s="19" t="str">
        <f t="shared" si="6"/>
        <v>2036-37</v>
      </c>
      <c r="Y25" s="19" t="str">
        <f t="shared" si="6"/>
        <v>2037-38</v>
      </c>
      <c r="Z25" s="19" t="str">
        <f t="shared" si="6"/>
        <v>2038-39</v>
      </c>
      <c r="AA25" s="19" t="str">
        <f t="shared" si="6"/>
        <v>2039-40</v>
      </c>
      <c r="AB25" s="19" t="str">
        <f t="shared" si="6"/>
        <v>2040-41</v>
      </c>
      <c r="AC25" s="19" t="str">
        <f t="shared" si="6"/>
        <v>2041-42</v>
      </c>
      <c r="AD25" s="19" t="str">
        <f t="shared" si="6"/>
        <v>2042-43</v>
      </c>
      <c r="AE25" s="19" t="str">
        <f t="shared" si="6"/>
        <v>2043-44</v>
      </c>
      <c r="AF25" s="19" t="str">
        <f t="shared" si="6"/>
        <v>2044-45</v>
      </c>
      <c r="AG25" s="19" t="str">
        <f t="shared" si="6"/>
        <v>2045-46</v>
      </c>
      <c r="AH25" s="19" t="str">
        <f t="shared" si="6"/>
        <v>2046-47</v>
      </c>
      <c r="AI25" s="19" t="str">
        <f t="shared" si="6"/>
        <v>2047-48</v>
      </c>
      <c r="AJ25" s="19" t="str">
        <f t="shared" si="6"/>
        <v>2048-49</v>
      </c>
      <c r="AK25" s="19" t="str">
        <f t="shared" si="6"/>
        <v>2049-50</v>
      </c>
    </row>
    <row r="26" spans="1:37">
      <c r="H26" s="21" t="s">
        <v>64</v>
      </c>
      <c r="I26" s="25">
        <f t="shared" ref="I26:X36" ca="1" si="7">-SUMIFS(OFFSET(INDIRECT("'"&amp;$E$1 &amp; "_Capacity'!C:C"), 0, I$1), INDIRECT("'"&amp;$E$1 &amp; "_Capacity'!B:B"),$H26, INDIRECT("'"&amp;$E$1 &amp; "_Capacity'!A:A"),$B$23) +SUMIFS(OFFSET(INDIRECT("'"&amp;$C$1 &amp; "_Capacity'!C:C"), 0, I$1), INDIRECT("'"&amp;$C$1 &amp; "_Capacity'!B:B"),$H26, INDIRECT("'"&amp;$C$1 &amp; "_Capacity'!A:A"),$B$23)</f>
        <v>0</v>
      </c>
      <c r="J26" s="25">
        <f t="shared" ca="1" si="7"/>
        <v>0</v>
      </c>
      <c r="K26" s="25">
        <f t="shared" ca="1" si="7"/>
        <v>0</v>
      </c>
      <c r="L26" s="25">
        <f t="shared" ca="1" si="7"/>
        <v>201.67733470131861</v>
      </c>
      <c r="M26" s="25">
        <f t="shared" ca="1" si="7"/>
        <v>-99.201084002439529</v>
      </c>
      <c r="N26" s="25">
        <f t="shared" ca="1" si="7"/>
        <v>27.4205745745694</v>
      </c>
      <c r="O26" s="25">
        <f t="shared" ca="1" si="7"/>
        <v>-475.74729088143067</v>
      </c>
      <c r="P26" s="25">
        <f t="shared" ca="1" si="7"/>
        <v>-475.74732322555064</v>
      </c>
      <c r="Q26" s="25">
        <f t="shared" ca="1" si="7"/>
        <v>-519.90030554761051</v>
      </c>
      <c r="R26" s="25">
        <f t="shared" ca="1" si="7"/>
        <v>-483.74208839621042</v>
      </c>
      <c r="S26" s="25">
        <f t="shared" ca="1" si="7"/>
        <v>-481.1742323494891</v>
      </c>
      <c r="T26" s="25">
        <f t="shared" ca="1" si="7"/>
        <v>-318.0920730368498</v>
      </c>
      <c r="U26" s="25">
        <f t="shared" ca="1" si="7"/>
        <v>-318.09207145704022</v>
      </c>
      <c r="V26" s="25">
        <f t="shared" ca="1" si="7"/>
        <v>-318.09207252773012</v>
      </c>
      <c r="W26" s="25">
        <f t="shared" ca="1" si="7"/>
        <v>-17.212349999999788</v>
      </c>
      <c r="X26" s="25">
        <f t="shared" ca="1" si="7"/>
        <v>0</v>
      </c>
      <c r="Y26" s="25">
        <f t="shared" ref="Y26:AK36" ca="1" si="8">-SUMIFS(OFFSET(INDIRECT("'"&amp;$E$1 &amp; "_Capacity'!C:C"), 0, Y$1), INDIRECT("'"&amp;$E$1 &amp; "_Capacity'!B:B"),$H26, INDIRECT("'"&amp;$E$1 &amp; "_Capacity'!A:A"),$B$23) +SUMIFS(OFFSET(INDIRECT("'"&amp;$C$1 &amp; "_Capacity'!C:C"), 0, Y$1), INDIRECT("'"&amp;$C$1 &amp; "_Capacity'!B:B"),$H26, INDIRECT("'"&amp;$C$1 &amp; "_Capacity'!A:A"),$B$23)</f>
        <v>0</v>
      </c>
      <c r="Z26" s="25">
        <f t="shared" ca="1" si="8"/>
        <v>0</v>
      </c>
      <c r="AA26" s="25">
        <f t="shared" ca="1" si="8"/>
        <v>0</v>
      </c>
      <c r="AB26" s="25">
        <f t="shared" ca="1" si="8"/>
        <v>0</v>
      </c>
      <c r="AC26" s="25">
        <f t="shared" ca="1" si="8"/>
        <v>0</v>
      </c>
      <c r="AD26" s="25">
        <f t="shared" ca="1" si="8"/>
        <v>0</v>
      </c>
      <c r="AE26" s="25">
        <f t="shared" ca="1" si="8"/>
        <v>0</v>
      </c>
      <c r="AF26" s="25">
        <f t="shared" ca="1" si="8"/>
        <v>0</v>
      </c>
      <c r="AG26" s="25">
        <f t="shared" ca="1" si="8"/>
        <v>0</v>
      </c>
      <c r="AH26" s="25">
        <f t="shared" ca="1" si="8"/>
        <v>0</v>
      </c>
      <c r="AI26" s="25">
        <f t="shared" ca="1" si="8"/>
        <v>0</v>
      </c>
      <c r="AJ26" s="25">
        <f t="shared" ca="1" si="8"/>
        <v>0</v>
      </c>
      <c r="AK26" s="25">
        <f t="shared" ca="1" si="8"/>
        <v>0</v>
      </c>
    </row>
    <row r="27" spans="1:37">
      <c r="H27" s="21" t="s">
        <v>71</v>
      </c>
      <c r="I27" s="25">
        <f t="shared" ca="1" si="7"/>
        <v>0</v>
      </c>
      <c r="J27" s="25">
        <f t="shared" ca="1" si="7"/>
        <v>0</v>
      </c>
      <c r="K27" s="25">
        <f t="shared" ca="1" si="7"/>
        <v>0</v>
      </c>
      <c r="L27" s="25">
        <f t="shared" ca="1" si="7"/>
        <v>46.893856585259527</v>
      </c>
      <c r="M27" s="25">
        <f t="shared" ca="1" si="7"/>
        <v>86.567927322799733</v>
      </c>
      <c r="N27" s="25">
        <f t="shared" ca="1" si="7"/>
        <v>-25.582201779100615</v>
      </c>
      <c r="O27" s="25">
        <f t="shared" ca="1" si="7"/>
        <v>-25.582201707470176</v>
      </c>
      <c r="P27" s="25">
        <f t="shared" ca="1" si="7"/>
        <v>-25.582202151079855</v>
      </c>
      <c r="Q27" s="25">
        <f t="shared" ca="1" si="7"/>
        <v>-7.0644653901695165</v>
      </c>
      <c r="R27" s="25">
        <f t="shared" ca="1" si="7"/>
        <v>-9.2292109002301004E-4</v>
      </c>
      <c r="S27" s="25">
        <f t="shared" ca="1" si="7"/>
        <v>-1.0314934979760437E-4</v>
      </c>
      <c r="T27" s="25">
        <f t="shared" ca="1" si="7"/>
        <v>0</v>
      </c>
      <c r="U27" s="25">
        <f t="shared" ca="1" si="7"/>
        <v>0</v>
      </c>
      <c r="V27" s="25">
        <f t="shared" ca="1" si="7"/>
        <v>0</v>
      </c>
      <c r="W27" s="25">
        <f t="shared" ca="1" si="7"/>
        <v>0</v>
      </c>
      <c r="X27" s="25">
        <f t="shared" ca="1" si="7"/>
        <v>0</v>
      </c>
      <c r="Y27" s="25">
        <f t="shared" ca="1" si="8"/>
        <v>0</v>
      </c>
      <c r="Z27" s="25">
        <f t="shared" ca="1" si="8"/>
        <v>0</v>
      </c>
      <c r="AA27" s="25">
        <f t="shared" ca="1" si="8"/>
        <v>0</v>
      </c>
      <c r="AB27" s="25">
        <f t="shared" ca="1" si="8"/>
        <v>0</v>
      </c>
      <c r="AC27" s="25">
        <f t="shared" ca="1" si="8"/>
        <v>0</v>
      </c>
      <c r="AD27" s="25">
        <f t="shared" ca="1" si="8"/>
        <v>0</v>
      </c>
      <c r="AE27" s="25">
        <f t="shared" ca="1" si="8"/>
        <v>0</v>
      </c>
      <c r="AF27" s="25">
        <f t="shared" ca="1" si="8"/>
        <v>0</v>
      </c>
      <c r="AG27" s="25">
        <f t="shared" ca="1" si="8"/>
        <v>0</v>
      </c>
      <c r="AH27" s="25">
        <f t="shared" ca="1" si="8"/>
        <v>0</v>
      </c>
      <c r="AI27" s="25">
        <f t="shared" ca="1" si="8"/>
        <v>0</v>
      </c>
      <c r="AJ27" s="25">
        <f t="shared" ca="1" si="8"/>
        <v>0</v>
      </c>
      <c r="AK27" s="25">
        <f t="shared" ca="1" si="8"/>
        <v>0</v>
      </c>
    </row>
    <row r="28" spans="1:37">
      <c r="H28" s="21" t="s">
        <v>20</v>
      </c>
      <c r="I28" s="25">
        <f t="shared" ca="1" si="7"/>
        <v>0</v>
      </c>
      <c r="J28" s="25">
        <f t="shared" ca="1" si="7"/>
        <v>0</v>
      </c>
      <c r="K28" s="25">
        <f t="shared" ca="1" si="7"/>
        <v>0</v>
      </c>
      <c r="L28" s="25">
        <f t="shared" ca="1" si="7"/>
        <v>0</v>
      </c>
      <c r="M28" s="25">
        <f t="shared" ca="1" si="7"/>
        <v>0</v>
      </c>
      <c r="N28" s="25">
        <f t="shared" ca="1" si="7"/>
        <v>0</v>
      </c>
      <c r="O28" s="25">
        <f t="shared" ca="1" si="7"/>
        <v>0</v>
      </c>
      <c r="P28" s="25">
        <f t="shared" ca="1" si="7"/>
        <v>0</v>
      </c>
      <c r="Q28" s="25">
        <f t="shared" ca="1" si="7"/>
        <v>0</v>
      </c>
      <c r="R28" s="25">
        <f t="shared" ca="1" si="7"/>
        <v>0</v>
      </c>
      <c r="S28" s="25">
        <f t="shared" ca="1" si="7"/>
        <v>0</v>
      </c>
      <c r="T28" s="25">
        <f t="shared" ca="1" si="7"/>
        <v>0</v>
      </c>
      <c r="U28" s="25">
        <f t="shared" ca="1" si="7"/>
        <v>0</v>
      </c>
      <c r="V28" s="25">
        <f t="shared" ca="1" si="7"/>
        <v>0</v>
      </c>
      <c r="W28" s="25">
        <f t="shared" ca="1" si="7"/>
        <v>0</v>
      </c>
      <c r="X28" s="25">
        <f t="shared" ca="1" si="7"/>
        <v>0</v>
      </c>
      <c r="Y28" s="25">
        <f t="shared" ca="1" si="8"/>
        <v>0</v>
      </c>
      <c r="Z28" s="25">
        <f t="shared" ca="1" si="8"/>
        <v>0</v>
      </c>
      <c r="AA28" s="25">
        <f t="shared" ca="1" si="8"/>
        <v>0</v>
      </c>
      <c r="AB28" s="25">
        <f t="shared" ca="1" si="8"/>
        <v>0</v>
      </c>
      <c r="AC28" s="25">
        <f t="shared" ca="1" si="8"/>
        <v>0</v>
      </c>
      <c r="AD28" s="25">
        <f t="shared" ca="1" si="8"/>
        <v>0</v>
      </c>
      <c r="AE28" s="25">
        <f t="shared" ca="1" si="8"/>
        <v>0</v>
      </c>
      <c r="AF28" s="25">
        <f t="shared" ca="1" si="8"/>
        <v>0</v>
      </c>
      <c r="AG28" s="25">
        <f t="shared" ca="1" si="8"/>
        <v>0</v>
      </c>
      <c r="AH28" s="25">
        <f t="shared" ca="1" si="8"/>
        <v>0</v>
      </c>
      <c r="AI28" s="25">
        <f t="shared" ca="1" si="8"/>
        <v>0</v>
      </c>
      <c r="AJ28" s="25">
        <f t="shared" ca="1" si="8"/>
        <v>0</v>
      </c>
      <c r="AK28" s="25">
        <f t="shared" ca="1" si="8"/>
        <v>0</v>
      </c>
    </row>
    <row r="29" spans="1:37">
      <c r="H29" s="21" t="s">
        <v>32</v>
      </c>
      <c r="I29" s="25">
        <f t="shared" ca="1" si="7"/>
        <v>0</v>
      </c>
      <c r="J29" s="25">
        <f t="shared" ca="1" si="7"/>
        <v>0</v>
      </c>
      <c r="K29" s="25">
        <f t="shared" ca="1" si="7"/>
        <v>0</v>
      </c>
      <c r="L29" s="25">
        <f t="shared" ca="1" si="7"/>
        <v>0</v>
      </c>
      <c r="M29" s="25">
        <f t="shared" ca="1" si="7"/>
        <v>0</v>
      </c>
      <c r="N29" s="25">
        <f t="shared" ca="1" si="7"/>
        <v>0</v>
      </c>
      <c r="O29" s="25">
        <f t="shared" ca="1" si="7"/>
        <v>0</v>
      </c>
      <c r="P29" s="25">
        <f t="shared" ca="1" si="7"/>
        <v>0</v>
      </c>
      <c r="Q29" s="25">
        <f t="shared" ca="1" si="7"/>
        <v>0</v>
      </c>
      <c r="R29" s="25">
        <f t="shared" ca="1" si="7"/>
        <v>0</v>
      </c>
      <c r="S29" s="25">
        <f t="shared" ca="1" si="7"/>
        <v>0</v>
      </c>
      <c r="T29" s="25">
        <f t="shared" ca="1" si="7"/>
        <v>0</v>
      </c>
      <c r="U29" s="25">
        <f t="shared" ca="1" si="7"/>
        <v>0</v>
      </c>
      <c r="V29" s="25">
        <f t="shared" ca="1" si="7"/>
        <v>0</v>
      </c>
      <c r="W29" s="25">
        <f t="shared" ca="1" si="7"/>
        <v>0</v>
      </c>
      <c r="X29" s="25">
        <f t="shared" ca="1" si="7"/>
        <v>0</v>
      </c>
      <c r="Y29" s="25">
        <f t="shared" ca="1" si="8"/>
        <v>0</v>
      </c>
      <c r="Z29" s="25">
        <f t="shared" ca="1" si="8"/>
        <v>0</v>
      </c>
      <c r="AA29" s="25">
        <f t="shared" ca="1" si="8"/>
        <v>0</v>
      </c>
      <c r="AB29" s="25">
        <f t="shared" ca="1" si="8"/>
        <v>0</v>
      </c>
      <c r="AC29" s="25">
        <f t="shared" ca="1" si="8"/>
        <v>0</v>
      </c>
      <c r="AD29" s="25">
        <f t="shared" ca="1" si="8"/>
        <v>0</v>
      </c>
      <c r="AE29" s="25">
        <f t="shared" ca="1" si="8"/>
        <v>0</v>
      </c>
      <c r="AF29" s="25">
        <f t="shared" ca="1" si="8"/>
        <v>0</v>
      </c>
      <c r="AG29" s="25">
        <f t="shared" ca="1" si="8"/>
        <v>0</v>
      </c>
      <c r="AH29" s="25">
        <f t="shared" ca="1" si="8"/>
        <v>0</v>
      </c>
      <c r="AI29" s="25">
        <f t="shared" ca="1" si="8"/>
        <v>0</v>
      </c>
      <c r="AJ29" s="25">
        <f t="shared" ca="1" si="8"/>
        <v>0</v>
      </c>
      <c r="AK29" s="25">
        <f t="shared" ca="1" si="8"/>
        <v>0</v>
      </c>
    </row>
    <row r="30" spans="1:37">
      <c r="H30" s="21" t="s">
        <v>66</v>
      </c>
      <c r="I30" s="25">
        <f t="shared" ca="1" si="7"/>
        <v>0</v>
      </c>
      <c r="J30" s="25">
        <f t="shared" ca="1" si="7"/>
        <v>0</v>
      </c>
      <c r="K30" s="25">
        <f t="shared" ca="1" si="7"/>
        <v>0</v>
      </c>
      <c r="L30" s="25">
        <f t="shared" ca="1" si="7"/>
        <v>0</v>
      </c>
      <c r="M30" s="25">
        <f t="shared" ca="1" si="7"/>
        <v>0</v>
      </c>
      <c r="N30" s="25">
        <f t="shared" ca="1" si="7"/>
        <v>0</v>
      </c>
      <c r="O30" s="25">
        <f t="shared" ca="1" si="7"/>
        <v>0</v>
      </c>
      <c r="P30" s="25">
        <f t="shared" ca="1" si="7"/>
        <v>0</v>
      </c>
      <c r="Q30" s="25">
        <f t="shared" ca="1" si="7"/>
        <v>0</v>
      </c>
      <c r="R30" s="25">
        <f t="shared" ca="1" si="7"/>
        <v>0</v>
      </c>
      <c r="S30" s="25">
        <f t="shared" ca="1" si="7"/>
        <v>0</v>
      </c>
      <c r="T30" s="25">
        <f t="shared" ca="1" si="7"/>
        <v>0</v>
      </c>
      <c r="U30" s="25">
        <f t="shared" ca="1" si="7"/>
        <v>0</v>
      </c>
      <c r="V30" s="25">
        <f t="shared" ca="1" si="7"/>
        <v>0</v>
      </c>
      <c r="W30" s="25">
        <f t="shared" ca="1" si="7"/>
        <v>0</v>
      </c>
      <c r="X30" s="25">
        <f t="shared" ca="1" si="7"/>
        <v>0</v>
      </c>
      <c r="Y30" s="25">
        <f t="shared" ca="1" si="8"/>
        <v>-2.4558909899496939E-4</v>
      </c>
      <c r="Z30" s="25">
        <f t="shared" ca="1" si="8"/>
        <v>-2.4562492035329342E-4</v>
      </c>
      <c r="AA30" s="25">
        <f t="shared" ca="1" si="8"/>
        <v>-113.49244617683871</v>
      </c>
      <c r="AB30" s="25">
        <f t="shared" ca="1" si="8"/>
        <v>-113.49244622706919</v>
      </c>
      <c r="AC30" s="25">
        <f t="shared" ca="1" si="8"/>
        <v>-228.31478108894044</v>
      </c>
      <c r="AD30" s="25">
        <f t="shared" ca="1" si="8"/>
        <v>-228.31531584170989</v>
      </c>
      <c r="AE30" s="25">
        <f t="shared" ca="1" si="8"/>
        <v>-218.83085596063938</v>
      </c>
      <c r="AF30" s="25">
        <f t="shared" ca="1" si="8"/>
        <v>-200.3196753951006</v>
      </c>
      <c r="AG30" s="25">
        <f t="shared" ca="1" si="8"/>
        <v>-197.72578475827959</v>
      </c>
      <c r="AH30" s="25">
        <f t="shared" ca="1" si="8"/>
        <v>-208.73548479868532</v>
      </c>
      <c r="AI30" s="25">
        <f t="shared" ca="1" si="8"/>
        <v>-208.73548486591517</v>
      </c>
      <c r="AJ30" s="25">
        <f t="shared" ca="1" si="8"/>
        <v>-332.12101029560472</v>
      </c>
      <c r="AK30" s="25">
        <f t="shared" ca="1" si="8"/>
        <v>-396.27920658666062</v>
      </c>
    </row>
    <row r="31" spans="1:37">
      <c r="H31" s="21" t="s">
        <v>65</v>
      </c>
      <c r="I31" s="25">
        <f t="shared" ca="1" si="7"/>
        <v>0</v>
      </c>
      <c r="J31" s="25">
        <f t="shared" ca="1" si="7"/>
        <v>0</v>
      </c>
      <c r="K31" s="25">
        <f t="shared" ca="1" si="7"/>
        <v>0</v>
      </c>
      <c r="L31" s="25">
        <f t="shared" ca="1" si="7"/>
        <v>0</v>
      </c>
      <c r="M31" s="25">
        <f t="shared" ca="1" si="7"/>
        <v>0</v>
      </c>
      <c r="N31" s="25">
        <f t="shared" ca="1" si="7"/>
        <v>0</v>
      </c>
      <c r="O31" s="25">
        <f t="shared" ca="1" si="7"/>
        <v>250</v>
      </c>
      <c r="P31" s="25">
        <f t="shared" ca="1" si="7"/>
        <v>250</v>
      </c>
      <c r="Q31" s="25">
        <f t="shared" ca="1" si="7"/>
        <v>250</v>
      </c>
      <c r="R31" s="25">
        <f t="shared" ca="1" si="7"/>
        <v>250</v>
      </c>
      <c r="S31" s="25">
        <f t="shared" ca="1" si="7"/>
        <v>250</v>
      </c>
      <c r="T31" s="25">
        <f t="shared" ca="1" si="7"/>
        <v>250</v>
      </c>
      <c r="U31" s="25">
        <f t="shared" ca="1" si="7"/>
        <v>250</v>
      </c>
      <c r="V31" s="25">
        <f t="shared" ca="1" si="7"/>
        <v>250</v>
      </c>
      <c r="W31" s="25">
        <f t="shared" ca="1" si="7"/>
        <v>250</v>
      </c>
      <c r="X31" s="25">
        <f t="shared" ca="1" si="7"/>
        <v>250</v>
      </c>
      <c r="Y31" s="25">
        <f t="shared" ca="1" si="8"/>
        <v>250</v>
      </c>
      <c r="Z31" s="25">
        <f t="shared" ca="1" si="8"/>
        <v>250</v>
      </c>
      <c r="AA31" s="25">
        <f t="shared" ca="1" si="8"/>
        <v>250</v>
      </c>
      <c r="AB31" s="25">
        <f t="shared" ca="1" si="8"/>
        <v>250</v>
      </c>
      <c r="AC31" s="25">
        <f t="shared" ca="1" si="8"/>
        <v>250</v>
      </c>
      <c r="AD31" s="25">
        <f t="shared" ca="1" si="8"/>
        <v>250</v>
      </c>
      <c r="AE31" s="25">
        <f t="shared" ca="1" si="8"/>
        <v>250</v>
      </c>
      <c r="AF31" s="25">
        <f t="shared" ca="1" si="8"/>
        <v>250</v>
      </c>
      <c r="AG31" s="25">
        <f t="shared" ca="1" si="8"/>
        <v>250</v>
      </c>
      <c r="AH31" s="25">
        <f t="shared" ca="1" si="8"/>
        <v>250</v>
      </c>
      <c r="AI31" s="25">
        <f t="shared" ca="1" si="8"/>
        <v>250</v>
      </c>
      <c r="AJ31" s="25">
        <f t="shared" ca="1" si="8"/>
        <v>250</v>
      </c>
      <c r="AK31" s="25">
        <f t="shared" ca="1" si="8"/>
        <v>250</v>
      </c>
    </row>
    <row r="32" spans="1:37">
      <c r="H32" s="21" t="s">
        <v>69</v>
      </c>
      <c r="I32" s="25">
        <f t="shared" ca="1" si="7"/>
        <v>0</v>
      </c>
      <c r="J32" s="25">
        <f t="shared" ca="1" si="7"/>
        <v>-5.7980470955953933E-5</v>
      </c>
      <c r="K32" s="25">
        <f t="shared" ca="1" si="7"/>
        <v>-2.133545967808459E-5</v>
      </c>
      <c r="L32" s="25">
        <f t="shared" ca="1" si="7"/>
        <v>-172.92633432760158</v>
      </c>
      <c r="M32" s="25">
        <f t="shared" ca="1" si="7"/>
        <v>-0.32837299745915516</v>
      </c>
      <c r="N32" s="25">
        <f t="shared" ca="1" si="7"/>
        <v>-0.32835152241568721</v>
      </c>
      <c r="O32" s="25">
        <f t="shared" ca="1" si="7"/>
        <v>-228.69784692236135</v>
      </c>
      <c r="P32" s="25">
        <f t="shared" ca="1" si="7"/>
        <v>-220.92046452243085</v>
      </c>
      <c r="Q32" s="25">
        <f t="shared" ca="1" si="7"/>
        <v>-424.03920461597227</v>
      </c>
      <c r="R32" s="25">
        <f t="shared" ca="1" si="7"/>
        <v>-423.71078489642605</v>
      </c>
      <c r="S32" s="25">
        <f t="shared" ca="1" si="7"/>
        <v>-423.71054051590181</v>
      </c>
      <c r="T32" s="25">
        <f t="shared" ca="1" si="7"/>
        <v>-458.65457371771845</v>
      </c>
      <c r="U32" s="25">
        <f t="shared" ca="1" si="7"/>
        <v>-934.71595969962073</v>
      </c>
      <c r="V32" s="25">
        <f t="shared" ca="1" si="7"/>
        <v>-1139.6898797887734</v>
      </c>
      <c r="W32" s="25">
        <f t="shared" ca="1" si="7"/>
        <v>-1500.3297594344185</v>
      </c>
      <c r="X32" s="25">
        <f t="shared" ca="1" si="7"/>
        <v>-1316.254304488124</v>
      </c>
      <c r="Y32" s="25">
        <f t="shared" ca="1" si="8"/>
        <v>-1555.1900562374794</v>
      </c>
      <c r="Z32" s="25">
        <f t="shared" ca="1" si="8"/>
        <v>-1223.6835998797615</v>
      </c>
      <c r="AA32" s="25">
        <f t="shared" ca="1" si="8"/>
        <v>-1270.6459128240203</v>
      </c>
      <c r="AB32" s="25">
        <f t="shared" ca="1" si="8"/>
        <v>-1426.4417939279265</v>
      </c>
      <c r="AC32" s="25">
        <f t="shared" ca="1" si="8"/>
        <v>-1105.2288331048658</v>
      </c>
      <c r="AD32" s="25">
        <f t="shared" ca="1" si="8"/>
        <v>-1159.092624222023</v>
      </c>
      <c r="AE32" s="25">
        <f t="shared" ca="1" si="8"/>
        <v>-1432.6049344733183</v>
      </c>
      <c r="AF32" s="25">
        <f t="shared" ca="1" si="8"/>
        <v>-1464.9826870083198</v>
      </c>
      <c r="AG32" s="25">
        <f t="shared" ca="1" si="8"/>
        <v>-1166.9141925916847</v>
      </c>
      <c r="AH32" s="25">
        <f t="shared" ca="1" si="8"/>
        <v>-1419.892855455706</v>
      </c>
      <c r="AI32" s="25">
        <f t="shared" ca="1" si="8"/>
        <v>-1106.6181336463487</v>
      </c>
      <c r="AJ32" s="25">
        <f t="shared" ca="1" si="8"/>
        <v>-890.86068596594123</v>
      </c>
      <c r="AK32" s="25">
        <f t="shared" ca="1" si="8"/>
        <v>-1183.8145749795003</v>
      </c>
    </row>
    <row r="33" spans="1:37">
      <c r="H33" s="21" t="s">
        <v>68</v>
      </c>
      <c r="I33" s="25">
        <f t="shared" ca="1" si="7"/>
        <v>0</v>
      </c>
      <c r="J33" s="25">
        <f t="shared" ca="1" si="7"/>
        <v>0</v>
      </c>
      <c r="K33" s="25">
        <f t="shared" ca="1" si="7"/>
        <v>0</v>
      </c>
      <c r="L33" s="25">
        <f t="shared" ca="1" si="7"/>
        <v>0</v>
      </c>
      <c r="M33" s="25">
        <f t="shared" ca="1" si="7"/>
        <v>0</v>
      </c>
      <c r="N33" s="25">
        <f t="shared" ca="1" si="7"/>
        <v>0</v>
      </c>
      <c r="O33" s="25">
        <f t="shared" ca="1" si="7"/>
        <v>257.09785217437911</v>
      </c>
      <c r="P33" s="25">
        <f t="shared" ca="1" si="7"/>
        <v>257.09780997192956</v>
      </c>
      <c r="Q33" s="25">
        <f t="shared" ca="1" si="7"/>
        <v>489.48219868770138</v>
      </c>
      <c r="R33" s="25">
        <f t="shared" ca="1" si="7"/>
        <v>489.48219866653199</v>
      </c>
      <c r="S33" s="25">
        <f t="shared" ca="1" si="7"/>
        <v>489.48219863229133</v>
      </c>
      <c r="T33" s="25">
        <f t="shared" ca="1" si="7"/>
        <v>489.48219852526199</v>
      </c>
      <c r="U33" s="25">
        <f t="shared" ca="1" si="7"/>
        <v>489.48219848712142</v>
      </c>
      <c r="V33" s="25">
        <f t="shared" ca="1" si="7"/>
        <v>489.48219845232052</v>
      </c>
      <c r="W33" s="25">
        <f t="shared" ca="1" si="7"/>
        <v>489.48219831169081</v>
      </c>
      <c r="X33" s="25">
        <f t="shared" ca="1" si="7"/>
        <v>489.48219819013138</v>
      </c>
      <c r="Y33" s="25">
        <f t="shared" ca="1" si="8"/>
        <v>-155.64874489500835</v>
      </c>
      <c r="Z33" s="25">
        <f t="shared" ca="1" si="8"/>
        <v>-155.64854530585944</v>
      </c>
      <c r="AA33" s="25">
        <f t="shared" ca="1" si="8"/>
        <v>-155.64874613738903</v>
      </c>
      <c r="AB33" s="25">
        <f t="shared" ca="1" si="8"/>
        <v>-310.22853814771952</v>
      </c>
      <c r="AC33" s="25">
        <f t="shared" ca="1" si="8"/>
        <v>-531.21408075777072</v>
      </c>
      <c r="AD33" s="25">
        <f t="shared" ca="1" si="8"/>
        <v>-503.09635455043826</v>
      </c>
      <c r="AE33" s="25">
        <f t="shared" ca="1" si="8"/>
        <v>-792.86957522305966</v>
      </c>
      <c r="AF33" s="25">
        <f t="shared" ca="1" si="8"/>
        <v>-792.8695770366794</v>
      </c>
      <c r="AG33" s="25">
        <f t="shared" ca="1" si="8"/>
        <v>-1345.9641884595476</v>
      </c>
      <c r="AH33" s="25">
        <f t="shared" ca="1" si="8"/>
        <v>-1110.8762725112247</v>
      </c>
      <c r="AI33" s="25">
        <f t="shared" ca="1" si="8"/>
        <v>-1304.3338614779896</v>
      </c>
      <c r="AJ33" s="25">
        <f t="shared" ca="1" si="8"/>
        <v>-301.96785774101227</v>
      </c>
      <c r="AK33" s="25">
        <f t="shared" ca="1" si="8"/>
        <v>-403.98653394317807</v>
      </c>
    </row>
    <row r="34" spans="1:37">
      <c r="H34" s="21" t="s">
        <v>36</v>
      </c>
      <c r="I34" s="25">
        <f t="shared" ca="1" si="7"/>
        <v>0</v>
      </c>
      <c r="J34" s="25">
        <f t="shared" ca="1" si="7"/>
        <v>0</v>
      </c>
      <c r="K34" s="25">
        <f t="shared" ca="1" si="7"/>
        <v>0</v>
      </c>
      <c r="L34" s="25">
        <f t="shared" ca="1" si="7"/>
        <v>0</v>
      </c>
      <c r="M34" s="25">
        <f t="shared" ca="1" si="7"/>
        <v>0</v>
      </c>
      <c r="N34" s="25">
        <f t="shared" ca="1" si="7"/>
        <v>0</v>
      </c>
      <c r="O34" s="25">
        <f t="shared" ca="1" si="7"/>
        <v>0</v>
      </c>
      <c r="P34" s="25">
        <f t="shared" ca="1" si="7"/>
        <v>0</v>
      </c>
      <c r="Q34" s="25">
        <f t="shared" ca="1" si="7"/>
        <v>0</v>
      </c>
      <c r="R34" s="25">
        <f t="shared" ca="1" si="7"/>
        <v>0</v>
      </c>
      <c r="S34" s="25">
        <f t="shared" ca="1" si="7"/>
        <v>0</v>
      </c>
      <c r="T34" s="25">
        <f t="shared" ca="1" si="7"/>
        <v>0</v>
      </c>
      <c r="U34" s="25">
        <f t="shared" ca="1" si="7"/>
        <v>-1.8818234002537793E-4</v>
      </c>
      <c r="V34" s="25">
        <f t="shared" ca="1" si="7"/>
        <v>-1.8831340997849111E-4</v>
      </c>
      <c r="W34" s="25">
        <f t="shared" ca="1" si="7"/>
        <v>-5.3798718005282353E-4</v>
      </c>
      <c r="X34" s="25">
        <f t="shared" ca="1" si="7"/>
        <v>-4.1473751991816243E-4</v>
      </c>
      <c r="Y34" s="25">
        <f t="shared" ca="1" si="8"/>
        <v>83.03044602107002</v>
      </c>
      <c r="Z34" s="25">
        <f t="shared" ca="1" si="8"/>
        <v>83.030445493950083</v>
      </c>
      <c r="AA34" s="25">
        <f t="shared" ca="1" si="8"/>
        <v>-34.474041886619943</v>
      </c>
      <c r="AB34" s="25">
        <f t="shared" ca="1" si="8"/>
        <v>-34.474045049900269</v>
      </c>
      <c r="AC34" s="25">
        <f t="shared" ca="1" si="8"/>
        <v>-229.58790819431169</v>
      </c>
      <c r="AD34" s="25">
        <f t="shared" ca="1" si="8"/>
        <v>-229.58790831562055</v>
      </c>
      <c r="AE34" s="25">
        <f t="shared" ca="1" si="8"/>
        <v>-229.58790847233104</v>
      </c>
      <c r="AF34" s="25">
        <f t="shared" ca="1" si="8"/>
        <v>-52.105009307580985</v>
      </c>
      <c r="AG34" s="25">
        <f t="shared" ca="1" si="8"/>
        <v>-52.104908556771079</v>
      </c>
      <c r="AH34" s="25">
        <f t="shared" ca="1" si="8"/>
        <v>56.901333348928347</v>
      </c>
      <c r="AI34" s="25">
        <f t="shared" ca="1" si="8"/>
        <v>56.901228178317979</v>
      </c>
      <c r="AJ34" s="25">
        <f t="shared" ca="1" si="8"/>
        <v>-99.501789537331206</v>
      </c>
      <c r="AK34" s="25">
        <f t="shared" ca="1" si="8"/>
        <v>-99.501805505431548</v>
      </c>
    </row>
    <row r="35" spans="1:37">
      <c r="H35" s="21" t="s">
        <v>73</v>
      </c>
      <c r="I35" s="25">
        <f t="shared" ca="1" si="7"/>
        <v>0</v>
      </c>
      <c r="J35" s="25">
        <f t="shared" ca="1" si="7"/>
        <v>0</v>
      </c>
      <c r="K35" s="25">
        <f t="shared" ca="1" si="7"/>
        <v>0</v>
      </c>
      <c r="L35" s="25">
        <f t="shared" ca="1" si="7"/>
        <v>0</v>
      </c>
      <c r="M35" s="25">
        <f t="shared" ca="1" si="7"/>
        <v>0</v>
      </c>
      <c r="N35" s="25">
        <f t="shared" ca="1" si="7"/>
        <v>0</v>
      </c>
      <c r="O35" s="25">
        <f t="shared" ca="1" si="7"/>
        <v>0</v>
      </c>
      <c r="P35" s="25">
        <f t="shared" ca="1" si="7"/>
        <v>0</v>
      </c>
      <c r="Q35" s="25">
        <f t="shared" ca="1" si="7"/>
        <v>1.0000000020227162E-4</v>
      </c>
      <c r="R35" s="25">
        <f t="shared" ca="1" si="7"/>
        <v>1.0000000020227162E-4</v>
      </c>
      <c r="S35" s="25">
        <f t="shared" ca="1" si="7"/>
        <v>1.0000000020227162E-4</v>
      </c>
      <c r="T35" s="25">
        <f t="shared" ca="1" si="7"/>
        <v>1.0000000020227162E-4</v>
      </c>
      <c r="U35" s="25">
        <f t="shared" ca="1" si="7"/>
        <v>-1.3722397943638498E-4</v>
      </c>
      <c r="V35" s="25">
        <f t="shared" ca="1" si="7"/>
        <v>-1.3732780007558176E-4</v>
      </c>
      <c r="W35" s="25">
        <f t="shared" ca="1" si="7"/>
        <v>-1.3788836986350361E-4</v>
      </c>
      <c r="X35" s="25">
        <f t="shared" ca="1" si="7"/>
        <v>-1.3804156969854375E-4</v>
      </c>
      <c r="Y35" s="25">
        <f t="shared" ca="1" si="8"/>
        <v>-306.35573991026013</v>
      </c>
      <c r="Z35" s="25">
        <f t="shared" ca="1" si="8"/>
        <v>-306.35573988077977</v>
      </c>
      <c r="AA35" s="25">
        <f t="shared" ca="1" si="8"/>
        <v>-305.99696097272954</v>
      </c>
      <c r="AB35" s="25">
        <f t="shared" ca="1" si="8"/>
        <v>-305.99696101804966</v>
      </c>
      <c r="AC35" s="25">
        <f t="shared" ca="1" si="8"/>
        <v>-213.48688316643984</v>
      </c>
      <c r="AD35" s="25">
        <f t="shared" ca="1" si="8"/>
        <v>-260.58078326502073</v>
      </c>
      <c r="AE35" s="25">
        <f t="shared" ca="1" si="8"/>
        <v>-260.5807833147901</v>
      </c>
      <c r="AF35" s="25">
        <f t="shared" ca="1" si="8"/>
        <v>-471.42608384895357</v>
      </c>
      <c r="AG35" s="25">
        <f t="shared" ca="1" si="8"/>
        <v>-471.42608415825998</v>
      </c>
      <c r="AH35" s="25">
        <f t="shared" ca="1" si="8"/>
        <v>-457.24378438076019</v>
      </c>
      <c r="AI35" s="25">
        <f t="shared" ca="1" si="8"/>
        <v>-457.24378461074048</v>
      </c>
      <c r="AJ35" s="25">
        <f t="shared" ca="1" si="8"/>
        <v>-194.57091499467424</v>
      </c>
      <c r="AK35" s="25">
        <f t="shared" ca="1" si="8"/>
        <v>-194.57091515949105</v>
      </c>
    </row>
    <row r="36" spans="1:37">
      <c r="H36" s="21" t="s">
        <v>56</v>
      </c>
      <c r="I36" s="25">
        <f t="shared" ca="1" si="7"/>
        <v>0</v>
      </c>
      <c r="J36" s="25">
        <f t="shared" ca="1" si="7"/>
        <v>0</v>
      </c>
      <c r="K36" s="25">
        <f t="shared" ca="1" si="7"/>
        <v>0</v>
      </c>
      <c r="L36" s="25">
        <f t="shared" ca="1" si="7"/>
        <v>0</v>
      </c>
      <c r="M36" s="25">
        <f t="shared" ca="1" si="7"/>
        <v>0</v>
      </c>
      <c r="N36" s="25">
        <f t="shared" ca="1" si="7"/>
        <v>0</v>
      </c>
      <c r="O36" s="25">
        <f t="shared" ca="1" si="7"/>
        <v>0</v>
      </c>
      <c r="P36" s="25">
        <f t="shared" ca="1" si="7"/>
        <v>0</v>
      </c>
      <c r="Q36" s="25">
        <f t="shared" ca="1" si="7"/>
        <v>0</v>
      </c>
      <c r="R36" s="25">
        <f t="shared" ca="1" si="7"/>
        <v>0</v>
      </c>
      <c r="S36" s="25">
        <f t="shared" ca="1" si="7"/>
        <v>0</v>
      </c>
      <c r="T36" s="25">
        <f t="shared" ca="1" si="7"/>
        <v>0</v>
      </c>
      <c r="U36" s="25">
        <f t="shared" ca="1" si="7"/>
        <v>0</v>
      </c>
      <c r="V36" s="25">
        <f t="shared" ca="1" si="7"/>
        <v>0</v>
      </c>
      <c r="W36" s="25">
        <f t="shared" ca="1" si="7"/>
        <v>0</v>
      </c>
      <c r="X36" s="25">
        <f t="shared" ca="1" si="7"/>
        <v>0</v>
      </c>
      <c r="Y36" s="25">
        <f t="shared" ca="1" si="8"/>
        <v>0</v>
      </c>
      <c r="Z36" s="25">
        <f t="shared" ca="1" si="8"/>
        <v>0</v>
      </c>
      <c r="AA36" s="25">
        <f t="shared" ca="1" si="8"/>
        <v>0</v>
      </c>
      <c r="AB36" s="25">
        <f t="shared" ca="1" si="8"/>
        <v>0</v>
      </c>
      <c r="AC36" s="25">
        <f t="shared" ca="1" si="8"/>
        <v>0</v>
      </c>
      <c r="AD36" s="25">
        <f t="shared" ca="1" si="8"/>
        <v>0</v>
      </c>
      <c r="AE36" s="25">
        <f t="shared" ca="1" si="8"/>
        <v>0</v>
      </c>
      <c r="AF36" s="25">
        <f t="shared" ca="1" si="8"/>
        <v>0</v>
      </c>
      <c r="AG36" s="25">
        <f t="shared" ca="1" si="8"/>
        <v>0</v>
      </c>
      <c r="AH36" s="25">
        <f t="shared" ca="1" si="8"/>
        <v>0</v>
      </c>
      <c r="AI36" s="25">
        <f t="shared" ca="1" si="8"/>
        <v>0</v>
      </c>
      <c r="AJ36" s="25">
        <f t="shared" ca="1" si="8"/>
        <v>0</v>
      </c>
      <c r="AK36" s="25">
        <f t="shared" ca="1" si="8"/>
        <v>0</v>
      </c>
    </row>
    <row r="38" spans="1:37">
      <c r="H38" s="21" t="s">
        <v>70</v>
      </c>
      <c r="I38" s="25">
        <f t="shared" ref="I38:X40" ca="1" si="9">-SUMIFS(OFFSET(INDIRECT("'"&amp;$E$1 &amp; "_Capacity'!C:C"), 0, I$1), INDIRECT("'"&amp;$E$1 &amp; "_Capacity'!B:B"),$H38, INDIRECT("'"&amp;$E$1 &amp; "_Capacity'!A:A"),$B$23) +SUMIFS(OFFSET(INDIRECT("'"&amp;$C$1 &amp; "_Capacity'!C:C"), 0, I$1), INDIRECT("'"&amp;$C$1 &amp; "_Capacity'!B:B"),$H38, INDIRECT("'"&amp;$C$1 &amp; "_Capacity'!A:A"),$B$23)</f>
        <v>0</v>
      </c>
      <c r="J38" s="25">
        <f t="shared" ca="1" si="9"/>
        <v>0</v>
      </c>
      <c r="K38" s="25">
        <f t="shared" ca="1" si="9"/>
        <v>0</v>
      </c>
      <c r="L38" s="25">
        <f t="shared" ca="1" si="9"/>
        <v>0</v>
      </c>
      <c r="M38" s="25">
        <f t="shared" ca="1" si="9"/>
        <v>0</v>
      </c>
      <c r="N38" s="25">
        <f t="shared" ca="1" si="9"/>
        <v>0</v>
      </c>
      <c r="O38" s="25">
        <f t="shared" ca="1" si="9"/>
        <v>0</v>
      </c>
      <c r="P38" s="25">
        <f t="shared" ca="1" si="9"/>
        <v>0</v>
      </c>
      <c r="Q38" s="25">
        <f t="shared" ca="1" si="9"/>
        <v>0</v>
      </c>
      <c r="R38" s="25">
        <f t="shared" ca="1" si="9"/>
        <v>0</v>
      </c>
      <c r="S38" s="25">
        <f t="shared" ca="1" si="9"/>
        <v>0</v>
      </c>
      <c r="T38" s="25">
        <f t="shared" ca="1" si="9"/>
        <v>0</v>
      </c>
      <c r="U38" s="25">
        <f t="shared" ca="1" si="9"/>
        <v>-1.8818234002537793E-4</v>
      </c>
      <c r="V38" s="25">
        <f t="shared" ca="1" si="9"/>
        <v>-1.8831340997849111E-4</v>
      </c>
      <c r="W38" s="25">
        <f t="shared" ca="1" si="9"/>
        <v>-5.3798718005282353E-4</v>
      </c>
      <c r="X38" s="25">
        <f t="shared" ca="1" si="9"/>
        <v>-4.1473751991816243E-4</v>
      </c>
      <c r="Y38" s="25">
        <f t="shared" ref="Y38:AK40" ca="1" si="10">-SUMIFS(OFFSET(INDIRECT("'"&amp;$E$1 &amp; "_Capacity'!C:C"), 0, Y$1), INDIRECT("'"&amp;$E$1 &amp; "_Capacity'!B:B"),$H38, INDIRECT("'"&amp;$E$1 &amp; "_Capacity'!A:A"),$B$23) +SUMIFS(OFFSET(INDIRECT("'"&amp;$C$1 &amp; "_Capacity'!C:C"), 0, Y$1), INDIRECT("'"&amp;$C$1 &amp; "_Capacity'!B:B"),$H38, INDIRECT("'"&amp;$C$1 &amp; "_Capacity'!A:A"),$B$23)</f>
        <v>83.03044602107002</v>
      </c>
      <c r="Z38" s="25">
        <f t="shared" ca="1" si="10"/>
        <v>83.030445493950083</v>
      </c>
      <c r="AA38" s="25">
        <f t="shared" ca="1" si="10"/>
        <v>-34.474041886619943</v>
      </c>
      <c r="AB38" s="25">
        <f t="shared" ca="1" si="10"/>
        <v>-34.474045049900269</v>
      </c>
      <c r="AC38" s="25">
        <f t="shared" ca="1" si="10"/>
        <v>-229.58790819431169</v>
      </c>
      <c r="AD38" s="25">
        <f t="shared" ca="1" si="10"/>
        <v>-229.58790831562055</v>
      </c>
      <c r="AE38" s="25">
        <f t="shared" ca="1" si="10"/>
        <v>-229.58790847233104</v>
      </c>
      <c r="AF38" s="25">
        <f t="shared" ca="1" si="10"/>
        <v>-52.105009307580985</v>
      </c>
      <c r="AG38" s="25">
        <f t="shared" ca="1" si="10"/>
        <v>-52.104908556771079</v>
      </c>
      <c r="AH38" s="25">
        <f t="shared" ca="1" si="10"/>
        <v>56.901333348928347</v>
      </c>
      <c r="AI38" s="25">
        <f t="shared" ca="1" si="10"/>
        <v>56.901228178317979</v>
      </c>
      <c r="AJ38" s="25">
        <f t="shared" ca="1" si="10"/>
        <v>-99.501789537331206</v>
      </c>
      <c r="AK38" s="25">
        <f t="shared" ca="1" si="10"/>
        <v>-99.501805505431548</v>
      </c>
    </row>
    <row r="39" spans="1:37">
      <c r="H39" s="21" t="s">
        <v>72</v>
      </c>
      <c r="I39" s="25">
        <f t="shared" ca="1" si="9"/>
        <v>0</v>
      </c>
      <c r="J39" s="25">
        <f t="shared" ca="1" si="9"/>
        <v>0</v>
      </c>
      <c r="K39" s="25">
        <f t="shared" ca="1" si="9"/>
        <v>0</v>
      </c>
      <c r="L39" s="25">
        <f t="shared" ca="1" si="9"/>
        <v>0</v>
      </c>
      <c r="M39" s="25">
        <f t="shared" ca="1" si="9"/>
        <v>0</v>
      </c>
      <c r="N39" s="25">
        <f t="shared" ca="1" si="9"/>
        <v>0</v>
      </c>
      <c r="O39" s="25">
        <f t="shared" ca="1" si="9"/>
        <v>0</v>
      </c>
      <c r="P39" s="25">
        <f t="shared" ca="1" si="9"/>
        <v>0</v>
      </c>
      <c r="Q39" s="25">
        <f t="shared" ca="1" si="9"/>
        <v>1.0000000020227162E-4</v>
      </c>
      <c r="R39" s="25">
        <f t="shared" ca="1" si="9"/>
        <v>1.0000000020227162E-4</v>
      </c>
      <c r="S39" s="25">
        <f t="shared" ca="1" si="9"/>
        <v>1.0000000020227162E-4</v>
      </c>
      <c r="T39" s="25">
        <f t="shared" ca="1" si="9"/>
        <v>1.0000000020227162E-4</v>
      </c>
      <c r="U39" s="25">
        <f t="shared" ca="1" si="9"/>
        <v>-1.3722397943638498E-4</v>
      </c>
      <c r="V39" s="25">
        <f t="shared" ca="1" si="9"/>
        <v>-1.3732780007558176E-4</v>
      </c>
      <c r="W39" s="25">
        <f t="shared" ca="1" si="9"/>
        <v>-1.3788836986350361E-4</v>
      </c>
      <c r="X39" s="25">
        <f t="shared" ca="1" si="9"/>
        <v>-1.3804156969854375E-4</v>
      </c>
      <c r="Y39" s="25">
        <f t="shared" ca="1" si="10"/>
        <v>-306.35573991026013</v>
      </c>
      <c r="Z39" s="25">
        <f t="shared" ca="1" si="10"/>
        <v>-306.35573988077977</v>
      </c>
      <c r="AA39" s="25">
        <f t="shared" ca="1" si="10"/>
        <v>-305.99696097272954</v>
      </c>
      <c r="AB39" s="25">
        <f t="shared" ca="1" si="10"/>
        <v>-305.99696101804875</v>
      </c>
      <c r="AC39" s="25">
        <f t="shared" ca="1" si="10"/>
        <v>-213.48688316643984</v>
      </c>
      <c r="AD39" s="25">
        <f t="shared" ca="1" si="10"/>
        <v>-260.58078326502073</v>
      </c>
      <c r="AE39" s="25">
        <f t="shared" ca="1" si="10"/>
        <v>-260.5807833147901</v>
      </c>
      <c r="AF39" s="25">
        <f t="shared" ca="1" si="10"/>
        <v>-471.42608384895448</v>
      </c>
      <c r="AG39" s="25">
        <f t="shared" ca="1" si="10"/>
        <v>-471.42608415825998</v>
      </c>
      <c r="AH39" s="25">
        <f t="shared" ca="1" si="10"/>
        <v>-457.2437843807611</v>
      </c>
      <c r="AI39" s="25">
        <f t="shared" ca="1" si="10"/>
        <v>-457.2437846107423</v>
      </c>
      <c r="AJ39" s="25">
        <f t="shared" ca="1" si="10"/>
        <v>-194.57091499467424</v>
      </c>
      <c r="AK39" s="25">
        <f t="shared" ca="1" si="10"/>
        <v>-194.57091515949105</v>
      </c>
    </row>
    <row r="40" spans="1:37">
      <c r="H40" s="21" t="s">
        <v>76</v>
      </c>
      <c r="I40" s="25">
        <f t="shared" ca="1" si="9"/>
        <v>0</v>
      </c>
      <c r="J40" s="25">
        <f t="shared" ca="1" si="9"/>
        <v>0</v>
      </c>
      <c r="K40" s="25">
        <f t="shared" ca="1" si="9"/>
        <v>0</v>
      </c>
      <c r="L40" s="25">
        <f t="shared" ca="1" si="9"/>
        <v>0</v>
      </c>
      <c r="M40" s="25">
        <f t="shared" ca="1" si="9"/>
        <v>0</v>
      </c>
      <c r="N40" s="25">
        <f t="shared" ca="1" si="9"/>
        <v>0</v>
      </c>
      <c r="O40" s="25">
        <f t="shared" ca="1" si="9"/>
        <v>0</v>
      </c>
      <c r="P40" s="25">
        <f t="shared" ca="1" si="9"/>
        <v>0</v>
      </c>
      <c r="Q40" s="25">
        <f t="shared" ca="1" si="9"/>
        <v>0</v>
      </c>
      <c r="R40" s="25">
        <f t="shared" ca="1" si="9"/>
        <v>0</v>
      </c>
      <c r="S40" s="25">
        <f t="shared" ca="1" si="9"/>
        <v>0</v>
      </c>
      <c r="T40" s="25">
        <f t="shared" ca="1" si="9"/>
        <v>0</v>
      </c>
      <c r="U40" s="25">
        <f t="shared" ca="1" si="9"/>
        <v>0</v>
      </c>
      <c r="V40" s="25">
        <f t="shared" ca="1" si="9"/>
        <v>0</v>
      </c>
      <c r="W40" s="25">
        <f t="shared" ca="1" si="9"/>
        <v>0</v>
      </c>
      <c r="X40" s="25">
        <f t="shared" ca="1" si="9"/>
        <v>0</v>
      </c>
      <c r="Y40" s="25">
        <f t="shared" ca="1" si="10"/>
        <v>0</v>
      </c>
      <c r="Z40" s="25">
        <f t="shared" ca="1" si="10"/>
        <v>0</v>
      </c>
      <c r="AA40" s="25">
        <f t="shared" ca="1" si="10"/>
        <v>0</v>
      </c>
      <c r="AB40" s="25">
        <f t="shared" ca="1" si="10"/>
        <v>0</v>
      </c>
      <c r="AC40" s="25">
        <f t="shared" ca="1" si="10"/>
        <v>0</v>
      </c>
      <c r="AD40" s="25">
        <f t="shared" ca="1" si="10"/>
        <v>0</v>
      </c>
      <c r="AE40" s="25">
        <f t="shared" ca="1" si="10"/>
        <v>0</v>
      </c>
      <c r="AF40" s="25">
        <f t="shared" ca="1" si="10"/>
        <v>0</v>
      </c>
      <c r="AG40" s="25">
        <f t="shared" ca="1" si="10"/>
        <v>0</v>
      </c>
      <c r="AH40" s="25">
        <f t="shared" ca="1" si="10"/>
        <v>0</v>
      </c>
      <c r="AI40" s="25">
        <f t="shared" ca="1" si="10"/>
        <v>0</v>
      </c>
      <c r="AJ40" s="25">
        <f t="shared" ca="1" si="10"/>
        <v>0</v>
      </c>
      <c r="AK40" s="25">
        <f t="shared" ca="1" si="10"/>
        <v>0</v>
      </c>
    </row>
    <row r="43" spans="1:37" ht="23.25">
      <c r="A43" s="15" t="str">
        <f>B44&amp;" generation difference by year"</f>
        <v>NEM generation difference by year</v>
      </c>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row>
    <row r="44" spans="1:37">
      <c r="A44" s="17" t="s">
        <v>87</v>
      </c>
      <c r="B44" s="9" t="s">
        <v>40</v>
      </c>
    </row>
    <row r="46" spans="1:37">
      <c r="H46" t="s">
        <v>124</v>
      </c>
      <c r="I46" s="19" t="str">
        <f>I6</f>
        <v>2021-22</v>
      </c>
      <c r="J46" s="19" t="str">
        <f t="shared" ref="J46:AK46" si="11">J6</f>
        <v>2022-23</v>
      </c>
      <c r="K46" s="19" t="str">
        <f t="shared" si="11"/>
        <v>2023-24</v>
      </c>
      <c r="L46" s="19" t="str">
        <f t="shared" si="11"/>
        <v>2024-25</v>
      </c>
      <c r="M46" s="19" t="str">
        <f t="shared" si="11"/>
        <v>2025-26</v>
      </c>
      <c r="N46" s="19" t="str">
        <f t="shared" si="11"/>
        <v>2026-27</v>
      </c>
      <c r="O46" s="19" t="str">
        <f t="shared" si="11"/>
        <v>2027-28</v>
      </c>
      <c r="P46" s="19" t="str">
        <f t="shared" si="11"/>
        <v>2028-29</v>
      </c>
      <c r="Q46" s="19" t="str">
        <f t="shared" si="11"/>
        <v>2029-30</v>
      </c>
      <c r="R46" s="19" t="str">
        <f t="shared" si="11"/>
        <v>2030-31</v>
      </c>
      <c r="S46" s="19" t="str">
        <f t="shared" si="11"/>
        <v>2031-32</v>
      </c>
      <c r="T46" s="19" t="str">
        <f t="shared" si="11"/>
        <v>2032-33</v>
      </c>
      <c r="U46" s="19" t="str">
        <f t="shared" si="11"/>
        <v>2033-34</v>
      </c>
      <c r="V46" s="19" t="str">
        <f t="shared" si="11"/>
        <v>2034-35</v>
      </c>
      <c r="W46" s="19" t="str">
        <f t="shared" si="11"/>
        <v>2035-36</v>
      </c>
      <c r="X46" s="19" t="str">
        <f t="shared" si="11"/>
        <v>2036-37</v>
      </c>
      <c r="Y46" s="19" t="str">
        <f t="shared" si="11"/>
        <v>2037-38</v>
      </c>
      <c r="Z46" s="19" t="str">
        <f t="shared" si="11"/>
        <v>2038-39</v>
      </c>
      <c r="AA46" s="19" t="str">
        <f t="shared" si="11"/>
        <v>2039-40</v>
      </c>
      <c r="AB46" s="19" t="str">
        <f t="shared" si="11"/>
        <v>2040-41</v>
      </c>
      <c r="AC46" s="19" t="str">
        <f t="shared" si="11"/>
        <v>2041-42</v>
      </c>
      <c r="AD46" s="19" t="str">
        <f t="shared" si="11"/>
        <v>2042-43</v>
      </c>
      <c r="AE46" s="19" t="str">
        <f t="shared" si="11"/>
        <v>2043-44</v>
      </c>
      <c r="AF46" s="19" t="str">
        <f t="shared" si="11"/>
        <v>2044-45</v>
      </c>
      <c r="AG46" s="19" t="str">
        <f t="shared" si="11"/>
        <v>2045-46</v>
      </c>
      <c r="AH46" s="19" t="str">
        <f t="shared" si="11"/>
        <v>2046-47</v>
      </c>
      <c r="AI46" s="19" t="str">
        <f t="shared" si="11"/>
        <v>2047-48</v>
      </c>
      <c r="AJ46" s="19" t="str">
        <f t="shared" si="11"/>
        <v>2048-49</v>
      </c>
      <c r="AK46" s="19" t="str">
        <f t="shared" si="11"/>
        <v>2049-50</v>
      </c>
    </row>
    <row r="47" spans="1:37">
      <c r="H47" s="21" t="s">
        <v>64</v>
      </c>
      <c r="I47" s="25">
        <f ca="1">-SUMIFS(OFFSET(INDIRECT("'"&amp;$E$1 &amp; "_Generation'!C:C"), 0, I$1), INDIRECT("'"&amp;$E$1 &amp; "_Generation'!B:B"),$H47, INDIRECT("'"&amp;$E$1 &amp; "_Generation'!A:A"),$B$44) + SUMIFS(OFFSET(INDIRECT("'"&amp;$C$1 &amp; "_Generation'!C:C"), 0, I$1), INDIRECT("'"&amp;$C$1 &amp; "_Generation'!B:B"),$H47, INDIRECT("'"&amp;$C$1 &amp; "_Generation'!A:A"),$B$44)</f>
        <v>12.662270000015269</v>
      </c>
      <c r="J47" s="25">
        <f t="shared" ref="J47:Y57" ca="1" si="12">-SUMIFS(OFFSET(INDIRECT("'"&amp;$E$1 &amp; "_Generation'!C:C"), 0, J$1), INDIRECT("'"&amp;$E$1 &amp; "_Generation'!B:B"),$H47, INDIRECT("'"&amp;$E$1 &amp; "_Generation'!A:A"),$B$44) + SUMIFS(OFFSET(INDIRECT("'"&amp;$C$1 &amp; "_Generation'!C:C"), 0, J$1), INDIRECT("'"&amp;$C$1 &amp; "_Generation'!B:B"),$H47, INDIRECT("'"&amp;$C$1 &amp; "_Generation'!A:A"),$B$44)</f>
        <v>130.27221999999892</v>
      </c>
      <c r="K47" s="25">
        <f t="shared" ca="1" si="12"/>
        <v>149.88264000001072</v>
      </c>
      <c r="L47" s="25">
        <f t="shared" ca="1" si="12"/>
        <v>646.04517176798254</v>
      </c>
      <c r="M47" s="25">
        <f t="shared" ca="1" si="12"/>
        <v>255.87606031681935</v>
      </c>
      <c r="N47" s="25">
        <f t="shared" ca="1" si="12"/>
        <v>980.42905463746865</v>
      </c>
      <c r="O47" s="25">
        <f t="shared" ca="1" si="12"/>
        <v>-784.97928230049001</v>
      </c>
      <c r="P47" s="25">
        <f t="shared" ca="1" si="12"/>
        <v>-1406.1571937013941</v>
      </c>
      <c r="Q47" s="25">
        <f t="shared" ca="1" si="12"/>
        <v>-789.58883067355782</v>
      </c>
      <c r="R47" s="25">
        <f t="shared" ca="1" si="12"/>
        <v>-545.02887566607387</v>
      </c>
      <c r="S47" s="25">
        <f t="shared" ca="1" si="12"/>
        <v>-1127.8758307803728</v>
      </c>
      <c r="T47" s="25">
        <f t="shared" ca="1" si="12"/>
        <v>-1319.5449363221123</v>
      </c>
      <c r="U47" s="25">
        <f t="shared" ca="1" si="12"/>
        <v>-616.26919170357723</v>
      </c>
      <c r="V47" s="25">
        <f t="shared" ca="1" si="12"/>
        <v>-1071.4546559502414</v>
      </c>
      <c r="W47" s="25">
        <f t="shared" ca="1" si="12"/>
        <v>593.73945000000822</v>
      </c>
      <c r="X47" s="25">
        <f t="shared" ca="1" si="12"/>
        <v>885.90730000000622</v>
      </c>
      <c r="Y47" s="25">
        <f t="shared" ca="1" si="12"/>
        <v>550.70460000000094</v>
      </c>
      <c r="Z47" s="25">
        <f t="shared" ref="Z47:AK57" ca="1" si="13">-SUMIFS(OFFSET(INDIRECT("'"&amp;$E$1 &amp; "_Generation'!C:C"), 0, Z$1), INDIRECT("'"&amp;$E$1 &amp; "_Generation'!B:B"),$H47, INDIRECT("'"&amp;$E$1 &amp; "_Generation'!A:A"),$B$44) + SUMIFS(OFFSET(INDIRECT("'"&amp;$C$1 &amp; "_Generation'!C:C"), 0, Z$1), INDIRECT("'"&amp;$C$1 &amp; "_Generation'!B:B"),$H47, INDIRECT("'"&amp;$C$1 &amp; "_Generation'!A:A"),$B$44)</f>
        <v>980.98869999999806</v>
      </c>
      <c r="AA47" s="25">
        <f t="shared" ca="1" si="13"/>
        <v>1374.0629000000008</v>
      </c>
      <c r="AB47" s="25">
        <f t="shared" ca="1" si="13"/>
        <v>483.71810000001278</v>
      </c>
      <c r="AC47" s="25">
        <f t="shared" ca="1" si="13"/>
        <v>1205.9620000000104</v>
      </c>
      <c r="AD47" s="25">
        <f t="shared" ca="1" si="13"/>
        <v>507.16079999999783</v>
      </c>
      <c r="AE47" s="25">
        <f t="shared" ca="1" si="13"/>
        <v>-36.91610000000037</v>
      </c>
      <c r="AF47" s="25">
        <f t="shared" ca="1" si="13"/>
        <v>-107.09080000000176</v>
      </c>
      <c r="AG47" s="25">
        <f t="shared" ca="1" si="13"/>
        <v>5.5064000000002125</v>
      </c>
      <c r="AH47" s="25">
        <f t="shared" ca="1" si="13"/>
        <v>10.727799999998751</v>
      </c>
      <c r="AI47" s="25">
        <f t="shared" ca="1" si="13"/>
        <v>8.1003000000000611</v>
      </c>
      <c r="AJ47" s="25">
        <f t="shared" ca="1" si="13"/>
        <v>7.7046000000009371</v>
      </c>
      <c r="AK47" s="25">
        <f t="shared" ca="1" si="13"/>
        <v>-9.4331999999903928</v>
      </c>
    </row>
    <row r="48" spans="1:37">
      <c r="H48" s="21" t="s">
        <v>71</v>
      </c>
      <c r="I48" s="25">
        <f t="shared" ref="I48:R58" ca="1" si="14">-SUMIFS(OFFSET(INDIRECT("'"&amp;$E$1 &amp; "_Generation'!C:C"), 0, I$1), INDIRECT("'"&amp;$E$1 &amp; "_Generation'!B:B"),$H48, INDIRECT("'"&amp;$E$1 &amp; "_Generation'!A:A"),$B$44) + SUMIFS(OFFSET(INDIRECT("'"&amp;$C$1 &amp; "_Generation'!C:C"), 0, I$1), INDIRECT("'"&amp;$C$1 &amp; "_Generation'!B:B"),$H48, INDIRECT("'"&amp;$C$1 &amp; "_Generation'!A:A"),$B$44)</f>
        <v>-1.0000000838772394E-4</v>
      </c>
      <c r="J48" s="25">
        <f t="shared" ca="1" si="14"/>
        <v>17.077800000006391</v>
      </c>
      <c r="K48" s="25">
        <f t="shared" ca="1" si="14"/>
        <v>-1.3485000000000582</v>
      </c>
      <c r="L48" s="25">
        <f t="shared" ca="1" si="14"/>
        <v>292.33347550278631</v>
      </c>
      <c r="M48" s="25">
        <f t="shared" ca="1" si="14"/>
        <v>627.18226268346552</v>
      </c>
      <c r="N48" s="25">
        <f t="shared" ca="1" si="14"/>
        <v>41.245994552311458</v>
      </c>
      <c r="O48" s="25">
        <f t="shared" ca="1" si="14"/>
        <v>-121.62076069049726</v>
      </c>
      <c r="P48" s="25">
        <f t="shared" ca="1" si="14"/>
        <v>-49.416253261995735</v>
      </c>
      <c r="Q48" s="25">
        <f t="shared" ca="1" si="14"/>
        <v>8.170494918798795</v>
      </c>
      <c r="R48" s="25">
        <f t="shared" ca="1" si="14"/>
        <v>60.791920268493413</v>
      </c>
      <c r="S48" s="25">
        <f t="shared" ca="1" si="12"/>
        <v>246.32902945177193</v>
      </c>
      <c r="T48" s="25">
        <f t="shared" ca="1" si="12"/>
        <v>255.24350000001505</v>
      </c>
      <c r="U48" s="25">
        <f t="shared" ca="1" si="12"/>
        <v>343.18690000000061</v>
      </c>
      <c r="V48" s="25">
        <f t="shared" ca="1" si="12"/>
        <v>303.32589999999982</v>
      </c>
      <c r="W48" s="25">
        <f t="shared" ca="1" si="12"/>
        <v>354.75559999999678</v>
      </c>
      <c r="X48" s="25">
        <f t="shared" ca="1" si="12"/>
        <v>249.14709999999832</v>
      </c>
      <c r="Y48" s="25">
        <f t="shared" ca="1" si="12"/>
        <v>522.16470000000118</v>
      </c>
      <c r="Z48" s="25">
        <f t="shared" ca="1" si="13"/>
        <v>474.99220000000059</v>
      </c>
      <c r="AA48" s="25">
        <f t="shared" ca="1" si="13"/>
        <v>424.12870000001203</v>
      </c>
      <c r="AB48" s="25">
        <f t="shared" ca="1" si="13"/>
        <v>628.56529999999839</v>
      </c>
      <c r="AC48" s="25">
        <f t="shared" ca="1" si="13"/>
        <v>504.80150000000867</v>
      </c>
      <c r="AD48" s="25">
        <f t="shared" ca="1" si="13"/>
        <v>504.16659999998592</v>
      </c>
      <c r="AE48" s="25">
        <f t="shared" ca="1" si="13"/>
        <v>428.56650000000081</v>
      </c>
      <c r="AF48" s="25">
        <f t="shared" ca="1" si="13"/>
        <v>542.04800000000978</v>
      </c>
      <c r="AG48" s="25">
        <f t="shared" ca="1" si="13"/>
        <v>599.18609999998807</v>
      </c>
      <c r="AH48" s="25">
        <f t="shared" ca="1" si="13"/>
        <v>374.47579999998561</v>
      </c>
      <c r="AI48" s="25">
        <f t="shared" ca="1" si="13"/>
        <v>386.88779999999861</v>
      </c>
      <c r="AJ48" s="25">
        <f t="shared" ca="1" si="13"/>
        <v>0</v>
      </c>
      <c r="AK48" s="25">
        <f t="shared" ca="1" si="13"/>
        <v>0</v>
      </c>
    </row>
    <row r="49" spans="8:37">
      <c r="H49" s="21" t="s">
        <v>20</v>
      </c>
      <c r="I49" s="25">
        <f t="shared" ca="1" si="14"/>
        <v>-5.5786627854104154E-5</v>
      </c>
      <c r="J49" s="25">
        <f t="shared" ca="1" si="14"/>
        <v>-5.6283251979039051E-5</v>
      </c>
      <c r="K49" s="25">
        <f t="shared" ca="1" si="14"/>
        <v>3.8032515703889658E-5</v>
      </c>
      <c r="L49" s="25">
        <f t="shared" ca="1" si="14"/>
        <v>-15.850023143258568</v>
      </c>
      <c r="M49" s="25">
        <f t="shared" ca="1" si="14"/>
        <v>25.158350509555248</v>
      </c>
      <c r="N49" s="25">
        <f t="shared" ca="1" si="14"/>
        <v>7.0210567346216521</v>
      </c>
      <c r="O49" s="25">
        <f t="shared" ca="1" si="14"/>
        <v>-1.7779706262724631</v>
      </c>
      <c r="P49" s="25">
        <f t="shared" ca="1" si="14"/>
        <v>-31.232348905942899</v>
      </c>
      <c r="Q49" s="25">
        <f t="shared" ca="1" si="14"/>
        <v>1.2217254886591036</v>
      </c>
      <c r="R49" s="25">
        <f t="shared" ca="1" si="14"/>
        <v>7.1987809043434936</v>
      </c>
      <c r="S49" s="25">
        <f t="shared" ca="1" si="12"/>
        <v>-2.9280188614650342</v>
      </c>
      <c r="T49" s="25">
        <f t="shared" ca="1" si="12"/>
        <v>-1044.9726948532243</v>
      </c>
      <c r="U49" s="25">
        <f t="shared" ca="1" si="12"/>
        <v>-754.5340707829746</v>
      </c>
      <c r="V49" s="25">
        <f t="shared" ca="1" si="12"/>
        <v>-283.92619170204671</v>
      </c>
      <c r="W49" s="25">
        <f t="shared" ca="1" si="12"/>
        <v>-793.08655226764495</v>
      </c>
      <c r="X49" s="25">
        <f t="shared" ca="1" si="12"/>
        <v>-1239.0707981906394</v>
      </c>
      <c r="Y49" s="25">
        <f t="shared" ca="1" si="12"/>
        <v>-388.27314361087156</v>
      </c>
      <c r="Z49" s="25">
        <f t="shared" ca="1" si="13"/>
        <v>-292.75825683560743</v>
      </c>
      <c r="AA49" s="25">
        <f t="shared" ca="1" si="13"/>
        <v>-113.84123008085498</v>
      </c>
      <c r="AB49" s="25">
        <f t="shared" ca="1" si="13"/>
        <v>-95.625224442671424</v>
      </c>
      <c r="AC49" s="25">
        <f t="shared" ca="1" si="13"/>
        <v>-190.55138957649706</v>
      </c>
      <c r="AD49" s="25">
        <f t="shared" ca="1" si="13"/>
        <v>-119.75007132916835</v>
      </c>
      <c r="AE49" s="25">
        <f t="shared" ca="1" si="13"/>
        <v>-48.870337840253342</v>
      </c>
      <c r="AF49" s="25">
        <f t="shared" ca="1" si="13"/>
        <v>-55.679854824174072</v>
      </c>
      <c r="AG49" s="25">
        <f t="shared" ca="1" si="13"/>
        <v>-11.81270459411985</v>
      </c>
      <c r="AH49" s="25">
        <f t="shared" ca="1" si="13"/>
        <v>-5.6612044591020094E-4</v>
      </c>
      <c r="AI49" s="25">
        <f t="shared" ca="1" si="13"/>
        <v>-5.694440291108549E-4</v>
      </c>
      <c r="AJ49" s="25">
        <f t="shared" ca="1" si="13"/>
        <v>-9.5970424195002124E-4</v>
      </c>
      <c r="AK49" s="25">
        <f t="shared" ca="1" si="13"/>
        <v>-9.328134270845112E-4</v>
      </c>
    </row>
    <row r="50" spans="8:37">
      <c r="H50" s="21" t="s">
        <v>32</v>
      </c>
      <c r="I50" s="25">
        <f t="shared" ca="1" si="14"/>
        <v>-1.9999999949504854E-6</v>
      </c>
      <c r="J50" s="25">
        <f t="shared" ca="1" si="14"/>
        <v>-1.2000000424450263E-6</v>
      </c>
      <c r="K50" s="25">
        <f t="shared" ca="1" si="14"/>
        <v>-9.6410000001014851E-3</v>
      </c>
      <c r="L50" s="25">
        <f t="shared" ca="1" si="14"/>
        <v>-2.4191569999998705</v>
      </c>
      <c r="M50" s="25">
        <f t="shared" ca="1" si="14"/>
        <v>-0.18267360000001531</v>
      </c>
      <c r="N50" s="25">
        <f t="shared" ca="1" si="14"/>
        <v>0.22455800000000181</v>
      </c>
      <c r="O50" s="25">
        <f t="shared" ca="1" si="14"/>
        <v>-1.6111669999999947</v>
      </c>
      <c r="P50" s="25">
        <f t="shared" ca="1" si="14"/>
        <v>-3.0078179999999861</v>
      </c>
      <c r="Q50" s="25">
        <f t="shared" ca="1" si="14"/>
        <v>0.77568469999999934</v>
      </c>
      <c r="R50" s="25">
        <f t="shared" ca="1" si="14"/>
        <v>-0.67096599999999285</v>
      </c>
      <c r="S50" s="25">
        <f t="shared" ca="1" si="12"/>
        <v>-0.23066440000002331</v>
      </c>
      <c r="T50" s="25">
        <f t="shared" ca="1" si="12"/>
        <v>-72.975269999999966</v>
      </c>
      <c r="U50" s="25">
        <f t="shared" ca="1" si="12"/>
        <v>-40.700605999999084</v>
      </c>
      <c r="V50" s="25">
        <f t="shared" ca="1" si="12"/>
        <v>-127.335103</v>
      </c>
      <c r="W50" s="25">
        <f t="shared" ca="1" si="12"/>
        <v>-26.96490399999999</v>
      </c>
      <c r="X50" s="25">
        <f t="shared" ca="1" si="12"/>
        <v>-41.552657000000082</v>
      </c>
      <c r="Y50" s="25">
        <f t="shared" ca="1" si="12"/>
        <v>-67.047160999998994</v>
      </c>
      <c r="Z50" s="25">
        <f t="shared" ca="1" si="13"/>
        <v>-68.607253999999074</v>
      </c>
      <c r="AA50" s="25">
        <f t="shared" ca="1" si="13"/>
        <v>-5.3481199999999944</v>
      </c>
      <c r="AB50" s="25">
        <f t="shared" ca="1" si="13"/>
        <v>-1.5539799999999957</v>
      </c>
      <c r="AC50" s="25">
        <f t="shared" ca="1" si="13"/>
        <v>-10.032280000000014</v>
      </c>
      <c r="AD50" s="25">
        <f t="shared" ca="1" si="13"/>
        <v>-4.7664000000000044</v>
      </c>
      <c r="AE50" s="25">
        <f t="shared" ca="1" si="13"/>
        <v>-4.0676899999999989</v>
      </c>
      <c r="AF50" s="25">
        <f t="shared" ca="1" si="13"/>
        <v>-4.0613599999999792</v>
      </c>
      <c r="AG50" s="25">
        <f t="shared" ca="1" si="13"/>
        <v>-5.1166599999999676</v>
      </c>
      <c r="AH50" s="25">
        <f t="shared" ca="1" si="13"/>
        <v>0</v>
      </c>
      <c r="AI50" s="25">
        <f t="shared" ca="1" si="13"/>
        <v>0</v>
      </c>
      <c r="AJ50" s="25">
        <f t="shared" ca="1" si="13"/>
        <v>0</v>
      </c>
      <c r="AK50" s="25">
        <f t="shared" ca="1" si="13"/>
        <v>0</v>
      </c>
    </row>
    <row r="51" spans="8:37">
      <c r="H51" s="21" t="s">
        <v>66</v>
      </c>
      <c r="I51" s="25">
        <f t="shared" ca="1" si="14"/>
        <v>-9.0474855085176387E-5</v>
      </c>
      <c r="J51" s="25">
        <f t="shared" ca="1" si="14"/>
        <v>-9.0805210984257201E-5</v>
      </c>
      <c r="K51" s="25">
        <f t="shared" ca="1" si="14"/>
        <v>-1.1463510283249434E-4</v>
      </c>
      <c r="L51" s="25">
        <f t="shared" ca="1" si="14"/>
        <v>-5.2689294748191031</v>
      </c>
      <c r="M51" s="25">
        <f t="shared" ca="1" si="14"/>
        <v>1.6667368684700108</v>
      </c>
      <c r="N51" s="25">
        <f t="shared" ca="1" si="14"/>
        <v>0.42724055520668003</v>
      </c>
      <c r="O51" s="25">
        <f t="shared" ca="1" si="14"/>
        <v>-2.0297918076723462</v>
      </c>
      <c r="P51" s="25">
        <f t="shared" ca="1" si="14"/>
        <v>-0.92736064800500628</v>
      </c>
      <c r="Q51" s="25">
        <f t="shared" ca="1" si="14"/>
        <v>0.63598413975449297</v>
      </c>
      <c r="R51" s="25">
        <f t="shared" ca="1" si="14"/>
        <v>6.4426040226104924</v>
      </c>
      <c r="S51" s="25">
        <f t="shared" ca="1" si="12"/>
        <v>0.85629995358948818</v>
      </c>
      <c r="T51" s="25">
        <f t="shared" ca="1" si="12"/>
        <v>-93.210087148957712</v>
      </c>
      <c r="U51" s="25">
        <f t="shared" ca="1" si="12"/>
        <v>-69.792909618791413</v>
      </c>
      <c r="V51" s="25">
        <f t="shared" ca="1" si="12"/>
        <v>-102.45038111111114</v>
      </c>
      <c r="W51" s="25">
        <f t="shared" ca="1" si="12"/>
        <v>-121.21014302412254</v>
      </c>
      <c r="X51" s="25">
        <f t="shared" ca="1" si="12"/>
        <v>-178.60904712417914</v>
      </c>
      <c r="Y51" s="25">
        <f t="shared" ca="1" si="12"/>
        <v>-496.67006078853933</v>
      </c>
      <c r="Z51" s="25">
        <f t="shared" ca="1" si="13"/>
        <v>-778.21124995113587</v>
      </c>
      <c r="AA51" s="25">
        <f t="shared" ca="1" si="13"/>
        <v>-1019.5873191052569</v>
      </c>
      <c r="AB51" s="25">
        <f t="shared" ca="1" si="13"/>
        <v>-871.23449844208972</v>
      </c>
      <c r="AC51" s="25">
        <f t="shared" ca="1" si="13"/>
        <v>-1037.681856602298</v>
      </c>
      <c r="AD51" s="25">
        <f t="shared" ca="1" si="13"/>
        <v>-1206.8969300837152</v>
      </c>
      <c r="AE51" s="25">
        <f t="shared" ca="1" si="13"/>
        <v>-730.19055451724216</v>
      </c>
      <c r="AF51" s="25">
        <f t="shared" ca="1" si="13"/>
        <v>-336.32399960708517</v>
      </c>
      <c r="AG51" s="25">
        <f t="shared" ca="1" si="13"/>
        <v>-495.84357414197166</v>
      </c>
      <c r="AH51" s="25">
        <f t="shared" ca="1" si="13"/>
        <v>-477.09842150140685</v>
      </c>
      <c r="AI51" s="25">
        <f t="shared" ca="1" si="13"/>
        <v>-704.37921610835474</v>
      </c>
      <c r="AJ51" s="25">
        <f t="shared" ca="1" si="13"/>
        <v>-1654.2584535318929</v>
      </c>
      <c r="AK51" s="25">
        <f t="shared" ca="1" si="13"/>
        <v>-1363.6940829668911</v>
      </c>
    </row>
    <row r="52" spans="8:37">
      <c r="H52" s="21" t="s">
        <v>65</v>
      </c>
      <c r="I52" s="25">
        <f t="shared" ca="1" si="14"/>
        <v>-13.084708000000319</v>
      </c>
      <c r="J52" s="25">
        <f t="shared" ca="1" si="14"/>
        <v>-158.60042999999314</v>
      </c>
      <c r="K52" s="25">
        <f t="shared" ca="1" si="14"/>
        <v>-168.52542900000299</v>
      </c>
      <c r="L52" s="25">
        <f t="shared" ca="1" si="14"/>
        <v>-412.08182200000556</v>
      </c>
      <c r="M52" s="25">
        <f t="shared" ca="1" si="14"/>
        <v>-1004.5467010000029</v>
      </c>
      <c r="N52" s="25">
        <f t="shared" ca="1" si="14"/>
        <v>-1303.5503660000031</v>
      </c>
      <c r="O52" s="25">
        <f t="shared" ca="1" si="14"/>
        <v>550.46382300000005</v>
      </c>
      <c r="P52" s="25">
        <f t="shared" ca="1" si="14"/>
        <v>925.25199699998484</v>
      </c>
      <c r="Q52" s="25">
        <f t="shared" ca="1" si="14"/>
        <v>439.4051350000027</v>
      </c>
      <c r="R52" s="25">
        <f t="shared" ca="1" si="14"/>
        <v>56.140162000008786</v>
      </c>
      <c r="S52" s="25">
        <f t="shared" ca="1" si="12"/>
        <v>672.95342899999923</v>
      </c>
      <c r="T52" s="25">
        <f t="shared" ca="1" si="12"/>
        <v>2304.8712180000039</v>
      </c>
      <c r="U52" s="25">
        <f t="shared" ca="1" si="12"/>
        <v>2561.5251840000019</v>
      </c>
      <c r="V52" s="25">
        <f t="shared" ca="1" si="12"/>
        <v>3265.0456473750091</v>
      </c>
      <c r="W52" s="25">
        <f t="shared" ca="1" si="12"/>
        <v>3104.0409023499997</v>
      </c>
      <c r="X52" s="25">
        <f t="shared" ca="1" si="12"/>
        <v>2822.039692700002</v>
      </c>
      <c r="Y52" s="25">
        <f t="shared" ca="1" si="12"/>
        <v>3618.702336300008</v>
      </c>
      <c r="Z52" s="25">
        <f t="shared" ca="1" si="13"/>
        <v>2791.2965057500005</v>
      </c>
      <c r="AA52" s="25">
        <f t="shared" ca="1" si="13"/>
        <v>2057.3700713000017</v>
      </c>
      <c r="AB52" s="25">
        <f t="shared" ca="1" si="13"/>
        <v>3058.9252841000052</v>
      </c>
      <c r="AC52" s="25">
        <f t="shared" ca="1" si="13"/>
        <v>2210.9887155000015</v>
      </c>
      <c r="AD52" s="25">
        <f t="shared" ca="1" si="13"/>
        <v>2952.7450746999984</v>
      </c>
      <c r="AE52" s="25">
        <f t="shared" ca="1" si="13"/>
        <v>3778.5247445000023</v>
      </c>
      <c r="AF52" s="25">
        <f t="shared" ca="1" si="13"/>
        <v>3748.0086786000029</v>
      </c>
      <c r="AG52" s="25">
        <f t="shared" ca="1" si="13"/>
        <v>3857.3251728999967</v>
      </c>
      <c r="AH52" s="25">
        <f t="shared" ca="1" si="13"/>
        <v>3807.6547911000016</v>
      </c>
      <c r="AI52" s="25">
        <f t="shared" ca="1" si="13"/>
        <v>3519.7705332999994</v>
      </c>
      <c r="AJ52" s="25">
        <f t="shared" ca="1" si="13"/>
        <v>3443.2405603999996</v>
      </c>
      <c r="AK52" s="25">
        <f t="shared" ca="1" si="13"/>
        <v>3350.0175791300007</v>
      </c>
    </row>
    <row r="53" spans="8:37">
      <c r="H53" s="21" t="s">
        <v>69</v>
      </c>
      <c r="I53" s="25">
        <f t="shared" ca="1" si="14"/>
        <v>-6.443053025577683E-4</v>
      </c>
      <c r="J53" s="25">
        <f t="shared" ca="1" si="14"/>
        <v>-8.4676611731993034E-4</v>
      </c>
      <c r="K53" s="25">
        <f t="shared" ca="1" si="14"/>
        <v>-2.5641826505307108E-3</v>
      </c>
      <c r="L53" s="25">
        <f t="shared" ca="1" si="14"/>
        <v>-677.30514333536121</v>
      </c>
      <c r="M53" s="25">
        <f t="shared" ca="1" si="14"/>
        <v>-19.575415748826344</v>
      </c>
      <c r="N53" s="25">
        <f t="shared" ca="1" si="14"/>
        <v>7.9695037331330241</v>
      </c>
      <c r="O53" s="25">
        <f t="shared" ca="1" si="14"/>
        <v>-717.65495091007324</v>
      </c>
      <c r="P53" s="25">
        <f t="shared" ca="1" si="14"/>
        <v>-578.21121953769034</v>
      </c>
      <c r="Q53" s="25">
        <f t="shared" ca="1" si="14"/>
        <v>-1151.6764019655966</v>
      </c>
      <c r="R53" s="25">
        <f t="shared" ca="1" si="14"/>
        <v>-1169.2341665475542</v>
      </c>
      <c r="S53" s="25">
        <f t="shared" ca="1" si="12"/>
        <v>-1289.1870378209424</v>
      </c>
      <c r="T53" s="25">
        <f t="shared" ca="1" si="12"/>
        <v>-1367.7680470161577</v>
      </c>
      <c r="U53" s="25">
        <f t="shared" ca="1" si="12"/>
        <v>-2583.8313956835482</v>
      </c>
      <c r="V53" s="25">
        <f t="shared" ca="1" si="12"/>
        <v>-3227.1699275293067</v>
      </c>
      <c r="W53" s="25">
        <f t="shared" ca="1" si="12"/>
        <v>-4463.1346280352882</v>
      </c>
      <c r="X53" s="25">
        <f t="shared" ca="1" si="12"/>
        <v>-3624.7460587060632</v>
      </c>
      <c r="Y53" s="25">
        <f t="shared" ca="1" si="12"/>
        <v>-3342.2476821567689</v>
      </c>
      <c r="Z53" s="25">
        <f t="shared" ca="1" si="13"/>
        <v>-2638.5306308809668</v>
      </c>
      <c r="AA53" s="25">
        <f t="shared" ca="1" si="13"/>
        <v>-2507.6699289652606</v>
      </c>
      <c r="AB53" s="25">
        <f t="shared" ca="1" si="13"/>
        <v>-2479.0322984133236</v>
      </c>
      <c r="AC53" s="25">
        <f t="shared" ca="1" si="13"/>
        <v>-1419.4732467696595</v>
      </c>
      <c r="AD53" s="25">
        <f t="shared" ca="1" si="13"/>
        <v>-1469.5426903868793</v>
      </c>
      <c r="AE53" s="25">
        <f t="shared" ca="1" si="13"/>
        <v>-1802.3871850748692</v>
      </c>
      <c r="AF53" s="25">
        <f t="shared" ca="1" si="13"/>
        <v>-2287.9155030124239</v>
      </c>
      <c r="AG53" s="25">
        <f t="shared" ca="1" si="13"/>
        <v>-1266.2493244515063</v>
      </c>
      <c r="AH53" s="25">
        <f t="shared" ca="1" si="13"/>
        <v>-1815.2428637570119</v>
      </c>
      <c r="AI53" s="25">
        <f t="shared" ca="1" si="13"/>
        <v>-1202.8997043289419</v>
      </c>
      <c r="AJ53" s="25">
        <f t="shared" ca="1" si="13"/>
        <v>-1299.7257434081694</v>
      </c>
      <c r="AK53" s="25">
        <f t="shared" ca="1" si="13"/>
        <v>-1601.8835089886707</v>
      </c>
    </row>
    <row r="54" spans="8:37">
      <c r="H54" s="21" t="s">
        <v>68</v>
      </c>
      <c r="I54" s="25">
        <f t="shared" ca="1" si="14"/>
        <v>-1.2012820661766455E-5</v>
      </c>
      <c r="J54" s="25">
        <f t="shared" ca="1" si="14"/>
        <v>-1.5033850431791507E-3</v>
      </c>
      <c r="K54" s="25">
        <f t="shared" ca="1" si="14"/>
        <v>-1.8375621053564828E-2</v>
      </c>
      <c r="L54" s="25">
        <f t="shared" ca="1" si="14"/>
        <v>1.5141819676500745E-4</v>
      </c>
      <c r="M54" s="25">
        <f t="shared" ca="1" si="14"/>
        <v>-6.7780973040498793E-5</v>
      </c>
      <c r="N54" s="25">
        <f t="shared" ca="1" si="14"/>
        <v>0.30292222986463457</v>
      </c>
      <c r="O54" s="25">
        <f t="shared" ca="1" si="14"/>
        <v>697.92552863126912</v>
      </c>
      <c r="P54" s="25">
        <f t="shared" ca="1" si="14"/>
        <v>608.44663572780701</v>
      </c>
      <c r="Q54" s="25">
        <f t="shared" ca="1" si="14"/>
        <v>1184.0950014983136</v>
      </c>
      <c r="R54" s="25">
        <f t="shared" ca="1" si="14"/>
        <v>1258.628773992732</v>
      </c>
      <c r="S54" s="25">
        <f t="shared" ca="1" si="12"/>
        <v>1289.3375398878161</v>
      </c>
      <c r="T54" s="25">
        <f t="shared" ca="1" si="12"/>
        <v>1249.3683168149655</v>
      </c>
      <c r="U54" s="25">
        <f t="shared" ca="1" si="12"/>
        <v>1228.3326029050731</v>
      </c>
      <c r="V54" s="25">
        <f t="shared" ca="1" si="12"/>
        <v>1209.9804201662446</v>
      </c>
      <c r="W54" s="25">
        <f t="shared" ca="1" si="12"/>
        <v>1283.7691574059609</v>
      </c>
      <c r="X54" s="25">
        <f t="shared" ca="1" si="12"/>
        <v>1287.1708217954547</v>
      </c>
      <c r="Y54" s="25">
        <f t="shared" ca="1" si="12"/>
        <v>-352.89315762060141</v>
      </c>
      <c r="Z54" s="25">
        <f t="shared" ca="1" si="13"/>
        <v>-356.34553231095924</v>
      </c>
      <c r="AA54" s="25">
        <f t="shared" ca="1" si="13"/>
        <v>-363.60060847115528</v>
      </c>
      <c r="AB54" s="25">
        <f t="shared" ca="1" si="13"/>
        <v>-685.61256376209712</v>
      </c>
      <c r="AC54" s="25">
        <f t="shared" ca="1" si="13"/>
        <v>-1273.5029245365731</v>
      </c>
      <c r="AD54" s="25">
        <f t="shared" ca="1" si="13"/>
        <v>-1096.608389482295</v>
      </c>
      <c r="AE54" s="25">
        <f t="shared" ca="1" si="13"/>
        <v>-1592.2078592393518</v>
      </c>
      <c r="AF54" s="25">
        <f t="shared" ca="1" si="13"/>
        <v>-1662.3815331450969</v>
      </c>
      <c r="AG54" s="25">
        <f t="shared" ca="1" si="13"/>
        <v>-2760.207897425782</v>
      </c>
      <c r="AH54" s="25">
        <f t="shared" ca="1" si="13"/>
        <v>-1915.0950808307534</v>
      </c>
      <c r="AI54" s="25">
        <f t="shared" ca="1" si="13"/>
        <v>-2181.6392858749605</v>
      </c>
      <c r="AJ54" s="25">
        <f t="shared" ca="1" si="13"/>
        <v>-412.60978179392259</v>
      </c>
      <c r="AK54" s="25">
        <f t="shared" ca="1" si="13"/>
        <v>-376.07702520548628</v>
      </c>
    </row>
    <row r="55" spans="8:37">
      <c r="H55" s="21" t="s">
        <v>36</v>
      </c>
      <c r="I55" s="25">
        <f t="shared" ca="1" si="14"/>
        <v>0.17806669474401815</v>
      </c>
      <c r="J55" s="25">
        <f t="shared" ca="1" si="14"/>
        <v>0.80864984913750959</v>
      </c>
      <c r="K55" s="25">
        <f t="shared" ca="1" si="14"/>
        <v>-1.9558472291290627</v>
      </c>
      <c r="L55" s="25">
        <f t="shared" ca="1" si="14"/>
        <v>-2.1627295017128745</v>
      </c>
      <c r="M55" s="25">
        <f t="shared" ca="1" si="14"/>
        <v>-4.4229991704581835</v>
      </c>
      <c r="N55" s="25">
        <f t="shared" ca="1" si="14"/>
        <v>-1.9534001581720872</v>
      </c>
      <c r="O55" s="25">
        <f t="shared" ca="1" si="14"/>
        <v>-22.891587773927995</v>
      </c>
      <c r="P55" s="25">
        <f t="shared" ca="1" si="14"/>
        <v>-15.598583880253045</v>
      </c>
      <c r="Q55" s="25">
        <f t="shared" ca="1" si="14"/>
        <v>-13.392215693272988</v>
      </c>
      <c r="R55" s="25">
        <f t="shared" ca="1" si="14"/>
        <v>-17.576014422755861</v>
      </c>
      <c r="S55" s="25">
        <f t="shared" ca="1" si="12"/>
        <v>-8.4571327279330148</v>
      </c>
      <c r="T55" s="25">
        <f t="shared" ca="1" si="12"/>
        <v>8.6309637384033522E-2</v>
      </c>
      <c r="U55" s="25">
        <f t="shared" ca="1" si="12"/>
        <v>-0.82498799721804517</v>
      </c>
      <c r="V55" s="25">
        <f t="shared" ca="1" si="12"/>
        <v>-1.1773119039910682</v>
      </c>
      <c r="W55" s="25">
        <f t="shared" ca="1" si="12"/>
        <v>1.8875283000090235</v>
      </c>
      <c r="X55" s="25">
        <f t="shared" ca="1" si="12"/>
        <v>1.9477779185309885</v>
      </c>
      <c r="Y55" s="25">
        <f t="shared" ca="1" si="12"/>
        <v>118.78849718392996</v>
      </c>
      <c r="Z55" s="25">
        <f t="shared" ca="1" si="13"/>
        <v>105.820027191701</v>
      </c>
      <c r="AA55" s="25">
        <f t="shared" ca="1" si="13"/>
        <v>-30.067524715635273</v>
      </c>
      <c r="AB55" s="25">
        <f t="shared" ca="1" si="13"/>
        <v>-29.758243699620152</v>
      </c>
      <c r="AC55" s="25">
        <f t="shared" ca="1" si="13"/>
        <v>-222.71301020412011</v>
      </c>
      <c r="AD55" s="25">
        <f t="shared" ca="1" si="13"/>
        <v>-227.56307271860942</v>
      </c>
      <c r="AE55" s="25">
        <f t="shared" ca="1" si="13"/>
        <v>-252.78199475406973</v>
      </c>
      <c r="AF55" s="25">
        <f t="shared" ca="1" si="13"/>
        <v>-54.691913070961164</v>
      </c>
      <c r="AG55" s="25">
        <f t="shared" ca="1" si="13"/>
        <v>-56.009781236701201</v>
      </c>
      <c r="AH55" s="25">
        <f t="shared" ca="1" si="13"/>
        <v>72.472737586639596</v>
      </c>
      <c r="AI55" s="25">
        <f t="shared" ca="1" si="13"/>
        <v>72.429311332070938</v>
      </c>
      <c r="AJ55" s="25">
        <f t="shared" ca="1" si="13"/>
        <v>-70.777693381498466</v>
      </c>
      <c r="AK55" s="25">
        <f t="shared" ca="1" si="13"/>
        <v>-32.22897029654996</v>
      </c>
    </row>
    <row r="56" spans="8:37">
      <c r="H56" s="21" t="s">
        <v>73</v>
      </c>
      <c r="I56" s="25">
        <f t="shared" ca="1" si="14"/>
        <v>-0.21369730000001397</v>
      </c>
      <c r="J56" s="25">
        <f t="shared" ca="1" si="14"/>
        <v>-8.9736999999985301E-2</v>
      </c>
      <c r="K56" s="25">
        <f t="shared" ca="1" si="14"/>
        <v>-0.15946383424289934</v>
      </c>
      <c r="L56" s="25">
        <f t="shared" ca="1" si="14"/>
        <v>-190.44803160221272</v>
      </c>
      <c r="M56" s="25">
        <f t="shared" ca="1" si="14"/>
        <v>18.834733473862798</v>
      </c>
      <c r="N56" s="25">
        <f t="shared" ca="1" si="14"/>
        <v>-71.123927266568899</v>
      </c>
      <c r="O56" s="25">
        <f t="shared" ca="1" si="14"/>
        <v>-709.81212884081287</v>
      </c>
      <c r="P56" s="25">
        <f t="shared" ca="1" si="14"/>
        <v>-754.09329211284967</v>
      </c>
      <c r="Q56" s="25">
        <f t="shared" ca="1" si="14"/>
        <v>-650.26627524522155</v>
      </c>
      <c r="R56" s="25">
        <f t="shared" ca="1" si="14"/>
        <v>-537.69208821859866</v>
      </c>
      <c r="S56" s="25">
        <f t="shared" ca="1" si="12"/>
        <v>-345.89854048155939</v>
      </c>
      <c r="T56" s="25">
        <f t="shared" ca="1" si="12"/>
        <v>-18.873129638164755</v>
      </c>
      <c r="U56" s="25">
        <f t="shared" ca="1" si="12"/>
        <v>340.76682559961046</v>
      </c>
      <c r="V56" s="25">
        <f t="shared" ca="1" si="12"/>
        <v>-158.72896230772858</v>
      </c>
      <c r="W56" s="25">
        <f t="shared" ca="1" si="12"/>
        <v>45.238473746503587</v>
      </c>
      <c r="X56" s="25">
        <f t="shared" ca="1" si="12"/>
        <v>334.37848505705006</v>
      </c>
      <c r="Y56" s="25">
        <f t="shared" ca="1" si="12"/>
        <v>-742.85616427559944</v>
      </c>
      <c r="Z56" s="25">
        <f t="shared" ca="1" si="13"/>
        <v>-608.09531427865841</v>
      </c>
      <c r="AA56" s="25">
        <f t="shared" ca="1" si="13"/>
        <v>-525.15060620325312</v>
      </c>
      <c r="AB56" s="25">
        <f t="shared" ca="1" si="13"/>
        <v>-558.97974127522139</v>
      </c>
      <c r="AC56" s="25">
        <f t="shared" ca="1" si="13"/>
        <v>-383.71097425947301</v>
      </c>
      <c r="AD56" s="25">
        <f t="shared" ca="1" si="13"/>
        <v>-383.86402325849667</v>
      </c>
      <c r="AE56" s="25">
        <f t="shared" ca="1" si="13"/>
        <v>-589.30188405654008</v>
      </c>
      <c r="AF56" s="25">
        <f t="shared" ca="1" si="13"/>
        <v>-1109.6929424324298</v>
      </c>
      <c r="AG56" s="25">
        <f t="shared" ca="1" si="13"/>
        <v>-1272.1561713718511</v>
      </c>
      <c r="AH56" s="25">
        <f t="shared" ca="1" si="13"/>
        <v>-1007.9089318978276</v>
      </c>
      <c r="AI56" s="25">
        <f t="shared" ca="1" si="13"/>
        <v>-1237.4333134766002</v>
      </c>
      <c r="AJ56" s="25">
        <f t="shared" ca="1" si="13"/>
        <v>-144.12382245836488</v>
      </c>
      <c r="AK56" s="25">
        <f t="shared" ca="1" si="13"/>
        <v>-259.87118953359095</v>
      </c>
    </row>
    <row r="57" spans="8:37">
      <c r="H57" s="21" t="s">
        <v>56</v>
      </c>
      <c r="I57" s="25">
        <f t="shared" ca="1" si="14"/>
        <v>6.4750799999302444E-4</v>
      </c>
      <c r="J57" s="25">
        <f t="shared" ca="1" si="14"/>
        <v>-3.4241184000087799E-2</v>
      </c>
      <c r="K57" s="25">
        <f t="shared" ca="1" si="14"/>
        <v>-0.16244977400000238</v>
      </c>
      <c r="L57" s="25">
        <f t="shared" ca="1" si="14"/>
        <v>-0.47198037899991618</v>
      </c>
      <c r="M57" s="25">
        <f t="shared" ca="1" si="14"/>
        <v>-1.4171737929998756</v>
      </c>
      <c r="N57" s="25">
        <f t="shared" ca="1" si="14"/>
        <v>0.44731731000001673</v>
      </c>
      <c r="O57" s="25">
        <f t="shared" ca="1" si="14"/>
        <v>-10.109354674000116</v>
      </c>
      <c r="P57" s="25">
        <f t="shared" ca="1" si="14"/>
        <v>-9.8028634199999942</v>
      </c>
      <c r="Q57" s="25">
        <f t="shared" ca="1" si="14"/>
        <v>-8.7012743300000466</v>
      </c>
      <c r="R57" s="25">
        <f t="shared" ca="1" si="14"/>
        <v>-14.091953639999986</v>
      </c>
      <c r="S57" s="25">
        <f t="shared" ca="1" si="12"/>
        <v>-7.2749149999991687</v>
      </c>
      <c r="T57" s="25">
        <f t="shared" ca="1" si="12"/>
        <v>-1.9056392000009055</v>
      </c>
      <c r="U57" s="25">
        <f t="shared" ca="1" si="12"/>
        <v>-4.6652338999999756</v>
      </c>
      <c r="V57" s="25">
        <f t="shared" ca="1" si="12"/>
        <v>-5.8960855999999922</v>
      </c>
      <c r="W57" s="25">
        <f t="shared" ca="1" si="12"/>
        <v>-8.825984300001096</v>
      </c>
      <c r="X57" s="25">
        <f t="shared" ca="1" si="12"/>
        <v>4.3749069999989842</v>
      </c>
      <c r="Y57" s="25">
        <f t="shared" ca="1" si="12"/>
        <v>7.9315440000020772</v>
      </c>
      <c r="Z57" s="25">
        <f t="shared" ca="1" si="13"/>
        <v>10.483046599999057</v>
      </c>
      <c r="AA57" s="25">
        <f t="shared" ca="1" si="13"/>
        <v>14.214022300000011</v>
      </c>
      <c r="AB57" s="25">
        <f t="shared" ca="1" si="13"/>
        <v>14.083350699999983</v>
      </c>
      <c r="AC57" s="25">
        <f t="shared" ca="1" si="13"/>
        <v>44.606431300000168</v>
      </c>
      <c r="AD57" s="25">
        <f t="shared" ca="1" si="13"/>
        <v>22.894861299999775</v>
      </c>
      <c r="AE57" s="25">
        <f t="shared" ca="1" si="13"/>
        <v>29.776145399999905</v>
      </c>
      <c r="AF57" s="25">
        <f t="shared" ca="1" si="13"/>
        <v>20.426850000000059</v>
      </c>
      <c r="AG57" s="25">
        <f t="shared" ca="1" si="13"/>
        <v>28.991745999998784</v>
      </c>
      <c r="AH57" s="25">
        <f t="shared" ca="1" si="13"/>
        <v>16.49585669999874</v>
      </c>
      <c r="AI57" s="25">
        <f t="shared" ca="1" si="13"/>
        <v>16.575966299998981</v>
      </c>
      <c r="AJ57" s="25">
        <f t="shared" ca="1" si="13"/>
        <v>25.282865400000219</v>
      </c>
      <c r="AK57" s="25">
        <f t="shared" ca="1" si="13"/>
        <v>42.469975900001145</v>
      </c>
    </row>
    <row r="59" spans="8:37">
      <c r="H59" s="21" t="s">
        <v>70</v>
      </c>
      <c r="I59" s="25">
        <f t="shared" ref="I59:X61" ca="1" si="15">-SUMIFS(OFFSET(INDIRECT("'"&amp;$E$1 &amp; "_Generation'!C:C"), 0, I$1), INDIRECT("'"&amp;$E$1 &amp; "_Generation'!B:B"),$H59, INDIRECT("'"&amp;$E$1 &amp; "_Generation'!A:A"),$B$44) + SUMIFS(OFFSET(INDIRECT("'"&amp;$C$1 &amp; "_Generation'!C:C"), 0, I$1), INDIRECT("'"&amp;$C$1 &amp; "_Generation'!B:B"),$H59, INDIRECT("'"&amp;$C$1 &amp; "_Generation'!A:A"),$B$44)</f>
        <v>0.21982943828498946</v>
      </c>
      <c r="J59" s="25">
        <f t="shared" ca="1" si="15"/>
        <v>0.99833856026702961</v>
      </c>
      <c r="K59" s="25">
        <f t="shared" ca="1" si="15"/>
        <v>-2.4146141853872791</v>
      </c>
      <c r="L59" s="25">
        <f t="shared" ca="1" si="15"/>
        <v>-2.8227558493540528</v>
      </c>
      <c r="M59" s="25">
        <f t="shared" ca="1" si="15"/>
        <v>-5.0899036015539423</v>
      </c>
      <c r="N59" s="25">
        <f t="shared" ca="1" si="15"/>
        <v>-2.6294546968071586</v>
      </c>
      <c r="O59" s="25">
        <f t="shared" ca="1" si="15"/>
        <v>-28.261197654893863</v>
      </c>
      <c r="P59" s="25">
        <f t="shared" ca="1" si="15"/>
        <v>-19.257516287402268</v>
      </c>
      <c r="Q59" s="25">
        <f t="shared" ca="1" si="15"/>
        <v>-16.32324607926796</v>
      </c>
      <c r="R59" s="25">
        <f t="shared" ca="1" si="15"/>
        <v>-21.909116322394084</v>
      </c>
      <c r="S59" s="25">
        <f t="shared" ca="1" si="15"/>
        <v>-10.431609215800052</v>
      </c>
      <c r="T59" s="25">
        <f t="shared" ca="1" si="15"/>
        <v>9.7322817855854282E-2</v>
      </c>
      <c r="U59" s="25">
        <f t="shared" ca="1" si="15"/>
        <v>-1.0184700873838324</v>
      </c>
      <c r="V59" s="25">
        <f t="shared" ca="1" si="15"/>
        <v>-1.4455624940590042</v>
      </c>
      <c r="W59" s="25">
        <f t="shared" ca="1" si="15"/>
        <v>2.3224919169999794</v>
      </c>
      <c r="X59" s="25">
        <f t="shared" ca="1" si="15"/>
        <v>2.4047520713158974</v>
      </c>
      <c r="Y59" s="25">
        <f t="shared" ref="Y59:AK61" ca="1" si="16">-SUMIFS(OFFSET(INDIRECT("'"&amp;$E$1 &amp; "_Generation'!C:C"), 0, Y$1), INDIRECT("'"&amp;$E$1 &amp; "_Generation'!B:B"),$H59, INDIRECT("'"&amp;$E$1 &amp; "_Generation'!A:A"),$B$44) + SUMIFS(OFFSET(INDIRECT("'"&amp;$C$1 &amp; "_Generation'!C:C"), 0, Y$1), INDIRECT("'"&amp;$C$1 &amp; "_Generation'!B:B"),$H59, INDIRECT("'"&amp;$C$1 &amp; "_Generation'!A:A"),$B$44)</f>
        <v>140.46685940013595</v>
      </c>
      <c r="Z59" s="25">
        <f t="shared" ca="1" si="16"/>
        <v>124.3888069670902</v>
      </c>
      <c r="AA59" s="25">
        <f t="shared" ca="1" si="16"/>
        <v>-34.983900317329017</v>
      </c>
      <c r="AB59" s="25">
        <f t="shared" ca="1" si="16"/>
        <v>-34.722183215669929</v>
      </c>
      <c r="AC59" s="25">
        <f t="shared" ca="1" si="16"/>
        <v>-262.0467413321503</v>
      </c>
      <c r="AD59" s="25">
        <f t="shared" ca="1" si="16"/>
        <v>-267.93766586166021</v>
      </c>
      <c r="AE59" s="25">
        <f t="shared" ca="1" si="16"/>
        <v>-296.41185621785189</v>
      </c>
      <c r="AF59" s="25">
        <f t="shared" ca="1" si="16"/>
        <v>-64.56376165715119</v>
      </c>
      <c r="AG59" s="25">
        <f t="shared" ca="1" si="16"/>
        <v>-66.53420022787941</v>
      </c>
      <c r="AH59" s="25">
        <f t="shared" ca="1" si="16"/>
        <v>85.944286346360968</v>
      </c>
      <c r="AI59" s="25">
        <f t="shared" ca="1" si="16"/>
        <v>85.34858784968128</v>
      </c>
      <c r="AJ59" s="25">
        <f t="shared" ca="1" si="16"/>
        <v>-82.787933565090498</v>
      </c>
      <c r="AK59" s="25">
        <f t="shared" ca="1" si="16"/>
        <v>-38.454797206920375</v>
      </c>
    </row>
    <row r="60" spans="8:37">
      <c r="H60" s="21" t="s">
        <v>72</v>
      </c>
      <c r="I60" s="25">
        <f t="shared" ca="1" si="15"/>
        <v>-5.340000001297085E-5</v>
      </c>
      <c r="J60" s="25">
        <f t="shared" ca="1" si="15"/>
        <v>6.3193999999157313E-2</v>
      </c>
      <c r="K60" s="25">
        <f t="shared" ca="1" si="15"/>
        <v>0.33223551733487966</v>
      </c>
      <c r="L60" s="25">
        <f t="shared" ca="1" si="15"/>
        <v>-310.85715613093817</v>
      </c>
      <c r="M60" s="25">
        <f t="shared" ca="1" si="15"/>
        <v>47.757587320872517</v>
      </c>
      <c r="N60" s="25">
        <f t="shared" ca="1" si="15"/>
        <v>-134.15212227348184</v>
      </c>
      <c r="O60" s="25">
        <f t="shared" ca="1" si="15"/>
        <v>-1036.1884685774176</v>
      </c>
      <c r="P60" s="25">
        <f t="shared" ca="1" si="15"/>
        <v>-1252.5661416691883</v>
      </c>
      <c r="Q60" s="25">
        <f t="shared" ca="1" si="15"/>
        <v>-957.17043753400503</v>
      </c>
      <c r="R60" s="25">
        <f t="shared" ca="1" si="15"/>
        <v>-856.74255382278352</v>
      </c>
      <c r="S60" s="25">
        <f t="shared" ca="1" si="15"/>
        <v>-610.99027772349473</v>
      </c>
      <c r="T60" s="25">
        <f t="shared" ca="1" si="15"/>
        <v>-211.90964451167383</v>
      </c>
      <c r="U60" s="25">
        <f t="shared" ca="1" si="15"/>
        <v>264.11948417894564</v>
      </c>
      <c r="V60" s="25">
        <f t="shared" ca="1" si="15"/>
        <v>-316.11656781118654</v>
      </c>
      <c r="W60" s="25">
        <f t="shared" ca="1" si="15"/>
        <v>-72.20648222949967</v>
      </c>
      <c r="X60" s="25">
        <f t="shared" ca="1" si="15"/>
        <v>369.44636171757884</v>
      </c>
      <c r="Y60" s="25">
        <f t="shared" ca="1" si="16"/>
        <v>-971.74749083524148</v>
      </c>
      <c r="Z60" s="25">
        <f t="shared" ca="1" si="16"/>
        <v>-695.06622256666378</v>
      </c>
      <c r="AA60" s="25">
        <f t="shared" ca="1" si="16"/>
        <v>-827.00294561046758</v>
      </c>
      <c r="AB60" s="25">
        <f t="shared" ca="1" si="16"/>
        <v>-784.24929775999772</v>
      </c>
      <c r="AC60" s="25">
        <f t="shared" ca="1" si="16"/>
        <v>-460.55427319530645</v>
      </c>
      <c r="AD60" s="25">
        <f t="shared" ca="1" si="16"/>
        <v>-534.3558223003929</v>
      </c>
      <c r="AE60" s="25">
        <f t="shared" ca="1" si="16"/>
        <v>-772.72298074339051</v>
      </c>
      <c r="AF60" s="25">
        <f t="shared" ca="1" si="16"/>
        <v>-1452.291946977628</v>
      </c>
      <c r="AG60" s="25">
        <f t="shared" ca="1" si="16"/>
        <v>-1608.2704417499517</v>
      </c>
      <c r="AH60" s="25">
        <f t="shared" ca="1" si="16"/>
        <v>-1265.444145898331</v>
      </c>
      <c r="AI60" s="25">
        <f t="shared" ca="1" si="16"/>
        <v>-1603.9895255291849</v>
      </c>
      <c r="AJ60" s="25">
        <f t="shared" ca="1" si="16"/>
        <v>-169.16059750649947</v>
      </c>
      <c r="AK60" s="25">
        <f t="shared" ca="1" si="16"/>
        <v>-360.55077009131128</v>
      </c>
    </row>
    <row r="61" spans="8:37">
      <c r="H61" s="21" t="s">
        <v>76</v>
      </c>
      <c r="I61" s="25">
        <f t="shared" ca="1" si="15"/>
        <v>7.762470000045596E-4</v>
      </c>
      <c r="J61" s="25">
        <f t="shared" ca="1" si="15"/>
        <v>-4.1051358000004257E-2</v>
      </c>
      <c r="K61" s="25">
        <f t="shared" ca="1" si="15"/>
        <v>-0.19519358300000533</v>
      </c>
      <c r="L61" s="25">
        <f t="shared" ca="1" si="15"/>
        <v>-0.6113140180001011</v>
      </c>
      <c r="M61" s="25">
        <f t="shared" ca="1" si="15"/>
        <v>-1.6307045800000139</v>
      </c>
      <c r="N61" s="25">
        <f t="shared" ca="1" si="15"/>
        <v>0.51164052000009974</v>
      </c>
      <c r="O61" s="25">
        <f t="shared" ca="1" si="15"/>
        <v>-12.191375830000055</v>
      </c>
      <c r="P61" s="25">
        <f t="shared" ca="1" si="15"/>
        <v>-11.7080236500002</v>
      </c>
      <c r="Q61" s="25">
        <f t="shared" ca="1" si="15"/>
        <v>-10.402066640000783</v>
      </c>
      <c r="R61" s="25">
        <f t="shared" ca="1" si="15"/>
        <v>-16.955240660000982</v>
      </c>
      <c r="S61" s="25">
        <f t="shared" ca="1" si="15"/>
        <v>-8.7298874699997668</v>
      </c>
      <c r="T61" s="25">
        <f t="shared" ca="1" si="15"/>
        <v>-2.3298833999991757</v>
      </c>
      <c r="U61" s="25">
        <f t="shared" ca="1" si="15"/>
        <v>-5.6331162999991875</v>
      </c>
      <c r="V61" s="25">
        <f t="shared" ca="1" si="15"/>
        <v>-6.9358756000000312</v>
      </c>
      <c r="W61" s="25">
        <f t="shared" ca="1" si="15"/>
        <v>-10.65948359999993</v>
      </c>
      <c r="X61" s="25">
        <f t="shared" ca="1" si="15"/>
        <v>5.1932761999980812</v>
      </c>
      <c r="Y61" s="25">
        <f t="shared" ca="1" si="16"/>
        <v>9.5774049999999988</v>
      </c>
      <c r="Z61" s="25">
        <f t="shared" ca="1" si="16"/>
        <v>12.582144700000299</v>
      </c>
      <c r="AA61" s="25">
        <f t="shared" ca="1" si="16"/>
        <v>17.060146799999075</v>
      </c>
      <c r="AB61" s="25">
        <f t="shared" ca="1" si="16"/>
        <v>17.180967300001612</v>
      </c>
      <c r="AC61" s="25">
        <f t="shared" ca="1" si="16"/>
        <v>53.260738000001083</v>
      </c>
      <c r="AD61" s="25">
        <f t="shared" ca="1" si="16"/>
        <v>27.57575050000105</v>
      </c>
      <c r="AE61" s="25">
        <f t="shared" ca="1" si="16"/>
        <v>35.663085999999794</v>
      </c>
      <c r="AF61" s="25">
        <f t="shared" ca="1" si="16"/>
        <v>24.4679864000002</v>
      </c>
      <c r="AG61" s="25">
        <f t="shared" ca="1" si="16"/>
        <v>34.712379999998802</v>
      </c>
      <c r="AH61" s="25">
        <f t="shared" ca="1" si="16"/>
        <v>19.911213999999973</v>
      </c>
      <c r="AI61" s="25">
        <f t="shared" ca="1" si="16"/>
        <v>19.895543899999893</v>
      </c>
      <c r="AJ61" s="25">
        <f t="shared" ca="1" si="16"/>
        <v>30.35034399999995</v>
      </c>
      <c r="AK61" s="25">
        <f t="shared" ca="1" si="16"/>
        <v>50.969043199999987</v>
      </c>
    </row>
    <row r="63" spans="8:37">
      <c r="H63" s="26" t="s">
        <v>125</v>
      </c>
      <c r="I63" s="26"/>
    </row>
  </sheetData>
  <dataConsolidate/>
  <dataValidations count="1">
    <dataValidation type="list" allowBlank="1" showInputMessage="1" showErrorMessage="1" sqref="B4 B23 B44">
      <formula1>"NEM,NSW1,QLD1,VIC1,SA1,TAS1"</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188736"/>
  </sheetPr>
  <dimension ref="A1:AE151"/>
  <sheetViews>
    <sheetView zoomScale="85" zoomScaleNormal="85" workbookViewId="0"/>
  </sheetViews>
  <sheetFormatPr defaultColWidth="9.140625" defaultRowHeight="15"/>
  <cols>
    <col min="1" max="1" width="16" style="13" customWidth="1"/>
    <col min="2" max="2" width="30.5703125" style="13" customWidth="1"/>
    <col min="3" max="32" width="9.42578125" style="13" customWidth="1"/>
    <col min="33" max="16384" width="9.140625" style="13"/>
  </cols>
  <sheetData>
    <row r="1" spans="1:31" s="28" customFormat="1" ht="23.25" customHeight="1">
      <c r="A1" s="27" t="s">
        <v>126</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s="28" customFormat="1"/>
    <row r="3" spans="1:31" s="28" customFormat="1"/>
    <row r="4" spans="1:31">
      <c r="A4" s="18" t="s">
        <v>127</v>
      </c>
      <c r="B4" s="1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0">
        <v>0.5622316663534016</v>
      </c>
      <c r="D6" s="30">
        <v>0.50573545045352009</v>
      </c>
      <c r="E6" s="30">
        <v>0.54958248078497862</v>
      </c>
      <c r="F6" s="30">
        <v>0.65599443612503394</v>
      </c>
      <c r="G6" s="30">
        <v>0.69496532882776652</v>
      </c>
      <c r="H6" s="30">
        <v>0.68126715071917299</v>
      </c>
      <c r="I6" s="30">
        <v>0.62076321347804497</v>
      </c>
      <c r="J6" s="30">
        <v>0.69238593903572754</v>
      </c>
      <c r="K6" s="30">
        <v>0.64162314613566673</v>
      </c>
      <c r="L6" s="30">
        <v>0.62638721483924509</v>
      </c>
      <c r="M6" s="30">
        <v>0.59498751708357023</v>
      </c>
      <c r="N6" s="30">
        <v>0.64365110440345452</v>
      </c>
      <c r="O6" s="30">
        <v>0.69310720723279895</v>
      </c>
      <c r="P6" s="30">
        <v>0.65759872066213032</v>
      </c>
      <c r="Q6" s="30">
        <v>0.64664968618281171</v>
      </c>
      <c r="R6" s="30">
        <v>0.67059810370743145</v>
      </c>
      <c r="S6" s="30">
        <v>0.70551306757747145</v>
      </c>
      <c r="T6" s="30">
        <v>0.70820151948777676</v>
      </c>
      <c r="U6" s="30">
        <v>0.67072608049272586</v>
      </c>
      <c r="V6" s="30">
        <v>0.64739476435187837</v>
      </c>
      <c r="W6" s="30">
        <v>0.61905137769677077</v>
      </c>
      <c r="X6" s="30">
        <v>0.68561476514150632</v>
      </c>
      <c r="Y6" s="30">
        <v>0.64879720424082454</v>
      </c>
      <c r="Z6" s="30">
        <v>0.63284244218710528</v>
      </c>
      <c r="AA6" s="30">
        <v>0.61668448087941152</v>
      </c>
      <c r="AB6" s="30">
        <v>0.61699833085052413</v>
      </c>
      <c r="AC6" s="30">
        <v>0.59225725816898211</v>
      </c>
      <c r="AD6" s="30">
        <v>0.58126228585770257</v>
      </c>
      <c r="AE6" s="30">
        <v>0.5450324789231078</v>
      </c>
    </row>
    <row r="7" spans="1:31">
      <c r="A7" s="29" t="s">
        <v>40</v>
      </c>
      <c r="B7" s="29" t="s">
        <v>71</v>
      </c>
      <c r="C7" s="30">
        <v>0.71348973556019479</v>
      </c>
      <c r="D7" s="30">
        <v>0.67544752194926638</v>
      </c>
      <c r="E7" s="30">
        <v>0.68346468575132735</v>
      </c>
      <c r="F7" s="30">
        <v>0.68735431287006599</v>
      </c>
      <c r="G7" s="30">
        <v>0.72353907767815451</v>
      </c>
      <c r="H7" s="30">
        <v>0.7422230777850044</v>
      </c>
      <c r="I7" s="30">
        <v>0.7242384456331058</v>
      </c>
      <c r="J7" s="30">
        <v>0.71402497645937157</v>
      </c>
      <c r="K7" s="30">
        <v>0.70305289330671472</v>
      </c>
      <c r="L7" s="30">
        <v>0.73798042435107825</v>
      </c>
      <c r="M7" s="30">
        <v>0.72172290228013924</v>
      </c>
      <c r="N7" s="30">
        <v>0.71077742802067068</v>
      </c>
      <c r="O7" s="30">
        <v>0.72832134019631978</v>
      </c>
      <c r="P7" s="30">
        <v>0.7227416844393405</v>
      </c>
      <c r="Q7" s="30">
        <v>0.74301892789762958</v>
      </c>
      <c r="R7" s="30">
        <v>0.70132034902797147</v>
      </c>
      <c r="S7" s="30">
        <v>0.65047139283077682</v>
      </c>
      <c r="T7" s="30">
        <v>0.67196441022065445</v>
      </c>
      <c r="U7" s="30">
        <v>0.59082937207776187</v>
      </c>
      <c r="V7" s="30">
        <v>0.62857668908757824</v>
      </c>
      <c r="W7" s="30">
        <v>0.69524522530281874</v>
      </c>
      <c r="X7" s="30">
        <v>0.68119831227955063</v>
      </c>
      <c r="Y7" s="30">
        <v>0.64971056517102743</v>
      </c>
      <c r="Z7" s="30">
        <v>0.65278472165258483</v>
      </c>
      <c r="AA7" s="30">
        <v>0.61627681623055264</v>
      </c>
      <c r="AB7" s="30">
        <v>0.63809097216525856</v>
      </c>
      <c r="AC7" s="30">
        <v>0.64402980862962389</v>
      </c>
      <c r="AD7" s="30" t="s">
        <v>169</v>
      </c>
      <c r="AE7" s="30" t="s">
        <v>169</v>
      </c>
    </row>
    <row r="8" spans="1:31">
      <c r="A8" s="29" t="s">
        <v>40</v>
      </c>
      <c r="B8" s="29" t="s">
        <v>20</v>
      </c>
      <c r="C8" s="30">
        <v>8.417148254405496E-2</v>
      </c>
      <c r="D8" s="30">
        <v>8.4171482581962054E-2</v>
      </c>
      <c r="E8" s="30">
        <v>7.5717576159063812E-2</v>
      </c>
      <c r="F8" s="30">
        <v>7.8463628124764526E-2</v>
      </c>
      <c r="G8" s="30">
        <v>6.9890935340739715E-2</v>
      </c>
      <c r="H8" s="30">
        <v>7.1224240118466065E-2</v>
      </c>
      <c r="I8" s="30">
        <v>6.923546420191147E-2</v>
      </c>
      <c r="J8" s="30">
        <v>8.0254337868763667E-2</v>
      </c>
      <c r="K8" s="30">
        <v>6.9714045390078028E-2</v>
      </c>
      <c r="L8" s="30">
        <v>7.1301872646109155E-2</v>
      </c>
      <c r="M8" s="30">
        <v>7.4759248568109268E-2</v>
      </c>
      <c r="N8" s="30">
        <v>0.1940830282184742</v>
      </c>
      <c r="O8" s="30">
        <v>0.19792373338817984</v>
      </c>
      <c r="P8" s="30">
        <v>0.21497556596651046</v>
      </c>
      <c r="Q8" s="30">
        <v>0.17423402001878038</v>
      </c>
      <c r="R8" s="30">
        <v>0.20767907285766637</v>
      </c>
      <c r="S8" s="30">
        <v>0.31735857924404998</v>
      </c>
      <c r="T8" s="30">
        <v>0.3194547840818695</v>
      </c>
      <c r="U8" s="30">
        <v>0.27289089007804906</v>
      </c>
      <c r="V8" s="30">
        <v>0.28439416395327394</v>
      </c>
      <c r="W8" s="30">
        <v>0.30738691533706614</v>
      </c>
      <c r="X8" s="30">
        <v>0.33349872710582551</v>
      </c>
      <c r="Y8" s="30">
        <v>0.29043685891294835</v>
      </c>
      <c r="Z8" s="30">
        <v>0.30461419811170698</v>
      </c>
      <c r="AA8" s="30">
        <v>0.31694036480789295</v>
      </c>
      <c r="AB8" s="30">
        <v>0.28260030286605881</v>
      </c>
      <c r="AC8" s="30">
        <v>0.28337457691140228</v>
      </c>
      <c r="AD8" s="30">
        <v>0.28260045786239146</v>
      </c>
      <c r="AE8" s="30">
        <v>0.28260044543045354</v>
      </c>
    </row>
    <row r="9" spans="1:31">
      <c r="A9" s="29" t="s">
        <v>40</v>
      </c>
      <c r="B9" s="29" t="s">
        <v>32</v>
      </c>
      <c r="C9" s="30">
        <v>5.784032558991211E-2</v>
      </c>
      <c r="D9" s="30">
        <v>5.90001807348167E-2</v>
      </c>
      <c r="E9" s="30">
        <v>6.0345351225354345E-2</v>
      </c>
      <c r="F9" s="30">
        <v>1.4295745572359887E-2</v>
      </c>
      <c r="G9" s="30">
        <v>1.3182093511626664E-2</v>
      </c>
      <c r="H9" s="30">
        <v>1.4026198052762145E-2</v>
      </c>
      <c r="I9" s="30">
        <v>1.3432773774645655E-2</v>
      </c>
      <c r="J9" s="30">
        <v>1.430208910708157E-2</v>
      </c>
      <c r="K9" s="30">
        <v>1.2760790780808707E-2</v>
      </c>
      <c r="L9" s="30">
        <v>1.3171009515137102E-2</v>
      </c>
      <c r="M9" s="30">
        <v>1.291629679210547E-2</v>
      </c>
      <c r="N9" s="30">
        <v>2.2467058374244456E-2</v>
      </c>
      <c r="O9" s="30">
        <v>1.679912346253323E-2</v>
      </c>
      <c r="P9" s="30">
        <v>2.8430610351175858E-2</v>
      </c>
      <c r="Q9" s="30">
        <v>2.5120848189153666E-2</v>
      </c>
      <c r="R9" s="30">
        <v>2.6126906236317006E-2</v>
      </c>
      <c r="S9" s="30">
        <v>5.8148420591730587E-2</v>
      </c>
      <c r="T9" s="30">
        <v>6.0072688747106827E-2</v>
      </c>
      <c r="U9" s="30">
        <v>0.23480535170689279</v>
      </c>
      <c r="V9" s="30">
        <v>0.26048999782561427</v>
      </c>
      <c r="W9" s="30">
        <v>0.28485018482278757</v>
      </c>
      <c r="X9" s="30">
        <v>0.33555949662970214</v>
      </c>
      <c r="Y9" s="30">
        <v>0.3314570287018917</v>
      </c>
      <c r="Z9" s="30">
        <v>0.2658459991302457</v>
      </c>
      <c r="AA9" s="30">
        <v>0.36523681778647532</v>
      </c>
      <c r="AB9" s="30" t="s">
        <v>169</v>
      </c>
      <c r="AC9" s="30" t="s">
        <v>169</v>
      </c>
      <c r="AD9" s="30" t="s">
        <v>169</v>
      </c>
      <c r="AE9" s="30" t="s">
        <v>169</v>
      </c>
    </row>
    <row r="10" spans="1:31">
      <c r="A10" s="29" t="s">
        <v>40</v>
      </c>
      <c r="B10" s="29" t="s">
        <v>66</v>
      </c>
      <c r="C10" s="30">
        <v>9.0572888282318051E-4</v>
      </c>
      <c r="D10" s="30">
        <v>4.108128346751108E-4</v>
      </c>
      <c r="E10" s="30">
        <v>2.0364895532850803E-3</v>
      </c>
      <c r="F10" s="30">
        <v>1.6545511456932417E-3</v>
      </c>
      <c r="G10" s="30">
        <v>5.9548293423620981E-4</v>
      </c>
      <c r="H10" s="30">
        <v>1.0998669034805101E-3</v>
      </c>
      <c r="I10" s="30">
        <v>4.71462050468742E-4</v>
      </c>
      <c r="J10" s="30">
        <v>1.4124043742067376E-3</v>
      </c>
      <c r="K10" s="30">
        <v>1.4822887175585772E-4</v>
      </c>
      <c r="L10" s="30">
        <v>4.5197562574628109E-4</v>
      </c>
      <c r="M10" s="30">
        <v>4.3724615162768162E-4</v>
      </c>
      <c r="N10" s="30">
        <v>8.2579622927173493E-3</v>
      </c>
      <c r="O10" s="30">
        <v>5.5381948964237379E-3</v>
      </c>
      <c r="P10" s="30">
        <v>8.7299631021921995E-3</v>
      </c>
      <c r="Q10" s="30">
        <v>8.5435378023003012E-3</v>
      </c>
      <c r="R10" s="30">
        <v>1.0816243596314326E-2</v>
      </c>
      <c r="S10" s="30">
        <v>3.6955216011916155E-2</v>
      </c>
      <c r="T10" s="30">
        <v>4.4291455078354594E-2</v>
      </c>
      <c r="U10" s="30">
        <v>8.1640615411936804E-2</v>
      </c>
      <c r="V10" s="30">
        <v>9.1771210356356867E-2</v>
      </c>
      <c r="W10" s="30">
        <v>7.0252906545144211E-2</v>
      </c>
      <c r="X10" s="30">
        <v>0.10965251622818931</v>
      </c>
      <c r="Y10" s="30">
        <v>0.14788991623988731</v>
      </c>
      <c r="Z10" s="30">
        <v>8.3178981030137114E-2</v>
      </c>
      <c r="AA10" s="30">
        <v>9.7548746561325117E-2</v>
      </c>
      <c r="AB10" s="30">
        <v>0.12410531663266172</v>
      </c>
      <c r="AC10" s="30">
        <v>0.16988390705690817</v>
      </c>
      <c r="AD10" s="30">
        <v>0.19761430089852455</v>
      </c>
      <c r="AE10" s="30">
        <v>0.19908019382781031</v>
      </c>
    </row>
    <row r="11" spans="1:31">
      <c r="A11" s="29" t="s">
        <v>40</v>
      </c>
      <c r="B11" s="29" t="s">
        <v>65</v>
      </c>
      <c r="C11" s="30">
        <v>0.20345939581983349</v>
      </c>
      <c r="D11" s="30">
        <v>0.20940621244611363</v>
      </c>
      <c r="E11" s="30">
        <v>0.20835771787568289</v>
      </c>
      <c r="F11" s="30">
        <v>0.24997501194550042</v>
      </c>
      <c r="G11" s="30">
        <v>0.2610640487550423</v>
      </c>
      <c r="H11" s="30">
        <v>0.23888570444481735</v>
      </c>
      <c r="I11" s="30">
        <v>0.2434479409984491</v>
      </c>
      <c r="J11" s="30">
        <v>0.27286662665338546</v>
      </c>
      <c r="K11" s="30">
        <v>0.23603003503756728</v>
      </c>
      <c r="L11" s="30">
        <v>0.21849876836324075</v>
      </c>
      <c r="M11" s="30">
        <v>0.20814858961851004</v>
      </c>
      <c r="N11" s="30">
        <v>0.21085841807842115</v>
      </c>
      <c r="O11" s="30">
        <v>0.21878199362798131</v>
      </c>
      <c r="P11" s="30">
        <v>0.21149784811169134</v>
      </c>
      <c r="Q11" s="30">
        <v>0.20313703711963374</v>
      </c>
      <c r="R11" s="30">
        <v>0.19006427599382927</v>
      </c>
      <c r="S11" s="30">
        <v>0.21579371790957216</v>
      </c>
      <c r="T11" s="30">
        <v>0.1915828233601036</v>
      </c>
      <c r="U11" s="30">
        <v>0.18129879393051235</v>
      </c>
      <c r="V11" s="30">
        <v>0.16623218678088023</v>
      </c>
      <c r="W11" s="30">
        <v>0.16905768110156782</v>
      </c>
      <c r="X11" s="30">
        <v>0.1820691945993175</v>
      </c>
      <c r="Y11" s="30">
        <v>0.17814638153738052</v>
      </c>
      <c r="Z11" s="30">
        <v>0.1784975404439903</v>
      </c>
      <c r="AA11" s="30">
        <v>0.17085363191929212</v>
      </c>
      <c r="AB11" s="30">
        <v>0.20014800827742718</v>
      </c>
      <c r="AC11" s="30">
        <v>0.17616620513498807</v>
      </c>
      <c r="AD11" s="30">
        <v>0.17007945324643173</v>
      </c>
      <c r="AE11" s="30">
        <v>0.15769073266658681</v>
      </c>
    </row>
    <row r="12" spans="1:31">
      <c r="A12" s="29" t="s">
        <v>40</v>
      </c>
      <c r="B12" s="29" t="s">
        <v>69</v>
      </c>
      <c r="C12" s="30">
        <v>0.34173154600997768</v>
      </c>
      <c r="D12" s="30">
        <v>0.35785382129142956</v>
      </c>
      <c r="E12" s="30">
        <v>0.32835080853597975</v>
      </c>
      <c r="F12" s="30">
        <v>0.33750104796391506</v>
      </c>
      <c r="G12" s="30">
        <v>0.36230207274981069</v>
      </c>
      <c r="H12" s="30">
        <v>0.37811883898026993</v>
      </c>
      <c r="I12" s="30">
        <v>0.38847295545907462</v>
      </c>
      <c r="J12" s="30">
        <v>0.35748719860712924</v>
      </c>
      <c r="K12" s="30">
        <v>0.33937172768932256</v>
      </c>
      <c r="L12" s="30">
        <v>0.34943950859885092</v>
      </c>
      <c r="M12" s="30">
        <v>0.36622239121955574</v>
      </c>
      <c r="N12" s="30">
        <v>0.34711767676782956</v>
      </c>
      <c r="O12" s="30">
        <v>0.33783952324409977</v>
      </c>
      <c r="P12" s="30">
        <v>0.3580543333633362</v>
      </c>
      <c r="Q12" s="30">
        <v>0.37022298571012102</v>
      </c>
      <c r="R12" s="30">
        <v>0.37783641896599918</v>
      </c>
      <c r="S12" s="30">
        <v>0.35787954051094573</v>
      </c>
      <c r="T12" s="30">
        <v>0.35357737799722955</v>
      </c>
      <c r="U12" s="30">
        <v>0.35685738208143403</v>
      </c>
      <c r="V12" s="30">
        <v>0.36055893013298651</v>
      </c>
      <c r="W12" s="30">
        <v>0.34282087479216644</v>
      </c>
      <c r="X12" s="30">
        <v>0.31970965596679862</v>
      </c>
      <c r="Y12" s="30">
        <v>0.34198632519680638</v>
      </c>
      <c r="Z12" s="30">
        <v>0.36034800376313714</v>
      </c>
      <c r="AA12" s="30">
        <v>0.36541011251710676</v>
      </c>
      <c r="AB12" s="30">
        <v>0.3477455037844665</v>
      </c>
      <c r="AC12" s="30">
        <v>0.34269951124687925</v>
      </c>
      <c r="AD12" s="30">
        <v>0.34228256576541238</v>
      </c>
      <c r="AE12" s="30">
        <v>0.33524599218732859</v>
      </c>
    </row>
    <row r="13" spans="1:31">
      <c r="A13" s="29" t="s">
        <v>40</v>
      </c>
      <c r="B13" s="29" t="s">
        <v>68</v>
      </c>
      <c r="C13" s="30">
        <v>0.29560345006742111</v>
      </c>
      <c r="D13" s="30">
        <v>0.29160303495356721</v>
      </c>
      <c r="E13" s="30">
        <v>0.29657619160142834</v>
      </c>
      <c r="F13" s="30">
        <v>0.28436549314307796</v>
      </c>
      <c r="G13" s="30">
        <v>0.27849153157881817</v>
      </c>
      <c r="H13" s="30">
        <v>0.29488086230656213</v>
      </c>
      <c r="I13" s="30">
        <v>0.29848371398889173</v>
      </c>
      <c r="J13" s="30">
        <v>0.26387513001937524</v>
      </c>
      <c r="K13" s="30">
        <v>0.27469201630088902</v>
      </c>
      <c r="L13" s="30">
        <v>0.28734199805551419</v>
      </c>
      <c r="M13" s="30">
        <v>0.29200233695113564</v>
      </c>
      <c r="N13" s="30">
        <v>0.29309177025567945</v>
      </c>
      <c r="O13" s="30">
        <v>0.28234792317373719</v>
      </c>
      <c r="P13" s="30">
        <v>0.27505265866563416</v>
      </c>
      <c r="Q13" s="30">
        <v>0.29346271493923337</v>
      </c>
      <c r="R13" s="30">
        <v>0.29433114498226942</v>
      </c>
      <c r="S13" s="30">
        <v>0.26156968306359513</v>
      </c>
      <c r="T13" s="30">
        <v>0.27403029670687318</v>
      </c>
      <c r="U13" s="30">
        <v>0.28703744110861024</v>
      </c>
      <c r="V13" s="30">
        <v>0.29078086916725848</v>
      </c>
      <c r="W13" s="30">
        <v>0.2912287187302724</v>
      </c>
      <c r="X13" s="30">
        <v>0.27821543047921748</v>
      </c>
      <c r="Y13" s="30">
        <v>0.27016563480189892</v>
      </c>
      <c r="Z13" s="30">
        <v>0.28620799653787693</v>
      </c>
      <c r="AA13" s="30">
        <v>0.28292162537060123</v>
      </c>
      <c r="AB13" s="30">
        <v>0.25091990427351396</v>
      </c>
      <c r="AC13" s="30">
        <v>0.2574904521454825</v>
      </c>
      <c r="AD13" s="30">
        <v>0.26693152444773538</v>
      </c>
      <c r="AE13" s="30">
        <v>0.26821307003483003</v>
      </c>
    </row>
    <row r="14" spans="1:31">
      <c r="A14" s="29" t="s">
        <v>40</v>
      </c>
      <c r="B14" s="29" t="s">
        <v>36</v>
      </c>
      <c r="C14" s="30">
        <v>9.4868850620916434E-2</v>
      </c>
      <c r="D14" s="30">
        <v>5.8231207194911698E-2</v>
      </c>
      <c r="E14" s="30">
        <v>5.9775980400826795E-2</v>
      </c>
      <c r="F14" s="30">
        <v>6.8644769568982605E-2</v>
      </c>
      <c r="G14" s="30">
        <v>6.8348805580405639E-2</v>
      </c>
      <c r="H14" s="30">
        <v>6.9521908393302245E-2</v>
      </c>
      <c r="I14" s="30">
        <v>6.5236017858711651E-2</v>
      </c>
      <c r="J14" s="30">
        <v>6.229817212372428E-2</v>
      </c>
      <c r="K14" s="30">
        <v>5.6067803479099058E-2</v>
      </c>
      <c r="L14" s="30">
        <v>5.9424905042278174E-2</v>
      </c>
      <c r="M14" s="30">
        <v>5.7449957533585227E-2</v>
      </c>
      <c r="N14" s="30">
        <v>5.9789630925168223E-2</v>
      </c>
      <c r="O14" s="30">
        <v>5.863803597316266E-2</v>
      </c>
      <c r="P14" s="30">
        <v>5.3866257039223271E-2</v>
      </c>
      <c r="Q14" s="30">
        <v>5.7133308884567031E-2</v>
      </c>
      <c r="R14" s="30">
        <v>5.8342282644194061E-2</v>
      </c>
      <c r="S14" s="30">
        <v>0.10416765469609095</v>
      </c>
      <c r="T14" s="30">
        <v>0.10469431292703638</v>
      </c>
      <c r="U14" s="30">
        <v>0.11500532874867413</v>
      </c>
      <c r="V14" s="30">
        <v>0.11179375017838469</v>
      </c>
      <c r="W14" s="30">
        <v>0.12780025214141313</v>
      </c>
      <c r="X14" s="30">
        <v>0.13726536267615977</v>
      </c>
      <c r="Y14" s="30">
        <v>0.1371348151100851</v>
      </c>
      <c r="Z14" s="30">
        <v>0.1422805166875262</v>
      </c>
      <c r="AA14" s="30">
        <v>0.14093541092951173</v>
      </c>
      <c r="AB14" s="30">
        <v>0.13458348079010285</v>
      </c>
      <c r="AC14" s="30">
        <v>0.13582692634867827</v>
      </c>
      <c r="AD14" s="30">
        <v>0.13528702048522193</v>
      </c>
      <c r="AE14" s="30">
        <v>0.13486164449026583</v>
      </c>
    </row>
    <row r="15" spans="1:31">
      <c r="A15" s="29" t="s">
        <v>40</v>
      </c>
      <c r="B15" s="29" t="s">
        <v>73</v>
      </c>
      <c r="C15" s="30">
        <v>6.85336621286431E-3</v>
      </c>
      <c r="D15" s="30">
        <v>1.8140015925362196E-2</v>
      </c>
      <c r="E15" s="30">
        <v>2.8101532378308515E-2</v>
      </c>
      <c r="F15" s="30">
        <v>0.23402954138639218</v>
      </c>
      <c r="G15" s="30">
        <v>0.19985979266247167</v>
      </c>
      <c r="H15" s="30">
        <v>0.21831056077340616</v>
      </c>
      <c r="I15" s="30">
        <v>0.21451637719815134</v>
      </c>
      <c r="J15" s="30">
        <v>0.25064160227041532</v>
      </c>
      <c r="K15" s="30">
        <v>0.22964285592390116</v>
      </c>
      <c r="L15" s="30">
        <v>0.24775985484649254</v>
      </c>
      <c r="M15" s="30">
        <v>0.23968372869709245</v>
      </c>
      <c r="N15" s="30">
        <v>0.26364582443845463</v>
      </c>
      <c r="O15" s="30">
        <v>0.23789957347197382</v>
      </c>
      <c r="P15" s="30">
        <v>0.2451326082124807</v>
      </c>
      <c r="Q15" s="30">
        <v>0.25833067630938117</v>
      </c>
      <c r="R15" s="30">
        <v>0.2514388338568555</v>
      </c>
      <c r="S15" s="30">
        <v>0.24929021929386633</v>
      </c>
      <c r="T15" s="30">
        <v>0.23890822307673873</v>
      </c>
      <c r="U15" s="30">
        <v>0.2486358761001855</v>
      </c>
      <c r="V15" s="30">
        <v>0.23535719814145353</v>
      </c>
      <c r="W15" s="30">
        <v>0.24409485098481218</v>
      </c>
      <c r="X15" s="30">
        <v>0.24502083577642911</v>
      </c>
      <c r="Y15" s="30">
        <v>0.23842397630884213</v>
      </c>
      <c r="Z15" s="30">
        <v>0.25457612580680256</v>
      </c>
      <c r="AA15" s="30">
        <v>0.25011892919241907</v>
      </c>
      <c r="AB15" s="30">
        <v>0.24064723905768629</v>
      </c>
      <c r="AC15" s="30">
        <v>0.23390292004525892</v>
      </c>
      <c r="AD15" s="30">
        <v>0.2423502792742909</v>
      </c>
      <c r="AE15" s="30">
        <v>0.24279541049420766</v>
      </c>
    </row>
    <row r="16" spans="1:31">
      <c r="A16" s="29" t="s">
        <v>40</v>
      </c>
      <c r="B16" s="29" t="s">
        <v>56</v>
      </c>
      <c r="C16" s="30">
        <v>7.7078914973433874E-2</v>
      </c>
      <c r="D16" s="30">
        <v>8.9600585076529807E-2</v>
      </c>
      <c r="E16" s="30">
        <v>8.2571814668555288E-2</v>
      </c>
      <c r="F16" s="30">
        <v>9.6950985979444709E-2</v>
      </c>
      <c r="G16" s="30">
        <v>0.100016367785454</v>
      </c>
      <c r="H16" s="30">
        <v>9.8151787744551758E-2</v>
      </c>
      <c r="I16" s="30">
        <v>9.2441863480672612E-2</v>
      </c>
      <c r="J16" s="30">
        <v>8.8869799050252371E-2</v>
      </c>
      <c r="K16" s="30">
        <v>8.0272313693367417E-2</v>
      </c>
      <c r="L16" s="30">
        <v>8.0633445729273182E-2</v>
      </c>
      <c r="M16" s="30">
        <v>7.908487027525718E-2</v>
      </c>
      <c r="N16" s="30">
        <v>8.1250486349858778E-2</v>
      </c>
      <c r="O16" s="30">
        <v>7.9644892601991965E-2</v>
      </c>
      <c r="P16" s="30">
        <v>7.5430757726681411E-2</v>
      </c>
      <c r="Q16" s="30">
        <v>7.6826905355867767E-2</v>
      </c>
      <c r="R16" s="30">
        <v>7.5499077757018071E-2</v>
      </c>
      <c r="S16" s="30">
        <v>6.6944017808570552E-2</v>
      </c>
      <c r="T16" s="30">
        <v>6.4634880572914138E-2</v>
      </c>
      <c r="U16" s="30">
        <v>6.2112836524450703E-2</v>
      </c>
      <c r="V16" s="30">
        <v>5.9925676664747796E-2</v>
      </c>
      <c r="W16" s="30">
        <v>5.6824178687346086E-2</v>
      </c>
      <c r="X16" s="30">
        <v>5.6808002340059054E-2</v>
      </c>
      <c r="Y16" s="30">
        <v>5.4703952550851455E-2</v>
      </c>
      <c r="Z16" s="30">
        <v>5.6905883341418592E-2</v>
      </c>
      <c r="AA16" s="30">
        <v>5.3984391407032414E-2</v>
      </c>
      <c r="AB16" s="30">
        <v>5.094498365149977E-2</v>
      </c>
      <c r="AC16" s="30">
        <v>5.0609800642918458E-2</v>
      </c>
      <c r="AD16" s="30">
        <v>4.9755111244480732E-2</v>
      </c>
      <c r="AE16" s="30">
        <v>4.5289101669205203E-2</v>
      </c>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0">
        <v>0.51369663353488848</v>
      </c>
      <c r="D20" s="30">
        <v>0.45261147117068468</v>
      </c>
      <c r="E20" s="30">
        <v>0.49183401358296019</v>
      </c>
      <c r="F20" s="30">
        <v>0.60772032206429849</v>
      </c>
      <c r="G20" s="30">
        <v>0.67455083447217801</v>
      </c>
      <c r="H20" s="30">
        <v>0.6458921583486551</v>
      </c>
      <c r="I20" s="30">
        <v>0.58107542738862983</v>
      </c>
      <c r="J20" s="30">
        <v>0.6610232570745106</v>
      </c>
      <c r="K20" s="30">
        <v>0.59224881431809751</v>
      </c>
      <c r="L20" s="30">
        <v>0.59389514279249012</v>
      </c>
      <c r="M20" s="30">
        <v>0.53489783611275221</v>
      </c>
      <c r="N20" s="30">
        <v>0.56386853326420949</v>
      </c>
      <c r="O20" s="30">
        <v>0.67392180851628547</v>
      </c>
      <c r="P20" s="30">
        <v>0.61102114467630753</v>
      </c>
      <c r="Q20" s="30">
        <v>0.52773056823947229</v>
      </c>
      <c r="R20" s="30">
        <v>0.64254154405547093</v>
      </c>
      <c r="S20" s="30">
        <v>0.70207081853543041</v>
      </c>
      <c r="T20" s="30">
        <v>0.67646139861322507</v>
      </c>
      <c r="U20" s="30">
        <v>0.64030166582107217</v>
      </c>
      <c r="V20" s="30">
        <v>0.55260476069676989</v>
      </c>
      <c r="W20" s="30">
        <v>0.49409242347370114</v>
      </c>
      <c r="X20" s="30" t="s">
        <v>169</v>
      </c>
      <c r="Y20" s="30" t="s">
        <v>169</v>
      </c>
      <c r="Z20" s="30" t="s">
        <v>169</v>
      </c>
      <c r="AA20" s="30" t="s">
        <v>169</v>
      </c>
      <c r="AB20" s="30" t="s">
        <v>169</v>
      </c>
      <c r="AC20" s="30" t="s">
        <v>169</v>
      </c>
      <c r="AD20" s="30" t="s">
        <v>169</v>
      </c>
      <c r="AE20" s="30" t="s">
        <v>169</v>
      </c>
    </row>
    <row r="21" spans="1:31" s="28" customFormat="1">
      <c r="A21" s="29" t="s">
        <v>130</v>
      </c>
      <c r="B21" s="29" t="s">
        <v>71</v>
      </c>
      <c r="C21" s="30" t="s">
        <v>169</v>
      </c>
      <c r="D21" s="30" t="s">
        <v>169</v>
      </c>
      <c r="E21" s="30" t="s">
        <v>169</v>
      </c>
      <c r="F21" s="30" t="s">
        <v>169</v>
      </c>
      <c r="G21" s="30" t="s">
        <v>169</v>
      </c>
      <c r="H21" s="30" t="s">
        <v>169</v>
      </c>
      <c r="I21" s="30" t="s">
        <v>169</v>
      </c>
      <c r="J21" s="30" t="s">
        <v>169</v>
      </c>
      <c r="K21" s="30" t="s">
        <v>169</v>
      </c>
      <c r="L21" s="30" t="s">
        <v>169</v>
      </c>
      <c r="M21" s="30" t="s">
        <v>169</v>
      </c>
      <c r="N21" s="30" t="s">
        <v>169</v>
      </c>
      <c r="O21" s="30" t="s">
        <v>169</v>
      </c>
      <c r="P21" s="30" t="s">
        <v>169</v>
      </c>
      <c r="Q21" s="30" t="s">
        <v>169</v>
      </c>
      <c r="R21" s="30" t="s">
        <v>169</v>
      </c>
      <c r="S21" s="30" t="s">
        <v>169</v>
      </c>
      <c r="T21" s="30" t="s">
        <v>169</v>
      </c>
      <c r="U21" s="30" t="s">
        <v>169</v>
      </c>
      <c r="V21" s="30" t="s">
        <v>169</v>
      </c>
      <c r="W21" s="30" t="s">
        <v>169</v>
      </c>
      <c r="X21" s="30" t="s">
        <v>169</v>
      </c>
      <c r="Y21" s="30" t="s">
        <v>169</v>
      </c>
      <c r="Z21" s="30" t="s">
        <v>169</v>
      </c>
      <c r="AA21" s="30" t="s">
        <v>169</v>
      </c>
      <c r="AB21" s="30" t="s">
        <v>169</v>
      </c>
      <c r="AC21" s="30" t="s">
        <v>169</v>
      </c>
      <c r="AD21" s="30" t="s">
        <v>169</v>
      </c>
      <c r="AE21" s="30" t="s">
        <v>169</v>
      </c>
    </row>
    <row r="22" spans="1:31" s="28" customFormat="1">
      <c r="A22" s="29" t="s">
        <v>130</v>
      </c>
      <c r="B22" s="29" t="s">
        <v>20</v>
      </c>
      <c r="C22" s="30">
        <v>6.1459248542508477E-3</v>
      </c>
      <c r="D22" s="30">
        <v>6.1459249950585005E-3</v>
      </c>
      <c r="E22" s="30">
        <v>1.8495866361238355E-2</v>
      </c>
      <c r="F22" s="30">
        <v>1.1755641553360733E-2</v>
      </c>
      <c r="G22" s="30">
        <v>1.160896565390895E-2</v>
      </c>
      <c r="H22" s="30">
        <v>1.160896563847885E-2</v>
      </c>
      <c r="I22" s="30">
        <v>1.1640771132916347E-2</v>
      </c>
      <c r="J22" s="30">
        <v>1.1618324317233608E-2</v>
      </c>
      <c r="K22" s="30">
        <v>1.1608966065179362E-2</v>
      </c>
      <c r="L22" s="30">
        <v>1.1608966227974245E-2</v>
      </c>
      <c r="M22" s="30">
        <v>1.1640771951388731E-2</v>
      </c>
      <c r="N22" s="30">
        <v>0.17687121091558353</v>
      </c>
      <c r="O22" s="30">
        <v>0.14605420132744748</v>
      </c>
      <c r="P22" s="30">
        <v>0.19662404858745525</v>
      </c>
      <c r="Q22" s="30">
        <v>0.12203040545381827</v>
      </c>
      <c r="R22" s="30">
        <v>0.19212761220654612</v>
      </c>
      <c r="S22" s="30">
        <v>0.29131569167260274</v>
      </c>
      <c r="T22" s="30">
        <v>0.31578631471005841</v>
      </c>
      <c r="U22" s="30">
        <v>0.26417992196346851</v>
      </c>
      <c r="V22" s="30">
        <v>0.26769566949201828</v>
      </c>
      <c r="W22" s="30">
        <v>0.28001089990114336</v>
      </c>
      <c r="X22" s="30">
        <v>0.31971324402035617</v>
      </c>
      <c r="Y22" s="30">
        <v>1.1928644709687771E-2</v>
      </c>
      <c r="Z22" s="30" t="s">
        <v>169</v>
      </c>
      <c r="AA22" s="30" t="s">
        <v>169</v>
      </c>
      <c r="AB22" s="30" t="s">
        <v>169</v>
      </c>
      <c r="AC22" s="30" t="s">
        <v>169</v>
      </c>
      <c r="AD22" s="30" t="s">
        <v>169</v>
      </c>
      <c r="AE22" s="30" t="s">
        <v>169</v>
      </c>
    </row>
    <row r="23" spans="1:31" s="28" customFormat="1">
      <c r="A23" s="29" t="s">
        <v>130</v>
      </c>
      <c r="B23" s="29" t="s">
        <v>32</v>
      </c>
      <c r="C23" s="30" t="s">
        <v>169</v>
      </c>
      <c r="D23" s="30" t="s">
        <v>169</v>
      </c>
      <c r="E23" s="30" t="s">
        <v>169</v>
      </c>
      <c r="F23" s="30" t="s">
        <v>169</v>
      </c>
      <c r="G23" s="30" t="s">
        <v>169</v>
      </c>
      <c r="H23" s="30" t="s">
        <v>169</v>
      </c>
      <c r="I23" s="30" t="s">
        <v>169</v>
      </c>
      <c r="J23" s="30" t="s">
        <v>169</v>
      </c>
      <c r="K23" s="30" t="s">
        <v>169</v>
      </c>
      <c r="L23" s="30" t="s">
        <v>169</v>
      </c>
      <c r="M23" s="30" t="s">
        <v>169</v>
      </c>
      <c r="N23" s="30" t="s">
        <v>169</v>
      </c>
      <c r="O23" s="30" t="s">
        <v>169</v>
      </c>
      <c r="P23" s="30" t="s">
        <v>169</v>
      </c>
      <c r="Q23" s="30" t="s">
        <v>169</v>
      </c>
      <c r="R23" s="30" t="s">
        <v>169</v>
      </c>
      <c r="S23" s="30" t="s">
        <v>169</v>
      </c>
      <c r="T23" s="30" t="s">
        <v>169</v>
      </c>
      <c r="U23" s="30" t="s">
        <v>169</v>
      </c>
      <c r="V23" s="30" t="s">
        <v>169</v>
      </c>
      <c r="W23" s="30" t="s">
        <v>169</v>
      </c>
      <c r="X23" s="30" t="s">
        <v>169</v>
      </c>
      <c r="Y23" s="30" t="s">
        <v>169</v>
      </c>
      <c r="Z23" s="30" t="s">
        <v>169</v>
      </c>
      <c r="AA23" s="30" t="s">
        <v>169</v>
      </c>
      <c r="AB23" s="30" t="s">
        <v>169</v>
      </c>
      <c r="AC23" s="30" t="s">
        <v>169</v>
      </c>
      <c r="AD23" s="30" t="s">
        <v>169</v>
      </c>
      <c r="AE23" s="30" t="s">
        <v>169</v>
      </c>
    </row>
    <row r="24" spans="1:31" s="28" customFormat="1">
      <c r="A24" s="29" t="s">
        <v>130</v>
      </c>
      <c r="B24" s="29" t="s">
        <v>66</v>
      </c>
      <c r="C24" s="30">
        <v>1.432163855518192E-5</v>
      </c>
      <c r="D24" s="30">
        <v>1.737427863089908E-9</v>
      </c>
      <c r="E24" s="30">
        <v>1.1904133072719752E-3</v>
      </c>
      <c r="F24" s="30">
        <v>4.0178589174765019E-3</v>
      </c>
      <c r="G24" s="30">
        <v>8.8318527035722335E-4</v>
      </c>
      <c r="H24" s="30">
        <v>1.4799205318454653E-3</v>
      </c>
      <c r="I24" s="30">
        <v>5.4904779534170362E-4</v>
      </c>
      <c r="J24" s="30">
        <v>1.0916311140782241E-3</v>
      </c>
      <c r="K24" s="30">
        <v>2.4330694584690796E-9</v>
      </c>
      <c r="L24" s="30">
        <v>7.8004408957718107E-5</v>
      </c>
      <c r="M24" s="30">
        <v>2.6477788706409834E-9</v>
      </c>
      <c r="N24" s="30">
        <v>2.7798186846200407E-3</v>
      </c>
      <c r="O24" s="30">
        <v>1.4262030625936343E-3</v>
      </c>
      <c r="P24" s="30">
        <v>1.9906662597000678E-3</v>
      </c>
      <c r="Q24" s="30">
        <v>7.06944386481222E-3</v>
      </c>
      <c r="R24" s="30">
        <v>5.090328071720422E-3</v>
      </c>
      <c r="S24" s="30">
        <v>2.2309705596342776E-2</v>
      </c>
      <c r="T24" s="30">
        <v>4.3925252730228084E-2</v>
      </c>
      <c r="U24" s="30">
        <v>9.7591572778893756E-2</v>
      </c>
      <c r="V24" s="30">
        <v>0.12860711806408293</v>
      </c>
      <c r="W24" s="30">
        <v>7.0794820974587946E-2</v>
      </c>
      <c r="X24" s="30">
        <v>0.13245845983756968</v>
      </c>
      <c r="Y24" s="30">
        <v>0.20125369259567774</v>
      </c>
      <c r="Z24" s="30">
        <v>8.9740555338264208E-2</v>
      </c>
      <c r="AA24" s="30">
        <v>9.1151788101231965E-2</v>
      </c>
      <c r="AB24" s="30">
        <v>0.12171616664219029</v>
      </c>
      <c r="AC24" s="30">
        <v>0.21520008532379437</v>
      </c>
      <c r="AD24" s="30">
        <v>0.24847000889798698</v>
      </c>
      <c r="AE24" s="30">
        <v>0.24411951046692273</v>
      </c>
    </row>
    <row r="25" spans="1:31" s="28" customFormat="1">
      <c r="A25" s="29" t="s">
        <v>130</v>
      </c>
      <c r="B25" s="29" t="s">
        <v>65</v>
      </c>
      <c r="C25" s="30">
        <v>8.8290069155560258E-2</v>
      </c>
      <c r="D25" s="30">
        <v>9.287376195649287E-2</v>
      </c>
      <c r="E25" s="30">
        <v>8.511094830555628E-2</v>
      </c>
      <c r="F25" s="30">
        <v>0.12506660634323416</v>
      </c>
      <c r="G25" s="30">
        <v>0.12509944688799976</v>
      </c>
      <c r="H25" s="30">
        <v>0.11611403469259778</v>
      </c>
      <c r="I25" s="30">
        <v>0.11450029410985393</v>
      </c>
      <c r="J25" s="30">
        <v>0.16015962216157495</v>
      </c>
      <c r="K25" s="30">
        <v>0.12604656094609748</v>
      </c>
      <c r="L25" s="30">
        <v>0.1153838650274237</v>
      </c>
      <c r="M25" s="30">
        <v>0.11146752188159648</v>
      </c>
      <c r="N25" s="30">
        <v>0.12774642387147486</v>
      </c>
      <c r="O25" s="30">
        <v>0.14256695216519605</v>
      </c>
      <c r="P25" s="30">
        <v>0.14693024235358496</v>
      </c>
      <c r="Q25" s="30">
        <v>0.15253484826404526</v>
      </c>
      <c r="R25" s="30">
        <v>0.14098308713777233</v>
      </c>
      <c r="S25" s="30">
        <v>0.17674420170813301</v>
      </c>
      <c r="T25" s="30">
        <v>0.14385448738330545</v>
      </c>
      <c r="U25" s="30">
        <v>0.13208060442666233</v>
      </c>
      <c r="V25" s="30">
        <v>0.12237500154562231</v>
      </c>
      <c r="W25" s="30">
        <v>0.11867777395052241</v>
      </c>
      <c r="X25" s="30">
        <v>0.14611294109854001</v>
      </c>
      <c r="Y25" s="30">
        <v>0.14866008893952642</v>
      </c>
      <c r="Z25" s="30">
        <v>0.15631055439265873</v>
      </c>
      <c r="AA25" s="30">
        <v>0.15075381547918709</v>
      </c>
      <c r="AB25" s="30">
        <v>0.18122938139777253</v>
      </c>
      <c r="AC25" s="30">
        <v>0.14879823136641848</v>
      </c>
      <c r="AD25" s="30">
        <v>0.14151329146904776</v>
      </c>
      <c r="AE25" s="30">
        <v>0.13399308510638297</v>
      </c>
    </row>
    <row r="26" spans="1:31" s="28" customFormat="1">
      <c r="A26" s="29" t="s">
        <v>130</v>
      </c>
      <c r="B26" s="29" t="s">
        <v>69</v>
      </c>
      <c r="C26" s="30">
        <v>0.32141606157955122</v>
      </c>
      <c r="D26" s="30">
        <v>0.36697406317783804</v>
      </c>
      <c r="E26" s="30">
        <v>0.35211071991497384</v>
      </c>
      <c r="F26" s="30">
        <v>0.34553707460510402</v>
      </c>
      <c r="G26" s="30">
        <v>0.37600055661317028</v>
      </c>
      <c r="H26" s="30">
        <v>0.38665290352923876</v>
      </c>
      <c r="I26" s="30">
        <v>0.38316405183632485</v>
      </c>
      <c r="J26" s="30">
        <v>0.33952648448667583</v>
      </c>
      <c r="K26" s="30">
        <v>0.30712660182922263</v>
      </c>
      <c r="L26" s="30">
        <v>0.32921667409431793</v>
      </c>
      <c r="M26" s="30">
        <v>0.34327128036198834</v>
      </c>
      <c r="N26" s="30">
        <v>0.34049986937732263</v>
      </c>
      <c r="O26" s="30">
        <v>0.33026780542278433</v>
      </c>
      <c r="P26" s="30">
        <v>0.35250477739279568</v>
      </c>
      <c r="Q26" s="30">
        <v>0.36885650218443911</v>
      </c>
      <c r="R26" s="30">
        <v>0.36913414109415515</v>
      </c>
      <c r="S26" s="30">
        <v>0.33271190905435127</v>
      </c>
      <c r="T26" s="30">
        <v>0.30504794984894196</v>
      </c>
      <c r="U26" s="30">
        <v>0.32729227972451702</v>
      </c>
      <c r="V26" s="30">
        <v>0.33708990795886928</v>
      </c>
      <c r="W26" s="30">
        <v>0.33888870322494719</v>
      </c>
      <c r="X26" s="30">
        <v>0.32068617987343578</v>
      </c>
      <c r="Y26" s="30">
        <v>0.34105780222672277</v>
      </c>
      <c r="Z26" s="30">
        <v>0.3583956396896632</v>
      </c>
      <c r="AA26" s="30">
        <v>0.3560515887808251</v>
      </c>
      <c r="AB26" s="30">
        <v>0.3192463330711317</v>
      </c>
      <c r="AC26" s="30">
        <v>0.29630353949082006</v>
      </c>
      <c r="AD26" s="30">
        <v>0.31048531951089287</v>
      </c>
      <c r="AE26" s="30">
        <v>0.3128390579137787</v>
      </c>
    </row>
    <row r="27" spans="1:31" s="28" customFormat="1">
      <c r="A27" s="29" t="s">
        <v>130</v>
      </c>
      <c r="B27" s="29" t="s">
        <v>68</v>
      </c>
      <c r="C27" s="30">
        <v>0.28629391484151934</v>
      </c>
      <c r="D27" s="30">
        <v>0.28533028846272929</v>
      </c>
      <c r="E27" s="30">
        <v>0.28723715843066044</v>
      </c>
      <c r="F27" s="30">
        <v>0.27653118546091093</v>
      </c>
      <c r="G27" s="30">
        <v>0.26316255303540065</v>
      </c>
      <c r="H27" s="30">
        <v>0.28478264217390775</v>
      </c>
      <c r="I27" s="30">
        <v>0.28630015717353552</v>
      </c>
      <c r="J27" s="30">
        <v>0.26082915549459779</v>
      </c>
      <c r="K27" s="30">
        <v>0.26879883708611912</v>
      </c>
      <c r="L27" s="30">
        <v>0.28376083784176226</v>
      </c>
      <c r="M27" s="30">
        <v>0.28960709439344767</v>
      </c>
      <c r="N27" s="30">
        <v>0.28744851233447849</v>
      </c>
      <c r="O27" s="30">
        <v>0.27831406057583374</v>
      </c>
      <c r="P27" s="30">
        <v>0.26698420251235616</v>
      </c>
      <c r="Q27" s="30">
        <v>0.28817553057905215</v>
      </c>
      <c r="R27" s="30">
        <v>0.28786809167628125</v>
      </c>
      <c r="S27" s="30">
        <v>0.25995905092335692</v>
      </c>
      <c r="T27" s="30">
        <v>0.26886760706812401</v>
      </c>
      <c r="U27" s="30">
        <v>0.28409569439417637</v>
      </c>
      <c r="V27" s="30">
        <v>0.28866431679979154</v>
      </c>
      <c r="W27" s="30">
        <v>0.28762268213982134</v>
      </c>
      <c r="X27" s="30">
        <v>0.27797612078211376</v>
      </c>
      <c r="Y27" s="30">
        <v>0.26804141145115901</v>
      </c>
      <c r="Z27" s="30">
        <v>0.28694842290074363</v>
      </c>
      <c r="AA27" s="30">
        <v>0.2864116106338469</v>
      </c>
      <c r="AB27" s="30">
        <v>0.25651568593536062</v>
      </c>
      <c r="AC27" s="30">
        <v>0.26152266596531604</v>
      </c>
      <c r="AD27" s="30">
        <v>0.27189919917573763</v>
      </c>
      <c r="AE27" s="30">
        <v>0.27289235929345534</v>
      </c>
    </row>
    <row r="28" spans="1:31" s="28" customFormat="1">
      <c r="A28" s="29" t="s">
        <v>130</v>
      </c>
      <c r="B28" s="29" t="s">
        <v>36</v>
      </c>
      <c r="C28" s="30" t="s">
        <v>169</v>
      </c>
      <c r="D28" s="30" t="s">
        <v>169</v>
      </c>
      <c r="E28" s="30" t="s">
        <v>169</v>
      </c>
      <c r="F28" s="30" t="s">
        <v>169</v>
      </c>
      <c r="G28" s="30" t="s">
        <v>169</v>
      </c>
      <c r="H28" s="30" t="s">
        <v>169</v>
      </c>
      <c r="I28" s="30" t="s">
        <v>169</v>
      </c>
      <c r="J28" s="30" t="s">
        <v>169</v>
      </c>
      <c r="K28" s="30" t="s">
        <v>169</v>
      </c>
      <c r="L28" s="30" t="s">
        <v>169</v>
      </c>
      <c r="M28" s="30" t="s">
        <v>169</v>
      </c>
      <c r="N28" s="30" t="s">
        <v>169</v>
      </c>
      <c r="O28" s="30" t="s">
        <v>169</v>
      </c>
      <c r="P28" s="30" t="s">
        <v>169</v>
      </c>
      <c r="Q28" s="30" t="s">
        <v>169</v>
      </c>
      <c r="R28" s="30" t="s">
        <v>169</v>
      </c>
      <c r="S28" s="30" t="s">
        <v>169</v>
      </c>
      <c r="T28" s="30" t="s">
        <v>169</v>
      </c>
      <c r="U28" s="30">
        <v>0.14912732426001646</v>
      </c>
      <c r="V28" s="30">
        <v>0.14381445901085393</v>
      </c>
      <c r="W28" s="30">
        <v>0.13907195097365208</v>
      </c>
      <c r="X28" s="30">
        <v>0.13876476929410086</v>
      </c>
      <c r="Y28" s="30">
        <v>0.13988439583066559</v>
      </c>
      <c r="Z28" s="30">
        <v>0.14668858325650463</v>
      </c>
      <c r="AA28" s="30">
        <v>0.14534702325756152</v>
      </c>
      <c r="AB28" s="30">
        <v>0.14380890503121166</v>
      </c>
      <c r="AC28" s="30">
        <v>0.13857609782594457</v>
      </c>
      <c r="AD28" s="30">
        <v>0.14517495521579668</v>
      </c>
      <c r="AE28" s="30">
        <v>0.14413786086248379</v>
      </c>
    </row>
    <row r="29" spans="1:31" s="28" customFormat="1">
      <c r="A29" s="29" t="s">
        <v>130</v>
      </c>
      <c r="B29" s="29" t="s">
        <v>73</v>
      </c>
      <c r="C29" s="30">
        <v>9.9484395452815837E-3</v>
      </c>
      <c r="D29" s="30">
        <v>3.1793957857686454E-2</v>
      </c>
      <c r="E29" s="30">
        <v>4.4405608184986636E-2</v>
      </c>
      <c r="F29" s="30">
        <v>0.54549761335136993</v>
      </c>
      <c r="G29" s="30">
        <v>0.22375175872121381</v>
      </c>
      <c r="H29" s="30">
        <v>0.25103093376696123</v>
      </c>
      <c r="I29" s="30">
        <v>0.2492128574297052</v>
      </c>
      <c r="J29" s="30">
        <v>0.28597427141234832</v>
      </c>
      <c r="K29" s="30">
        <v>0.24812567737626703</v>
      </c>
      <c r="L29" s="30">
        <v>0.26710701990108648</v>
      </c>
      <c r="M29" s="30">
        <v>0.25868274493894389</v>
      </c>
      <c r="N29" s="30">
        <v>0.27993905035102684</v>
      </c>
      <c r="O29" s="30">
        <v>0.25145008878064423</v>
      </c>
      <c r="P29" s="30">
        <v>0.25999323845661421</v>
      </c>
      <c r="Q29" s="30">
        <v>0.27350514653212188</v>
      </c>
      <c r="R29" s="30">
        <v>0.26629508586370632</v>
      </c>
      <c r="S29" s="30">
        <v>0.26594399241282463</v>
      </c>
      <c r="T29" s="30">
        <v>0.25069788130736764</v>
      </c>
      <c r="U29" s="30">
        <v>0.26034845997926603</v>
      </c>
      <c r="V29" s="30">
        <v>0.24739015880156212</v>
      </c>
      <c r="W29" s="30">
        <v>0.25482699351264343</v>
      </c>
      <c r="X29" s="30">
        <v>0.252795219939981</v>
      </c>
      <c r="Y29" s="30">
        <v>0.24773081447044779</v>
      </c>
      <c r="Z29" s="30">
        <v>0.27248263629515962</v>
      </c>
      <c r="AA29" s="30">
        <v>0.26619019795219867</v>
      </c>
      <c r="AB29" s="30">
        <v>0.27279509765561982</v>
      </c>
      <c r="AC29" s="30">
        <v>0.25777628600278585</v>
      </c>
      <c r="AD29" s="30">
        <v>0.27034553160260899</v>
      </c>
      <c r="AE29" s="30">
        <v>0.26980408853953819</v>
      </c>
    </row>
    <row r="30" spans="1:31" s="28" customFormat="1">
      <c r="A30" s="29" t="s">
        <v>130</v>
      </c>
      <c r="B30" s="29" t="s">
        <v>56</v>
      </c>
      <c r="C30" s="30">
        <v>7.1396991042381175E-2</v>
      </c>
      <c r="D30" s="30">
        <v>8.8939795247808345E-2</v>
      </c>
      <c r="E30" s="30">
        <v>7.3921140218100992E-2</v>
      </c>
      <c r="F30" s="30">
        <v>9.3629721354881471E-2</v>
      </c>
      <c r="G30" s="30">
        <v>9.5750561133635448E-2</v>
      </c>
      <c r="H30" s="30">
        <v>9.491148113568873E-2</v>
      </c>
      <c r="I30" s="30">
        <v>9.1573475310221072E-2</v>
      </c>
      <c r="J30" s="30">
        <v>8.8689198463974966E-2</v>
      </c>
      <c r="K30" s="30">
        <v>7.7893798223666474E-2</v>
      </c>
      <c r="L30" s="30">
        <v>7.8851229843211801E-2</v>
      </c>
      <c r="M30" s="30">
        <v>7.4614268216281823E-2</v>
      </c>
      <c r="N30" s="30">
        <v>7.7939828935985542E-2</v>
      </c>
      <c r="O30" s="30">
        <v>7.5990645884282795E-2</v>
      </c>
      <c r="P30" s="30">
        <v>7.0018327381002832E-2</v>
      </c>
      <c r="Q30" s="30">
        <v>7.1465985881871794E-2</v>
      </c>
      <c r="R30" s="30">
        <v>7.0361742529830323E-2</v>
      </c>
      <c r="S30" s="30">
        <v>6.5364810756558298E-2</v>
      </c>
      <c r="T30" s="30">
        <v>6.1587177951293447E-2</v>
      </c>
      <c r="U30" s="30">
        <v>6.0880046347334633E-2</v>
      </c>
      <c r="V30" s="30">
        <v>5.8774422479970286E-2</v>
      </c>
      <c r="W30" s="30">
        <v>5.5315586280906937E-2</v>
      </c>
      <c r="X30" s="30">
        <v>5.5833215557929181E-2</v>
      </c>
      <c r="Y30" s="30">
        <v>5.4364420898796152E-2</v>
      </c>
      <c r="Z30" s="30">
        <v>5.7185872291467661E-2</v>
      </c>
      <c r="AA30" s="30">
        <v>5.4232421658366441E-2</v>
      </c>
      <c r="AB30" s="30">
        <v>5.3623897762092601E-2</v>
      </c>
      <c r="AC30" s="30">
        <v>5.141628510211918E-2</v>
      </c>
      <c r="AD30" s="30">
        <v>5.3166896644255529E-2</v>
      </c>
      <c r="AE30" s="30">
        <v>5.0820842319564248E-2</v>
      </c>
    </row>
    <row r="32" spans="1:31" s="28" customFormat="1"/>
    <row r="33" spans="1:31" s="28" customFormat="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s="28" customFormat="1">
      <c r="A34" s="29" t="s">
        <v>131</v>
      </c>
      <c r="B34" s="29" t="s">
        <v>64</v>
      </c>
      <c r="C34" s="30">
        <v>0.62339321398588654</v>
      </c>
      <c r="D34" s="30">
        <v>0.56957444352475894</v>
      </c>
      <c r="E34" s="30">
        <v>0.60849643514194796</v>
      </c>
      <c r="F34" s="30">
        <v>0.71149572274069273</v>
      </c>
      <c r="G34" s="30">
        <v>0.71214222361724677</v>
      </c>
      <c r="H34" s="30">
        <v>0.7089159680586371</v>
      </c>
      <c r="I34" s="30">
        <v>0.65037966057732</v>
      </c>
      <c r="J34" s="30">
        <v>0.71875126727925043</v>
      </c>
      <c r="K34" s="30">
        <v>0.66814583558674734</v>
      </c>
      <c r="L34" s="30">
        <v>0.64218471113786113</v>
      </c>
      <c r="M34" s="30">
        <v>0.62417494565966114</v>
      </c>
      <c r="N34" s="30">
        <v>0.67397496916538235</v>
      </c>
      <c r="O34" s="30">
        <v>0.70039921885498957</v>
      </c>
      <c r="P34" s="30">
        <v>0.67530198711663159</v>
      </c>
      <c r="Q34" s="30">
        <v>0.67566926505450275</v>
      </c>
      <c r="R34" s="30">
        <v>0.67810431777911317</v>
      </c>
      <c r="S34" s="30">
        <v>0.70670583867776804</v>
      </c>
      <c r="T34" s="30">
        <v>0.7191997646573467</v>
      </c>
      <c r="U34" s="30">
        <v>0.68126842130554222</v>
      </c>
      <c r="V34" s="30">
        <v>0.68024037650136415</v>
      </c>
      <c r="W34" s="30">
        <v>0.66235080998659202</v>
      </c>
      <c r="X34" s="30">
        <v>0.68561476514150632</v>
      </c>
      <c r="Y34" s="30">
        <v>0.64879720424082454</v>
      </c>
      <c r="Z34" s="30">
        <v>0.63284244218710528</v>
      </c>
      <c r="AA34" s="30">
        <v>0.61668448087941152</v>
      </c>
      <c r="AB34" s="30">
        <v>0.61699833085052413</v>
      </c>
      <c r="AC34" s="30">
        <v>0.59225725816898211</v>
      </c>
      <c r="AD34" s="30">
        <v>0.58126228585770257</v>
      </c>
      <c r="AE34" s="30">
        <v>0.5450324789231078</v>
      </c>
    </row>
    <row r="35" spans="1:31" s="28" customFormat="1">
      <c r="A35" s="29" t="s">
        <v>131</v>
      </c>
      <c r="B35" s="29" t="s">
        <v>71</v>
      </c>
      <c r="C35" s="30" t="s">
        <v>169</v>
      </c>
      <c r="D35" s="30" t="s">
        <v>169</v>
      </c>
      <c r="E35" s="30" t="s">
        <v>169</v>
      </c>
      <c r="F35" s="30" t="s">
        <v>169</v>
      </c>
      <c r="G35" s="30" t="s">
        <v>169</v>
      </c>
      <c r="H35" s="30" t="s">
        <v>169</v>
      </c>
      <c r="I35" s="30" t="s">
        <v>169</v>
      </c>
      <c r="J35" s="30" t="s">
        <v>169</v>
      </c>
      <c r="K35" s="30" t="s">
        <v>169</v>
      </c>
      <c r="L35" s="30" t="s">
        <v>169</v>
      </c>
      <c r="M35" s="30" t="s">
        <v>169</v>
      </c>
      <c r="N35" s="30" t="s">
        <v>169</v>
      </c>
      <c r="O35" s="30" t="s">
        <v>169</v>
      </c>
      <c r="P35" s="30" t="s">
        <v>169</v>
      </c>
      <c r="Q35" s="30" t="s">
        <v>169</v>
      </c>
      <c r="R35" s="30" t="s">
        <v>169</v>
      </c>
      <c r="S35" s="30" t="s">
        <v>169</v>
      </c>
      <c r="T35" s="30" t="s">
        <v>169</v>
      </c>
      <c r="U35" s="30" t="s">
        <v>169</v>
      </c>
      <c r="V35" s="30" t="s">
        <v>169</v>
      </c>
      <c r="W35" s="30" t="s">
        <v>169</v>
      </c>
      <c r="X35" s="30" t="s">
        <v>169</v>
      </c>
      <c r="Y35" s="30" t="s">
        <v>169</v>
      </c>
      <c r="Z35" s="30" t="s">
        <v>169</v>
      </c>
      <c r="AA35" s="30" t="s">
        <v>169</v>
      </c>
      <c r="AB35" s="30" t="s">
        <v>169</v>
      </c>
      <c r="AC35" s="30" t="s">
        <v>169</v>
      </c>
      <c r="AD35" s="30" t="s">
        <v>169</v>
      </c>
      <c r="AE35" s="30" t="s">
        <v>169</v>
      </c>
    </row>
    <row r="36" spans="1:31" s="28" customFormat="1">
      <c r="A36" s="29" t="s">
        <v>131</v>
      </c>
      <c r="B36" s="29" t="s">
        <v>20</v>
      </c>
      <c r="C36" s="30">
        <v>8.330375820936714E-2</v>
      </c>
      <c r="D36" s="30">
        <v>8.330375826458479E-2</v>
      </c>
      <c r="E36" s="30">
        <v>9.2980896617951447E-2</v>
      </c>
      <c r="F36" s="30">
        <v>0.11032771714980619</v>
      </c>
      <c r="G36" s="30">
        <v>9.4097984741246074E-2</v>
      </c>
      <c r="H36" s="30">
        <v>9.6631607539937964E-2</v>
      </c>
      <c r="I36" s="30">
        <v>9.2746355772783035E-2</v>
      </c>
      <c r="J36" s="30">
        <v>0.11378725421921299</v>
      </c>
      <c r="K36" s="30">
        <v>9.3761847345167293E-2</v>
      </c>
      <c r="L36" s="30">
        <v>9.6779128261151606E-2</v>
      </c>
      <c r="M36" s="30">
        <v>0.10324296890859017</v>
      </c>
      <c r="N36" s="30">
        <v>0.22670565933996129</v>
      </c>
      <c r="O36" s="30">
        <v>0.25021767996856703</v>
      </c>
      <c r="P36" s="30">
        <v>0.24121973497912558</v>
      </c>
      <c r="Q36" s="30">
        <v>0.22512143375843713</v>
      </c>
      <c r="R36" s="30">
        <v>0.26515642684770846</v>
      </c>
      <c r="S36" s="30">
        <v>0.39031483738654971</v>
      </c>
      <c r="T36" s="30">
        <v>0.38039933796202413</v>
      </c>
      <c r="U36" s="30">
        <v>0.33607588585444248</v>
      </c>
      <c r="V36" s="30">
        <v>0.35508031299885673</v>
      </c>
      <c r="W36" s="30">
        <v>0.38970936230409708</v>
      </c>
      <c r="X36" s="30">
        <v>0.41271012588333672</v>
      </c>
      <c r="Y36" s="30">
        <v>0.40413400998134791</v>
      </c>
      <c r="Z36" s="30">
        <v>0.36897141707022663</v>
      </c>
      <c r="AA36" s="30">
        <v>0.51083307509895914</v>
      </c>
      <c r="AB36" s="30">
        <v>0.6091601546278983</v>
      </c>
      <c r="AC36" s="30">
        <v>0.61082914172728309</v>
      </c>
      <c r="AD36" s="30">
        <v>0.60916015206628615</v>
      </c>
      <c r="AE36" s="30">
        <v>0.60916014830394472</v>
      </c>
    </row>
    <row r="37" spans="1:31" s="28" customFormat="1">
      <c r="A37" s="29" t="s">
        <v>131</v>
      </c>
      <c r="B37" s="29" t="s">
        <v>32</v>
      </c>
      <c r="C37" s="30">
        <v>5.044000054359643E-2</v>
      </c>
      <c r="D37" s="30">
        <v>5.044000054359643E-2</v>
      </c>
      <c r="E37" s="30">
        <v>0.10018372200478365</v>
      </c>
      <c r="F37" s="30">
        <v>9.8940000543596307E-2</v>
      </c>
      <c r="G37" s="30">
        <v>9.8940000543596307E-2</v>
      </c>
      <c r="H37" s="30">
        <v>9.8940000543596307E-2</v>
      </c>
      <c r="I37" s="30">
        <v>9.9211064905414204E-2</v>
      </c>
      <c r="J37" s="30">
        <v>9.8940000543596307E-2</v>
      </c>
      <c r="K37" s="30">
        <v>9.8940000543596307E-2</v>
      </c>
      <c r="L37" s="30">
        <v>9.8940000543596307E-2</v>
      </c>
      <c r="M37" s="30">
        <v>9.9211064905414204E-2</v>
      </c>
      <c r="N37" s="30">
        <v>9.8940000543596307E-2</v>
      </c>
      <c r="O37" s="30">
        <v>9.8940000543596307E-2</v>
      </c>
      <c r="P37" s="30">
        <v>9.8940000543596307E-2</v>
      </c>
      <c r="Q37" s="30">
        <v>9.9211064905414204E-2</v>
      </c>
      <c r="R37" s="30">
        <v>0.11667713769297673</v>
      </c>
      <c r="S37" s="30">
        <v>0.2475864861926492</v>
      </c>
      <c r="T37" s="30">
        <v>0.27016769949989128</v>
      </c>
      <c r="U37" s="30">
        <v>0.23480535170689279</v>
      </c>
      <c r="V37" s="30">
        <v>0.26048999782561427</v>
      </c>
      <c r="W37" s="30">
        <v>0.28485018482278757</v>
      </c>
      <c r="X37" s="30">
        <v>0.33555949662970214</v>
      </c>
      <c r="Y37" s="30">
        <v>0.3314570287018917</v>
      </c>
      <c r="Z37" s="30">
        <v>0.2658459991302457</v>
      </c>
      <c r="AA37" s="30">
        <v>0.36523681778647532</v>
      </c>
      <c r="AB37" s="30" t="s">
        <v>169</v>
      </c>
      <c r="AC37" s="30" t="s">
        <v>169</v>
      </c>
      <c r="AD37" s="30" t="s">
        <v>169</v>
      </c>
      <c r="AE37" s="30" t="s">
        <v>169</v>
      </c>
    </row>
    <row r="38" spans="1:31" s="28" customFormat="1">
      <c r="A38" s="29" t="s">
        <v>131</v>
      </c>
      <c r="B38" s="29" t="s">
        <v>66</v>
      </c>
      <c r="C38" s="30">
        <v>2.1934683174352705E-9</v>
      </c>
      <c r="D38" s="30">
        <v>2.270980569700445E-9</v>
      </c>
      <c r="E38" s="30">
        <v>9.9780553917037248E-5</v>
      </c>
      <c r="F38" s="30">
        <v>1.8751722807554272E-3</v>
      </c>
      <c r="G38" s="30">
        <v>8.4740759917931359E-4</v>
      </c>
      <c r="H38" s="30">
        <v>1.2650646179429104E-3</v>
      </c>
      <c r="I38" s="30">
        <v>5.2652128119950808E-4</v>
      </c>
      <c r="J38" s="30">
        <v>3.0844407224324207E-3</v>
      </c>
      <c r="K38" s="30">
        <v>4.4571955965199919E-4</v>
      </c>
      <c r="L38" s="30">
        <v>1.1570742251758108E-3</v>
      </c>
      <c r="M38" s="30">
        <v>1.3342999603216787E-3</v>
      </c>
      <c r="N38" s="30">
        <v>1.1567138584529632E-2</v>
      </c>
      <c r="O38" s="30">
        <v>7.855115581311134E-3</v>
      </c>
      <c r="P38" s="30">
        <v>4.8234965790773425E-3</v>
      </c>
      <c r="Q38" s="30">
        <v>7.5813137417126038E-3</v>
      </c>
      <c r="R38" s="30">
        <v>1.7496315647828692E-2</v>
      </c>
      <c r="S38" s="30">
        <v>6.1264193241375615E-2</v>
      </c>
      <c r="T38" s="30">
        <v>6.332440663780467E-2</v>
      </c>
      <c r="U38" s="30">
        <v>9.4810678880797139E-2</v>
      </c>
      <c r="V38" s="30">
        <v>8.6917169148308299E-2</v>
      </c>
      <c r="W38" s="30">
        <v>9.3079677533048757E-2</v>
      </c>
      <c r="X38" s="30">
        <v>0.13590735114999028</v>
      </c>
      <c r="Y38" s="30">
        <v>0.14037613705980759</v>
      </c>
      <c r="Z38" s="30">
        <v>0.13762619109323321</v>
      </c>
      <c r="AA38" s="30">
        <v>0.16915180954281939</v>
      </c>
      <c r="AB38" s="30">
        <v>0.18537288476308775</v>
      </c>
      <c r="AC38" s="30">
        <v>0.17901627786243382</v>
      </c>
      <c r="AD38" s="30">
        <v>0.17023948684237333</v>
      </c>
      <c r="AE38" s="30">
        <v>0.17091967823378659</v>
      </c>
    </row>
    <row r="39" spans="1:31" s="28" customFormat="1">
      <c r="A39" s="29" t="s">
        <v>131</v>
      </c>
      <c r="B39" s="29" t="s">
        <v>65</v>
      </c>
      <c r="C39" s="30">
        <v>0.51216833042252352</v>
      </c>
      <c r="D39" s="30">
        <v>0.50999535827299391</v>
      </c>
      <c r="E39" s="30">
        <v>0.51010604542058124</v>
      </c>
      <c r="F39" s="30">
        <v>0.50578645270744538</v>
      </c>
      <c r="G39" s="30">
        <v>0.50365993665112319</v>
      </c>
      <c r="H39" s="30">
        <v>0.5015707907091207</v>
      </c>
      <c r="I39" s="30">
        <v>0.50148197582728204</v>
      </c>
      <c r="J39" s="30">
        <v>0.49744251290676095</v>
      </c>
      <c r="K39" s="30">
        <v>0.49521617842120685</v>
      </c>
      <c r="L39" s="30">
        <v>0.48464637603659377</v>
      </c>
      <c r="M39" s="30">
        <v>0.49359181812634578</v>
      </c>
      <c r="N39" s="30">
        <v>0.48929178311384958</v>
      </c>
      <c r="O39" s="30">
        <v>0.48728850828641362</v>
      </c>
      <c r="P39" s="30">
        <v>0.48516246413171538</v>
      </c>
      <c r="Q39" s="30">
        <v>0.48478934724766493</v>
      </c>
      <c r="R39" s="30">
        <v>0.48094635270327268</v>
      </c>
      <c r="S39" s="30">
        <v>0.41369148678566486</v>
      </c>
      <c r="T39" s="30">
        <v>0.41488029265255294</v>
      </c>
      <c r="U39" s="30">
        <v>0.41115922927909232</v>
      </c>
      <c r="V39" s="30">
        <v>0.40921461187214608</v>
      </c>
      <c r="W39" s="30">
        <v>0.40910213435727133</v>
      </c>
      <c r="X39" s="30" t="s">
        <v>169</v>
      </c>
      <c r="Y39" s="30" t="s">
        <v>169</v>
      </c>
      <c r="Z39" s="30" t="s">
        <v>169</v>
      </c>
      <c r="AA39" s="30" t="s">
        <v>169</v>
      </c>
      <c r="AB39" s="30" t="s">
        <v>169</v>
      </c>
      <c r="AC39" s="30" t="s">
        <v>169</v>
      </c>
      <c r="AD39" s="30" t="s">
        <v>169</v>
      </c>
      <c r="AE39" s="30" t="s">
        <v>169</v>
      </c>
    </row>
    <row r="40" spans="1:31" s="28" customFormat="1">
      <c r="A40" s="29" t="s">
        <v>131</v>
      </c>
      <c r="B40" s="29" t="s">
        <v>69</v>
      </c>
      <c r="C40" s="30">
        <v>0.36022590458665238</v>
      </c>
      <c r="D40" s="30">
        <v>0.34982442348651771</v>
      </c>
      <c r="E40" s="30">
        <v>0.34934655701369477</v>
      </c>
      <c r="F40" s="30">
        <v>0.34472358503765649</v>
      </c>
      <c r="G40" s="30">
        <v>0.42921331034369264</v>
      </c>
      <c r="H40" s="30">
        <v>0.44082206053722167</v>
      </c>
      <c r="I40" s="30">
        <v>0.4609985101617205</v>
      </c>
      <c r="J40" s="30">
        <v>0.43706235608802818</v>
      </c>
      <c r="K40" s="30">
        <v>0.41412481765948206</v>
      </c>
      <c r="L40" s="30">
        <v>0.42733504273384332</v>
      </c>
      <c r="M40" s="30">
        <v>0.41703486352656222</v>
      </c>
      <c r="N40" s="30">
        <v>0.39462611404382208</v>
      </c>
      <c r="O40" s="30">
        <v>0.35662581259479759</v>
      </c>
      <c r="P40" s="30">
        <v>0.41341845082230949</v>
      </c>
      <c r="Q40" s="30">
        <v>0.40642120097177509</v>
      </c>
      <c r="R40" s="30">
        <v>0.4374179705466642</v>
      </c>
      <c r="S40" s="30">
        <v>0.43357562041419795</v>
      </c>
      <c r="T40" s="30">
        <v>0.43025874014694671</v>
      </c>
      <c r="U40" s="30">
        <v>0.44060125095600194</v>
      </c>
      <c r="V40" s="30">
        <v>0.41444932540379403</v>
      </c>
      <c r="W40" s="30">
        <v>0.39192406706537286</v>
      </c>
      <c r="X40" s="30">
        <v>0.33170262898148861</v>
      </c>
      <c r="Y40" s="30">
        <v>0.38916181724071336</v>
      </c>
      <c r="Z40" s="30">
        <v>0.39428134573922047</v>
      </c>
      <c r="AA40" s="30">
        <v>0.42018629750761571</v>
      </c>
      <c r="AB40" s="30">
        <v>0.41735464070500994</v>
      </c>
      <c r="AC40" s="30">
        <v>0.41733861901342961</v>
      </c>
      <c r="AD40" s="30">
        <v>0.42161429795507904</v>
      </c>
      <c r="AE40" s="30">
        <v>0.37503508790510759</v>
      </c>
    </row>
    <row r="41" spans="1:31" s="28" customFormat="1">
      <c r="A41" s="29" t="s">
        <v>131</v>
      </c>
      <c r="B41" s="29" t="s">
        <v>68</v>
      </c>
      <c r="C41" s="30">
        <v>0.31430043886272224</v>
      </c>
      <c r="D41" s="30">
        <v>0.30433471803079848</v>
      </c>
      <c r="E41" s="30">
        <v>0.31027752936770869</v>
      </c>
      <c r="F41" s="30">
        <v>0.29648766576809088</v>
      </c>
      <c r="G41" s="30">
        <v>0.30069359048547095</v>
      </c>
      <c r="H41" s="30">
        <v>0.3149207921582946</v>
      </c>
      <c r="I41" s="30">
        <v>0.31866085466054667</v>
      </c>
      <c r="J41" s="30">
        <v>0.26618410793206593</v>
      </c>
      <c r="K41" s="30">
        <v>0.28833362898883647</v>
      </c>
      <c r="L41" s="30">
        <v>0.29984940076006855</v>
      </c>
      <c r="M41" s="30">
        <v>0.30464309544775531</v>
      </c>
      <c r="N41" s="30">
        <v>0.30923390865339606</v>
      </c>
      <c r="O41" s="30">
        <v>0.29582593695142723</v>
      </c>
      <c r="P41" s="30">
        <v>0.3004480247548682</v>
      </c>
      <c r="Q41" s="30">
        <v>0.31544570927393906</v>
      </c>
      <c r="R41" s="30">
        <v>0.31763977207664335</v>
      </c>
      <c r="S41" s="30">
        <v>0.26336618760384439</v>
      </c>
      <c r="T41" s="30">
        <v>0.28403757124914991</v>
      </c>
      <c r="U41" s="30">
        <v>0.29584339893295181</v>
      </c>
      <c r="V41" s="30">
        <v>0.30176871113009801</v>
      </c>
      <c r="W41" s="30">
        <v>0.30144683428765418</v>
      </c>
      <c r="X41" s="30">
        <v>0.28448108698908225</v>
      </c>
      <c r="Y41" s="30">
        <v>0.28234727350592398</v>
      </c>
      <c r="Z41" s="30">
        <v>0.29529548300398617</v>
      </c>
      <c r="AA41" s="30">
        <v>0.29384040635861769</v>
      </c>
      <c r="AB41" s="30">
        <v>0.25248341999877699</v>
      </c>
      <c r="AC41" s="30">
        <v>0.26874482153197832</v>
      </c>
      <c r="AD41" s="30">
        <v>0.27806765695024205</v>
      </c>
      <c r="AE41" s="30">
        <v>0.27791220500138469</v>
      </c>
    </row>
    <row r="42" spans="1:31" s="28" customFormat="1">
      <c r="A42" s="29" t="s">
        <v>131</v>
      </c>
      <c r="B42" s="29" t="s">
        <v>36</v>
      </c>
      <c r="C42" s="30" t="s">
        <v>169</v>
      </c>
      <c r="D42" s="30">
        <v>0.14737029124615869</v>
      </c>
      <c r="E42" s="30">
        <v>0.14919238203390411</v>
      </c>
      <c r="F42" s="30">
        <v>0.1870763798278933</v>
      </c>
      <c r="G42" s="30">
        <v>0.19812975863253424</v>
      </c>
      <c r="H42" s="30">
        <v>0.19471460851353883</v>
      </c>
      <c r="I42" s="30">
        <v>0.18985341229414954</v>
      </c>
      <c r="J42" s="30">
        <v>0.18791173450228313</v>
      </c>
      <c r="K42" s="30">
        <v>0.18014136381929222</v>
      </c>
      <c r="L42" s="30">
        <v>0.18091021635696292</v>
      </c>
      <c r="M42" s="30">
        <v>0.17843463336215754</v>
      </c>
      <c r="N42" s="30">
        <v>0.18294584657186072</v>
      </c>
      <c r="O42" s="30">
        <v>0.18091005230498489</v>
      </c>
      <c r="P42" s="30">
        <v>0.18478229848185551</v>
      </c>
      <c r="Q42" s="30">
        <v>0.18294657536561604</v>
      </c>
      <c r="R42" s="30">
        <v>0.18394731703654948</v>
      </c>
      <c r="S42" s="30">
        <v>0.15188292023663241</v>
      </c>
      <c r="T42" s="30">
        <v>0.15399354775110161</v>
      </c>
      <c r="U42" s="30">
        <v>0.15304887773569228</v>
      </c>
      <c r="V42" s="30">
        <v>0.15253362599823</v>
      </c>
      <c r="W42" s="30">
        <v>0.14932703771606631</v>
      </c>
      <c r="X42" s="30">
        <v>0.14800359835602955</v>
      </c>
      <c r="Y42" s="30">
        <v>0.14930522979980643</v>
      </c>
      <c r="Z42" s="30">
        <v>0.14842639815510181</v>
      </c>
      <c r="AA42" s="30">
        <v>0.14546356934260252</v>
      </c>
      <c r="AB42" s="30">
        <v>0.13374371351777689</v>
      </c>
      <c r="AC42" s="30">
        <v>0.13845554206269811</v>
      </c>
      <c r="AD42" s="30">
        <v>0.13703150953692697</v>
      </c>
      <c r="AE42" s="30">
        <v>0.14099051502546844</v>
      </c>
    </row>
    <row r="43" spans="1:31" s="28" customFormat="1">
      <c r="A43" s="29" t="s">
        <v>131</v>
      </c>
      <c r="B43" s="29" t="s">
        <v>73</v>
      </c>
      <c r="C43" s="30">
        <v>5.5501774413201947E-3</v>
      </c>
      <c r="D43" s="30">
        <v>1.2390987743330931E-2</v>
      </c>
      <c r="E43" s="30">
        <v>2.1236608721070655E-2</v>
      </c>
      <c r="F43" s="30">
        <v>0.1028850373724966</v>
      </c>
      <c r="G43" s="30">
        <v>0.10429187066041014</v>
      </c>
      <c r="H43" s="30">
        <v>8.7429007775600809E-2</v>
      </c>
      <c r="I43" s="30">
        <v>7.5730394282691654E-2</v>
      </c>
      <c r="J43" s="30">
        <v>0.1093108601655812</v>
      </c>
      <c r="K43" s="30">
        <v>9.0859500353981409E-2</v>
      </c>
      <c r="L43" s="30">
        <v>0.10248633605602679</v>
      </c>
      <c r="M43" s="30">
        <v>9.702437257818633E-2</v>
      </c>
      <c r="N43" s="30">
        <v>0.14130359485070498</v>
      </c>
      <c r="O43" s="30">
        <v>0.13615177445036039</v>
      </c>
      <c r="P43" s="30">
        <v>0.13354745807805937</v>
      </c>
      <c r="Q43" s="30">
        <v>0.14438894952159373</v>
      </c>
      <c r="R43" s="30">
        <v>0.13988652896984563</v>
      </c>
      <c r="S43" s="30">
        <v>0.1927085977462219</v>
      </c>
      <c r="T43" s="30">
        <v>0.19452170347936948</v>
      </c>
      <c r="U43" s="30">
        <v>0.20354357899575798</v>
      </c>
      <c r="V43" s="30">
        <v>0.19004293714020595</v>
      </c>
      <c r="W43" s="30">
        <v>0.20400393246002224</v>
      </c>
      <c r="X43" s="30">
        <v>0.22564908680713203</v>
      </c>
      <c r="Y43" s="30">
        <v>0.21847176329613335</v>
      </c>
      <c r="Z43" s="30">
        <v>0.21905107891150344</v>
      </c>
      <c r="AA43" s="30">
        <v>0.21290489990866063</v>
      </c>
      <c r="AB43" s="30">
        <v>0.18353369028898453</v>
      </c>
      <c r="AC43" s="30">
        <v>0.18503055823189787</v>
      </c>
      <c r="AD43" s="30">
        <v>0.19526073435649816</v>
      </c>
      <c r="AE43" s="30">
        <v>0.20237858812250778</v>
      </c>
    </row>
    <row r="44" spans="1:31" s="28" customFormat="1">
      <c r="A44" s="29" t="s">
        <v>131</v>
      </c>
      <c r="B44" s="29" t="s">
        <v>56</v>
      </c>
      <c r="C44" s="30">
        <v>6.697777142280914E-2</v>
      </c>
      <c r="D44" s="30">
        <v>7.5946636241566473E-2</v>
      </c>
      <c r="E44" s="30">
        <v>7.3728291112080652E-2</v>
      </c>
      <c r="F44" s="30">
        <v>9.4922055621310286E-2</v>
      </c>
      <c r="G44" s="30">
        <v>0.10195621370842699</v>
      </c>
      <c r="H44" s="30">
        <v>0.10011735529074037</v>
      </c>
      <c r="I44" s="30">
        <v>9.682145753236901E-2</v>
      </c>
      <c r="J44" s="30">
        <v>9.4552190677866396E-2</v>
      </c>
      <c r="K44" s="30">
        <v>8.9008144334149178E-2</v>
      </c>
      <c r="L44" s="30">
        <v>8.7734960899203907E-2</v>
      </c>
      <c r="M44" s="30">
        <v>8.8134842673373084E-2</v>
      </c>
      <c r="N44" s="30">
        <v>8.8689406985488495E-2</v>
      </c>
      <c r="O44" s="30">
        <v>8.6327567212746731E-2</v>
      </c>
      <c r="P44" s="30">
        <v>8.748454524229278E-2</v>
      </c>
      <c r="Q44" s="30">
        <v>8.4117386758503915E-2</v>
      </c>
      <c r="R44" s="30">
        <v>8.2856309406227013E-2</v>
      </c>
      <c r="S44" s="30">
        <v>6.3311090546451787E-2</v>
      </c>
      <c r="T44" s="30">
        <v>6.2743137664385287E-2</v>
      </c>
      <c r="U44" s="30">
        <v>6.1684286453757051E-2</v>
      </c>
      <c r="V44" s="30">
        <v>6.0591929005474783E-2</v>
      </c>
      <c r="W44" s="30">
        <v>5.9925489690072373E-2</v>
      </c>
      <c r="X44" s="30">
        <v>6.0433440261323496E-2</v>
      </c>
      <c r="Y44" s="30">
        <v>5.9320279263754334E-2</v>
      </c>
      <c r="Z44" s="30">
        <v>5.7341579166548001E-2</v>
      </c>
      <c r="AA44" s="30">
        <v>5.2945424447346692E-2</v>
      </c>
      <c r="AB44" s="30">
        <v>4.4144007674023433E-2</v>
      </c>
      <c r="AC44" s="30">
        <v>4.6858195308159475E-2</v>
      </c>
      <c r="AD44" s="30">
        <v>4.7021527390542744E-2</v>
      </c>
      <c r="AE44" s="30">
        <v>4.2077639007633602E-2</v>
      </c>
    </row>
    <row r="46" spans="1:31" s="28" customFormat="1"/>
    <row r="47" spans="1:31" s="28" customFormat="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s="28" customFormat="1">
      <c r="A48" s="29" t="s">
        <v>132</v>
      </c>
      <c r="B48" s="29" t="s">
        <v>64</v>
      </c>
      <c r="C48" s="30" t="s">
        <v>169</v>
      </c>
      <c r="D48" s="30" t="s">
        <v>169</v>
      </c>
      <c r="E48" s="30" t="s">
        <v>169</v>
      </c>
      <c r="F48" s="30" t="s">
        <v>169</v>
      </c>
      <c r="G48" s="30" t="s">
        <v>169</v>
      </c>
      <c r="H48" s="30" t="s">
        <v>169</v>
      </c>
      <c r="I48" s="30" t="s">
        <v>169</v>
      </c>
      <c r="J48" s="30" t="s">
        <v>169</v>
      </c>
      <c r="K48" s="30" t="s">
        <v>169</v>
      </c>
      <c r="L48" s="30" t="s">
        <v>169</v>
      </c>
      <c r="M48" s="30" t="s">
        <v>169</v>
      </c>
      <c r="N48" s="30" t="s">
        <v>169</v>
      </c>
      <c r="O48" s="30" t="s">
        <v>169</v>
      </c>
      <c r="P48" s="30" t="s">
        <v>169</v>
      </c>
      <c r="Q48" s="30" t="s">
        <v>169</v>
      </c>
      <c r="R48" s="30" t="s">
        <v>169</v>
      </c>
      <c r="S48" s="30" t="s">
        <v>169</v>
      </c>
      <c r="T48" s="30" t="s">
        <v>169</v>
      </c>
      <c r="U48" s="30" t="s">
        <v>169</v>
      </c>
      <c r="V48" s="30" t="s">
        <v>169</v>
      </c>
      <c r="W48" s="30" t="s">
        <v>169</v>
      </c>
      <c r="X48" s="30" t="s">
        <v>169</v>
      </c>
      <c r="Y48" s="30" t="s">
        <v>169</v>
      </c>
      <c r="Z48" s="30" t="s">
        <v>169</v>
      </c>
      <c r="AA48" s="30" t="s">
        <v>169</v>
      </c>
      <c r="AB48" s="30" t="s">
        <v>169</v>
      </c>
      <c r="AC48" s="30" t="s">
        <v>169</v>
      </c>
      <c r="AD48" s="30" t="s">
        <v>169</v>
      </c>
      <c r="AE48" s="30" t="s">
        <v>169</v>
      </c>
    </row>
    <row r="49" spans="1:31" s="28" customFormat="1">
      <c r="A49" s="29" t="s">
        <v>132</v>
      </c>
      <c r="B49" s="29" t="s">
        <v>71</v>
      </c>
      <c r="C49" s="30">
        <v>0.71348973556019479</v>
      </c>
      <c r="D49" s="30">
        <v>0.67544752194926638</v>
      </c>
      <c r="E49" s="30">
        <v>0.68346468575132735</v>
      </c>
      <c r="F49" s="30">
        <v>0.68735431287006599</v>
      </c>
      <c r="G49" s="30">
        <v>0.72353907767815451</v>
      </c>
      <c r="H49" s="30">
        <v>0.7422230777850044</v>
      </c>
      <c r="I49" s="30">
        <v>0.7242384456331058</v>
      </c>
      <c r="J49" s="30">
        <v>0.71402497645937157</v>
      </c>
      <c r="K49" s="30">
        <v>0.70305289330671472</v>
      </c>
      <c r="L49" s="30">
        <v>0.73798042435107825</v>
      </c>
      <c r="M49" s="30">
        <v>0.72172290228013924</v>
      </c>
      <c r="N49" s="30">
        <v>0.71077742802067068</v>
      </c>
      <c r="O49" s="30">
        <v>0.72832134019631978</v>
      </c>
      <c r="P49" s="30">
        <v>0.7227416844393405</v>
      </c>
      <c r="Q49" s="30">
        <v>0.74301892789762958</v>
      </c>
      <c r="R49" s="30">
        <v>0.70132034902797147</v>
      </c>
      <c r="S49" s="30">
        <v>0.65047139283077682</v>
      </c>
      <c r="T49" s="30">
        <v>0.67196441022065445</v>
      </c>
      <c r="U49" s="30">
        <v>0.59082937207776187</v>
      </c>
      <c r="V49" s="30">
        <v>0.62857668908757824</v>
      </c>
      <c r="W49" s="30">
        <v>0.69524522530281874</v>
      </c>
      <c r="X49" s="30">
        <v>0.68119831227955063</v>
      </c>
      <c r="Y49" s="30">
        <v>0.64971056517102743</v>
      </c>
      <c r="Z49" s="30">
        <v>0.65278472165258483</v>
      </c>
      <c r="AA49" s="30">
        <v>0.61627681623055264</v>
      </c>
      <c r="AB49" s="30">
        <v>0.63809097216525856</v>
      </c>
      <c r="AC49" s="30">
        <v>0.64402980862962389</v>
      </c>
      <c r="AD49" s="30" t="s">
        <v>169</v>
      </c>
      <c r="AE49" s="30" t="s">
        <v>169</v>
      </c>
    </row>
    <row r="50" spans="1:31" s="28" customFormat="1">
      <c r="A50" s="29" t="s">
        <v>132</v>
      </c>
      <c r="B50" s="29" t="s">
        <v>20</v>
      </c>
      <c r="C50" s="30" t="s">
        <v>169</v>
      </c>
      <c r="D50" s="30" t="s">
        <v>169</v>
      </c>
      <c r="E50" s="30" t="s">
        <v>169</v>
      </c>
      <c r="F50" s="30" t="s">
        <v>169</v>
      </c>
      <c r="G50" s="30" t="s">
        <v>169</v>
      </c>
      <c r="H50" s="30" t="s">
        <v>169</v>
      </c>
      <c r="I50" s="30" t="s">
        <v>169</v>
      </c>
      <c r="J50" s="30" t="s">
        <v>169</v>
      </c>
      <c r="K50" s="30" t="s">
        <v>169</v>
      </c>
      <c r="L50" s="30" t="s">
        <v>169</v>
      </c>
      <c r="M50" s="30" t="s">
        <v>169</v>
      </c>
      <c r="N50" s="30" t="s">
        <v>169</v>
      </c>
      <c r="O50" s="30" t="s">
        <v>169</v>
      </c>
      <c r="P50" s="30" t="s">
        <v>169</v>
      </c>
      <c r="Q50" s="30" t="s">
        <v>169</v>
      </c>
      <c r="R50" s="30" t="s">
        <v>169</v>
      </c>
      <c r="S50" s="30" t="s">
        <v>169</v>
      </c>
      <c r="T50" s="30" t="s">
        <v>169</v>
      </c>
      <c r="U50" s="30" t="s">
        <v>169</v>
      </c>
      <c r="V50" s="30" t="s">
        <v>169</v>
      </c>
      <c r="W50" s="30" t="s">
        <v>169</v>
      </c>
      <c r="X50" s="30" t="s">
        <v>169</v>
      </c>
      <c r="Y50" s="30" t="s">
        <v>169</v>
      </c>
      <c r="Z50" s="30" t="s">
        <v>169</v>
      </c>
      <c r="AA50" s="30" t="s">
        <v>169</v>
      </c>
      <c r="AB50" s="30" t="s">
        <v>169</v>
      </c>
      <c r="AC50" s="30" t="s">
        <v>169</v>
      </c>
      <c r="AD50" s="30" t="s">
        <v>169</v>
      </c>
      <c r="AE50" s="30" t="s">
        <v>169</v>
      </c>
    </row>
    <row r="51" spans="1:31" s="28" customFormat="1">
      <c r="A51" s="29" t="s">
        <v>132</v>
      </c>
      <c r="B51" s="29" t="s">
        <v>32</v>
      </c>
      <c r="C51" s="30">
        <v>1.8687404109589043E-3</v>
      </c>
      <c r="D51" s="30">
        <v>7.9267378995433787E-4</v>
      </c>
      <c r="E51" s="30">
        <v>2.2189618721461185E-3</v>
      </c>
      <c r="F51" s="30">
        <v>4.3247036529680139E-3</v>
      </c>
      <c r="G51" s="30">
        <v>1.2421147488584474E-3</v>
      </c>
      <c r="H51" s="30">
        <v>3.5785961187214613E-3</v>
      </c>
      <c r="I51" s="30">
        <v>1.839433789954338E-3</v>
      </c>
      <c r="J51" s="30">
        <v>4.3422625570776257E-3</v>
      </c>
      <c r="K51" s="30">
        <v>7.5948789954337904E-5</v>
      </c>
      <c r="L51" s="30">
        <v>1.2114342465753426E-3</v>
      </c>
      <c r="M51" s="30">
        <v>4.0982550228310503E-4</v>
      </c>
      <c r="N51" s="30">
        <v>5.1913883561643835E-3</v>
      </c>
      <c r="O51" s="30">
        <v>3.8743267123287671E-3</v>
      </c>
      <c r="P51" s="30">
        <v>3.437744520547945E-3</v>
      </c>
      <c r="Q51" s="30">
        <v>1.2673691780821896E-2</v>
      </c>
      <c r="R51" s="30">
        <v>1.0914467351598173E-2</v>
      </c>
      <c r="S51" s="30">
        <v>2.6322825570776254E-2</v>
      </c>
      <c r="T51" s="30">
        <v>2.4776726940639045E-2</v>
      </c>
      <c r="U51" s="30" t="s">
        <v>169</v>
      </c>
      <c r="V51" s="30" t="s">
        <v>169</v>
      </c>
      <c r="W51" s="30" t="s">
        <v>169</v>
      </c>
      <c r="X51" s="30" t="s">
        <v>169</v>
      </c>
      <c r="Y51" s="30" t="s">
        <v>169</v>
      </c>
      <c r="Z51" s="30" t="s">
        <v>169</v>
      </c>
      <c r="AA51" s="30" t="s">
        <v>169</v>
      </c>
      <c r="AB51" s="30" t="s">
        <v>169</v>
      </c>
      <c r="AC51" s="30" t="s">
        <v>169</v>
      </c>
      <c r="AD51" s="30" t="s">
        <v>169</v>
      </c>
      <c r="AE51" s="30" t="s">
        <v>169</v>
      </c>
    </row>
    <row r="52" spans="1:31" s="28" customFormat="1">
      <c r="A52" s="29" t="s">
        <v>132</v>
      </c>
      <c r="B52" s="29" t="s">
        <v>66</v>
      </c>
      <c r="C52" s="30">
        <v>4.6900254231033942E-4</v>
      </c>
      <c r="D52" s="30">
        <v>2.1640439197308325E-9</v>
      </c>
      <c r="E52" s="30">
        <v>5.4327787940793677E-4</v>
      </c>
      <c r="F52" s="30">
        <v>2.2953586686113314E-4</v>
      </c>
      <c r="G52" s="30">
        <v>1.5587905044074733E-4</v>
      </c>
      <c r="H52" s="30">
        <v>5.2867947958378382E-4</v>
      </c>
      <c r="I52" s="30">
        <v>2.9069573768572462E-4</v>
      </c>
      <c r="J52" s="30">
        <v>1.4829711590000599E-4</v>
      </c>
      <c r="K52" s="30">
        <v>3.3518972242249462E-9</v>
      </c>
      <c r="L52" s="30">
        <v>3.470137617159336E-9</v>
      </c>
      <c r="M52" s="30">
        <v>3.5531966354241758E-9</v>
      </c>
      <c r="N52" s="30">
        <v>2.4047948341057433E-3</v>
      </c>
      <c r="O52" s="30">
        <v>9.2817372151141541E-4</v>
      </c>
      <c r="P52" s="30">
        <v>1.1165098786388471E-3</v>
      </c>
      <c r="Q52" s="30">
        <v>2.1241222538381246E-3</v>
      </c>
      <c r="R52" s="30">
        <v>1.5138827781163726E-3</v>
      </c>
      <c r="S52" s="30">
        <v>4.2608273399392192E-3</v>
      </c>
      <c r="T52" s="30">
        <v>1.6103377346223969E-3</v>
      </c>
      <c r="U52" s="30">
        <v>1.542948186439356E-2</v>
      </c>
      <c r="V52" s="30">
        <v>1.1298458954826819E-2</v>
      </c>
      <c r="W52" s="30">
        <v>9.0998180004989715E-3</v>
      </c>
      <c r="X52" s="30">
        <v>4.9538467093543847E-3</v>
      </c>
      <c r="Y52" s="30">
        <v>2.6071079532260344E-2</v>
      </c>
      <c r="Z52" s="30">
        <v>1.8139410190440321E-2</v>
      </c>
      <c r="AA52" s="30">
        <v>1.7207180331341072E-2</v>
      </c>
      <c r="AB52" s="30">
        <v>1.2447697439361262E-2</v>
      </c>
      <c r="AC52" s="30">
        <v>1.6456124393441209E-2</v>
      </c>
      <c r="AD52" s="30">
        <v>0.16346897954364539</v>
      </c>
      <c r="AE52" s="30">
        <v>0.17660093833809129</v>
      </c>
    </row>
    <row r="53" spans="1:31" s="28" customFormat="1">
      <c r="A53" s="29" t="s">
        <v>132</v>
      </c>
      <c r="B53" s="29" t="s">
        <v>65</v>
      </c>
      <c r="C53" s="30">
        <v>0.14063239596387361</v>
      </c>
      <c r="D53" s="30">
        <v>0.14099366307172798</v>
      </c>
      <c r="E53" s="30">
        <v>0.12752542400521849</v>
      </c>
      <c r="F53" s="30">
        <v>0.15737861505347134</v>
      </c>
      <c r="G53" s="30">
        <v>0.16053615104915828</v>
      </c>
      <c r="H53" s="30">
        <v>0.15181124616996008</v>
      </c>
      <c r="I53" s="30">
        <v>0.15366013527834543</v>
      </c>
      <c r="J53" s="30">
        <v>0.19348807574064583</v>
      </c>
      <c r="K53" s="30">
        <v>0.16035187988336502</v>
      </c>
      <c r="L53" s="30">
        <v>0.13700927358368262</v>
      </c>
      <c r="M53" s="30">
        <v>0.13778582880107657</v>
      </c>
      <c r="N53" s="30">
        <v>0.12438400921061567</v>
      </c>
      <c r="O53" s="30">
        <v>0.1523426810484792</v>
      </c>
      <c r="P53" s="30">
        <v>0.15704280003950932</v>
      </c>
      <c r="Q53" s="30">
        <v>0.14847581657787343</v>
      </c>
      <c r="R53" s="30">
        <v>0.14879690242632637</v>
      </c>
      <c r="S53" s="30">
        <v>0.18709303550079118</v>
      </c>
      <c r="T53" s="30">
        <v>0.15516339325583739</v>
      </c>
      <c r="U53" s="30">
        <v>0.13324612571790742</v>
      </c>
      <c r="V53" s="30">
        <v>0.13273850782264418</v>
      </c>
      <c r="W53" s="30">
        <v>0.1205220962175976</v>
      </c>
      <c r="X53" s="30">
        <v>0.14748002442582842</v>
      </c>
      <c r="Y53" s="30">
        <v>0.15256142967233993</v>
      </c>
      <c r="Z53" s="30">
        <v>0.14378646702101602</v>
      </c>
      <c r="AA53" s="30">
        <v>0.1445093289379189</v>
      </c>
      <c r="AB53" s="30">
        <v>0.18108619421105798</v>
      </c>
      <c r="AC53" s="30">
        <v>0.1505392133833785</v>
      </c>
      <c r="AD53" s="30">
        <v>0.12913529851160885</v>
      </c>
      <c r="AE53" s="30">
        <v>0.1290956439920076</v>
      </c>
    </row>
    <row r="54" spans="1:31" s="28" customFormat="1">
      <c r="A54" s="29" t="s">
        <v>132</v>
      </c>
      <c r="B54" s="29" t="s">
        <v>69</v>
      </c>
      <c r="C54" s="30">
        <v>0.35941667625900242</v>
      </c>
      <c r="D54" s="30">
        <v>0.36562716229788467</v>
      </c>
      <c r="E54" s="30">
        <v>0.3150779885140394</v>
      </c>
      <c r="F54" s="30">
        <v>0.32390483246595603</v>
      </c>
      <c r="G54" s="30">
        <v>0.33137540161627765</v>
      </c>
      <c r="H54" s="30">
        <v>0.3433876701009122</v>
      </c>
      <c r="I54" s="30">
        <v>0.35848862410769877</v>
      </c>
      <c r="J54" s="30">
        <v>0.32347874416751765</v>
      </c>
      <c r="K54" s="30">
        <v>0.32629413870484109</v>
      </c>
      <c r="L54" s="30">
        <v>0.31434402809471496</v>
      </c>
      <c r="M54" s="30">
        <v>0.3512750528854135</v>
      </c>
      <c r="N54" s="30">
        <v>0.30962221224098174</v>
      </c>
      <c r="O54" s="30">
        <v>0.31994130221200506</v>
      </c>
      <c r="P54" s="30">
        <v>0.32378677841432024</v>
      </c>
      <c r="Q54" s="30">
        <v>0.33756534484039175</v>
      </c>
      <c r="R54" s="30">
        <v>0.34213541383794766</v>
      </c>
      <c r="S54" s="30">
        <v>0.32411424974153336</v>
      </c>
      <c r="T54" s="30">
        <v>0.34776322119296071</v>
      </c>
      <c r="U54" s="30">
        <v>0.3319848545872503</v>
      </c>
      <c r="V54" s="30">
        <v>0.34204405428487922</v>
      </c>
      <c r="W54" s="30">
        <v>0.30554246657607337</v>
      </c>
      <c r="X54" s="30">
        <v>0.29684440729234285</v>
      </c>
      <c r="Y54" s="30">
        <v>0.31082638149958119</v>
      </c>
      <c r="Z54" s="30">
        <v>0.33515834700519592</v>
      </c>
      <c r="AA54" s="30">
        <v>0.32853561459681857</v>
      </c>
      <c r="AB54" s="30">
        <v>0.31896251674051745</v>
      </c>
      <c r="AC54" s="30">
        <v>0.33080951456070684</v>
      </c>
      <c r="AD54" s="30">
        <v>0.3234672040829506</v>
      </c>
      <c r="AE54" s="30">
        <v>0.32419978473248556</v>
      </c>
    </row>
    <row r="55" spans="1:31" s="28" customFormat="1">
      <c r="A55" s="29" t="s">
        <v>132</v>
      </c>
      <c r="B55" s="29" t="s">
        <v>68</v>
      </c>
      <c r="C55" s="30">
        <v>0.27589073028869004</v>
      </c>
      <c r="D55" s="30">
        <v>0.27392850928711837</v>
      </c>
      <c r="E55" s="30">
        <v>0.2845555400682841</v>
      </c>
      <c r="F55" s="30">
        <v>0.27266521125921245</v>
      </c>
      <c r="G55" s="30">
        <v>0.25897691017717939</v>
      </c>
      <c r="H55" s="30">
        <v>0.27242377572554888</v>
      </c>
      <c r="I55" s="30">
        <v>0.27859721981257929</v>
      </c>
      <c r="J55" s="30">
        <v>0.26088864736752176</v>
      </c>
      <c r="K55" s="30">
        <v>0.27047970157107604</v>
      </c>
      <c r="L55" s="30">
        <v>0.27589284654840202</v>
      </c>
      <c r="M55" s="30">
        <v>0.27430604286256771</v>
      </c>
      <c r="N55" s="30">
        <v>0.28484461604383077</v>
      </c>
      <c r="O55" s="30">
        <v>0.27250560861308121</v>
      </c>
      <c r="P55" s="30">
        <v>0.25897724422973079</v>
      </c>
      <c r="Q55" s="30">
        <v>0.27368685933797249</v>
      </c>
      <c r="R55" s="30">
        <v>0.27816738929854323</v>
      </c>
      <c r="S55" s="30">
        <v>0.2608885604086234</v>
      </c>
      <c r="T55" s="30">
        <v>0.27008002480234833</v>
      </c>
      <c r="U55" s="30">
        <v>0.27629880313411853</v>
      </c>
      <c r="V55" s="30">
        <v>0.27395922480629015</v>
      </c>
      <c r="W55" s="30">
        <v>0.2821368895545654</v>
      </c>
      <c r="X55" s="30">
        <v>0.26496116939844416</v>
      </c>
      <c r="Y55" s="30">
        <v>0.25478791295242331</v>
      </c>
      <c r="Z55" s="30">
        <v>0.27145870609140887</v>
      </c>
      <c r="AA55" s="30">
        <v>0.26276002640358526</v>
      </c>
      <c r="AB55" s="30">
        <v>0.23730758712032923</v>
      </c>
      <c r="AC55" s="30">
        <v>0.23183480505463927</v>
      </c>
      <c r="AD55" s="30">
        <v>0.25084118399261007</v>
      </c>
      <c r="AE55" s="30">
        <v>0.24810583513680354</v>
      </c>
    </row>
    <row r="56" spans="1:31" s="28" customFormat="1">
      <c r="A56" s="29" t="s">
        <v>132</v>
      </c>
      <c r="B56" s="29" t="s">
        <v>36</v>
      </c>
      <c r="C56" s="30">
        <v>0.23299028871009242</v>
      </c>
      <c r="D56" s="30">
        <v>5.2961398006623563E-2</v>
      </c>
      <c r="E56" s="30">
        <v>5.3476017023734453E-2</v>
      </c>
      <c r="F56" s="30">
        <v>6.3318939062759719E-2</v>
      </c>
      <c r="G56" s="30">
        <v>6.2707675193760318E-2</v>
      </c>
      <c r="H56" s="30">
        <v>6.419228891802671E-2</v>
      </c>
      <c r="I56" s="30">
        <v>6.0453007876847008E-2</v>
      </c>
      <c r="J56" s="30">
        <v>5.6946430072075178E-2</v>
      </c>
      <c r="K56" s="30">
        <v>5.1390677714433286E-2</v>
      </c>
      <c r="L56" s="30">
        <v>5.2286978918361655E-2</v>
      </c>
      <c r="M56" s="30">
        <v>5.0077615344590723E-2</v>
      </c>
      <c r="N56" s="30">
        <v>5.2928049890654118E-2</v>
      </c>
      <c r="O56" s="30">
        <v>4.9673716191730874E-2</v>
      </c>
      <c r="P56" s="30">
        <v>4.6612365215432362E-2</v>
      </c>
      <c r="Q56" s="30">
        <v>5.0038641105344124E-2</v>
      </c>
      <c r="R56" s="30">
        <v>5.1184489968392831E-2</v>
      </c>
      <c r="S56" s="30">
        <v>4.6823408439684008E-2</v>
      </c>
      <c r="T56" s="30">
        <v>4.5104208281756132E-2</v>
      </c>
      <c r="U56" s="30">
        <v>4.3701624213817264E-2</v>
      </c>
      <c r="V56" s="30">
        <v>4.1810515014748063E-2</v>
      </c>
      <c r="W56" s="30">
        <v>8.5478873941745137E-2</v>
      </c>
      <c r="X56" s="30">
        <v>0.1388912437190972</v>
      </c>
      <c r="Y56" s="30">
        <v>0.13689963918768089</v>
      </c>
      <c r="Z56" s="30">
        <v>0.14817304600403952</v>
      </c>
      <c r="AA56" s="30">
        <v>0.14570823674205999</v>
      </c>
      <c r="AB56" s="30">
        <v>0.14350282357509142</v>
      </c>
      <c r="AC56" s="30">
        <v>0.14380338513321328</v>
      </c>
      <c r="AD56" s="30">
        <v>0.13518520275781182</v>
      </c>
      <c r="AE56" s="30">
        <v>0.12991919170832281</v>
      </c>
    </row>
    <row r="57" spans="1:31" s="28" customFormat="1">
      <c r="A57" s="29" t="s">
        <v>132</v>
      </c>
      <c r="B57" s="29" t="s">
        <v>73</v>
      </c>
      <c r="C57" s="30" t="s">
        <v>169</v>
      </c>
      <c r="D57" s="30" t="s">
        <v>169</v>
      </c>
      <c r="E57" s="30" t="s">
        <v>169</v>
      </c>
      <c r="F57" s="30" t="s">
        <v>169</v>
      </c>
      <c r="G57" s="30" t="s">
        <v>169</v>
      </c>
      <c r="H57" s="30" t="s">
        <v>169</v>
      </c>
      <c r="I57" s="30" t="s">
        <v>169</v>
      </c>
      <c r="J57" s="30" t="s">
        <v>169</v>
      </c>
      <c r="K57" s="30" t="s">
        <v>169</v>
      </c>
      <c r="L57" s="30" t="s">
        <v>169</v>
      </c>
      <c r="M57" s="30" t="s">
        <v>169</v>
      </c>
      <c r="N57" s="30" t="s">
        <v>169</v>
      </c>
      <c r="O57" s="30" t="s">
        <v>169</v>
      </c>
      <c r="P57" s="30" t="s">
        <v>169</v>
      </c>
      <c r="Q57" s="30" t="s">
        <v>169</v>
      </c>
      <c r="R57" s="30" t="s">
        <v>169</v>
      </c>
      <c r="S57" s="30">
        <v>0.27628455313685568</v>
      </c>
      <c r="T57" s="30">
        <v>0.27922815732318895</v>
      </c>
      <c r="U57" s="30">
        <v>0.28934008096126018</v>
      </c>
      <c r="V57" s="30">
        <v>0.27268756565583391</v>
      </c>
      <c r="W57" s="30">
        <v>0.27865253007823976</v>
      </c>
      <c r="X57" s="30">
        <v>0.2704828494481652</v>
      </c>
      <c r="Y57" s="30">
        <v>0.25124492246468222</v>
      </c>
      <c r="Z57" s="30">
        <v>0.25867427678123622</v>
      </c>
      <c r="AA57" s="30">
        <v>0.2669587916803034</v>
      </c>
      <c r="AB57" s="30">
        <v>0.2636278608423398</v>
      </c>
      <c r="AC57" s="30">
        <v>0.2705471188566077</v>
      </c>
      <c r="AD57" s="30">
        <v>0.24942401800533145</v>
      </c>
      <c r="AE57" s="30">
        <v>0.24065499448735619</v>
      </c>
    </row>
    <row r="58" spans="1:31" s="28" customFormat="1">
      <c r="A58" s="29" t="s">
        <v>132</v>
      </c>
      <c r="B58" s="29" t="s">
        <v>56</v>
      </c>
      <c r="C58" s="30">
        <v>8.5136708963143348E-2</v>
      </c>
      <c r="D58" s="30">
        <v>9.3786791153078752E-2</v>
      </c>
      <c r="E58" s="30">
        <v>8.9884035131537462E-2</v>
      </c>
      <c r="F58" s="30">
        <v>0.10579543008719389</v>
      </c>
      <c r="G58" s="30">
        <v>0.10969832694154771</v>
      </c>
      <c r="H58" s="30">
        <v>0.10699862379219259</v>
      </c>
      <c r="I58" s="30">
        <v>9.7101869596052465E-2</v>
      </c>
      <c r="J58" s="30">
        <v>9.082679278259323E-2</v>
      </c>
      <c r="K58" s="30">
        <v>8.280264384408545E-2</v>
      </c>
      <c r="L58" s="30">
        <v>8.2598590509021269E-2</v>
      </c>
      <c r="M58" s="30">
        <v>8.107611154752388E-2</v>
      </c>
      <c r="N58" s="30">
        <v>8.3416415390613743E-2</v>
      </c>
      <c r="O58" s="30">
        <v>8.2516331633475645E-2</v>
      </c>
      <c r="P58" s="30">
        <v>7.6503840182181496E-2</v>
      </c>
      <c r="Q58" s="30">
        <v>7.9511332189130715E-2</v>
      </c>
      <c r="R58" s="30">
        <v>7.7825075359031284E-2</v>
      </c>
      <c r="S58" s="30">
        <v>7.0842654786781492E-2</v>
      </c>
      <c r="T58" s="30">
        <v>6.9100254813796613E-2</v>
      </c>
      <c r="U58" s="30">
        <v>6.5132523314101146E-2</v>
      </c>
      <c r="V58" s="30">
        <v>6.2450543399839097E-2</v>
      </c>
      <c r="W58" s="30">
        <v>5.8435621702313569E-2</v>
      </c>
      <c r="X58" s="30">
        <v>5.7243990900683404E-2</v>
      </c>
      <c r="Y58" s="30">
        <v>5.3673670292717517E-2</v>
      </c>
      <c r="Z58" s="30">
        <v>5.8183991365300392E-2</v>
      </c>
      <c r="AA58" s="30">
        <v>5.5444397620136428E-2</v>
      </c>
      <c r="AB58" s="30">
        <v>5.3687269066180862E-2</v>
      </c>
      <c r="AC58" s="30">
        <v>5.3595563025095813E-2</v>
      </c>
      <c r="AD58" s="30">
        <v>4.9172871997103372E-2</v>
      </c>
      <c r="AE58" s="30">
        <v>4.3119746616330876E-2</v>
      </c>
    </row>
    <row r="60" spans="1:31" s="28" customFormat="1"/>
    <row r="61" spans="1:31" s="28" customFormat="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s="28" customFormat="1">
      <c r="A62" s="29" t="s">
        <v>133</v>
      </c>
      <c r="B62" s="29" t="s">
        <v>64</v>
      </c>
      <c r="C62" s="30" t="s">
        <v>169</v>
      </c>
      <c r="D62" s="30" t="s">
        <v>169</v>
      </c>
      <c r="E62" s="30" t="s">
        <v>169</v>
      </c>
      <c r="F62" s="30" t="s">
        <v>169</v>
      </c>
      <c r="G62" s="30" t="s">
        <v>169</v>
      </c>
      <c r="H62" s="30" t="s">
        <v>169</v>
      </c>
      <c r="I62" s="30" t="s">
        <v>169</v>
      </c>
      <c r="J62" s="30" t="s">
        <v>169</v>
      </c>
      <c r="K62" s="30" t="s">
        <v>169</v>
      </c>
      <c r="L62" s="30" t="s">
        <v>169</v>
      </c>
      <c r="M62" s="30" t="s">
        <v>169</v>
      </c>
      <c r="N62" s="30" t="s">
        <v>169</v>
      </c>
      <c r="O62" s="30" t="s">
        <v>169</v>
      </c>
      <c r="P62" s="30" t="s">
        <v>169</v>
      </c>
      <c r="Q62" s="30" t="s">
        <v>169</v>
      </c>
      <c r="R62" s="30" t="s">
        <v>169</v>
      </c>
      <c r="S62" s="30" t="s">
        <v>169</v>
      </c>
      <c r="T62" s="30" t="s">
        <v>169</v>
      </c>
      <c r="U62" s="30" t="s">
        <v>169</v>
      </c>
      <c r="V62" s="30" t="s">
        <v>169</v>
      </c>
      <c r="W62" s="30" t="s">
        <v>169</v>
      </c>
      <c r="X62" s="30" t="s">
        <v>169</v>
      </c>
      <c r="Y62" s="30" t="s">
        <v>169</v>
      </c>
      <c r="Z62" s="30" t="s">
        <v>169</v>
      </c>
      <c r="AA62" s="30" t="s">
        <v>169</v>
      </c>
      <c r="AB62" s="30" t="s">
        <v>169</v>
      </c>
      <c r="AC62" s="30" t="s">
        <v>169</v>
      </c>
      <c r="AD62" s="30" t="s">
        <v>169</v>
      </c>
      <c r="AE62" s="30" t="s">
        <v>169</v>
      </c>
    </row>
    <row r="63" spans="1:31" s="28" customFormat="1">
      <c r="A63" s="29" t="s">
        <v>133</v>
      </c>
      <c r="B63" s="29" t="s">
        <v>71</v>
      </c>
      <c r="C63" s="30" t="s">
        <v>169</v>
      </c>
      <c r="D63" s="30" t="s">
        <v>169</v>
      </c>
      <c r="E63" s="30" t="s">
        <v>169</v>
      </c>
      <c r="F63" s="30" t="s">
        <v>169</v>
      </c>
      <c r="G63" s="30" t="s">
        <v>169</v>
      </c>
      <c r="H63" s="30" t="s">
        <v>169</v>
      </c>
      <c r="I63" s="30" t="s">
        <v>169</v>
      </c>
      <c r="J63" s="30" t="s">
        <v>169</v>
      </c>
      <c r="K63" s="30" t="s">
        <v>169</v>
      </c>
      <c r="L63" s="30" t="s">
        <v>169</v>
      </c>
      <c r="M63" s="30" t="s">
        <v>169</v>
      </c>
      <c r="N63" s="30" t="s">
        <v>169</v>
      </c>
      <c r="O63" s="30" t="s">
        <v>169</v>
      </c>
      <c r="P63" s="30" t="s">
        <v>169</v>
      </c>
      <c r="Q63" s="30" t="s">
        <v>169</v>
      </c>
      <c r="R63" s="30" t="s">
        <v>169</v>
      </c>
      <c r="S63" s="30" t="s">
        <v>169</v>
      </c>
      <c r="T63" s="30" t="s">
        <v>169</v>
      </c>
      <c r="U63" s="30" t="s">
        <v>169</v>
      </c>
      <c r="V63" s="30" t="s">
        <v>169</v>
      </c>
      <c r="W63" s="30" t="s">
        <v>169</v>
      </c>
      <c r="X63" s="30" t="s">
        <v>169</v>
      </c>
      <c r="Y63" s="30" t="s">
        <v>169</v>
      </c>
      <c r="Z63" s="30" t="s">
        <v>169</v>
      </c>
      <c r="AA63" s="30" t="s">
        <v>169</v>
      </c>
      <c r="AB63" s="30" t="s">
        <v>169</v>
      </c>
      <c r="AC63" s="30" t="s">
        <v>169</v>
      </c>
      <c r="AD63" s="30" t="s">
        <v>169</v>
      </c>
      <c r="AE63" s="30" t="s">
        <v>169</v>
      </c>
    </row>
    <row r="64" spans="1:31" s="28" customFormat="1">
      <c r="A64" s="29" t="s">
        <v>133</v>
      </c>
      <c r="B64" s="29" t="s">
        <v>20</v>
      </c>
      <c r="C64" s="30">
        <v>0.17949788270813113</v>
      </c>
      <c r="D64" s="30">
        <v>0.1794978826908431</v>
      </c>
      <c r="E64" s="30">
        <v>0.12372351677042624</v>
      </c>
      <c r="F64" s="30">
        <v>9.7000001156703652E-2</v>
      </c>
      <c r="G64" s="30">
        <v>9.7000001244223616E-2</v>
      </c>
      <c r="H64" s="30">
        <v>9.7000001198329758E-2</v>
      </c>
      <c r="I64" s="30">
        <v>9.7265760754601596E-2</v>
      </c>
      <c r="J64" s="30">
        <v>9.700000194434942E-2</v>
      </c>
      <c r="K64" s="30">
        <v>9.7000001934249375E-2</v>
      </c>
      <c r="L64" s="30">
        <v>9.7000002126945178E-2</v>
      </c>
      <c r="M64" s="30">
        <v>9.7265761813781715E-2</v>
      </c>
      <c r="N64" s="30">
        <v>0.19743249679933986</v>
      </c>
      <c r="O64" s="30">
        <v>0.1874720778231595</v>
      </c>
      <c r="P64" s="30">
        <v>0.2461283152954778</v>
      </c>
      <c r="Q64" s="30">
        <v>0.15888498166515524</v>
      </c>
      <c r="R64" s="30">
        <v>0.18516148132657034</v>
      </c>
      <c r="S64" s="30" t="s">
        <v>169</v>
      </c>
      <c r="T64" s="30" t="s">
        <v>169</v>
      </c>
      <c r="U64" s="30" t="s">
        <v>169</v>
      </c>
      <c r="V64" s="30" t="s">
        <v>169</v>
      </c>
      <c r="W64" s="30" t="s">
        <v>169</v>
      </c>
      <c r="X64" s="30" t="s">
        <v>169</v>
      </c>
      <c r="Y64" s="30" t="s">
        <v>169</v>
      </c>
      <c r="Z64" s="30" t="s">
        <v>169</v>
      </c>
      <c r="AA64" s="30" t="s">
        <v>169</v>
      </c>
      <c r="AB64" s="30" t="s">
        <v>169</v>
      </c>
      <c r="AC64" s="30" t="s">
        <v>169</v>
      </c>
      <c r="AD64" s="30" t="s">
        <v>169</v>
      </c>
      <c r="AE64" s="30" t="s">
        <v>169</v>
      </c>
    </row>
    <row r="65" spans="1:31" s="28" customFormat="1">
      <c r="A65" s="29" t="s">
        <v>133</v>
      </c>
      <c r="B65" s="29" t="s">
        <v>32</v>
      </c>
      <c r="C65" s="30">
        <v>9.359960045662101E-2</v>
      </c>
      <c r="D65" s="30">
        <v>9.6278691495433805E-2</v>
      </c>
      <c r="E65" s="30">
        <v>9.2491315639269406E-2</v>
      </c>
      <c r="F65" s="30">
        <v>1.1639999999999987E-2</v>
      </c>
      <c r="G65" s="30">
        <v>1.1639999999999987E-2</v>
      </c>
      <c r="H65" s="30">
        <v>1.1639999999999987E-2</v>
      </c>
      <c r="I65" s="30">
        <v>1.1671890696347033E-2</v>
      </c>
      <c r="J65" s="30">
        <v>1.1639999999999987E-2</v>
      </c>
      <c r="K65" s="30">
        <v>1.1639999999999987E-2</v>
      </c>
      <c r="L65" s="30">
        <v>1.1639999999999987E-2</v>
      </c>
      <c r="M65" s="30">
        <v>1.1671890696347033E-2</v>
      </c>
      <c r="N65" s="30">
        <v>2.523469320776256E-2</v>
      </c>
      <c r="O65" s="30">
        <v>1.6252329337899402E-2</v>
      </c>
      <c r="P65" s="30">
        <v>3.6647665525114156E-2</v>
      </c>
      <c r="Q65" s="30" t="s">
        <v>169</v>
      </c>
      <c r="R65" s="30" t="s">
        <v>169</v>
      </c>
      <c r="S65" s="30" t="s">
        <v>169</v>
      </c>
      <c r="T65" s="30" t="s">
        <v>169</v>
      </c>
      <c r="U65" s="30" t="s">
        <v>169</v>
      </c>
      <c r="V65" s="30" t="s">
        <v>169</v>
      </c>
      <c r="W65" s="30" t="s">
        <v>169</v>
      </c>
      <c r="X65" s="30" t="s">
        <v>169</v>
      </c>
      <c r="Y65" s="30" t="s">
        <v>169</v>
      </c>
      <c r="Z65" s="30" t="s">
        <v>169</v>
      </c>
      <c r="AA65" s="30" t="s">
        <v>169</v>
      </c>
      <c r="AB65" s="30" t="s">
        <v>169</v>
      </c>
      <c r="AC65" s="30" t="s">
        <v>169</v>
      </c>
      <c r="AD65" s="30" t="s">
        <v>169</v>
      </c>
      <c r="AE65" s="30" t="s">
        <v>169</v>
      </c>
    </row>
    <row r="66" spans="1:31" s="28" customFormat="1">
      <c r="A66" s="29" t="s">
        <v>133</v>
      </c>
      <c r="B66" s="29" t="s">
        <v>66</v>
      </c>
      <c r="C66" s="30">
        <v>3.6909688661633158E-3</v>
      </c>
      <c r="D66" s="30">
        <v>1.961850270975808E-3</v>
      </c>
      <c r="E66" s="30">
        <v>7.6833768149076088E-3</v>
      </c>
      <c r="F66" s="30">
        <v>1.0855143888218073E-3</v>
      </c>
      <c r="G66" s="30">
        <v>6.2773424292611999E-4</v>
      </c>
      <c r="H66" s="30">
        <v>1.3914084055031096E-3</v>
      </c>
      <c r="I66" s="30">
        <v>6.1803303626044781E-4</v>
      </c>
      <c r="J66" s="30">
        <v>1.3573592418790808E-3</v>
      </c>
      <c r="K66" s="30">
        <v>1.1549281095963747E-4</v>
      </c>
      <c r="L66" s="30">
        <v>5.7545762365913652E-4</v>
      </c>
      <c r="M66" s="30">
        <v>2.703381740260953E-4</v>
      </c>
      <c r="N66" s="30">
        <v>2.6255625961005599E-2</v>
      </c>
      <c r="O66" s="30">
        <v>1.9705264625140322E-2</v>
      </c>
      <c r="P66" s="30">
        <v>4.7288374674581884E-2</v>
      </c>
      <c r="Q66" s="30">
        <v>3.1394349033458918E-2</v>
      </c>
      <c r="R66" s="30">
        <v>3.3415358769004234E-2</v>
      </c>
      <c r="S66" s="30">
        <v>0.1035644828681848</v>
      </c>
      <c r="T66" s="30">
        <v>0.12037544553955581</v>
      </c>
      <c r="U66" s="30">
        <v>0.14094024864040888</v>
      </c>
      <c r="V66" s="30">
        <v>0.1312596304461027</v>
      </c>
      <c r="W66" s="30">
        <v>0.12422684771189869</v>
      </c>
      <c r="X66" s="30">
        <v>0.15217700586892849</v>
      </c>
      <c r="Y66" s="30">
        <v>0.18604497928649671</v>
      </c>
      <c r="Z66" s="30">
        <v>6.9587533747394487E-2</v>
      </c>
      <c r="AA66" s="30">
        <v>7.3215650664539569E-2</v>
      </c>
      <c r="AB66" s="30">
        <v>7.3800689546981602E-2</v>
      </c>
      <c r="AC66" s="30">
        <v>0.10500655152117175</v>
      </c>
      <c r="AD66" s="30">
        <v>0.1426815233713995</v>
      </c>
      <c r="AE66" s="30">
        <v>0.14463208763761126</v>
      </c>
    </row>
    <row r="67" spans="1:31" s="28" customFormat="1">
      <c r="A67" s="29" t="s">
        <v>133</v>
      </c>
      <c r="B67" s="29" t="s">
        <v>65</v>
      </c>
      <c r="C67" s="30" t="s">
        <v>169</v>
      </c>
      <c r="D67" s="30" t="s">
        <v>169</v>
      </c>
      <c r="E67" s="30" t="s">
        <v>169</v>
      </c>
      <c r="F67" s="30" t="s">
        <v>169</v>
      </c>
      <c r="G67" s="30" t="s">
        <v>169</v>
      </c>
      <c r="H67" s="30" t="s">
        <v>169</v>
      </c>
      <c r="I67" s="30" t="s">
        <v>169</v>
      </c>
      <c r="J67" s="30" t="s">
        <v>169</v>
      </c>
      <c r="K67" s="30" t="s">
        <v>169</v>
      </c>
      <c r="L67" s="30" t="s">
        <v>169</v>
      </c>
      <c r="M67" s="30" t="s">
        <v>169</v>
      </c>
      <c r="N67" s="30" t="s">
        <v>169</v>
      </c>
      <c r="O67" s="30" t="s">
        <v>169</v>
      </c>
      <c r="P67" s="30" t="s">
        <v>169</v>
      </c>
      <c r="Q67" s="30" t="s">
        <v>169</v>
      </c>
      <c r="R67" s="30" t="s">
        <v>169</v>
      </c>
      <c r="S67" s="30" t="s">
        <v>169</v>
      </c>
      <c r="T67" s="30" t="s">
        <v>169</v>
      </c>
      <c r="U67" s="30" t="s">
        <v>169</v>
      </c>
      <c r="V67" s="30" t="s">
        <v>169</v>
      </c>
      <c r="W67" s="30" t="s">
        <v>169</v>
      </c>
      <c r="X67" s="30" t="s">
        <v>169</v>
      </c>
      <c r="Y67" s="30" t="s">
        <v>169</v>
      </c>
      <c r="Z67" s="30" t="s">
        <v>169</v>
      </c>
      <c r="AA67" s="30" t="s">
        <v>169</v>
      </c>
      <c r="AB67" s="30" t="s">
        <v>169</v>
      </c>
      <c r="AC67" s="30" t="s">
        <v>169</v>
      </c>
      <c r="AD67" s="30" t="s">
        <v>169</v>
      </c>
      <c r="AE67" s="30" t="s">
        <v>169</v>
      </c>
    </row>
    <row r="68" spans="1:31" s="28" customFormat="1">
      <c r="A68" s="29" t="s">
        <v>133</v>
      </c>
      <c r="B68" s="29" t="s">
        <v>69</v>
      </c>
      <c r="C68" s="30">
        <v>0.34879065793173258</v>
      </c>
      <c r="D68" s="30">
        <v>0.34460859000052024</v>
      </c>
      <c r="E68" s="30">
        <v>0.3054470057361578</v>
      </c>
      <c r="F68" s="30">
        <v>0.33886890013111609</v>
      </c>
      <c r="G68" s="30">
        <v>0.33049726157788462</v>
      </c>
      <c r="H68" s="30">
        <v>0.36465769827033662</v>
      </c>
      <c r="I68" s="30">
        <v>0.36935377674237352</v>
      </c>
      <c r="J68" s="30">
        <v>0.34572957784422842</v>
      </c>
      <c r="K68" s="30">
        <v>0.33742789172408044</v>
      </c>
      <c r="L68" s="30">
        <v>0.34203626443179924</v>
      </c>
      <c r="M68" s="30">
        <v>0.3603556221898136</v>
      </c>
      <c r="N68" s="30">
        <v>0.32615353508822287</v>
      </c>
      <c r="O68" s="30">
        <v>0.33152074406695303</v>
      </c>
      <c r="P68" s="30">
        <v>0.31670836641438393</v>
      </c>
      <c r="Q68" s="30">
        <v>0.35670997411628996</v>
      </c>
      <c r="R68" s="30">
        <v>0.35757492958975712</v>
      </c>
      <c r="S68" s="30">
        <v>0.35013258337381381</v>
      </c>
      <c r="T68" s="30">
        <v>0.35712399411989254</v>
      </c>
      <c r="U68" s="30">
        <v>0.35862849422468929</v>
      </c>
      <c r="V68" s="30">
        <v>0.37700587529849633</v>
      </c>
      <c r="W68" s="30">
        <v>0.34069098631714118</v>
      </c>
      <c r="X68" s="30">
        <v>0.32624719161879834</v>
      </c>
      <c r="Y68" s="30">
        <v>0.30851526053127531</v>
      </c>
      <c r="Z68" s="30">
        <v>0.34757138499177426</v>
      </c>
      <c r="AA68" s="30">
        <v>0.34749300360504248</v>
      </c>
      <c r="AB68" s="30">
        <v>0.33915876910650122</v>
      </c>
      <c r="AC68" s="30">
        <v>0.34324722584382594</v>
      </c>
      <c r="AD68" s="30">
        <v>0.32069501918618132</v>
      </c>
      <c r="AE68" s="30">
        <v>0.33595030995657477</v>
      </c>
    </row>
    <row r="69" spans="1:31" s="28" customFormat="1">
      <c r="A69" s="29" t="s">
        <v>133</v>
      </c>
      <c r="B69" s="29" t="s">
        <v>68</v>
      </c>
      <c r="C69" s="30">
        <v>0.30629108931309063</v>
      </c>
      <c r="D69" s="30">
        <v>0.29098961973583931</v>
      </c>
      <c r="E69" s="30">
        <v>0.29369111518654012</v>
      </c>
      <c r="F69" s="30">
        <v>0.28194401847333034</v>
      </c>
      <c r="G69" s="30">
        <v>0.27508561690442668</v>
      </c>
      <c r="H69" s="30">
        <v>0.28163112132946233</v>
      </c>
      <c r="I69" s="30">
        <v>0.290346528288626</v>
      </c>
      <c r="J69" s="30">
        <v>0.27606687579780165</v>
      </c>
      <c r="K69" s="30">
        <v>0.28770129635081537</v>
      </c>
      <c r="L69" s="30">
        <v>0.29025722891120792</v>
      </c>
      <c r="M69" s="30">
        <v>0.29150741725819934</v>
      </c>
      <c r="N69" s="30">
        <v>0.29611880796388379</v>
      </c>
      <c r="O69" s="30">
        <v>0.28185973978403184</v>
      </c>
      <c r="P69" s="30">
        <v>0.27512080861742205</v>
      </c>
      <c r="Q69" s="30">
        <v>0.2820597193926252</v>
      </c>
      <c r="R69" s="30">
        <v>0.28986271460749047</v>
      </c>
      <c r="S69" s="30">
        <v>0.27605727843418904</v>
      </c>
      <c r="T69" s="30">
        <v>0.28785798546219676</v>
      </c>
      <c r="U69" s="30">
        <v>0.29070612966442005</v>
      </c>
      <c r="V69" s="30">
        <v>0.27753938832597719</v>
      </c>
      <c r="W69" s="30">
        <v>0.28232845224920661</v>
      </c>
      <c r="X69" s="30">
        <v>0.25470055954573967</v>
      </c>
      <c r="Y69" s="30">
        <v>0.23506051280281695</v>
      </c>
      <c r="Z69" s="30">
        <v>0.23603835442525486</v>
      </c>
      <c r="AA69" s="30">
        <v>0.22936315900532739</v>
      </c>
      <c r="AB69" s="30">
        <v>0.20450064814536806</v>
      </c>
      <c r="AC69" s="30">
        <v>0.19898101858300923</v>
      </c>
      <c r="AD69" s="30">
        <v>0.18572035064162806</v>
      </c>
      <c r="AE69" s="30">
        <v>0.19505253611338591</v>
      </c>
    </row>
    <row r="70" spans="1:31" s="28" customFormat="1">
      <c r="A70" s="29" t="s">
        <v>133</v>
      </c>
      <c r="B70" s="29" t="s">
        <v>36</v>
      </c>
      <c r="C70" s="30">
        <v>5.7589438916212821E-2</v>
      </c>
      <c r="D70" s="30">
        <v>5.9183016141274081E-2</v>
      </c>
      <c r="E70" s="30">
        <v>6.258682105644113E-2</v>
      </c>
      <c r="F70" s="30">
        <v>6.6841339899283328E-2</v>
      </c>
      <c r="G70" s="30">
        <v>6.6015396929823472E-2</v>
      </c>
      <c r="H70" s="30">
        <v>6.7065793595525655E-2</v>
      </c>
      <c r="I70" s="30">
        <v>6.1835242370731708E-2</v>
      </c>
      <c r="J70" s="30">
        <v>5.9841477845895982E-2</v>
      </c>
      <c r="K70" s="30">
        <v>5.252607711022942E-2</v>
      </c>
      <c r="L70" s="30">
        <v>6.0849597828134386E-2</v>
      </c>
      <c r="M70" s="30">
        <v>5.9434617889347688E-2</v>
      </c>
      <c r="N70" s="30">
        <v>6.0430619969589039E-2</v>
      </c>
      <c r="O70" s="30">
        <v>6.1055422115636013E-2</v>
      </c>
      <c r="P70" s="30">
        <v>5.1885061851430742E-2</v>
      </c>
      <c r="Q70" s="30">
        <v>5.5492768016961527E-2</v>
      </c>
      <c r="R70" s="30">
        <v>5.6864163423531872E-2</v>
      </c>
      <c r="S70" s="30">
        <v>5.3889068856019649E-2</v>
      </c>
      <c r="T70" s="30">
        <v>5.3476888849319372E-2</v>
      </c>
      <c r="U70" s="30">
        <v>0.11771959657773499</v>
      </c>
      <c r="V70" s="30">
        <v>0.11228641673489999</v>
      </c>
      <c r="W70" s="30">
        <v>0.12304812097182916</v>
      </c>
      <c r="X70" s="30">
        <v>0.12243580188710376</v>
      </c>
      <c r="Y70" s="30">
        <v>0.12027466931688124</v>
      </c>
      <c r="Z70" s="30">
        <v>0.12508157347627216</v>
      </c>
      <c r="AA70" s="30">
        <v>0.12686080594369692</v>
      </c>
      <c r="AB70" s="30">
        <v>0.1236891097825966</v>
      </c>
      <c r="AC70" s="30">
        <v>0.12233084266157847</v>
      </c>
      <c r="AD70" s="30">
        <v>0.1199864244542241</v>
      </c>
      <c r="AE70" s="30">
        <v>0.11384975390880823</v>
      </c>
    </row>
    <row r="71" spans="1:31" s="28" customFormat="1">
      <c r="A71" s="29" t="s">
        <v>133</v>
      </c>
      <c r="B71" s="29" t="s">
        <v>73</v>
      </c>
      <c r="C71" s="30" t="s">
        <v>169</v>
      </c>
      <c r="D71" s="30" t="s">
        <v>169</v>
      </c>
      <c r="E71" s="30" t="s">
        <v>169</v>
      </c>
      <c r="F71" s="30" t="s">
        <v>169</v>
      </c>
      <c r="G71" s="30" t="s">
        <v>169</v>
      </c>
      <c r="H71" s="30" t="s">
        <v>169</v>
      </c>
      <c r="I71" s="30" t="s">
        <v>169</v>
      </c>
      <c r="J71" s="30" t="s">
        <v>169</v>
      </c>
      <c r="K71" s="30" t="s">
        <v>169</v>
      </c>
      <c r="L71" s="30" t="s">
        <v>169</v>
      </c>
      <c r="M71" s="30" t="s">
        <v>169</v>
      </c>
      <c r="N71" s="30" t="s">
        <v>169</v>
      </c>
      <c r="O71" s="30" t="s">
        <v>169</v>
      </c>
      <c r="P71" s="30" t="s">
        <v>169</v>
      </c>
      <c r="Q71" s="30" t="s">
        <v>169</v>
      </c>
      <c r="R71" s="30" t="s">
        <v>169</v>
      </c>
      <c r="S71" s="30" t="s">
        <v>169</v>
      </c>
      <c r="T71" s="30" t="s">
        <v>169</v>
      </c>
      <c r="U71" s="30" t="s">
        <v>169</v>
      </c>
      <c r="V71" s="30" t="s">
        <v>169</v>
      </c>
      <c r="W71" s="30" t="s">
        <v>169</v>
      </c>
      <c r="X71" s="30" t="s">
        <v>169</v>
      </c>
      <c r="Y71" s="30" t="s">
        <v>169</v>
      </c>
      <c r="Z71" s="30" t="s">
        <v>169</v>
      </c>
      <c r="AA71" s="30" t="s">
        <v>169</v>
      </c>
      <c r="AB71" s="30" t="s">
        <v>169</v>
      </c>
      <c r="AC71" s="30" t="s">
        <v>169</v>
      </c>
      <c r="AD71" s="30" t="s">
        <v>169</v>
      </c>
      <c r="AE71" s="30" t="s">
        <v>169</v>
      </c>
    </row>
    <row r="72" spans="1:31" s="28" customFormat="1">
      <c r="A72" s="29" t="s">
        <v>133</v>
      </c>
      <c r="B72" s="29" t="s">
        <v>56</v>
      </c>
      <c r="C72" s="30">
        <v>9.5796905154471479E-2</v>
      </c>
      <c r="D72" s="30">
        <v>0.1025889448373806</v>
      </c>
      <c r="E72" s="30">
        <v>0.10564146553246803</v>
      </c>
      <c r="F72" s="30">
        <v>0.10545090489417781</v>
      </c>
      <c r="G72" s="30">
        <v>0.10607413567595031</v>
      </c>
      <c r="H72" s="30">
        <v>0.10215525496325677</v>
      </c>
      <c r="I72" s="30">
        <v>9.3792742932331891E-2</v>
      </c>
      <c r="J72" s="30">
        <v>9.0640845415484436E-2</v>
      </c>
      <c r="K72" s="30">
        <v>7.9273516949379563E-2</v>
      </c>
      <c r="L72" s="30">
        <v>8.0163494886731579E-2</v>
      </c>
      <c r="M72" s="30">
        <v>7.9908726723155035E-2</v>
      </c>
      <c r="N72" s="30">
        <v>7.9943169142306716E-2</v>
      </c>
      <c r="O72" s="30">
        <v>7.7983805142740323E-2</v>
      </c>
      <c r="P72" s="30">
        <v>7.1557161302180441E-2</v>
      </c>
      <c r="Q72" s="30">
        <v>7.6633145527289379E-2</v>
      </c>
      <c r="R72" s="30">
        <v>7.357624318425561E-2</v>
      </c>
      <c r="S72" s="30">
        <v>7.0509399958806548E-2</v>
      </c>
      <c r="T72" s="30">
        <v>6.7504323421471807E-2</v>
      </c>
      <c r="U72" s="30">
        <v>5.9706030007823846E-2</v>
      </c>
      <c r="V72" s="30">
        <v>5.5095267886957511E-2</v>
      </c>
      <c r="W72" s="30">
        <v>4.9596538801926819E-2</v>
      </c>
      <c r="X72" s="30">
        <v>5.0148162119247754E-2</v>
      </c>
      <c r="Y72" s="30">
        <v>4.8024950232386704E-2</v>
      </c>
      <c r="Z72" s="30">
        <v>5.1494115486588637E-2</v>
      </c>
      <c r="AA72" s="30">
        <v>5.0049609079117638E-2</v>
      </c>
      <c r="AB72" s="30">
        <v>4.8172376459636623E-2</v>
      </c>
      <c r="AC72" s="30">
        <v>4.6833467556617381E-2</v>
      </c>
      <c r="AD72" s="30">
        <v>4.6145373402096013E-2</v>
      </c>
      <c r="AE72" s="30">
        <v>3.9456707366895834E-2</v>
      </c>
    </row>
    <row r="74" spans="1:31" s="28" customFormat="1"/>
    <row r="75" spans="1:31" s="28" customFormat="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s="28" customFormat="1">
      <c r="A76" s="29" t="s">
        <v>134</v>
      </c>
      <c r="B76" s="29" t="s">
        <v>64</v>
      </c>
      <c r="C76" s="30" t="s">
        <v>169</v>
      </c>
      <c r="D76" s="30" t="s">
        <v>169</v>
      </c>
      <c r="E76" s="30" t="s">
        <v>169</v>
      </c>
      <c r="F76" s="30" t="s">
        <v>169</v>
      </c>
      <c r="G76" s="30" t="s">
        <v>169</v>
      </c>
      <c r="H76" s="30" t="s">
        <v>169</v>
      </c>
      <c r="I76" s="30" t="s">
        <v>169</v>
      </c>
      <c r="J76" s="30" t="s">
        <v>169</v>
      </c>
      <c r="K76" s="30" t="s">
        <v>169</v>
      </c>
      <c r="L76" s="30" t="s">
        <v>169</v>
      </c>
      <c r="M76" s="30" t="s">
        <v>169</v>
      </c>
      <c r="N76" s="30" t="s">
        <v>169</v>
      </c>
      <c r="O76" s="30" t="s">
        <v>169</v>
      </c>
      <c r="P76" s="30" t="s">
        <v>169</v>
      </c>
      <c r="Q76" s="30" t="s">
        <v>169</v>
      </c>
      <c r="R76" s="30" t="s">
        <v>169</v>
      </c>
      <c r="S76" s="30" t="s">
        <v>169</v>
      </c>
      <c r="T76" s="30" t="s">
        <v>169</v>
      </c>
      <c r="U76" s="30" t="s">
        <v>169</v>
      </c>
      <c r="V76" s="30" t="s">
        <v>169</v>
      </c>
      <c r="W76" s="30" t="s">
        <v>169</v>
      </c>
      <c r="X76" s="30" t="s">
        <v>169</v>
      </c>
      <c r="Y76" s="30" t="s">
        <v>169</v>
      </c>
      <c r="Z76" s="30" t="s">
        <v>169</v>
      </c>
      <c r="AA76" s="30" t="s">
        <v>169</v>
      </c>
      <c r="AB76" s="30" t="s">
        <v>169</v>
      </c>
      <c r="AC76" s="30" t="s">
        <v>169</v>
      </c>
      <c r="AD76" s="30" t="s">
        <v>169</v>
      </c>
      <c r="AE76" s="30" t="s">
        <v>169</v>
      </c>
    </row>
    <row r="77" spans="1:31" s="28" customFormat="1">
      <c r="A77" s="29" t="s">
        <v>134</v>
      </c>
      <c r="B77" s="29" t="s">
        <v>71</v>
      </c>
      <c r="C77" s="30" t="s">
        <v>169</v>
      </c>
      <c r="D77" s="30" t="s">
        <v>169</v>
      </c>
      <c r="E77" s="30" t="s">
        <v>169</v>
      </c>
      <c r="F77" s="30" t="s">
        <v>169</v>
      </c>
      <c r="G77" s="30" t="s">
        <v>169</v>
      </c>
      <c r="H77" s="30" t="s">
        <v>169</v>
      </c>
      <c r="I77" s="30" t="s">
        <v>169</v>
      </c>
      <c r="J77" s="30" t="s">
        <v>169</v>
      </c>
      <c r="K77" s="30" t="s">
        <v>169</v>
      </c>
      <c r="L77" s="30" t="s">
        <v>169</v>
      </c>
      <c r="M77" s="30" t="s">
        <v>169</v>
      </c>
      <c r="N77" s="30" t="s">
        <v>169</v>
      </c>
      <c r="O77" s="30" t="s">
        <v>169</v>
      </c>
      <c r="P77" s="30" t="s">
        <v>169</v>
      </c>
      <c r="Q77" s="30" t="s">
        <v>169</v>
      </c>
      <c r="R77" s="30" t="s">
        <v>169</v>
      </c>
      <c r="S77" s="30" t="s">
        <v>169</v>
      </c>
      <c r="T77" s="30" t="s">
        <v>169</v>
      </c>
      <c r="U77" s="30" t="s">
        <v>169</v>
      </c>
      <c r="V77" s="30" t="s">
        <v>169</v>
      </c>
      <c r="W77" s="30" t="s">
        <v>169</v>
      </c>
      <c r="X77" s="30" t="s">
        <v>169</v>
      </c>
      <c r="Y77" s="30" t="s">
        <v>169</v>
      </c>
      <c r="Z77" s="30" t="s">
        <v>169</v>
      </c>
      <c r="AA77" s="30" t="s">
        <v>169</v>
      </c>
      <c r="AB77" s="30" t="s">
        <v>169</v>
      </c>
      <c r="AC77" s="30" t="s">
        <v>169</v>
      </c>
      <c r="AD77" s="30" t="s">
        <v>169</v>
      </c>
      <c r="AE77" s="30" t="s">
        <v>169</v>
      </c>
    </row>
    <row r="78" spans="1:31" s="28" customFormat="1">
      <c r="A78" s="29" t="s">
        <v>134</v>
      </c>
      <c r="B78" s="29" t="s">
        <v>20</v>
      </c>
      <c r="C78" s="30">
        <v>9.7317840050930798E-9</v>
      </c>
      <c r="D78" s="30">
        <v>9.6318778538812784E-9</v>
      </c>
      <c r="E78" s="30">
        <v>9.8338097119775201E-9</v>
      </c>
      <c r="F78" s="30">
        <v>9.8384329996487552E-9</v>
      </c>
      <c r="G78" s="30">
        <v>9.7557313619599573E-9</v>
      </c>
      <c r="H78" s="30">
        <v>9.842070600632243E-9</v>
      </c>
      <c r="I78" s="30">
        <v>1.0226123990165085E-8</v>
      </c>
      <c r="J78" s="30">
        <v>1.0618055189673339E-8</v>
      </c>
      <c r="K78" s="30">
        <v>1.1035052796803653E-8</v>
      </c>
      <c r="L78" s="30">
        <v>1.1292764313312258E-8</v>
      </c>
      <c r="M78" s="30">
        <v>1.1291384022655426E-8</v>
      </c>
      <c r="N78" s="30">
        <v>1.1836968190200211E-8</v>
      </c>
      <c r="O78" s="30">
        <v>1.2098879302774851E-8</v>
      </c>
      <c r="P78" s="30">
        <v>1.2461031897611519E-8</v>
      </c>
      <c r="Q78" s="30">
        <v>1.2955374077976817E-8</v>
      </c>
      <c r="R78" s="30">
        <v>1.34245329513523E-8</v>
      </c>
      <c r="S78" s="30">
        <v>1.4056945359149982E-8</v>
      </c>
      <c r="T78" s="30">
        <v>1.4657181353178785E-8</v>
      </c>
      <c r="U78" s="30">
        <v>1.6032669257112747E-8</v>
      </c>
      <c r="V78" s="30">
        <v>1.61467992623814E-8</v>
      </c>
      <c r="W78" s="30">
        <v>1.7461549438004916E-8</v>
      </c>
      <c r="X78" s="30">
        <v>1.7700951659641726E-8</v>
      </c>
      <c r="Y78" s="30">
        <v>1.8509728442219882E-8</v>
      </c>
      <c r="Z78" s="30">
        <v>1.9302124495082542E-8</v>
      </c>
      <c r="AA78" s="30">
        <v>2.0151241438356164E-8</v>
      </c>
      <c r="AB78" s="30">
        <v>2.1169597383210395E-8</v>
      </c>
      <c r="AC78" s="30">
        <v>2.2226453832982089E-8</v>
      </c>
      <c r="AD78" s="30">
        <v>2.3546542961889654E-8</v>
      </c>
      <c r="AE78" s="30">
        <v>2.4260965489989459E-8</v>
      </c>
    </row>
    <row r="79" spans="1:31" s="28" customFormat="1">
      <c r="A79" s="29" t="s">
        <v>134</v>
      </c>
      <c r="B79" s="29" t="s">
        <v>32</v>
      </c>
      <c r="C79" s="30" t="s">
        <v>169</v>
      </c>
      <c r="D79" s="30" t="s">
        <v>169</v>
      </c>
      <c r="E79" s="30" t="s">
        <v>169</v>
      </c>
      <c r="F79" s="30" t="s">
        <v>169</v>
      </c>
      <c r="G79" s="30" t="s">
        <v>169</v>
      </c>
      <c r="H79" s="30" t="s">
        <v>169</v>
      </c>
      <c r="I79" s="30" t="s">
        <v>169</v>
      </c>
      <c r="J79" s="30" t="s">
        <v>169</v>
      </c>
      <c r="K79" s="30" t="s">
        <v>169</v>
      </c>
      <c r="L79" s="30" t="s">
        <v>169</v>
      </c>
      <c r="M79" s="30" t="s">
        <v>169</v>
      </c>
      <c r="N79" s="30" t="s">
        <v>169</v>
      </c>
      <c r="O79" s="30" t="s">
        <v>169</v>
      </c>
      <c r="P79" s="30" t="s">
        <v>169</v>
      </c>
      <c r="Q79" s="30" t="s">
        <v>169</v>
      </c>
      <c r="R79" s="30" t="s">
        <v>169</v>
      </c>
      <c r="S79" s="30" t="s">
        <v>169</v>
      </c>
      <c r="T79" s="30" t="s">
        <v>169</v>
      </c>
      <c r="U79" s="30" t="s">
        <v>169</v>
      </c>
      <c r="V79" s="30" t="s">
        <v>169</v>
      </c>
      <c r="W79" s="30" t="s">
        <v>169</v>
      </c>
      <c r="X79" s="30" t="s">
        <v>169</v>
      </c>
      <c r="Y79" s="30" t="s">
        <v>169</v>
      </c>
      <c r="Z79" s="30" t="s">
        <v>169</v>
      </c>
      <c r="AA79" s="30" t="s">
        <v>169</v>
      </c>
      <c r="AB79" s="30" t="s">
        <v>169</v>
      </c>
      <c r="AC79" s="30" t="s">
        <v>169</v>
      </c>
      <c r="AD79" s="30" t="s">
        <v>169</v>
      </c>
      <c r="AE79" s="30" t="s">
        <v>169</v>
      </c>
    </row>
    <row r="80" spans="1:31" s="28" customFormat="1">
      <c r="A80" s="29" t="s">
        <v>134</v>
      </c>
      <c r="B80" s="29" t="s">
        <v>66</v>
      </c>
      <c r="C80" s="30">
        <v>9.0749119465394149E-9</v>
      </c>
      <c r="D80" s="30">
        <v>8.7912613513929429E-9</v>
      </c>
      <c r="E80" s="30">
        <v>9.2065834231183553E-9</v>
      </c>
      <c r="F80" s="30">
        <v>9.3820381842901856E-9</v>
      </c>
      <c r="G80" s="30">
        <v>9.1382988943614951E-9</v>
      </c>
      <c r="H80" s="30">
        <v>9.6078471474013649E-9</v>
      </c>
      <c r="I80" s="30">
        <v>1.0011994959211945E-8</v>
      </c>
      <c r="J80" s="30">
        <v>1.0412163755066441E-8</v>
      </c>
      <c r="K80" s="30">
        <v>1.086514776050485E-8</v>
      </c>
      <c r="L80" s="30">
        <v>1.1171963470319629E-8</v>
      </c>
      <c r="M80" s="30">
        <v>1.1034046226463488E-8</v>
      </c>
      <c r="N80" s="30">
        <v>8.0977832742804367E-5</v>
      </c>
      <c r="O80" s="30">
        <v>1.1909843838181719E-8</v>
      </c>
      <c r="P80" s="30">
        <v>1.2294075214201427E-8</v>
      </c>
      <c r="Q80" s="30">
        <v>1.275893912575034E-8</v>
      </c>
      <c r="R80" s="30">
        <v>1.3183101367297721E-8</v>
      </c>
      <c r="S80" s="30">
        <v>1.3910128200194963E-8</v>
      </c>
      <c r="T80" s="30">
        <v>1.4286612026063311E-8</v>
      </c>
      <c r="U80" s="30">
        <v>1.5169496241855201E-8</v>
      </c>
      <c r="V80" s="30">
        <v>3.8989237915288932E-8</v>
      </c>
      <c r="W80" s="30">
        <v>1.1291593407337428E-4</v>
      </c>
      <c r="X80" s="30">
        <v>4.2763717721618639E-8</v>
      </c>
      <c r="Y80" s="30">
        <v>4.4816546606833552E-8</v>
      </c>
      <c r="Z80" s="30">
        <v>4.6881402535033851E-8</v>
      </c>
      <c r="AA80" s="30">
        <v>4.8251274602424795E-8</v>
      </c>
      <c r="AB80" s="30">
        <v>5.1198669107227209E-8</v>
      </c>
      <c r="AC80" s="30">
        <v>5.3561010077153203E-8</v>
      </c>
      <c r="AD80" s="30">
        <v>4.6378319196780033E-4</v>
      </c>
      <c r="AE80" s="30">
        <v>5.8228492363407331E-8</v>
      </c>
    </row>
    <row r="81" spans="1:31" s="28" customFormat="1">
      <c r="A81" s="29" t="s">
        <v>134</v>
      </c>
      <c r="B81" s="29" t="s">
        <v>65</v>
      </c>
      <c r="C81" s="30">
        <v>0.36539163916383899</v>
      </c>
      <c r="D81" s="30">
        <v>0.37846015670555805</v>
      </c>
      <c r="E81" s="30">
        <v>0.39598415110422919</v>
      </c>
      <c r="F81" s="30">
        <v>0.45312747591775232</v>
      </c>
      <c r="G81" s="30">
        <v>0.48422328679405718</v>
      </c>
      <c r="H81" s="30">
        <v>0.43422373544076537</v>
      </c>
      <c r="I81" s="30">
        <v>0.44820713484129726</v>
      </c>
      <c r="J81" s="30">
        <v>0.45272600096397714</v>
      </c>
      <c r="K81" s="30">
        <v>0.4073684630388284</v>
      </c>
      <c r="L81" s="30">
        <v>0.38737930273750443</v>
      </c>
      <c r="M81" s="30">
        <v>0.35865462092419997</v>
      </c>
      <c r="N81" s="30">
        <v>0.36208842927415225</v>
      </c>
      <c r="O81" s="30">
        <v>0.3447832075931157</v>
      </c>
      <c r="P81" s="30">
        <v>0.31363431092925859</v>
      </c>
      <c r="Q81" s="30">
        <v>0.28997173121676534</v>
      </c>
      <c r="R81" s="30">
        <v>0.262344879857</v>
      </c>
      <c r="S81" s="30">
        <v>0.27871395589538228</v>
      </c>
      <c r="T81" s="30">
        <v>0.27023068396374711</v>
      </c>
      <c r="U81" s="30">
        <v>0.2720817664292926</v>
      </c>
      <c r="V81" s="30">
        <v>0.23749145774288627</v>
      </c>
      <c r="W81" s="30">
        <v>0.26125311864186512</v>
      </c>
      <c r="X81" s="30">
        <v>0.25251640467215486</v>
      </c>
      <c r="Y81" s="30">
        <v>0.23335625944470431</v>
      </c>
      <c r="Z81" s="30">
        <v>0.23428118908392906</v>
      </c>
      <c r="AA81" s="30">
        <v>0.21669033501742965</v>
      </c>
      <c r="AB81" s="30">
        <v>0.23800878129758768</v>
      </c>
      <c r="AC81" s="30">
        <v>0.2291416325964479</v>
      </c>
      <c r="AD81" s="30">
        <v>0.23845033122742398</v>
      </c>
      <c r="AE81" s="30">
        <v>0.20946163267406026</v>
      </c>
    </row>
    <row r="82" spans="1:31" s="28" customFormat="1">
      <c r="A82" s="29" t="s">
        <v>134</v>
      </c>
      <c r="B82" s="29" t="s">
        <v>69</v>
      </c>
      <c r="C82" s="30">
        <v>0.26664340910171375</v>
      </c>
      <c r="D82" s="30">
        <v>0.32224457722039074</v>
      </c>
      <c r="E82" s="30">
        <v>0.32493151944824894</v>
      </c>
      <c r="F82" s="30">
        <v>0.34770537958506648</v>
      </c>
      <c r="G82" s="30">
        <v>0.37951704180891488</v>
      </c>
      <c r="H82" s="30">
        <v>0.39426594452379954</v>
      </c>
      <c r="I82" s="30">
        <v>0.4109858223727173</v>
      </c>
      <c r="J82" s="30">
        <v>0.39185934038785197</v>
      </c>
      <c r="K82" s="30">
        <v>0.39338942203004545</v>
      </c>
      <c r="L82" s="30">
        <v>0.38200231731085466</v>
      </c>
      <c r="M82" s="30">
        <v>0.42253289220093526</v>
      </c>
      <c r="N82" s="30">
        <v>0.39157918557370408</v>
      </c>
      <c r="O82" s="30">
        <v>0.38536352097150939</v>
      </c>
      <c r="P82" s="30">
        <v>0.40187499980156383</v>
      </c>
      <c r="Q82" s="30">
        <v>0.39632914763079991</v>
      </c>
      <c r="R82" s="30">
        <v>0.39967637066904338</v>
      </c>
      <c r="S82" s="30">
        <v>0.37008800126785069</v>
      </c>
      <c r="T82" s="30">
        <v>0.35821411808232262</v>
      </c>
      <c r="U82" s="30">
        <v>0.33723244363360577</v>
      </c>
      <c r="V82" s="30">
        <v>0.34802609726277167</v>
      </c>
      <c r="W82" s="30">
        <v>0.33396942005217689</v>
      </c>
      <c r="X82" s="30">
        <v>0.32819207965940356</v>
      </c>
      <c r="Y82" s="30">
        <v>0.34011329273746582</v>
      </c>
      <c r="Z82" s="30">
        <v>0.3532362702402147</v>
      </c>
      <c r="AA82" s="30">
        <v>0.35910075134860747</v>
      </c>
      <c r="AB82" s="30">
        <v>0.33787810880581182</v>
      </c>
      <c r="AC82" s="30">
        <v>0.33698132074625281</v>
      </c>
      <c r="AD82" s="30">
        <v>0.32005383580254215</v>
      </c>
      <c r="AE82" s="30">
        <v>0.33273582586005795</v>
      </c>
    </row>
    <row r="83" spans="1:31" s="28" customFormat="1">
      <c r="A83" s="29" t="s">
        <v>134</v>
      </c>
      <c r="B83" s="29" t="s">
        <v>68</v>
      </c>
      <c r="C83" s="30" t="s">
        <v>169</v>
      </c>
      <c r="D83" s="30" t="s">
        <v>169</v>
      </c>
      <c r="E83" s="30" t="s">
        <v>169</v>
      </c>
      <c r="F83" s="30" t="s">
        <v>169</v>
      </c>
      <c r="G83" s="30" t="s">
        <v>169</v>
      </c>
      <c r="H83" s="30" t="s">
        <v>169</v>
      </c>
      <c r="I83" s="30" t="s">
        <v>169</v>
      </c>
      <c r="J83" s="30" t="s">
        <v>169</v>
      </c>
      <c r="K83" s="30" t="s">
        <v>169</v>
      </c>
      <c r="L83" s="30" t="s">
        <v>169</v>
      </c>
      <c r="M83" s="30" t="s">
        <v>169</v>
      </c>
      <c r="N83" s="30" t="s">
        <v>169</v>
      </c>
      <c r="O83" s="30" t="s">
        <v>169</v>
      </c>
      <c r="P83" s="30" t="s">
        <v>169</v>
      </c>
      <c r="Q83" s="30" t="s">
        <v>169</v>
      </c>
      <c r="R83" s="30" t="s">
        <v>169</v>
      </c>
      <c r="S83" s="30" t="s">
        <v>169</v>
      </c>
      <c r="T83" s="30" t="s">
        <v>169</v>
      </c>
      <c r="U83" s="30" t="s">
        <v>169</v>
      </c>
      <c r="V83" s="30" t="s">
        <v>169</v>
      </c>
      <c r="W83" s="30" t="s">
        <v>169</v>
      </c>
      <c r="X83" s="30" t="s">
        <v>169</v>
      </c>
      <c r="Y83" s="30" t="s">
        <v>169</v>
      </c>
      <c r="Z83" s="30" t="s">
        <v>169</v>
      </c>
      <c r="AA83" s="30" t="s">
        <v>169</v>
      </c>
      <c r="AB83" s="30" t="s">
        <v>169</v>
      </c>
      <c r="AC83" s="30" t="s">
        <v>169</v>
      </c>
      <c r="AD83" s="30" t="s">
        <v>169</v>
      </c>
      <c r="AE83" s="30" t="s">
        <v>169</v>
      </c>
    </row>
    <row r="84" spans="1:31" s="28" customFormat="1">
      <c r="A84" s="29" t="s">
        <v>134</v>
      </c>
      <c r="B84" s="29" t="s">
        <v>36</v>
      </c>
      <c r="C84" s="30" t="s">
        <v>169</v>
      </c>
      <c r="D84" s="30" t="s">
        <v>169</v>
      </c>
      <c r="E84" s="30" t="s">
        <v>169</v>
      </c>
      <c r="F84" s="30" t="s">
        <v>169</v>
      </c>
      <c r="G84" s="30" t="s">
        <v>169</v>
      </c>
      <c r="H84" s="30" t="s">
        <v>169</v>
      </c>
      <c r="I84" s="30" t="s">
        <v>169</v>
      </c>
      <c r="J84" s="30" t="s">
        <v>169</v>
      </c>
      <c r="K84" s="30" t="s">
        <v>169</v>
      </c>
      <c r="L84" s="30" t="s">
        <v>169</v>
      </c>
      <c r="M84" s="30" t="s">
        <v>169</v>
      </c>
      <c r="N84" s="30" t="s">
        <v>169</v>
      </c>
      <c r="O84" s="30" t="s">
        <v>169</v>
      </c>
      <c r="P84" s="30" t="s">
        <v>169</v>
      </c>
      <c r="Q84" s="30" t="s">
        <v>169</v>
      </c>
      <c r="R84" s="30" t="s">
        <v>169</v>
      </c>
      <c r="S84" s="30" t="s">
        <v>169</v>
      </c>
      <c r="T84" s="30" t="s">
        <v>169</v>
      </c>
      <c r="U84" s="30" t="s">
        <v>169</v>
      </c>
      <c r="V84" s="30" t="s">
        <v>169</v>
      </c>
      <c r="W84" s="30" t="s">
        <v>169</v>
      </c>
      <c r="X84" s="30" t="s">
        <v>169</v>
      </c>
      <c r="Y84" s="30" t="s">
        <v>169</v>
      </c>
      <c r="Z84" s="30" t="s">
        <v>169</v>
      </c>
      <c r="AA84" s="30" t="s">
        <v>169</v>
      </c>
      <c r="AB84" s="30" t="s">
        <v>169</v>
      </c>
      <c r="AC84" s="30" t="s">
        <v>169</v>
      </c>
      <c r="AD84" s="30" t="s">
        <v>169</v>
      </c>
      <c r="AE84" s="30" t="s">
        <v>169</v>
      </c>
    </row>
    <row r="85" spans="1:31" s="28" customFormat="1">
      <c r="A85" s="29" t="s">
        <v>134</v>
      </c>
      <c r="B85" s="29" t="s">
        <v>73</v>
      </c>
      <c r="C85" s="30" t="s">
        <v>169</v>
      </c>
      <c r="D85" s="30" t="s">
        <v>169</v>
      </c>
      <c r="E85" s="30" t="s">
        <v>169</v>
      </c>
      <c r="F85" s="30" t="s">
        <v>169</v>
      </c>
      <c r="G85" s="30" t="s">
        <v>169</v>
      </c>
      <c r="H85" s="30" t="s">
        <v>169</v>
      </c>
      <c r="I85" s="30" t="s">
        <v>169</v>
      </c>
      <c r="J85" s="30" t="s">
        <v>169</v>
      </c>
      <c r="K85" s="30" t="s">
        <v>169</v>
      </c>
      <c r="L85" s="30" t="s">
        <v>169</v>
      </c>
      <c r="M85" s="30" t="s">
        <v>169</v>
      </c>
      <c r="N85" s="30" t="s">
        <v>169</v>
      </c>
      <c r="O85" s="30" t="s">
        <v>169</v>
      </c>
      <c r="P85" s="30" t="s">
        <v>169</v>
      </c>
      <c r="Q85" s="30" t="s">
        <v>169</v>
      </c>
      <c r="R85" s="30" t="s">
        <v>169</v>
      </c>
      <c r="S85" s="30" t="s">
        <v>169</v>
      </c>
      <c r="T85" s="30" t="s">
        <v>169</v>
      </c>
      <c r="U85" s="30" t="s">
        <v>169</v>
      </c>
      <c r="V85" s="30" t="s">
        <v>169</v>
      </c>
      <c r="W85" s="30" t="s">
        <v>169</v>
      </c>
      <c r="X85" s="30" t="s">
        <v>169</v>
      </c>
      <c r="Y85" s="30" t="s">
        <v>169</v>
      </c>
      <c r="Z85" s="30" t="s">
        <v>169</v>
      </c>
      <c r="AA85" s="30" t="s">
        <v>169</v>
      </c>
      <c r="AB85" s="30" t="s">
        <v>169</v>
      </c>
      <c r="AC85" s="30" t="s">
        <v>169</v>
      </c>
      <c r="AD85" s="30" t="s">
        <v>169</v>
      </c>
      <c r="AE85" s="30" t="s">
        <v>169</v>
      </c>
    </row>
    <row r="86" spans="1:31" s="28" customFormat="1">
      <c r="A86" s="29" t="s">
        <v>134</v>
      </c>
      <c r="B86" s="29" t="s">
        <v>56</v>
      </c>
      <c r="C86" s="30" t="s">
        <v>169</v>
      </c>
      <c r="D86" s="30">
        <v>3.4538114906166678E-2</v>
      </c>
      <c r="E86" s="30">
        <v>1.5611650122914777E-2</v>
      </c>
      <c r="F86" s="30">
        <v>2.0621962693597617E-2</v>
      </c>
      <c r="G86" s="30">
        <v>2.3955566319085062E-2</v>
      </c>
      <c r="H86" s="30">
        <v>2.8133871764646795E-2</v>
      </c>
      <c r="I86" s="30">
        <v>2.4471605315924787E-2</v>
      </c>
      <c r="J86" s="30">
        <v>2.5717865407009738E-2</v>
      </c>
      <c r="K86" s="30">
        <v>3.0776203333496094E-2</v>
      </c>
      <c r="L86" s="30">
        <v>3.351588026729075E-2</v>
      </c>
      <c r="M86" s="30">
        <v>4.4600570673569852E-2</v>
      </c>
      <c r="N86" s="30">
        <v>4.8112341438345481E-2</v>
      </c>
      <c r="O86" s="30">
        <v>4.8584849349328246E-2</v>
      </c>
      <c r="P86" s="30">
        <v>5.3103469346604724E-2</v>
      </c>
      <c r="Q86" s="30">
        <v>5.7312368914332126E-2</v>
      </c>
      <c r="R86" s="30">
        <v>6.2802863419287466E-2</v>
      </c>
      <c r="S86" s="30">
        <v>5.8927748530343382E-2</v>
      </c>
      <c r="T86" s="30">
        <v>5.7455977911555108E-2</v>
      </c>
      <c r="U86" s="30">
        <v>5.5775215887118118E-2</v>
      </c>
      <c r="V86" s="30">
        <v>5.8186896493330753E-2</v>
      </c>
      <c r="W86" s="30">
        <v>5.8074193446337637E-2</v>
      </c>
      <c r="X86" s="30">
        <v>5.762320674605776E-2</v>
      </c>
      <c r="Y86" s="30">
        <v>5.5492605916934563E-2</v>
      </c>
      <c r="Z86" s="30">
        <v>5.3989220338411886E-2</v>
      </c>
      <c r="AA86" s="30">
        <v>5.776181324516072E-2</v>
      </c>
      <c r="AB86" s="30">
        <v>5.5329238649354927E-2</v>
      </c>
      <c r="AC86" s="30">
        <v>5.2229421008118684E-2</v>
      </c>
      <c r="AD86" s="30">
        <v>5.0525084595038773E-2</v>
      </c>
      <c r="AE86" s="30">
        <v>5.0853526793936364E-2</v>
      </c>
    </row>
    <row r="88" spans="1:31" s="28" customFormat="1" collapsed="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row>
    <row r="89" spans="1:31" s="28" customForma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row>
    <row r="90" spans="1:31" s="28" customFormat="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row>
    <row r="91" spans="1:31" s="28" customFormat="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row>
    <row r="92" spans="1:31" s="28" customFormat="1">
      <c r="A92" s="29" t="s">
        <v>40</v>
      </c>
      <c r="B92" s="29" t="s">
        <v>70</v>
      </c>
      <c r="C92" s="31">
        <v>0.11678674715875009</v>
      </c>
      <c r="D92" s="31">
        <v>7.2060362634437172E-2</v>
      </c>
      <c r="E92" s="31">
        <v>7.3608733842400992E-2</v>
      </c>
      <c r="F92" s="31">
        <v>8.482985735858363E-2</v>
      </c>
      <c r="G92" s="31">
        <v>8.4317696414524773E-2</v>
      </c>
      <c r="H92" s="31">
        <v>8.5809821603308578E-2</v>
      </c>
      <c r="I92" s="31">
        <v>8.0712078302728321E-2</v>
      </c>
      <c r="J92" s="31">
        <v>7.6737527852903192E-2</v>
      </c>
      <c r="K92" s="31">
        <v>6.9219505378343607E-2</v>
      </c>
      <c r="L92" s="31">
        <v>7.3364072670619146E-2</v>
      </c>
      <c r="M92" s="31">
        <v>7.1117643814401929E-2</v>
      </c>
      <c r="N92" s="31">
        <v>7.3622564839869328E-2</v>
      </c>
      <c r="O92" s="31">
        <v>7.2501285862034429E-2</v>
      </c>
      <c r="P92" s="31">
        <v>6.6387489860832996E-2</v>
      </c>
      <c r="Q92" s="31">
        <v>7.0534753318003407E-2</v>
      </c>
      <c r="R92" s="31">
        <v>7.2027479196755034E-2</v>
      </c>
      <c r="S92" s="31">
        <v>0.12430830166308843</v>
      </c>
      <c r="T92" s="31">
        <v>0.12446483467804791</v>
      </c>
      <c r="U92" s="31">
        <v>0.13629290879004341</v>
      </c>
      <c r="V92" s="31">
        <v>0.13262748496012353</v>
      </c>
      <c r="W92" s="31">
        <v>0.15053165292702991</v>
      </c>
      <c r="X92" s="31">
        <v>0.16174235403781595</v>
      </c>
      <c r="Y92" s="31">
        <v>0.1612940890769442</v>
      </c>
      <c r="Z92" s="31">
        <v>0.1674575003729365</v>
      </c>
      <c r="AA92" s="31">
        <v>0.16614712536753573</v>
      </c>
      <c r="AB92" s="31">
        <v>0.15836826291432973</v>
      </c>
      <c r="AC92" s="31">
        <v>0.15992101109375262</v>
      </c>
      <c r="AD92" s="31">
        <v>0.159161355490091</v>
      </c>
      <c r="AE92" s="31">
        <v>0.15860781182312253</v>
      </c>
    </row>
    <row r="93" spans="1:31" collapsed="1">
      <c r="A93" s="29" t="s">
        <v>40</v>
      </c>
      <c r="B93" s="29" t="s">
        <v>72</v>
      </c>
      <c r="C93" s="31">
        <v>1.1523695797713462E-2</v>
      </c>
      <c r="D93" s="31">
        <v>3.7027279500120157E-2</v>
      </c>
      <c r="E93" s="31">
        <v>5.0677671941376221E-2</v>
      </c>
      <c r="F93" s="31">
        <v>0.30358260298494733</v>
      </c>
      <c r="G93" s="31">
        <v>0.23275178259286186</v>
      </c>
      <c r="H93" s="31">
        <v>0.26483978351967741</v>
      </c>
      <c r="I93" s="31">
        <v>0.27438464732867873</v>
      </c>
      <c r="J93" s="31">
        <v>0.30604983313139161</v>
      </c>
      <c r="K93" s="31">
        <v>0.28963503151898529</v>
      </c>
      <c r="L93" s="31">
        <v>0.30780808752004268</v>
      </c>
      <c r="M93" s="31">
        <v>0.30816053493303347</v>
      </c>
      <c r="N93" s="31">
        <v>0.33739325823974581</v>
      </c>
      <c r="O93" s="31">
        <v>0.31939609745773073</v>
      </c>
      <c r="P93" s="31">
        <v>0.31236281710514274</v>
      </c>
      <c r="Q93" s="31">
        <v>0.34288813732080736</v>
      </c>
      <c r="R93" s="31">
        <v>0.33841419846407983</v>
      </c>
      <c r="S93" s="31">
        <v>0.31959290876133212</v>
      </c>
      <c r="T93" s="31">
        <v>0.30708437621991125</v>
      </c>
      <c r="U93" s="31">
        <v>0.32173813989412764</v>
      </c>
      <c r="V93" s="31">
        <v>0.30790579401901591</v>
      </c>
      <c r="W93" s="31">
        <v>0.31318231229964327</v>
      </c>
      <c r="X93" s="31">
        <v>0.32378181231410075</v>
      </c>
      <c r="Y93" s="31">
        <v>0.30289699182530544</v>
      </c>
      <c r="Z93" s="31">
        <v>0.33595361000170632</v>
      </c>
      <c r="AA93" s="31">
        <v>0.33154063547310242</v>
      </c>
      <c r="AB93" s="31">
        <v>0.31461977162707971</v>
      </c>
      <c r="AC93" s="31">
        <v>0.30402094647946071</v>
      </c>
      <c r="AD93" s="31">
        <v>0.31670298211983949</v>
      </c>
      <c r="AE93" s="31">
        <v>0.31281724912393194</v>
      </c>
    </row>
    <row r="94" spans="1:31">
      <c r="A94" s="29" t="s">
        <v>40</v>
      </c>
      <c r="B94" s="29" t="s">
        <v>76</v>
      </c>
      <c r="C94" s="31">
        <v>9.2513017228998004E-2</v>
      </c>
      <c r="D94" s="31">
        <v>0.10778784703699563</v>
      </c>
      <c r="E94" s="31">
        <v>9.8936144150444494E-2</v>
      </c>
      <c r="F94" s="31">
        <v>0.11645874209384534</v>
      </c>
      <c r="G94" s="31">
        <v>0.12002012255778867</v>
      </c>
      <c r="H94" s="31">
        <v>0.1177726073186709</v>
      </c>
      <c r="I94" s="31">
        <v>0.11116328394318746</v>
      </c>
      <c r="J94" s="31">
        <v>0.10649878715336079</v>
      </c>
      <c r="K94" s="31">
        <v>9.6345870710711753E-2</v>
      </c>
      <c r="L94" s="31">
        <v>9.677928533333538E-2</v>
      </c>
      <c r="M94" s="31">
        <v>9.5148392143051999E-2</v>
      </c>
      <c r="N94" s="31">
        <v>9.732959144415454E-2</v>
      </c>
      <c r="O94" s="31">
        <v>9.5666096769593978E-2</v>
      </c>
      <c r="P94" s="31">
        <v>9.0517029333395116E-2</v>
      </c>
      <c r="Q94" s="31">
        <v>9.2164996868120977E-2</v>
      </c>
      <c r="R94" s="31">
        <v>9.0621859250639827E-2</v>
      </c>
      <c r="S94" s="31">
        <v>8.0461674384509213E-2</v>
      </c>
      <c r="T94" s="31">
        <v>7.7623887118967713E-2</v>
      </c>
      <c r="U94" s="31">
        <v>7.4407546360810067E-2</v>
      </c>
      <c r="V94" s="31">
        <v>7.2076526026725929E-2</v>
      </c>
      <c r="W94" s="31">
        <v>6.812893262686448E-2</v>
      </c>
      <c r="X94" s="31">
        <v>6.8244603977561172E-2</v>
      </c>
      <c r="Y94" s="31">
        <v>6.5567564003786424E-2</v>
      </c>
      <c r="Z94" s="31">
        <v>6.829472436508055E-2</v>
      </c>
      <c r="AA94" s="31">
        <v>6.4911666735803522E-2</v>
      </c>
      <c r="AB94" s="31">
        <v>6.1041769351192751E-2</v>
      </c>
      <c r="AC94" s="31">
        <v>6.0864441471741186E-2</v>
      </c>
      <c r="AD94" s="31">
        <v>5.9604264011375648E-2</v>
      </c>
      <c r="AE94" s="31">
        <v>5.4333872773501823E-2</v>
      </c>
    </row>
    <row r="95" spans="1:31" collapsed="1"/>
    <row r="96" spans="1:31">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1" t="s">
        <v>169</v>
      </c>
      <c r="D97" s="31" t="s">
        <v>169</v>
      </c>
      <c r="E97" s="31" t="s">
        <v>169</v>
      </c>
      <c r="F97" s="31" t="s">
        <v>169</v>
      </c>
      <c r="G97" s="31" t="s">
        <v>169</v>
      </c>
      <c r="H97" s="31" t="s">
        <v>169</v>
      </c>
      <c r="I97" s="31" t="s">
        <v>169</v>
      </c>
      <c r="J97" s="31" t="s">
        <v>169</v>
      </c>
      <c r="K97" s="31" t="s">
        <v>169</v>
      </c>
      <c r="L97" s="31" t="s">
        <v>169</v>
      </c>
      <c r="M97" s="31" t="s">
        <v>169</v>
      </c>
      <c r="N97" s="31" t="s">
        <v>169</v>
      </c>
      <c r="O97" s="31" t="s">
        <v>169</v>
      </c>
      <c r="P97" s="31" t="s">
        <v>169</v>
      </c>
      <c r="Q97" s="31" t="s">
        <v>169</v>
      </c>
      <c r="R97" s="31" t="s">
        <v>169</v>
      </c>
      <c r="S97" s="31" t="s">
        <v>169</v>
      </c>
      <c r="T97" s="31" t="s">
        <v>169</v>
      </c>
      <c r="U97" s="31">
        <v>0.17544387187007932</v>
      </c>
      <c r="V97" s="31">
        <v>0.16966624079936776</v>
      </c>
      <c r="W97" s="31">
        <v>0.16395802323958025</v>
      </c>
      <c r="X97" s="31">
        <v>0.16295779517576151</v>
      </c>
      <c r="Y97" s="31">
        <v>0.16450353097292117</v>
      </c>
      <c r="Z97" s="31">
        <v>0.17257479522821484</v>
      </c>
      <c r="AA97" s="31">
        <v>0.17142700677581899</v>
      </c>
      <c r="AB97" s="31">
        <v>0.16875643003152199</v>
      </c>
      <c r="AC97" s="31">
        <v>0.1634794818119136</v>
      </c>
      <c r="AD97" s="31">
        <v>0.17034527839804581</v>
      </c>
      <c r="AE97" s="31">
        <v>0.16957395052677188</v>
      </c>
    </row>
    <row r="98" spans="1:31">
      <c r="A98" s="29" t="s">
        <v>130</v>
      </c>
      <c r="B98" s="29" t="s">
        <v>72</v>
      </c>
      <c r="C98" s="31">
        <v>1.3022652750597956E-2</v>
      </c>
      <c r="D98" s="31">
        <v>4.6119209067188499E-2</v>
      </c>
      <c r="E98" s="31">
        <v>5.984298372094423E-2</v>
      </c>
      <c r="F98" s="31">
        <v>0.380446275849599</v>
      </c>
      <c r="G98" s="31">
        <v>0.24264140498172168</v>
      </c>
      <c r="H98" s="31">
        <v>0.28507679506219008</v>
      </c>
      <c r="I98" s="31">
        <v>0.29947566351214228</v>
      </c>
      <c r="J98" s="31">
        <v>0.32708019710942854</v>
      </c>
      <c r="K98" s="31">
        <v>0.30346500681488925</v>
      </c>
      <c r="L98" s="31">
        <v>0.32151105788608442</v>
      </c>
      <c r="M98" s="31">
        <v>0.32277581381061532</v>
      </c>
      <c r="N98" s="31">
        <v>0.34759074799531303</v>
      </c>
      <c r="O98" s="31">
        <v>0.32861134349625898</v>
      </c>
      <c r="P98" s="31">
        <v>0.32130901578778326</v>
      </c>
      <c r="Q98" s="31">
        <v>0.35307948318299642</v>
      </c>
      <c r="R98" s="31">
        <v>0.34891210772347636</v>
      </c>
      <c r="S98" s="31">
        <v>0.33310768331620239</v>
      </c>
      <c r="T98" s="31">
        <v>0.3161510479837093</v>
      </c>
      <c r="U98" s="31">
        <v>0.33131086842881413</v>
      </c>
      <c r="V98" s="31">
        <v>0.31893496574915925</v>
      </c>
      <c r="W98" s="31">
        <v>0.32122173037038892</v>
      </c>
      <c r="X98" s="31">
        <v>0.33448834886433687</v>
      </c>
      <c r="Y98" s="31">
        <v>0.30965054805392778</v>
      </c>
      <c r="Z98" s="31">
        <v>0.36038352051366945</v>
      </c>
      <c r="AA98" s="31">
        <v>0.35418865419753981</v>
      </c>
      <c r="AB98" s="31">
        <v>0.35410678266905493</v>
      </c>
      <c r="AC98" s="31">
        <v>0.33304295242849763</v>
      </c>
      <c r="AD98" s="31">
        <v>0.35330043466611433</v>
      </c>
      <c r="AE98" s="31">
        <v>0.34527007469896459</v>
      </c>
    </row>
    <row r="99" spans="1:31">
      <c r="A99" s="29" t="s">
        <v>130</v>
      </c>
      <c r="B99" s="29" t="s">
        <v>76</v>
      </c>
      <c r="C99" s="31">
        <v>8.5693361639969809E-2</v>
      </c>
      <c r="D99" s="31">
        <v>0.10699226690790149</v>
      </c>
      <c r="E99" s="31">
        <v>8.855855048726563E-2</v>
      </c>
      <c r="F99" s="31">
        <v>0.11242308628489937</v>
      </c>
      <c r="G99" s="31">
        <v>0.11489445226329192</v>
      </c>
      <c r="H99" s="31">
        <v>0.11391418555153866</v>
      </c>
      <c r="I99" s="31">
        <v>0.11011006817047968</v>
      </c>
      <c r="J99" s="31">
        <v>0.10628902995090843</v>
      </c>
      <c r="K99" s="31">
        <v>9.3491071719502702E-2</v>
      </c>
      <c r="L99" s="31">
        <v>9.4640215862530117E-2</v>
      </c>
      <c r="M99" s="31">
        <v>8.9785377708853323E-2</v>
      </c>
      <c r="N99" s="31">
        <v>9.3345392458138832E-2</v>
      </c>
      <c r="O99" s="31">
        <v>9.1217055681315162E-2</v>
      </c>
      <c r="P99" s="31">
        <v>8.4159247528884207E-2</v>
      </c>
      <c r="Q99" s="31">
        <v>8.5660292658162968E-2</v>
      </c>
      <c r="R99" s="31">
        <v>8.4450816611852483E-2</v>
      </c>
      <c r="S99" s="31">
        <v>7.8657981245199529E-2</v>
      </c>
      <c r="T99" s="31">
        <v>7.3932532734794762E-2</v>
      </c>
      <c r="U99" s="31">
        <v>7.2882908722365969E-2</v>
      </c>
      <c r="V99" s="31">
        <v>7.074263464296654E-2</v>
      </c>
      <c r="W99" s="31">
        <v>6.6403917491426101E-2</v>
      </c>
      <c r="X99" s="31">
        <v>6.6905337843700147E-2</v>
      </c>
      <c r="Y99" s="31">
        <v>6.5177248212218014E-2</v>
      </c>
      <c r="Z99" s="31">
        <v>6.8636635975506038E-2</v>
      </c>
      <c r="AA99" s="31">
        <v>6.5244872457071335E-2</v>
      </c>
      <c r="AB99" s="31">
        <v>6.4215200428090202E-2</v>
      </c>
      <c r="AC99" s="31">
        <v>6.1898863603139509E-2</v>
      </c>
      <c r="AD99" s="31">
        <v>6.3633727341187635E-2</v>
      </c>
      <c r="AE99" s="31">
        <v>6.0997086844212692E-2</v>
      </c>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1" t="s">
        <v>169</v>
      </c>
      <c r="D102" s="31">
        <v>0.1819385799901598</v>
      </c>
      <c r="E102" s="31">
        <v>0.18362442103438359</v>
      </c>
      <c r="F102" s="31">
        <v>0.2309584695397032</v>
      </c>
      <c r="G102" s="31">
        <v>0.24474554341221461</v>
      </c>
      <c r="H102" s="31">
        <v>0.2402474542991096</v>
      </c>
      <c r="I102" s="31">
        <v>0.23450106641175802</v>
      </c>
      <c r="J102" s="31">
        <v>0.23187557389412103</v>
      </c>
      <c r="K102" s="31">
        <v>0.22239669852716892</v>
      </c>
      <c r="L102" s="31">
        <v>0.2233458865726598</v>
      </c>
      <c r="M102" s="31">
        <v>0.22071241853544521</v>
      </c>
      <c r="N102" s="31">
        <v>0.22543620692089042</v>
      </c>
      <c r="O102" s="31">
        <v>0.22334550474150272</v>
      </c>
      <c r="P102" s="31">
        <v>0.22813027778009537</v>
      </c>
      <c r="Q102" s="31">
        <v>0.22585550425676204</v>
      </c>
      <c r="R102" s="31">
        <v>0.22709520150438969</v>
      </c>
      <c r="S102" s="31">
        <v>0.17949710969026769</v>
      </c>
      <c r="T102" s="31">
        <v>0.18102986800230633</v>
      </c>
      <c r="U102" s="31">
        <v>0.18039726050454177</v>
      </c>
      <c r="V102" s="31">
        <v>0.17956696985487505</v>
      </c>
      <c r="W102" s="31">
        <v>0.17562389545889751</v>
      </c>
      <c r="X102" s="31">
        <v>0.17425972721906488</v>
      </c>
      <c r="Y102" s="31">
        <v>0.17571267444751934</v>
      </c>
      <c r="Z102" s="31">
        <v>0.17452891336139409</v>
      </c>
      <c r="AA102" s="31">
        <v>0.17108077803064078</v>
      </c>
      <c r="AB102" s="31">
        <v>0.15764145368140789</v>
      </c>
      <c r="AC102" s="31">
        <v>0.16259295477465216</v>
      </c>
      <c r="AD102" s="31">
        <v>0.16145402647842164</v>
      </c>
      <c r="AE102" s="31">
        <v>0.16563068439560999</v>
      </c>
    </row>
    <row r="103" spans="1:31">
      <c r="A103" s="29" t="s">
        <v>131</v>
      </c>
      <c r="B103" s="29" t="s">
        <v>72</v>
      </c>
      <c r="C103" s="31">
        <v>8.9540553070543288E-3</v>
      </c>
      <c r="D103" s="31">
        <v>2.1441114528002982E-2</v>
      </c>
      <c r="E103" s="31">
        <v>3.4965636583046779E-2</v>
      </c>
      <c r="F103" s="31">
        <v>0.17181623001164617</v>
      </c>
      <c r="G103" s="31">
        <v>0.17462493845373683</v>
      </c>
      <c r="H103" s="31">
        <v>0.14589562701414596</v>
      </c>
      <c r="I103" s="31">
        <v>0.12691082926834055</v>
      </c>
      <c r="J103" s="31">
        <v>0.1824427007253229</v>
      </c>
      <c r="K103" s="31">
        <v>0.15189967128751516</v>
      </c>
      <c r="L103" s="31">
        <v>0.17133758654905182</v>
      </c>
      <c r="M103" s="31">
        <v>0.16260417521308942</v>
      </c>
      <c r="N103" s="31">
        <v>0.2358344194798947</v>
      </c>
      <c r="O103" s="31">
        <v>0.22761964897220441</v>
      </c>
      <c r="P103" s="31">
        <v>0.22326585765568763</v>
      </c>
      <c r="Q103" s="31">
        <v>0.24139049855912495</v>
      </c>
      <c r="R103" s="31">
        <v>0.23386343245776134</v>
      </c>
      <c r="S103" s="31">
        <v>0.26388570922249227</v>
      </c>
      <c r="T103" s="31">
        <v>0.2639980506386968</v>
      </c>
      <c r="U103" s="31">
        <v>0.27705392267723566</v>
      </c>
      <c r="V103" s="31">
        <v>0.25870903272827694</v>
      </c>
      <c r="W103" s="31">
        <v>0.27575665943194</v>
      </c>
      <c r="X103" s="31">
        <v>0.29681369129962926</v>
      </c>
      <c r="Y103" s="31">
        <v>0.28599181712523519</v>
      </c>
      <c r="Z103" s="31">
        <v>0.2865726023510563</v>
      </c>
      <c r="AA103" s="31">
        <v>0.2793536102042628</v>
      </c>
      <c r="AB103" s="31">
        <v>0.2387091197448685</v>
      </c>
      <c r="AC103" s="31">
        <v>0.23933808298656592</v>
      </c>
      <c r="AD103" s="31">
        <v>0.25392025625550868</v>
      </c>
      <c r="AE103" s="31">
        <v>0.26102387126977539</v>
      </c>
    </row>
    <row r="104" spans="1:31">
      <c r="A104" s="29" t="s">
        <v>131</v>
      </c>
      <c r="B104" s="29" t="s">
        <v>76</v>
      </c>
      <c r="C104" s="31">
        <v>8.038924577682191E-2</v>
      </c>
      <c r="D104" s="31">
        <v>9.1394675870915584E-2</v>
      </c>
      <c r="E104" s="31">
        <v>8.8332096648222502E-2</v>
      </c>
      <c r="F104" s="31">
        <v>0.11392902104950996</v>
      </c>
      <c r="G104" s="31">
        <v>0.12248700449509405</v>
      </c>
      <c r="H104" s="31">
        <v>0.12008186298778586</v>
      </c>
      <c r="I104" s="31">
        <v>0.11637859733931842</v>
      </c>
      <c r="J104" s="31">
        <v>0.11335196060915245</v>
      </c>
      <c r="K104" s="31">
        <v>0.10683093231176334</v>
      </c>
      <c r="L104" s="31">
        <v>0.10530281197484502</v>
      </c>
      <c r="M104" s="31">
        <v>0.10601616804016691</v>
      </c>
      <c r="N104" s="31">
        <v>0.10625149650658947</v>
      </c>
      <c r="O104" s="31">
        <v>0.1036135947826328</v>
      </c>
      <c r="P104" s="31">
        <v>0.10500303045090795</v>
      </c>
      <c r="Q104" s="31">
        <v>0.10096016550175479</v>
      </c>
      <c r="R104" s="31">
        <v>9.9447261419074395E-2</v>
      </c>
      <c r="S104" s="31">
        <v>7.6197301580349694E-2</v>
      </c>
      <c r="T104" s="31">
        <v>7.5117006294954283E-2</v>
      </c>
      <c r="U104" s="31">
        <v>7.4035801885565314E-2</v>
      </c>
      <c r="V104" s="31">
        <v>7.2725585334746989E-2</v>
      </c>
      <c r="W104" s="31">
        <v>7.1924020015094139E-2</v>
      </c>
      <c r="X104" s="31">
        <v>7.2616018835871765E-2</v>
      </c>
      <c r="Y104" s="31">
        <v>7.1230338262623094E-2</v>
      </c>
      <c r="Z104" s="31">
        <v>6.8794852573918139E-2</v>
      </c>
      <c r="AA104" s="31">
        <v>6.3476940981275876E-2</v>
      </c>
      <c r="AB104" s="31">
        <v>5.3091433603634768E-2</v>
      </c>
      <c r="AC104" s="31">
        <v>5.6137881924229589E-2</v>
      </c>
      <c r="AD104" s="31">
        <v>5.6542938778315115E-2</v>
      </c>
      <c r="AE104" s="31">
        <v>5.0401912164055492E-2</v>
      </c>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1">
        <v>0.28669391094026897</v>
      </c>
      <c r="D107" s="31">
        <v>6.5563585698951585E-2</v>
      </c>
      <c r="E107" s="31">
        <v>6.5840623026839462E-2</v>
      </c>
      <c r="F107" s="31">
        <v>7.8254052963881868E-2</v>
      </c>
      <c r="G107" s="31">
        <v>7.7358343016339287E-2</v>
      </c>
      <c r="H107" s="31">
        <v>7.9225752193965632E-2</v>
      </c>
      <c r="I107" s="31">
        <v>7.4812481973677111E-2</v>
      </c>
      <c r="J107" s="31">
        <v>7.0125088487503026E-2</v>
      </c>
      <c r="K107" s="31">
        <v>6.3445281997456443E-2</v>
      </c>
      <c r="L107" s="31">
        <v>6.4551825121288181E-2</v>
      </c>
      <c r="M107" s="31">
        <v>6.2003357240550394E-2</v>
      </c>
      <c r="N107" s="31">
        <v>6.5164118056494302E-2</v>
      </c>
      <c r="O107" s="31">
        <v>6.1500460469998214E-2</v>
      </c>
      <c r="P107" s="31">
        <v>5.7371235945002139E-2</v>
      </c>
      <c r="Q107" s="31">
        <v>6.1776098024050478E-2</v>
      </c>
      <c r="R107" s="31">
        <v>6.3190721678659439E-2</v>
      </c>
      <c r="S107" s="31">
        <v>5.7806667304678289E-2</v>
      </c>
      <c r="T107" s="31">
        <v>5.5859082865967309E-2</v>
      </c>
      <c r="U107" s="31">
        <v>5.3777672716440593E-2</v>
      </c>
      <c r="V107" s="31">
        <v>5.1783938447025182E-2</v>
      </c>
      <c r="W107" s="31">
        <v>0.10089043167616282</v>
      </c>
      <c r="X107" s="31">
        <v>0.16387420031955066</v>
      </c>
      <c r="Y107" s="31">
        <v>0.16058566004425642</v>
      </c>
      <c r="Z107" s="31">
        <v>0.17432123059298765</v>
      </c>
      <c r="AA107" s="31">
        <v>0.17189419680992463</v>
      </c>
      <c r="AB107" s="31">
        <v>0.16835409159066578</v>
      </c>
      <c r="AC107" s="31">
        <v>0.1696531808212047</v>
      </c>
      <c r="AD107" s="31">
        <v>0.15889369321217284</v>
      </c>
      <c r="AE107" s="31">
        <v>0.15284609849620431</v>
      </c>
    </row>
    <row r="108" spans="1:31">
      <c r="A108" s="29" t="s">
        <v>132</v>
      </c>
      <c r="B108" s="29" t="s">
        <v>72</v>
      </c>
      <c r="C108" s="31" t="s">
        <v>169</v>
      </c>
      <c r="D108" s="31" t="s">
        <v>169</v>
      </c>
      <c r="E108" s="31" t="s">
        <v>169</v>
      </c>
      <c r="F108" s="31" t="s">
        <v>169</v>
      </c>
      <c r="G108" s="31" t="s">
        <v>169</v>
      </c>
      <c r="H108" s="31" t="s">
        <v>169</v>
      </c>
      <c r="I108" s="31" t="s">
        <v>169</v>
      </c>
      <c r="J108" s="31" t="s">
        <v>169</v>
      </c>
      <c r="K108" s="31" t="s">
        <v>169</v>
      </c>
      <c r="L108" s="31" t="s">
        <v>169</v>
      </c>
      <c r="M108" s="31" t="s">
        <v>169</v>
      </c>
      <c r="N108" s="31" t="s">
        <v>169</v>
      </c>
      <c r="O108" s="31" t="s">
        <v>169</v>
      </c>
      <c r="P108" s="31" t="s">
        <v>169</v>
      </c>
      <c r="Q108" s="31" t="s">
        <v>169</v>
      </c>
      <c r="R108" s="31" t="s">
        <v>169</v>
      </c>
      <c r="S108" s="31">
        <v>0.34535569442527825</v>
      </c>
      <c r="T108" s="31">
        <v>0.35074750070648264</v>
      </c>
      <c r="U108" s="31">
        <v>0.36012395620515603</v>
      </c>
      <c r="V108" s="31">
        <v>0.34257178714319619</v>
      </c>
      <c r="W108" s="31">
        <v>0.34701737564509666</v>
      </c>
      <c r="X108" s="31">
        <v>0.33974874594157434</v>
      </c>
      <c r="Y108" s="31">
        <v>0.31241098958297886</v>
      </c>
      <c r="Z108" s="31">
        <v>0.32349699853099428</v>
      </c>
      <c r="AA108" s="31">
        <v>0.33525663803557409</v>
      </c>
      <c r="AB108" s="31">
        <v>0.32782251260701206</v>
      </c>
      <c r="AC108" s="31">
        <v>0.33989623692920984</v>
      </c>
      <c r="AD108" s="31">
        <v>0.3107698071905754</v>
      </c>
      <c r="AE108" s="31">
        <v>0.30081873943484994</v>
      </c>
    </row>
    <row r="109" spans="1:31">
      <c r="A109" s="29" t="s">
        <v>132</v>
      </c>
      <c r="B109" s="29" t="s">
        <v>76</v>
      </c>
      <c r="C109" s="31">
        <v>0.10218428318713482</v>
      </c>
      <c r="D109" s="31">
        <v>0.11281414632147717</v>
      </c>
      <c r="E109" s="31">
        <v>0.10771459360719124</v>
      </c>
      <c r="F109" s="31">
        <v>0.12715994053203572</v>
      </c>
      <c r="G109" s="31">
        <v>0.13162964478858188</v>
      </c>
      <c r="H109" s="31">
        <v>0.12835987995025777</v>
      </c>
      <c r="I109" s="31">
        <v>0.11678848547602187</v>
      </c>
      <c r="J109" s="31">
        <v>0.10882870849163995</v>
      </c>
      <c r="K109" s="31">
        <v>9.9382848170320059E-2</v>
      </c>
      <c r="L109" s="31">
        <v>9.9137935429279761E-2</v>
      </c>
      <c r="M109" s="31">
        <v>9.755019894352053E-2</v>
      </c>
      <c r="N109" s="31">
        <v>9.9917400804790515E-2</v>
      </c>
      <c r="O109" s="31">
        <v>9.9272305273496078E-2</v>
      </c>
      <c r="P109" s="31">
        <v>9.1617558803071986E-2</v>
      </c>
      <c r="Q109" s="31">
        <v>9.5432495047716448E-2</v>
      </c>
      <c r="R109" s="31">
        <v>9.3408582370498844E-2</v>
      </c>
      <c r="S109" s="31">
        <v>8.5028018495029681E-2</v>
      </c>
      <c r="T109" s="31">
        <v>8.3147832594410845E-2</v>
      </c>
      <c r="U109" s="31">
        <v>7.7980955556305714E-2</v>
      </c>
      <c r="V109" s="31">
        <v>7.5162503466787753E-2</v>
      </c>
      <c r="W109" s="31">
        <v>6.9945091486007457E-2</v>
      </c>
      <c r="X109" s="31">
        <v>6.8910921987286503E-2</v>
      </c>
      <c r="Y109" s="31">
        <v>6.4230332938666368E-2</v>
      </c>
      <c r="Z109" s="31">
        <v>6.9834614485967492E-2</v>
      </c>
      <c r="AA109" s="31">
        <v>6.6745500535060912E-2</v>
      </c>
      <c r="AB109" s="31">
        <v>6.4247767970231406E-2</v>
      </c>
      <c r="AC109" s="31">
        <v>6.4521336089230344E-2</v>
      </c>
      <c r="AD109" s="31">
        <v>5.8833805446918304E-2</v>
      </c>
      <c r="AE109" s="31">
        <v>5.1753947676968774E-2</v>
      </c>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1">
        <v>7.0928272676829274E-2</v>
      </c>
      <c r="D112" s="31">
        <v>7.3235256478533212E-2</v>
      </c>
      <c r="E112" s="31">
        <v>7.7097873799230984E-2</v>
      </c>
      <c r="F112" s="31">
        <v>8.2612817694245458E-2</v>
      </c>
      <c r="G112" s="31">
        <v>8.1407838970631474E-2</v>
      </c>
      <c r="H112" s="31">
        <v>8.2797273651793082E-2</v>
      </c>
      <c r="I112" s="31">
        <v>7.6509610859580621E-2</v>
      </c>
      <c r="J112" s="31">
        <v>7.3708561061888847E-2</v>
      </c>
      <c r="K112" s="31">
        <v>6.484700717667892E-2</v>
      </c>
      <c r="L112" s="31">
        <v>7.512295644816698E-2</v>
      </c>
      <c r="M112" s="31">
        <v>7.3568544418219181E-2</v>
      </c>
      <c r="N112" s="31">
        <v>7.4413221944670579E-2</v>
      </c>
      <c r="O112" s="31">
        <v>7.5377056367057937E-2</v>
      </c>
      <c r="P112" s="31">
        <v>6.4055624225235919E-2</v>
      </c>
      <c r="Q112" s="31">
        <v>6.8509572895768783E-2</v>
      </c>
      <c r="R112" s="31">
        <v>7.0202642888134964E-2</v>
      </c>
      <c r="S112" s="31">
        <v>6.652944877015865E-2</v>
      </c>
      <c r="T112" s="31">
        <v>6.6196283529033353E-2</v>
      </c>
      <c r="U112" s="31">
        <v>0.13936021228916817</v>
      </c>
      <c r="V112" s="31">
        <v>0.13333413476795436</v>
      </c>
      <c r="W112" s="31">
        <v>0.14497849889304082</v>
      </c>
      <c r="X112" s="31">
        <v>0.14480277751573306</v>
      </c>
      <c r="Y112" s="31">
        <v>0.14152767461692684</v>
      </c>
      <c r="Z112" s="31">
        <v>0.1475875132379213</v>
      </c>
      <c r="AA112" s="31">
        <v>0.15009614339218758</v>
      </c>
      <c r="AB112" s="31">
        <v>0.14550290981127134</v>
      </c>
      <c r="AC112" s="31">
        <v>0.14475583082524621</v>
      </c>
      <c r="AD112" s="31">
        <v>0.14114051975688222</v>
      </c>
      <c r="AE112" s="31">
        <v>0.13429731392150268</v>
      </c>
    </row>
    <row r="113" spans="1:31">
      <c r="A113" s="29" t="s">
        <v>133</v>
      </c>
      <c r="B113" s="29" t="s">
        <v>72</v>
      </c>
      <c r="C113" s="31" t="s">
        <v>169</v>
      </c>
      <c r="D113" s="31" t="s">
        <v>169</v>
      </c>
      <c r="E113" s="31" t="s">
        <v>169</v>
      </c>
      <c r="F113" s="31" t="s">
        <v>169</v>
      </c>
      <c r="G113" s="31" t="s">
        <v>169</v>
      </c>
      <c r="H113" s="31" t="s">
        <v>169</v>
      </c>
      <c r="I113" s="31" t="s">
        <v>169</v>
      </c>
      <c r="J113" s="31" t="s">
        <v>169</v>
      </c>
      <c r="K113" s="31" t="s">
        <v>169</v>
      </c>
      <c r="L113" s="31" t="s">
        <v>169</v>
      </c>
      <c r="M113" s="31" t="s">
        <v>169</v>
      </c>
      <c r="N113" s="31" t="s">
        <v>169</v>
      </c>
      <c r="O113" s="31" t="s">
        <v>169</v>
      </c>
      <c r="P113" s="31" t="s">
        <v>169</v>
      </c>
      <c r="Q113" s="31" t="s">
        <v>169</v>
      </c>
      <c r="R113" s="31" t="s">
        <v>169</v>
      </c>
      <c r="S113" s="31" t="s">
        <v>169</v>
      </c>
      <c r="T113" s="31" t="s">
        <v>169</v>
      </c>
      <c r="U113" s="31" t="s">
        <v>169</v>
      </c>
      <c r="V113" s="31" t="s">
        <v>169</v>
      </c>
      <c r="W113" s="31" t="s">
        <v>169</v>
      </c>
      <c r="X113" s="31" t="s">
        <v>169</v>
      </c>
      <c r="Y113" s="31" t="s">
        <v>169</v>
      </c>
      <c r="Z113" s="31" t="s">
        <v>169</v>
      </c>
      <c r="AA113" s="31" t="s">
        <v>169</v>
      </c>
      <c r="AB113" s="31" t="s">
        <v>169</v>
      </c>
      <c r="AC113" s="31" t="s">
        <v>169</v>
      </c>
      <c r="AD113" s="31" t="s">
        <v>169</v>
      </c>
      <c r="AE113" s="31" t="s">
        <v>169</v>
      </c>
    </row>
    <row r="114" spans="1:31">
      <c r="A114" s="29" t="s">
        <v>133</v>
      </c>
      <c r="B114" s="29" t="s">
        <v>76</v>
      </c>
      <c r="C114" s="31">
        <v>0.11497904716651436</v>
      </c>
      <c r="D114" s="31">
        <v>0.12338449081937959</v>
      </c>
      <c r="E114" s="31">
        <v>0.12660021762598231</v>
      </c>
      <c r="F114" s="31">
        <v>0.1267298825680577</v>
      </c>
      <c r="G114" s="31">
        <v>0.12718245099431327</v>
      </c>
      <c r="H114" s="31">
        <v>0.12261058746139182</v>
      </c>
      <c r="I114" s="31">
        <v>0.11280387397908163</v>
      </c>
      <c r="J114" s="31">
        <v>0.1086016600769853</v>
      </c>
      <c r="K114" s="31">
        <v>9.5147055983486675E-2</v>
      </c>
      <c r="L114" s="31">
        <v>9.6215246833811371E-2</v>
      </c>
      <c r="M114" s="31">
        <v>9.6139589246306265E-2</v>
      </c>
      <c r="N114" s="31">
        <v>9.574491469550446E-2</v>
      </c>
      <c r="O114" s="31">
        <v>9.3599098950117282E-2</v>
      </c>
      <c r="P114" s="31">
        <v>8.5885598195274596E-2</v>
      </c>
      <c r="Q114" s="31">
        <v>9.1977978998992418E-2</v>
      </c>
      <c r="R114" s="31">
        <v>8.8308968221620945E-2</v>
      </c>
      <c r="S114" s="31">
        <v>8.4628034867367835E-2</v>
      </c>
      <c r="T114" s="31">
        <v>8.1222355697460044E-2</v>
      </c>
      <c r="U114" s="31">
        <v>7.1472660017074405E-2</v>
      </c>
      <c r="V114" s="31">
        <v>6.6323859221078932E-2</v>
      </c>
      <c r="W114" s="31">
        <v>5.9342033921162718E-2</v>
      </c>
      <c r="X114" s="31">
        <v>6.0319400585248685E-2</v>
      </c>
      <c r="Y114" s="31">
        <v>5.7518761232321601E-2</v>
      </c>
      <c r="Z114" s="31">
        <v>6.1821925707538299E-2</v>
      </c>
      <c r="AA114" s="31">
        <v>6.0241843009779396E-2</v>
      </c>
      <c r="AB114" s="31">
        <v>5.7639092119227478E-2</v>
      </c>
      <c r="AC114" s="31">
        <v>5.6392328894270947E-2</v>
      </c>
      <c r="AD114" s="31">
        <v>5.5211054239350986E-2</v>
      </c>
      <c r="AE114" s="31">
        <v>4.7357450515361638E-2</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1" t="s">
        <v>169</v>
      </c>
      <c r="D117" s="31" t="s">
        <v>169</v>
      </c>
      <c r="E117" s="31" t="s">
        <v>169</v>
      </c>
      <c r="F117" s="31" t="s">
        <v>169</v>
      </c>
      <c r="G117" s="31" t="s">
        <v>169</v>
      </c>
      <c r="H117" s="31" t="s">
        <v>169</v>
      </c>
      <c r="I117" s="31" t="s">
        <v>169</v>
      </c>
      <c r="J117" s="31" t="s">
        <v>169</v>
      </c>
      <c r="K117" s="31" t="s">
        <v>169</v>
      </c>
      <c r="L117" s="31" t="s">
        <v>169</v>
      </c>
      <c r="M117" s="31" t="s">
        <v>169</v>
      </c>
      <c r="N117" s="31" t="s">
        <v>169</v>
      </c>
      <c r="O117" s="31" t="s">
        <v>169</v>
      </c>
      <c r="P117" s="31" t="s">
        <v>169</v>
      </c>
      <c r="Q117" s="31" t="s">
        <v>169</v>
      </c>
      <c r="R117" s="31" t="s">
        <v>169</v>
      </c>
      <c r="S117" s="31" t="s">
        <v>169</v>
      </c>
      <c r="T117" s="31" t="s">
        <v>169</v>
      </c>
      <c r="U117" s="31" t="s">
        <v>169</v>
      </c>
      <c r="V117" s="31" t="s">
        <v>169</v>
      </c>
      <c r="W117" s="31" t="s">
        <v>169</v>
      </c>
      <c r="X117" s="31" t="s">
        <v>169</v>
      </c>
      <c r="Y117" s="31" t="s">
        <v>169</v>
      </c>
      <c r="Z117" s="31" t="s">
        <v>169</v>
      </c>
      <c r="AA117" s="31" t="s">
        <v>169</v>
      </c>
      <c r="AB117" s="31" t="s">
        <v>169</v>
      </c>
      <c r="AC117" s="31" t="s">
        <v>169</v>
      </c>
      <c r="AD117" s="31" t="s">
        <v>169</v>
      </c>
      <c r="AE117" s="31" t="s">
        <v>169</v>
      </c>
    </row>
    <row r="118" spans="1:31">
      <c r="A118" s="29" t="s">
        <v>134</v>
      </c>
      <c r="B118" s="29" t="s">
        <v>72</v>
      </c>
      <c r="C118" s="31" t="s">
        <v>169</v>
      </c>
      <c r="D118" s="31" t="s">
        <v>169</v>
      </c>
      <c r="E118" s="31" t="s">
        <v>169</v>
      </c>
      <c r="F118" s="31" t="s">
        <v>169</v>
      </c>
      <c r="G118" s="31" t="s">
        <v>169</v>
      </c>
      <c r="H118" s="31" t="s">
        <v>169</v>
      </c>
      <c r="I118" s="31" t="s">
        <v>169</v>
      </c>
      <c r="J118" s="31" t="s">
        <v>169</v>
      </c>
      <c r="K118" s="31" t="s">
        <v>169</v>
      </c>
      <c r="L118" s="31" t="s">
        <v>169</v>
      </c>
      <c r="M118" s="31" t="s">
        <v>169</v>
      </c>
      <c r="N118" s="31" t="s">
        <v>169</v>
      </c>
      <c r="O118" s="31" t="s">
        <v>169</v>
      </c>
      <c r="P118" s="31" t="s">
        <v>169</v>
      </c>
      <c r="Q118" s="31" t="s">
        <v>169</v>
      </c>
      <c r="R118" s="31" t="s">
        <v>169</v>
      </c>
      <c r="S118" s="31" t="s">
        <v>169</v>
      </c>
      <c r="T118" s="31" t="s">
        <v>169</v>
      </c>
      <c r="U118" s="31" t="s">
        <v>169</v>
      </c>
      <c r="V118" s="31" t="s">
        <v>169</v>
      </c>
      <c r="W118" s="31" t="s">
        <v>169</v>
      </c>
      <c r="X118" s="31" t="s">
        <v>169</v>
      </c>
      <c r="Y118" s="31" t="s">
        <v>169</v>
      </c>
      <c r="Z118" s="31" t="s">
        <v>169</v>
      </c>
      <c r="AA118" s="31" t="s">
        <v>169</v>
      </c>
      <c r="AB118" s="31" t="s">
        <v>169</v>
      </c>
      <c r="AC118" s="31" t="s">
        <v>169</v>
      </c>
      <c r="AD118" s="31" t="s">
        <v>169</v>
      </c>
      <c r="AE118" s="31" t="s">
        <v>169</v>
      </c>
    </row>
    <row r="119" spans="1:31">
      <c r="A119" s="29" t="s">
        <v>134</v>
      </c>
      <c r="B119" s="29" t="s">
        <v>76</v>
      </c>
      <c r="C119" s="31" t="s">
        <v>169</v>
      </c>
      <c r="D119" s="31">
        <v>4.1684520399873796E-2</v>
      </c>
      <c r="E119" s="31">
        <v>1.8606411274852186E-2</v>
      </c>
      <c r="F119" s="31">
        <v>2.4949232848991608E-2</v>
      </c>
      <c r="G119" s="31">
        <v>2.8631381596579398E-2</v>
      </c>
      <c r="H119" s="31">
        <v>3.3744358186802818E-2</v>
      </c>
      <c r="I119" s="31">
        <v>2.9608076323643522E-2</v>
      </c>
      <c r="J119" s="31">
        <v>3.0682369153890159E-2</v>
      </c>
      <c r="K119" s="31">
        <v>3.6939369127993754E-2</v>
      </c>
      <c r="L119" s="31">
        <v>4.0226505446390205E-2</v>
      </c>
      <c r="M119" s="31">
        <v>5.3531322130184834E-2</v>
      </c>
      <c r="N119" s="31">
        <v>5.7971469110542628E-2</v>
      </c>
      <c r="O119" s="31">
        <v>5.8330638866306538E-2</v>
      </c>
      <c r="P119" s="31">
        <v>6.3761914486306928E-2</v>
      </c>
      <c r="Q119" s="31">
        <v>6.859346334265444E-2</v>
      </c>
      <c r="R119" s="31">
        <v>7.5586645494189919E-2</v>
      </c>
      <c r="S119" s="31">
        <v>7.0536853858911064E-2</v>
      </c>
      <c r="T119" s="31">
        <v>6.8960834452175213E-2</v>
      </c>
      <c r="U119" s="31">
        <v>6.6943513976671226E-2</v>
      </c>
      <c r="V119" s="31">
        <v>6.9838099329247366E-2</v>
      </c>
      <c r="W119" s="31">
        <v>6.9702832768633191E-2</v>
      </c>
      <c r="X119" s="31">
        <v>6.9300674376272006E-2</v>
      </c>
      <c r="Y119" s="31">
        <v>6.6524744254439064E-2</v>
      </c>
      <c r="Z119" s="31">
        <v>6.4763356258408747E-2</v>
      </c>
      <c r="AA119" s="31">
        <v>6.9504522990254836E-2</v>
      </c>
      <c r="AB119" s="31">
        <v>6.6226812378882505E-2</v>
      </c>
      <c r="AC119" s="31">
        <v>6.2871279227783988E-2</v>
      </c>
      <c r="AD119" s="31">
        <v>6.0465476397307143E-2</v>
      </c>
      <c r="AE119" s="31">
        <v>6.1036314854241769E-2</v>
      </c>
    </row>
    <row r="122" spans="1:31">
      <c r="A122" s="26" t="s">
        <v>136</v>
      </c>
    </row>
    <row r="123" spans="1:31">
      <c r="A123" s="19" t="s">
        <v>128</v>
      </c>
      <c r="B123" s="19" t="s">
        <v>129</v>
      </c>
      <c r="C123" s="19" t="s">
        <v>80</v>
      </c>
      <c r="D123" s="19" t="s">
        <v>89</v>
      </c>
      <c r="E123" s="19" t="s">
        <v>90</v>
      </c>
      <c r="F123" s="19" t="s">
        <v>91</v>
      </c>
      <c r="G123" s="19" t="s">
        <v>92</v>
      </c>
      <c r="H123" s="19" t="s">
        <v>93</v>
      </c>
      <c r="I123" s="19" t="s">
        <v>94</v>
      </c>
      <c r="J123" s="19" t="s">
        <v>95</v>
      </c>
      <c r="K123" s="19" t="s">
        <v>96</v>
      </c>
      <c r="L123" s="19" t="s">
        <v>97</v>
      </c>
      <c r="M123" s="19" t="s">
        <v>98</v>
      </c>
      <c r="N123" s="19" t="s">
        <v>99</v>
      </c>
      <c r="O123" s="19" t="s">
        <v>100</v>
      </c>
      <c r="P123" s="19" t="s">
        <v>101</v>
      </c>
      <c r="Q123" s="19" t="s">
        <v>102</v>
      </c>
      <c r="R123" s="19" t="s">
        <v>103</v>
      </c>
      <c r="S123" s="19" t="s">
        <v>104</v>
      </c>
      <c r="T123" s="19" t="s">
        <v>105</v>
      </c>
      <c r="U123" s="19" t="s">
        <v>106</v>
      </c>
      <c r="V123" s="19" t="s">
        <v>107</v>
      </c>
      <c r="W123" s="19" t="s">
        <v>108</v>
      </c>
      <c r="X123" s="19" t="s">
        <v>109</v>
      </c>
      <c r="Y123" s="19" t="s">
        <v>110</v>
      </c>
      <c r="Z123" s="19" t="s">
        <v>111</v>
      </c>
      <c r="AA123" s="19" t="s">
        <v>112</v>
      </c>
      <c r="AB123" s="19" t="s">
        <v>113</v>
      </c>
      <c r="AC123" s="19" t="s">
        <v>114</v>
      </c>
      <c r="AD123" s="19" t="s">
        <v>115</v>
      </c>
      <c r="AE123" s="19" t="s">
        <v>116</v>
      </c>
    </row>
    <row r="124" spans="1:31">
      <c r="A124" s="29" t="s">
        <v>40</v>
      </c>
      <c r="B124" s="29" t="s">
        <v>24</v>
      </c>
      <c r="C124" s="31">
        <v>0.15768261139639919</v>
      </c>
      <c r="D124" s="31">
        <v>0.16130879449311902</v>
      </c>
      <c r="E124" s="31">
        <v>0.16309310600183857</v>
      </c>
      <c r="F124" s="31">
        <v>0.15864833653419949</v>
      </c>
      <c r="G124" s="31">
        <v>0.15306656248726838</v>
      </c>
      <c r="H124" s="31">
        <v>0.16392307308568796</v>
      </c>
      <c r="I124" s="31">
        <v>0.16401681157458711</v>
      </c>
      <c r="J124" s="31">
        <v>0.14885315794816714</v>
      </c>
      <c r="K124" s="31">
        <v>0.1568908358475565</v>
      </c>
      <c r="L124" s="31">
        <v>0.16314349402138809</v>
      </c>
      <c r="M124" s="31">
        <v>0.16531911822840883</v>
      </c>
      <c r="N124" s="31">
        <v>0.16705208230804164</v>
      </c>
      <c r="O124" s="31">
        <v>0.16165732623928786</v>
      </c>
      <c r="P124" s="31">
        <v>0.15667261988586634</v>
      </c>
      <c r="Q124" s="31">
        <v>0.1677563558154023</v>
      </c>
      <c r="R124" s="31">
        <v>0.16804839171352054</v>
      </c>
      <c r="S124" s="31">
        <v>0.15171506203573693</v>
      </c>
      <c r="T124" s="31">
        <v>0.15971133558494574</v>
      </c>
      <c r="U124" s="31">
        <v>0.16633079880879792</v>
      </c>
      <c r="V124" s="31">
        <v>0.16871545315555944</v>
      </c>
      <c r="W124" s="31">
        <v>0.16953440038479486</v>
      </c>
      <c r="X124" s="31">
        <v>0.16506675329882597</v>
      </c>
      <c r="Y124" s="31">
        <v>0.15936456628029008</v>
      </c>
      <c r="Z124" s="31">
        <v>0.17037828077907322</v>
      </c>
      <c r="AA124" s="31">
        <v>0.16997725406898209</v>
      </c>
      <c r="AB124" s="31">
        <v>0.15322093208325982</v>
      </c>
      <c r="AC124" s="31">
        <v>0.16094438888521467</v>
      </c>
      <c r="AD124" s="31">
        <v>0.16779062957650279</v>
      </c>
      <c r="AE124" s="31">
        <v>0.1700564638279102</v>
      </c>
    </row>
    <row r="125" spans="1:31" collapsed="1">
      <c r="A125" s="29" t="s">
        <v>40</v>
      </c>
      <c r="B125" s="29" t="s">
        <v>77</v>
      </c>
      <c r="C125" s="31">
        <v>5.7484647578924068E-2</v>
      </c>
      <c r="D125" s="31">
        <v>5.6921645618401753E-2</v>
      </c>
      <c r="E125" s="31">
        <v>5.636900099935075E-2</v>
      </c>
      <c r="F125" s="31">
        <v>5.5705648783119975E-2</v>
      </c>
      <c r="G125" s="31">
        <v>5.5398019929474802E-2</v>
      </c>
      <c r="H125" s="31">
        <v>5.5307089347462327E-2</v>
      </c>
      <c r="I125" s="31">
        <v>5.509804482031367E-2</v>
      </c>
      <c r="J125" s="31">
        <v>5.4453228124320227E-2</v>
      </c>
      <c r="K125" s="31">
        <v>5.4341424838713431E-2</v>
      </c>
      <c r="L125" s="31">
        <v>5.4000137909036759E-2</v>
      </c>
      <c r="M125" s="31">
        <v>5.4281128261054343E-2</v>
      </c>
      <c r="N125" s="31">
        <v>5.332834011363255E-2</v>
      </c>
      <c r="O125" s="31">
        <v>5.2559295703674874E-2</v>
      </c>
      <c r="P125" s="31">
        <v>5.160082415887067E-2</v>
      </c>
      <c r="Q125" s="31">
        <v>5.0740088627399156E-2</v>
      </c>
      <c r="R125" s="31">
        <v>4.9628840214846787E-2</v>
      </c>
      <c r="S125" s="31">
        <v>4.8677004495614649E-2</v>
      </c>
      <c r="T125" s="31">
        <v>4.79947263627543E-2</v>
      </c>
      <c r="U125" s="31">
        <v>4.7628718657495697E-2</v>
      </c>
      <c r="V125" s="31">
        <v>4.7132423636287689E-2</v>
      </c>
      <c r="W125" s="31">
        <v>4.6856804544702362E-2</v>
      </c>
      <c r="X125" s="31">
        <v>4.6596049922829397E-2</v>
      </c>
      <c r="Y125" s="31">
        <v>4.6464748974793996E-2</v>
      </c>
      <c r="Z125" s="31">
        <v>4.5805264600421766E-2</v>
      </c>
      <c r="AA125" s="31">
        <v>4.5274589243204301E-2</v>
      </c>
      <c r="AB125" s="31">
        <v>4.4612757231115768E-2</v>
      </c>
      <c r="AC125" s="31">
        <v>4.414763175268871E-2</v>
      </c>
      <c r="AD125" s="31">
        <v>4.3443422382516451E-2</v>
      </c>
      <c r="AE125" s="31">
        <v>4.2784459527075366E-2</v>
      </c>
    </row>
    <row r="126" spans="1:31" collapsed="1">
      <c r="A126" s="29" t="s">
        <v>40</v>
      </c>
      <c r="B126" s="29" t="s">
        <v>78</v>
      </c>
      <c r="C126" s="31">
        <v>4.8839334233240772E-2</v>
      </c>
      <c r="D126" s="31">
        <v>4.8355724374646886E-2</v>
      </c>
      <c r="E126" s="31">
        <v>4.7892612716332141E-2</v>
      </c>
      <c r="F126" s="31">
        <v>4.7329723384911086E-2</v>
      </c>
      <c r="G126" s="31">
        <v>4.7055392544489164E-2</v>
      </c>
      <c r="H126" s="31">
        <v>4.6977185821213192E-2</v>
      </c>
      <c r="I126" s="31">
        <v>4.6806410214609094E-2</v>
      </c>
      <c r="J126" s="31">
        <v>4.6255332949406543E-2</v>
      </c>
      <c r="K126" s="31">
        <v>4.6159947736536713E-2</v>
      </c>
      <c r="L126" s="31">
        <v>4.5872385915507428E-2</v>
      </c>
      <c r="M126" s="31">
        <v>4.6116071416847766E-2</v>
      </c>
      <c r="N126" s="31">
        <v>4.5309171642130275E-2</v>
      </c>
      <c r="O126" s="31">
        <v>4.4643196693605613E-2</v>
      </c>
      <c r="P126" s="31">
        <v>4.3829412774762724E-2</v>
      </c>
      <c r="Q126" s="31">
        <v>4.3096522442979249E-2</v>
      </c>
      <c r="R126" s="31">
        <v>4.2162821606762955E-2</v>
      </c>
      <c r="S126" s="31">
        <v>4.1359320417971975E-2</v>
      </c>
      <c r="T126" s="31">
        <v>4.0768848313012689E-2</v>
      </c>
      <c r="U126" s="31">
        <v>4.045339940580487E-2</v>
      </c>
      <c r="V126" s="31">
        <v>4.0041237577927373E-2</v>
      </c>
      <c r="W126" s="31">
        <v>3.9809188398840255E-2</v>
      </c>
      <c r="X126" s="31">
        <v>3.956682709339987E-2</v>
      </c>
      <c r="Y126" s="31">
        <v>3.9481253590946078E-2</v>
      </c>
      <c r="Z126" s="31">
        <v>3.8913258061080092E-2</v>
      </c>
      <c r="AA126" s="31">
        <v>3.84507387569933E-2</v>
      </c>
      <c r="AB126" s="31">
        <v>3.7893499581228708E-2</v>
      </c>
      <c r="AC126" s="31">
        <v>3.7511244952378196E-2</v>
      </c>
      <c r="AD126" s="31">
        <v>3.6910139842198895E-2</v>
      </c>
      <c r="AE126" s="31">
        <v>3.633922680054183E-2</v>
      </c>
    </row>
    <row r="128" spans="1:31">
      <c r="A128" s="19" t="s">
        <v>128</v>
      </c>
      <c r="B128" s="19" t="s">
        <v>129</v>
      </c>
      <c r="C128" s="19" t="s">
        <v>80</v>
      </c>
      <c r="D128" s="19" t="s">
        <v>89</v>
      </c>
      <c r="E128" s="19" t="s">
        <v>90</v>
      </c>
      <c r="F128" s="19" t="s">
        <v>91</v>
      </c>
      <c r="G128" s="19" t="s">
        <v>92</v>
      </c>
      <c r="H128" s="19" t="s">
        <v>93</v>
      </c>
      <c r="I128" s="19" t="s">
        <v>94</v>
      </c>
      <c r="J128" s="19" t="s">
        <v>95</v>
      </c>
      <c r="K128" s="19" t="s">
        <v>96</v>
      </c>
      <c r="L128" s="19" t="s">
        <v>97</v>
      </c>
      <c r="M128" s="19" t="s">
        <v>98</v>
      </c>
      <c r="N128" s="19" t="s">
        <v>99</v>
      </c>
      <c r="O128" s="19" t="s">
        <v>100</v>
      </c>
      <c r="P128" s="19" t="s">
        <v>101</v>
      </c>
      <c r="Q128" s="19" t="s">
        <v>102</v>
      </c>
      <c r="R128" s="19" t="s">
        <v>103</v>
      </c>
      <c r="S128" s="19" t="s">
        <v>104</v>
      </c>
      <c r="T128" s="19" t="s">
        <v>105</v>
      </c>
      <c r="U128" s="19" t="s">
        <v>106</v>
      </c>
      <c r="V128" s="19" t="s">
        <v>107</v>
      </c>
      <c r="W128" s="19" t="s">
        <v>108</v>
      </c>
      <c r="X128" s="19" t="s">
        <v>109</v>
      </c>
      <c r="Y128" s="19" t="s">
        <v>110</v>
      </c>
      <c r="Z128" s="19" t="s">
        <v>111</v>
      </c>
      <c r="AA128" s="19" t="s">
        <v>112</v>
      </c>
      <c r="AB128" s="19" t="s">
        <v>113</v>
      </c>
      <c r="AC128" s="19" t="s">
        <v>114</v>
      </c>
      <c r="AD128" s="19" t="s">
        <v>115</v>
      </c>
      <c r="AE128" s="19" t="s">
        <v>116</v>
      </c>
    </row>
    <row r="129" spans="1:31">
      <c r="A129" s="29" t="s">
        <v>130</v>
      </c>
      <c r="B129" s="29" t="s">
        <v>24</v>
      </c>
      <c r="C129" s="31">
        <v>0.15893844124658407</v>
      </c>
      <c r="D129" s="31">
        <v>0.16590426911000114</v>
      </c>
      <c r="E129" s="31">
        <v>0.16277514587752948</v>
      </c>
      <c r="F129" s="31">
        <v>0.16099535946690546</v>
      </c>
      <c r="G129" s="31">
        <v>0.15417835052162795</v>
      </c>
      <c r="H129" s="31">
        <v>0.17112267158965291</v>
      </c>
      <c r="I129" s="31">
        <v>0.16867724232439343</v>
      </c>
      <c r="J129" s="31">
        <v>0.15032421607205193</v>
      </c>
      <c r="K129" s="31">
        <v>0.15450805424388969</v>
      </c>
      <c r="L129" s="31">
        <v>0.16387801858261603</v>
      </c>
      <c r="M129" s="31">
        <v>0.17126423531947896</v>
      </c>
      <c r="N129" s="31">
        <v>0.16703216467406973</v>
      </c>
      <c r="O129" s="31">
        <v>0.16382400755571475</v>
      </c>
      <c r="P129" s="31">
        <v>0.15810104347244483</v>
      </c>
      <c r="Q129" s="31">
        <v>0.17372692592735062</v>
      </c>
      <c r="R129" s="31">
        <v>0.17109727386503037</v>
      </c>
      <c r="S129" s="31">
        <v>0.15235804389420607</v>
      </c>
      <c r="T129" s="31">
        <v>0.15708193396214948</v>
      </c>
      <c r="U129" s="31">
        <v>0.16659306959679032</v>
      </c>
      <c r="V129" s="31">
        <v>0.17385125308277818</v>
      </c>
      <c r="W129" s="31">
        <v>0.16890984867485154</v>
      </c>
      <c r="X129" s="31">
        <v>0.16650648621662317</v>
      </c>
      <c r="Y129" s="31">
        <v>0.1600130654905258</v>
      </c>
      <c r="Z129" s="31">
        <v>0.17565399207342139</v>
      </c>
      <c r="AA129" s="31">
        <v>0.17257904723613354</v>
      </c>
      <c r="AB129" s="31">
        <v>0.15352835538744902</v>
      </c>
      <c r="AC129" s="31">
        <v>0.15786877260363377</v>
      </c>
      <c r="AD129" s="31">
        <v>0.16754931233183731</v>
      </c>
      <c r="AE129" s="31">
        <v>0.17455874633580423</v>
      </c>
    </row>
    <row r="130" spans="1:31">
      <c r="A130" s="29" t="s">
        <v>130</v>
      </c>
      <c r="B130" s="29" t="s">
        <v>77</v>
      </c>
      <c r="C130" s="31">
        <v>5.7434000089217424E-2</v>
      </c>
      <c r="D130" s="31">
        <v>5.6553105320872779E-2</v>
      </c>
      <c r="E130" s="31">
        <v>5.6251481337687453E-2</v>
      </c>
      <c r="F130" s="31">
        <v>5.5783170550359452E-2</v>
      </c>
      <c r="G130" s="31">
        <v>5.5670878765629428E-2</v>
      </c>
      <c r="H130" s="31">
        <v>5.5682950926211422E-2</v>
      </c>
      <c r="I130" s="31">
        <v>5.5338348712098799E-2</v>
      </c>
      <c r="J130" s="31">
        <v>5.4570277586321311E-2</v>
      </c>
      <c r="K130" s="31">
        <v>5.4230394713763064E-2</v>
      </c>
      <c r="L130" s="31">
        <v>5.3705780700876234E-2</v>
      </c>
      <c r="M130" s="31">
        <v>5.3877844968919821E-2</v>
      </c>
      <c r="N130" s="31">
        <v>5.2778147983561251E-2</v>
      </c>
      <c r="O130" s="31">
        <v>5.1942093313552186E-2</v>
      </c>
      <c r="P130" s="31">
        <v>5.0934084356400122E-2</v>
      </c>
      <c r="Q130" s="31">
        <v>5.0065742053206838E-2</v>
      </c>
      <c r="R130" s="31">
        <v>4.8983656145588569E-2</v>
      </c>
      <c r="S130" s="31">
        <v>4.8157915253648487E-2</v>
      </c>
      <c r="T130" s="31">
        <v>4.7460702210527422E-2</v>
      </c>
      <c r="U130" s="31">
        <v>4.7229620399305811E-2</v>
      </c>
      <c r="V130" s="31">
        <v>4.6758376684157936E-2</v>
      </c>
      <c r="W130" s="31">
        <v>4.6463860333630487E-2</v>
      </c>
      <c r="X130" s="31">
        <v>4.6159154941279271E-2</v>
      </c>
      <c r="Y130" s="31">
        <v>4.59888016720554E-2</v>
      </c>
      <c r="Z130" s="31">
        <v>4.5344931252542249E-2</v>
      </c>
      <c r="AA130" s="31">
        <v>4.4787229945764104E-2</v>
      </c>
      <c r="AB130" s="31">
        <v>4.4144270392400507E-2</v>
      </c>
      <c r="AC130" s="31">
        <v>4.3611731493215289E-2</v>
      </c>
      <c r="AD130" s="31">
        <v>4.2969966692357454E-2</v>
      </c>
      <c r="AE130" s="31">
        <v>4.2325010682323819E-2</v>
      </c>
    </row>
    <row r="131" spans="1:31">
      <c r="A131" s="29" t="s">
        <v>130</v>
      </c>
      <c r="B131" s="29" t="s">
        <v>78</v>
      </c>
      <c r="C131" s="31">
        <v>4.878961591333391E-2</v>
      </c>
      <c r="D131" s="31">
        <v>4.8029146049163481E-2</v>
      </c>
      <c r="E131" s="31">
        <v>4.7783737183737338E-2</v>
      </c>
      <c r="F131" s="31">
        <v>4.7391007608920253E-2</v>
      </c>
      <c r="G131" s="31">
        <v>4.7287327509363743E-2</v>
      </c>
      <c r="H131" s="31">
        <v>4.7291027117010866E-2</v>
      </c>
      <c r="I131" s="31">
        <v>4.7006680254812486E-2</v>
      </c>
      <c r="J131" s="31">
        <v>4.6346932261478714E-2</v>
      </c>
      <c r="K131" s="31">
        <v>4.6068235794320504E-2</v>
      </c>
      <c r="L131" s="31">
        <v>4.562617723137858E-2</v>
      </c>
      <c r="M131" s="31">
        <v>4.5794215482491872E-2</v>
      </c>
      <c r="N131" s="31">
        <v>4.4837848778794563E-2</v>
      </c>
      <c r="O131" s="31">
        <v>4.410320033922107E-2</v>
      </c>
      <c r="P131" s="31">
        <v>4.32785499545668E-2</v>
      </c>
      <c r="Q131" s="31">
        <v>4.251192693887975E-2</v>
      </c>
      <c r="R131" s="31">
        <v>4.1614462409665334E-2</v>
      </c>
      <c r="S131" s="31">
        <v>4.0921851585255679E-2</v>
      </c>
      <c r="T131" s="31">
        <v>4.0332870600497166E-2</v>
      </c>
      <c r="U131" s="31">
        <v>4.0108511263673284E-2</v>
      </c>
      <c r="V131" s="31">
        <v>3.9733011032609296E-2</v>
      </c>
      <c r="W131" s="31">
        <v>3.9470529274412774E-2</v>
      </c>
      <c r="X131" s="31">
        <v>3.9192109369016681E-2</v>
      </c>
      <c r="Y131" s="31">
        <v>3.9090318831787506E-2</v>
      </c>
      <c r="Z131" s="31">
        <v>3.8540112717291519E-2</v>
      </c>
      <c r="AA131" s="31">
        <v>3.802193008882393E-2</v>
      </c>
      <c r="AB131" s="31">
        <v>3.7511503616055E-2</v>
      </c>
      <c r="AC131" s="31">
        <v>3.7055504170991585E-2</v>
      </c>
      <c r="AD131" s="31">
        <v>3.6504858263907952E-2</v>
      </c>
      <c r="AE131" s="31">
        <v>3.5942854527041476E-2</v>
      </c>
    </row>
    <row r="133" spans="1:31">
      <c r="A133" s="19" t="s">
        <v>128</v>
      </c>
      <c r="B133" s="19" t="s">
        <v>129</v>
      </c>
      <c r="C133" s="19" t="s">
        <v>80</v>
      </c>
      <c r="D133" s="19" t="s">
        <v>89</v>
      </c>
      <c r="E133" s="19" t="s">
        <v>90</v>
      </c>
      <c r="F133" s="19" t="s">
        <v>91</v>
      </c>
      <c r="G133" s="19" t="s">
        <v>92</v>
      </c>
      <c r="H133" s="19" t="s">
        <v>93</v>
      </c>
      <c r="I133" s="19" t="s">
        <v>94</v>
      </c>
      <c r="J133" s="19" t="s">
        <v>95</v>
      </c>
      <c r="K133" s="19" t="s">
        <v>96</v>
      </c>
      <c r="L133" s="19" t="s">
        <v>97</v>
      </c>
      <c r="M133" s="19" t="s">
        <v>98</v>
      </c>
      <c r="N133" s="19" t="s">
        <v>99</v>
      </c>
      <c r="O133" s="19" t="s">
        <v>100</v>
      </c>
      <c r="P133" s="19" t="s">
        <v>101</v>
      </c>
      <c r="Q133" s="19" t="s">
        <v>102</v>
      </c>
      <c r="R133" s="19" t="s">
        <v>103</v>
      </c>
      <c r="S133" s="19" t="s">
        <v>104</v>
      </c>
      <c r="T133" s="19" t="s">
        <v>105</v>
      </c>
      <c r="U133" s="19" t="s">
        <v>106</v>
      </c>
      <c r="V133" s="19" t="s">
        <v>107</v>
      </c>
      <c r="W133" s="19" t="s">
        <v>108</v>
      </c>
      <c r="X133" s="19" t="s">
        <v>109</v>
      </c>
      <c r="Y133" s="19" t="s">
        <v>110</v>
      </c>
      <c r="Z133" s="19" t="s">
        <v>111</v>
      </c>
      <c r="AA133" s="19" t="s">
        <v>112</v>
      </c>
      <c r="AB133" s="19" t="s">
        <v>113</v>
      </c>
      <c r="AC133" s="19" t="s">
        <v>114</v>
      </c>
      <c r="AD133" s="19" t="s">
        <v>115</v>
      </c>
      <c r="AE133" s="19" t="s">
        <v>116</v>
      </c>
    </row>
    <row r="134" spans="1:31">
      <c r="A134" s="29" t="s">
        <v>131</v>
      </c>
      <c r="B134" s="29" t="s">
        <v>24</v>
      </c>
      <c r="C134" s="31">
        <v>0.16228149917493578</v>
      </c>
      <c r="D134" s="31">
        <v>0.17230442770880364</v>
      </c>
      <c r="E134" s="31">
        <v>0.17202736203654051</v>
      </c>
      <c r="F134" s="31">
        <v>0.16549066887889424</v>
      </c>
      <c r="G134" s="31">
        <v>0.16669623663487534</v>
      </c>
      <c r="H134" s="31">
        <v>0.17726057136721532</v>
      </c>
      <c r="I134" s="31">
        <v>0.17799328638305345</v>
      </c>
      <c r="J134" s="31">
        <v>0.14990829771358738</v>
      </c>
      <c r="K134" s="31">
        <v>0.16256508887168752</v>
      </c>
      <c r="L134" s="31">
        <v>0.16820947773310138</v>
      </c>
      <c r="M134" s="31">
        <v>0.17720359337898869</v>
      </c>
      <c r="N134" s="31">
        <v>0.17576601586479579</v>
      </c>
      <c r="O134" s="31">
        <v>0.16777497757939125</v>
      </c>
      <c r="P134" s="31">
        <v>0.1695544070340087</v>
      </c>
      <c r="Q134" s="31">
        <v>0.18054360755956844</v>
      </c>
      <c r="R134" s="31">
        <v>0.18109940977418781</v>
      </c>
      <c r="S134" s="31">
        <v>0.15286767795023609</v>
      </c>
      <c r="T134" s="31">
        <v>0.16674049226878457</v>
      </c>
      <c r="U134" s="31">
        <v>0.17289450849551327</v>
      </c>
      <c r="V134" s="31">
        <v>0.18159493852600256</v>
      </c>
      <c r="W134" s="31">
        <v>0.17931951693801471</v>
      </c>
      <c r="X134" s="31">
        <v>0.17243486107464304</v>
      </c>
      <c r="Y134" s="31">
        <v>0.17357201896195065</v>
      </c>
      <c r="Z134" s="31">
        <v>0.18365241186354239</v>
      </c>
      <c r="AA134" s="31">
        <v>0.18372807786250292</v>
      </c>
      <c r="AB134" s="31">
        <v>0.15480134403718163</v>
      </c>
      <c r="AC134" s="31">
        <v>0.16854351586664518</v>
      </c>
      <c r="AD134" s="31">
        <v>0.17465483489833342</v>
      </c>
      <c r="AE134" s="31">
        <v>0.18343067541185185</v>
      </c>
    </row>
    <row r="135" spans="1:31">
      <c r="A135" s="29" t="s">
        <v>131</v>
      </c>
      <c r="B135" s="29" t="s">
        <v>77</v>
      </c>
      <c r="C135" s="31">
        <v>5.6777016901737018E-2</v>
      </c>
      <c r="D135" s="31">
        <v>5.5815060251585544E-2</v>
      </c>
      <c r="E135" s="31">
        <v>5.5566554382165616E-2</v>
      </c>
      <c r="F135" s="31">
        <v>5.5207680293199619E-2</v>
      </c>
      <c r="G135" s="31">
        <v>5.5120146303528794E-2</v>
      </c>
      <c r="H135" s="31">
        <v>5.5143203112871415E-2</v>
      </c>
      <c r="I135" s="31">
        <v>5.4930521639385048E-2</v>
      </c>
      <c r="J135" s="31">
        <v>5.4321712334343401E-2</v>
      </c>
      <c r="K135" s="31">
        <v>5.4052494283437495E-2</v>
      </c>
      <c r="L135" s="31">
        <v>5.3906071996769056E-2</v>
      </c>
      <c r="M135" s="31">
        <v>5.4282247144975614E-2</v>
      </c>
      <c r="N135" s="31">
        <v>5.3379369594143619E-2</v>
      </c>
      <c r="O135" s="31">
        <v>5.2687003023990028E-2</v>
      </c>
      <c r="P135" s="31">
        <v>5.1763471960928294E-2</v>
      </c>
      <c r="Q135" s="31">
        <v>5.0915908717475249E-2</v>
      </c>
      <c r="R135" s="31">
        <v>4.9727592424794E-2</v>
      </c>
      <c r="S135" s="31">
        <v>4.874881778069047E-2</v>
      </c>
      <c r="T135" s="31">
        <v>4.7938583953038724E-2</v>
      </c>
      <c r="U135" s="31">
        <v>4.7459160244381675E-2</v>
      </c>
      <c r="V135" s="31">
        <v>4.7253008146990252E-2</v>
      </c>
      <c r="W135" s="31">
        <v>4.7118712345390702E-2</v>
      </c>
      <c r="X135" s="31">
        <v>4.6989911316401761E-2</v>
      </c>
      <c r="Y135" s="31">
        <v>4.6960889312848343E-2</v>
      </c>
      <c r="Z135" s="31">
        <v>4.6352972402621172E-2</v>
      </c>
      <c r="AA135" s="31">
        <v>4.5839912685686532E-2</v>
      </c>
      <c r="AB135" s="31">
        <v>4.5270204992395792E-2</v>
      </c>
      <c r="AC135" s="31">
        <v>4.4794225015322056E-2</v>
      </c>
      <c r="AD135" s="31">
        <v>4.4074490653287002E-2</v>
      </c>
      <c r="AE135" s="31">
        <v>4.3482113208342797E-2</v>
      </c>
    </row>
    <row r="136" spans="1:31">
      <c r="A136" s="29" t="s">
        <v>131</v>
      </c>
      <c r="B136" s="29" t="s">
        <v>78</v>
      </c>
      <c r="C136" s="31">
        <v>4.8220064926387474E-2</v>
      </c>
      <c r="D136" s="31">
        <v>4.742016063454535E-2</v>
      </c>
      <c r="E136" s="31">
        <v>4.7197454491311998E-2</v>
      </c>
      <c r="F136" s="31">
        <v>4.6909698644549545E-2</v>
      </c>
      <c r="G136" s="31">
        <v>4.6809260327733929E-2</v>
      </c>
      <c r="H136" s="31">
        <v>4.6827031632339783E-2</v>
      </c>
      <c r="I136" s="31">
        <v>4.6645027396331112E-2</v>
      </c>
      <c r="J136" s="31">
        <v>4.6157864061091521E-2</v>
      </c>
      <c r="K136" s="31">
        <v>4.5932202240392413E-2</v>
      </c>
      <c r="L136" s="31">
        <v>4.5774971298320019E-2</v>
      </c>
      <c r="M136" s="31">
        <v>4.6112318282274092E-2</v>
      </c>
      <c r="N136" s="31">
        <v>4.5362955670802119E-2</v>
      </c>
      <c r="O136" s="31">
        <v>4.474317810076324E-2</v>
      </c>
      <c r="P136" s="31">
        <v>4.3953873239955955E-2</v>
      </c>
      <c r="Q136" s="31">
        <v>4.3245301530734331E-2</v>
      </c>
      <c r="R136" s="31">
        <v>4.2238632668019319E-2</v>
      </c>
      <c r="S136" s="31">
        <v>4.1407909671077235E-2</v>
      </c>
      <c r="T136" s="31">
        <v>4.0731474944393858E-2</v>
      </c>
      <c r="U136" s="31">
        <v>4.0319213432883902E-2</v>
      </c>
      <c r="V136" s="31">
        <v>4.0154900578139592E-2</v>
      </c>
      <c r="W136" s="31">
        <v>4.004711499141813E-2</v>
      </c>
      <c r="X136" s="31">
        <v>3.9892549914887693E-2</v>
      </c>
      <c r="Y136" s="31">
        <v>3.9900546699773241E-2</v>
      </c>
      <c r="Z136" s="31">
        <v>3.9374985926899614E-2</v>
      </c>
      <c r="AA136" s="31">
        <v>3.8958333333333331E-2</v>
      </c>
      <c r="AB136" s="31">
        <v>3.8436949049972018E-2</v>
      </c>
      <c r="AC136" s="31">
        <v>3.8072809088050538E-2</v>
      </c>
      <c r="AD136" s="31">
        <v>3.7448422843326584E-2</v>
      </c>
      <c r="AE136" s="31">
        <v>3.6924729355407283E-2</v>
      </c>
    </row>
    <row r="138" spans="1:31">
      <c r="A138" s="19" t="s">
        <v>128</v>
      </c>
      <c r="B138" s="19" t="s">
        <v>129</v>
      </c>
      <c r="C138" s="19" t="s">
        <v>80</v>
      </c>
      <c r="D138" s="19" t="s">
        <v>89</v>
      </c>
      <c r="E138" s="19" t="s">
        <v>90</v>
      </c>
      <c r="F138" s="19" t="s">
        <v>91</v>
      </c>
      <c r="G138" s="19" t="s">
        <v>92</v>
      </c>
      <c r="H138" s="19" t="s">
        <v>93</v>
      </c>
      <c r="I138" s="19" t="s">
        <v>94</v>
      </c>
      <c r="J138" s="19" t="s">
        <v>95</v>
      </c>
      <c r="K138" s="19" t="s">
        <v>96</v>
      </c>
      <c r="L138" s="19" t="s">
        <v>97</v>
      </c>
      <c r="M138" s="19" t="s">
        <v>98</v>
      </c>
      <c r="N138" s="19" t="s">
        <v>99</v>
      </c>
      <c r="O138" s="19" t="s">
        <v>100</v>
      </c>
      <c r="P138" s="19" t="s">
        <v>101</v>
      </c>
      <c r="Q138" s="19" t="s">
        <v>102</v>
      </c>
      <c r="R138" s="19" t="s">
        <v>103</v>
      </c>
      <c r="S138" s="19" t="s">
        <v>104</v>
      </c>
      <c r="T138" s="19" t="s">
        <v>105</v>
      </c>
      <c r="U138" s="19" t="s">
        <v>106</v>
      </c>
      <c r="V138" s="19" t="s">
        <v>107</v>
      </c>
      <c r="W138" s="19" t="s">
        <v>108</v>
      </c>
      <c r="X138" s="19" t="s">
        <v>109</v>
      </c>
      <c r="Y138" s="19" t="s">
        <v>110</v>
      </c>
      <c r="Z138" s="19" t="s">
        <v>111</v>
      </c>
      <c r="AA138" s="19" t="s">
        <v>112</v>
      </c>
      <c r="AB138" s="19" t="s">
        <v>113</v>
      </c>
      <c r="AC138" s="19" t="s">
        <v>114</v>
      </c>
      <c r="AD138" s="19" t="s">
        <v>115</v>
      </c>
      <c r="AE138" s="19" t="s">
        <v>116</v>
      </c>
    </row>
    <row r="139" spans="1:31">
      <c r="A139" s="29" t="s">
        <v>132</v>
      </c>
      <c r="B139" s="29" t="s">
        <v>24</v>
      </c>
      <c r="C139" s="31">
        <v>0.14601309591340358</v>
      </c>
      <c r="D139" s="31">
        <v>0.14155595228994372</v>
      </c>
      <c r="E139" s="31">
        <v>0.14987454589082866</v>
      </c>
      <c r="F139" s="31">
        <v>0.14631737875590387</v>
      </c>
      <c r="G139" s="31">
        <v>0.13834876779330982</v>
      </c>
      <c r="H139" s="31">
        <v>0.14706469712731471</v>
      </c>
      <c r="I139" s="31">
        <v>0.14772978868960593</v>
      </c>
      <c r="J139" s="31">
        <v>0.14225854630428475</v>
      </c>
      <c r="K139" s="31">
        <v>0.15010165412761056</v>
      </c>
      <c r="L139" s="31">
        <v>0.15575326826464933</v>
      </c>
      <c r="M139" s="31">
        <v>0.14941877387811553</v>
      </c>
      <c r="N139" s="31">
        <v>0.15731614648359982</v>
      </c>
      <c r="O139" s="31">
        <v>0.15226861583338391</v>
      </c>
      <c r="P139" s="31">
        <v>0.14391785317560096</v>
      </c>
      <c r="Q139" s="31">
        <v>0.15268301279489863</v>
      </c>
      <c r="R139" s="31">
        <v>0.15351470063117323</v>
      </c>
      <c r="S139" s="31">
        <v>0.14570739982734118</v>
      </c>
      <c r="T139" s="31">
        <v>0.1522430445275087</v>
      </c>
      <c r="U139" s="31">
        <v>0.15820542355679734</v>
      </c>
      <c r="V139" s="31">
        <v>0.15219142400029642</v>
      </c>
      <c r="W139" s="31">
        <v>0.15933128947304534</v>
      </c>
      <c r="X139" s="31">
        <v>0.15530353683257905</v>
      </c>
      <c r="Y139" s="31">
        <v>0.14601243088026222</v>
      </c>
      <c r="Z139" s="31">
        <v>0.15509471686751899</v>
      </c>
      <c r="AA139" s="31">
        <v>0.15500348317190879</v>
      </c>
      <c r="AB139" s="31">
        <v>0.14741641306039036</v>
      </c>
      <c r="AC139" s="31">
        <v>0.15372844897708937</v>
      </c>
      <c r="AD139" s="31">
        <v>0.16001486833702749</v>
      </c>
      <c r="AE139" s="31">
        <v>0.15334296489279473</v>
      </c>
    </row>
    <row r="140" spans="1:31">
      <c r="A140" s="29" t="s">
        <v>132</v>
      </c>
      <c r="B140" s="29" t="s">
        <v>77</v>
      </c>
      <c r="C140" s="31">
        <v>5.775843763298321E-2</v>
      </c>
      <c r="D140" s="31">
        <v>5.7133117959158888E-2</v>
      </c>
      <c r="E140" s="31">
        <v>5.6673471399298195E-2</v>
      </c>
      <c r="F140" s="31">
        <v>5.6105594062634913E-2</v>
      </c>
      <c r="G140" s="31">
        <v>5.5880833286624444E-2</v>
      </c>
      <c r="H140" s="31">
        <v>5.59146997639672E-2</v>
      </c>
      <c r="I140" s="31">
        <v>5.5990111533987932E-2</v>
      </c>
      <c r="J140" s="31">
        <v>5.5434356973039223E-2</v>
      </c>
      <c r="K140" s="31">
        <v>5.541294586703318E-2</v>
      </c>
      <c r="L140" s="31">
        <v>5.5000225180667474E-2</v>
      </c>
      <c r="M140" s="31">
        <v>5.5211621836028936E-2</v>
      </c>
      <c r="N140" s="31">
        <v>5.4382880705166628E-2</v>
      </c>
      <c r="O140" s="31">
        <v>5.3644308945661676E-2</v>
      </c>
      <c r="P140" s="31">
        <v>5.2659908256857353E-2</v>
      </c>
      <c r="Q140" s="31">
        <v>5.1810981596457799E-2</v>
      </c>
      <c r="R140" s="31">
        <v>5.0680295821935908E-2</v>
      </c>
      <c r="S140" s="31">
        <v>4.9613681154578926E-2</v>
      </c>
      <c r="T140" s="31">
        <v>4.8932841042159621E-2</v>
      </c>
      <c r="U140" s="31">
        <v>4.8564787783272098E-2</v>
      </c>
      <c r="V140" s="31">
        <v>4.7916286410932166E-2</v>
      </c>
      <c r="W140" s="31">
        <v>4.7595528284567812E-2</v>
      </c>
      <c r="X140" s="31">
        <v>4.7352993085793327E-2</v>
      </c>
      <c r="Y140" s="31">
        <v>4.71997150694606E-2</v>
      </c>
      <c r="Z140" s="31">
        <v>4.6544904829804064E-2</v>
      </c>
      <c r="AA140" s="31">
        <v>4.6036077933912053E-2</v>
      </c>
      <c r="AB140" s="31">
        <v>4.535202329425498E-2</v>
      </c>
      <c r="AC140" s="31">
        <v>4.4925249838036738E-2</v>
      </c>
      <c r="AD140" s="31">
        <v>4.420188559932646E-2</v>
      </c>
      <c r="AE140" s="31">
        <v>4.3495760460182067E-2</v>
      </c>
    </row>
    <row r="141" spans="1:31">
      <c r="A141" s="29" t="s">
        <v>132</v>
      </c>
      <c r="B141" s="29" t="s">
        <v>78</v>
      </c>
      <c r="C141" s="31">
        <v>4.9094073164226155E-2</v>
      </c>
      <c r="D141" s="31">
        <v>4.8546553571960464E-2</v>
      </c>
      <c r="E141" s="31">
        <v>4.8159548946696495E-2</v>
      </c>
      <c r="F141" s="31">
        <v>4.7677258279183746E-2</v>
      </c>
      <c r="G141" s="31">
        <v>4.7478882154616021E-2</v>
      </c>
      <c r="H141" s="31">
        <v>4.7514934256828602E-2</v>
      </c>
      <c r="I141" s="31">
        <v>4.7572126960995213E-2</v>
      </c>
      <c r="J141" s="31">
        <v>4.7085198241232744E-2</v>
      </c>
      <c r="K141" s="31">
        <v>4.7051941858490078E-2</v>
      </c>
      <c r="L141" s="31">
        <v>4.6718879431542196E-2</v>
      </c>
      <c r="M141" s="31">
        <v>4.689423042357526E-2</v>
      </c>
      <c r="N141" s="31">
        <v>4.6209175348346274E-2</v>
      </c>
      <c r="O141" s="31">
        <v>4.559010950157711E-2</v>
      </c>
      <c r="P141" s="31">
        <v>4.4724975318864039E-2</v>
      </c>
      <c r="Q141" s="31">
        <v>4.4026579228125598E-2</v>
      </c>
      <c r="R141" s="31">
        <v>4.3071198905331384E-2</v>
      </c>
      <c r="S141" s="31">
        <v>4.216793902653429E-2</v>
      </c>
      <c r="T141" s="31">
        <v>4.154218078621439E-2</v>
      </c>
      <c r="U141" s="31">
        <v>4.1240060838293888E-2</v>
      </c>
      <c r="V141" s="31">
        <v>4.0680824662256608E-2</v>
      </c>
      <c r="W141" s="31">
        <v>4.044308171296504E-2</v>
      </c>
      <c r="X141" s="31">
        <v>4.0210490755512647E-2</v>
      </c>
      <c r="Y141" s="31">
        <v>4.009897773530445E-2</v>
      </c>
      <c r="Z141" s="31">
        <v>3.9526556732604877E-2</v>
      </c>
      <c r="AA141" s="31">
        <v>3.909760485673696E-2</v>
      </c>
      <c r="AB141" s="31">
        <v>3.8509923784150357E-2</v>
      </c>
      <c r="AC141" s="31">
        <v>3.8161258423559656E-2</v>
      </c>
      <c r="AD141" s="31">
        <v>3.755406868867861E-2</v>
      </c>
      <c r="AE141" s="31">
        <v>3.6954939984525745E-2</v>
      </c>
    </row>
    <row r="143" spans="1:31">
      <c r="A143" s="19" t="s">
        <v>128</v>
      </c>
      <c r="B143" s="19" t="s">
        <v>129</v>
      </c>
      <c r="C143" s="19" t="s">
        <v>80</v>
      </c>
      <c r="D143" s="19" t="s">
        <v>89</v>
      </c>
      <c r="E143" s="19" t="s">
        <v>90</v>
      </c>
      <c r="F143" s="19" t="s">
        <v>91</v>
      </c>
      <c r="G143" s="19" t="s">
        <v>92</v>
      </c>
      <c r="H143" s="19" t="s">
        <v>93</v>
      </c>
      <c r="I143" s="19" t="s">
        <v>94</v>
      </c>
      <c r="J143" s="19" t="s">
        <v>95</v>
      </c>
      <c r="K143" s="19" t="s">
        <v>96</v>
      </c>
      <c r="L143" s="19" t="s">
        <v>97</v>
      </c>
      <c r="M143" s="19" t="s">
        <v>98</v>
      </c>
      <c r="N143" s="19" t="s">
        <v>99</v>
      </c>
      <c r="O143" s="19" t="s">
        <v>100</v>
      </c>
      <c r="P143" s="19" t="s">
        <v>101</v>
      </c>
      <c r="Q143" s="19" t="s">
        <v>102</v>
      </c>
      <c r="R143" s="19" t="s">
        <v>103</v>
      </c>
      <c r="S143" s="19" t="s">
        <v>104</v>
      </c>
      <c r="T143" s="19" t="s">
        <v>105</v>
      </c>
      <c r="U143" s="19" t="s">
        <v>106</v>
      </c>
      <c r="V143" s="19" t="s">
        <v>107</v>
      </c>
      <c r="W143" s="19" t="s">
        <v>108</v>
      </c>
      <c r="X143" s="19" t="s">
        <v>109</v>
      </c>
      <c r="Y143" s="19" t="s">
        <v>110</v>
      </c>
      <c r="Z143" s="19" t="s">
        <v>111</v>
      </c>
      <c r="AA143" s="19" t="s">
        <v>112</v>
      </c>
      <c r="AB143" s="19" t="s">
        <v>113</v>
      </c>
      <c r="AC143" s="19" t="s">
        <v>114</v>
      </c>
      <c r="AD143" s="19" t="s">
        <v>115</v>
      </c>
      <c r="AE143" s="19" t="s">
        <v>116</v>
      </c>
    </row>
    <row r="144" spans="1:31">
      <c r="A144" s="29" t="s">
        <v>133</v>
      </c>
      <c r="B144" s="29" t="s">
        <v>24</v>
      </c>
      <c r="C144" s="31">
        <v>0.16926405609892869</v>
      </c>
      <c r="D144" s="31">
        <v>0.17168809040083863</v>
      </c>
      <c r="E144" s="31">
        <v>0.17711483650925997</v>
      </c>
      <c r="F144" s="31">
        <v>0.17117699141739179</v>
      </c>
      <c r="G144" s="31">
        <v>0.16188902049143258</v>
      </c>
      <c r="H144" s="31">
        <v>0.16817362338791417</v>
      </c>
      <c r="I144" s="31">
        <v>0.1733526919577256</v>
      </c>
      <c r="J144" s="31">
        <v>0.16476392463421008</v>
      </c>
      <c r="K144" s="31">
        <v>0.17302469040128607</v>
      </c>
      <c r="L144" s="31">
        <v>0.17531798636195628</v>
      </c>
      <c r="M144" s="31">
        <v>0.17525299672946115</v>
      </c>
      <c r="N144" s="31">
        <v>0.17976001088723897</v>
      </c>
      <c r="O144" s="31">
        <v>0.17315980944926943</v>
      </c>
      <c r="P144" s="31">
        <v>0.16394296441560025</v>
      </c>
      <c r="Q144" s="31">
        <v>0.17079411626339056</v>
      </c>
      <c r="R144" s="31">
        <v>0.17635988223659907</v>
      </c>
      <c r="S144" s="31">
        <v>0.16814725221103133</v>
      </c>
      <c r="T144" s="31">
        <v>0.17605001694524067</v>
      </c>
      <c r="U144" s="31">
        <v>0.17849040148925077</v>
      </c>
      <c r="V144" s="31">
        <v>0.17821111290612618</v>
      </c>
      <c r="W144" s="31">
        <v>0.18273379748935392</v>
      </c>
      <c r="X144" s="31">
        <v>0.17651826688228392</v>
      </c>
      <c r="Y144" s="31">
        <v>0.16690416110718789</v>
      </c>
      <c r="Z144" s="31">
        <v>0.17319430596967014</v>
      </c>
      <c r="AA144" s="31">
        <v>0.17857734099940964</v>
      </c>
      <c r="AB144" s="31">
        <v>0.16967932727044921</v>
      </c>
      <c r="AC144" s="31">
        <v>0.17750279367872687</v>
      </c>
      <c r="AD144" s="31">
        <v>0.17996115280450617</v>
      </c>
      <c r="AE144" s="31">
        <v>0.17981369635409131</v>
      </c>
    </row>
    <row r="145" spans="1:31">
      <c r="A145" s="29" t="s">
        <v>133</v>
      </c>
      <c r="B145" s="29" t="s">
        <v>77</v>
      </c>
      <c r="C145" s="31">
        <v>5.7930625752443926E-2</v>
      </c>
      <c r="D145" s="31">
        <v>5.8146426023331747E-2</v>
      </c>
      <c r="E145" s="31">
        <v>5.6997026714920504E-2</v>
      </c>
      <c r="F145" s="31">
        <v>5.5568717883287697E-2</v>
      </c>
      <c r="G145" s="31">
        <v>5.4453822537142191E-2</v>
      </c>
      <c r="H145" s="31">
        <v>5.3663104725738028E-2</v>
      </c>
      <c r="I145" s="31">
        <v>5.32004500676065E-2</v>
      </c>
      <c r="J145" s="31">
        <v>5.2512874709364235E-2</v>
      </c>
      <c r="K145" s="31">
        <v>5.2907590777825447E-2</v>
      </c>
      <c r="L145" s="31">
        <v>5.2896960448705642E-2</v>
      </c>
      <c r="M145" s="31">
        <v>5.3450034468948575E-2</v>
      </c>
      <c r="N145" s="31">
        <v>5.2441209045876222E-2</v>
      </c>
      <c r="O145" s="31">
        <v>5.1583399841002693E-2</v>
      </c>
      <c r="P145" s="31">
        <v>5.0714306559541934E-2</v>
      </c>
      <c r="Q145" s="31">
        <v>4.9766087793564118E-2</v>
      </c>
      <c r="R145" s="31">
        <v>4.8712444815063947E-2</v>
      </c>
      <c r="S145" s="31">
        <v>4.7654798842367771E-2</v>
      </c>
      <c r="T145" s="31">
        <v>4.720487554064242E-2</v>
      </c>
      <c r="U145" s="31">
        <v>4.6639446524864847E-2</v>
      </c>
      <c r="V145" s="31">
        <v>4.5866844738388222E-2</v>
      </c>
      <c r="W145" s="31">
        <v>4.547037924633858E-2</v>
      </c>
      <c r="X145" s="31">
        <v>4.4991400500708836E-2</v>
      </c>
      <c r="Y145" s="31">
        <v>4.4822246874979495E-2</v>
      </c>
      <c r="Z145" s="31">
        <v>4.3995146571854792E-2</v>
      </c>
      <c r="AA145" s="31">
        <v>4.3435627699428374E-2</v>
      </c>
      <c r="AB145" s="31">
        <v>4.2533879974401528E-2</v>
      </c>
      <c r="AC145" s="31">
        <v>4.2202517787930841E-2</v>
      </c>
      <c r="AD145" s="31">
        <v>4.1380434117415078E-2</v>
      </c>
      <c r="AE145" s="31">
        <v>4.0638097304630631E-2</v>
      </c>
    </row>
    <row r="146" spans="1:31">
      <c r="A146" s="29" t="s">
        <v>133</v>
      </c>
      <c r="B146" s="29" t="s">
        <v>78</v>
      </c>
      <c r="C146" s="31">
        <v>4.9223183614240662E-2</v>
      </c>
      <c r="D146" s="31">
        <v>4.940110008642809E-2</v>
      </c>
      <c r="E146" s="31">
        <v>4.844448515020993E-2</v>
      </c>
      <c r="F146" s="31">
        <v>4.7212563756430105E-2</v>
      </c>
      <c r="G146" s="31">
        <v>4.6241152080941254E-2</v>
      </c>
      <c r="H146" s="31">
        <v>4.5569898151544788E-2</v>
      </c>
      <c r="I146" s="31">
        <v>4.5213726363828068E-2</v>
      </c>
      <c r="J146" s="31">
        <v>4.4610584794752557E-2</v>
      </c>
      <c r="K146" s="31">
        <v>4.4952806938364488E-2</v>
      </c>
      <c r="L146" s="31">
        <v>4.4958044066970487E-2</v>
      </c>
      <c r="M146" s="31">
        <v>4.5383335238503096E-2</v>
      </c>
      <c r="N146" s="31">
        <v>4.4540558127820963E-2</v>
      </c>
      <c r="O146" s="31">
        <v>4.3809339356275685E-2</v>
      </c>
      <c r="P146" s="31">
        <v>4.306564160285048E-2</v>
      </c>
      <c r="Q146" s="31">
        <v>4.2249862259478896E-2</v>
      </c>
      <c r="R146" s="31">
        <v>4.1357101164173099E-2</v>
      </c>
      <c r="S146" s="31">
        <v>4.046603756451507E-2</v>
      </c>
      <c r="T146" s="31">
        <v>4.0087887439296914E-2</v>
      </c>
      <c r="U146" s="31">
        <v>3.9629047724612267E-2</v>
      </c>
      <c r="V146" s="31">
        <v>3.8984063515556784E-2</v>
      </c>
      <c r="W146" s="31">
        <v>3.8600442208786834E-2</v>
      </c>
      <c r="X146" s="31">
        <v>3.8230789986579729E-2</v>
      </c>
      <c r="Y146" s="31">
        <v>3.8065366495082964E-2</v>
      </c>
      <c r="Z146" s="31">
        <v>3.7375142024531342E-2</v>
      </c>
      <c r="AA146" s="31">
        <v>3.6868464054266685E-2</v>
      </c>
      <c r="AB146" s="31">
        <v>3.6145023871625652E-2</v>
      </c>
      <c r="AC146" s="31">
        <v>3.5865881973641142E-2</v>
      </c>
      <c r="AD146" s="31">
        <v>3.5163851155472117E-2</v>
      </c>
      <c r="AE146" s="31">
        <v>3.4518456300886929E-2</v>
      </c>
    </row>
    <row r="148" spans="1:31">
      <c r="A148" s="19" t="s">
        <v>128</v>
      </c>
      <c r="B148" s="19" t="s">
        <v>129</v>
      </c>
      <c r="C148" s="19" t="s">
        <v>80</v>
      </c>
      <c r="D148" s="19" t="s">
        <v>89</v>
      </c>
      <c r="E148" s="19" t="s">
        <v>90</v>
      </c>
      <c r="F148" s="19" t="s">
        <v>91</v>
      </c>
      <c r="G148" s="19" t="s">
        <v>92</v>
      </c>
      <c r="H148" s="19" t="s">
        <v>93</v>
      </c>
      <c r="I148" s="19" t="s">
        <v>94</v>
      </c>
      <c r="J148" s="19" t="s">
        <v>95</v>
      </c>
      <c r="K148" s="19" t="s">
        <v>96</v>
      </c>
      <c r="L148" s="19" t="s">
        <v>97</v>
      </c>
      <c r="M148" s="19" t="s">
        <v>98</v>
      </c>
      <c r="N148" s="19" t="s">
        <v>99</v>
      </c>
      <c r="O148" s="19" t="s">
        <v>100</v>
      </c>
      <c r="P148" s="19" t="s">
        <v>101</v>
      </c>
      <c r="Q148" s="19" t="s">
        <v>102</v>
      </c>
      <c r="R148" s="19" t="s">
        <v>103</v>
      </c>
      <c r="S148" s="19" t="s">
        <v>104</v>
      </c>
      <c r="T148" s="19" t="s">
        <v>105</v>
      </c>
      <c r="U148" s="19" t="s">
        <v>106</v>
      </c>
      <c r="V148" s="19" t="s">
        <v>107</v>
      </c>
      <c r="W148" s="19" t="s">
        <v>108</v>
      </c>
      <c r="X148" s="19" t="s">
        <v>109</v>
      </c>
      <c r="Y148" s="19" t="s">
        <v>110</v>
      </c>
      <c r="Z148" s="19" t="s">
        <v>111</v>
      </c>
      <c r="AA148" s="19" t="s">
        <v>112</v>
      </c>
      <c r="AB148" s="19" t="s">
        <v>113</v>
      </c>
      <c r="AC148" s="19" t="s">
        <v>114</v>
      </c>
      <c r="AD148" s="19" t="s">
        <v>115</v>
      </c>
      <c r="AE148" s="19" t="s">
        <v>116</v>
      </c>
    </row>
    <row r="149" spans="1:31">
      <c r="A149" s="29" t="s">
        <v>134</v>
      </c>
      <c r="B149" s="29" t="s">
        <v>24</v>
      </c>
      <c r="C149" s="31">
        <v>0.13905490617039593</v>
      </c>
      <c r="D149" s="31">
        <v>0.13694851385624685</v>
      </c>
      <c r="E149" s="31">
        <v>0.1424073579216027</v>
      </c>
      <c r="F149" s="31">
        <v>0.14250947447802456</v>
      </c>
      <c r="G149" s="31">
        <v>0.13433096068566802</v>
      </c>
      <c r="H149" s="31">
        <v>0.1424086923021429</v>
      </c>
      <c r="I149" s="31">
        <v>0.14408330512175671</v>
      </c>
      <c r="J149" s="31">
        <v>0.13954823520357157</v>
      </c>
      <c r="K149" s="31">
        <v>0.13990598520816858</v>
      </c>
      <c r="L149" s="31">
        <v>0.14254656061209064</v>
      </c>
      <c r="M149" s="31">
        <v>0.14084516712418041</v>
      </c>
      <c r="N149" s="31">
        <v>0.14442387499600728</v>
      </c>
      <c r="O149" s="31">
        <v>0.14340538612060885</v>
      </c>
      <c r="P149" s="31">
        <v>0.1361217998330585</v>
      </c>
      <c r="Q149" s="31">
        <v>0.14437918612258666</v>
      </c>
      <c r="R149" s="31">
        <v>0.14476646965428491</v>
      </c>
      <c r="S149" s="31">
        <v>0.13998181043293875</v>
      </c>
      <c r="T149" s="31">
        <v>0.14095883545750271</v>
      </c>
      <c r="U149" s="31">
        <v>0.14398427720029275</v>
      </c>
      <c r="V149" s="31">
        <v>0.14202994239239969</v>
      </c>
      <c r="W149" s="31">
        <v>0.14602832479999633</v>
      </c>
      <c r="X149" s="31">
        <v>0.14535507944148029</v>
      </c>
      <c r="Y149" s="31">
        <v>0.13754214040817039</v>
      </c>
      <c r="Z149" s="31">
        <v>0.14586352749540094</v>
      </c>
      <c r="AA149" s="31">
        <v>0.14569629180219279</v>
      </c>
      <c r="AB149" s="31">
        <v>0.1408467767337673</v>
      </c>
      <c r="AC149" s="31">
        <v>0.14148772675511542</v>
      </c>
      <c r="AD149" s="31">
        <v>0.14482129472521979</v>
      </c>
      <c r="AE149" s="31">
        <v>0.14297301143912475</v>
      </c>
    </row>
    <row r="150" spans="1:31">
      <c r="A150" s="29" t="s">
        <v>134</v>
      </c>
      <c r="B150" s="29" t="s">
        <v>77</v>
      </c>
      <c r="C150" s="31">
        <v>5.7043651858106191E-2</v>
      </c>
      <c r="D150" s="31">
        <v>5.6074298469417048E-2</v>
      </c>
      <c r="E150" s="31">
        <v>5.5473568855892608E-2</v>
      </c>
      <c r="F150" s="31">
        <v>5.5377544415618339E-2</v>
      </c>
      <c r="G150" s="31">
        <v>5.5014125034633925E-2</v>
      </c>
      <c r="H150" s="31">
        <v>5.4957292996895668E-2</v>
      </c>
      <c r="I150" s="31">
        <v>5.4745382163189187E-2</v>
      </c>
      <c r="J150" s="31">
        <v>5.4172169597770832E-2</v>
      </c>
      <c r="K150" s="31">
        <v>5.3673906490045317E-2</v>
      </c>
      <c r="L150" s="31">
        <v>5.3182713236923841E-2</v>
      </c>
      <c r="M150" s="31">
        <v>5.3322710653297446E-2</v>
      </c>
      <c r="N150" s="31">
        <v>5.2300030386356992E-2</v>
      </c>
      <c r="O150" s="31">
        <v>5.1593484415068877E-2</v>
      </c>
      <c r="P150" s="31">
        <v>5.0712167216786216E-2</v>
      </c>
      <c r="Q150" s="31">
        <v>4.991917342731976E-2</v>
      </c>
      <c r="R150" s="31">
        <v>4.8900868085532123E-2</v>
      </c>
      <c r="S150" s="31">
        <v>4.8141027731843297E-2</v>
      </c>
      <c r="T150" s="31">
        <v>4.7655123901673181E-2</v>
      </c>
      <c r="U150" s="31">
        <v>4.7185831280160934E-2</v>
      </c>
      <c r="V150" s="31">
        <v>4.6562768231070417E-2</v>
      </c>
      <c r="W150" s="31">
        <v>4.6127100520258708E-2</v>
      </c>
      <c r="X150" s="31">
        <v>4.5739093368988674E-2</v>
      </c>
      <c r="Y150" s="31">
        <v>4.5461551872938155E-2</v>
      </c>
      <c r="Z150" s="31">
        <v>4.4619020949477305E-2</v>
      </c>
      <c r="AA150" s="31">
        <v>4.4042650833908244E-2</v>
      </c>
      <c r="AB150" s="31">
        <v>4.338606376184044E-2</v>
      </c>
      <c r="AC150" s="31">
        <v>4.284454798728711E-2</v>
      </c>
      <c r="AD150" s="31">
        <v>4.2045136659410738E-2</v>
      </c>
      <c r="AE150" s="31">
        <v>4.1391622085523487E-2</v>
      </c>
    </row>
    <row r="151" spans="1:31">
      <c r="A151" s="29" t="s">
        <v>134</v>
      </c>
      <c r="B151" s="29" t="s">
        <v>78</v>
      </c>
      <c r="C151" s="31">
        <v>4.8455216345332834E-2</v>
      </c>
      <c r="D151" s="31">
        <v>4.7653113496085711E-2</v>
      </c>
      <c r="E151" s="31">
        <v>4.7125372300765467E-2</v>
      </c>
      <c r="F151" s="31">
        <v>4.703339025990582E-2</v>
      </c>
      <c r="G151" s="31">
        <v>4.6751412957798152E-2</v>
      </c>
      <c r="H151" s="31">
        <v>4.6693212107608087E-2</v>
      </c>
      <c r="I151" s="31">
        <v>4.6507410824774567E-2</v>
      </c>
      <c r="J151" s="31">
        <v>4.6041873056817992E-2</v>
      </c>
      <c r="K151" s="31">
        <v>4.557632406539959E-2</v>
      </c>
      <c r="L151" s="31">
        <v>4.5175618705013867E-2</v>
      </c>
      <c r="M151" s="31">
        <v>4.5319295261824093E-2</v>
      </c>
      <c r="N151" s="31">
        <v>4.4428191008923285E-2</v>
      </c>
      <c r="O151" s="31">
        <v>4.3831958675594848E-2</v>
      </c>
      <c r="P151" s="31">
        <v>4.3072916809724603E-2</v>
      </c>
      <c r="Q151" s="31">
        <v>4.2406436423071348E-2</v>
      </c>
      <c r="R151" s="31">
        <v>4.1554399508463839E-2</v>
      </c>
      <c r="S151" s="31">
        <v>4.0916679599665905E-2</v>
      </c>
      <c r="T151" s="31">
        <v>4.0475667370480535E-2</v>
      </c>
      <c r="U151" s="31">
        <v>4.0107238154303899E-2</v>
      </c>
      <c r="V151" s="31">
        <v>3.9577770909627184E-2</v>
      </c>
      <c r="W151" s="31">
        <v>3.915629731915491E-2</v>
      </c>
      <c r="X151" s="31">
        <v>3.8854624811264178E-2</v>
      </c>
      <c r="Y151" s="31">
        <v>3.8633262631865069E-2</v>
      </c>
      <c r="Z151" s="31">
        <v>3.7885285541311604E-2</v>
      </c>
      <c r="AA151" s="31">
        <v>3.7426911709318215E-2</v>
      </c>
      <c r="AB151" s="31">
        <v>3.6855758626906036E-2</v>
      </c>
      <c r="AC151" s="31">
        <v>3.6400136540189712E-2</v>
      </c>
      <c r="AD151" s="31">
        <v>3.5724311563931778E-2</v>
      </c>
      <c r="AE151" s="31">
        <v>3.5151372250725163E-2</v>
      </c>
    </row>
  </sheetData>
  <sheetProtection algorithmName="SHA-512" hashValue="fird08f+Aa+ZSxNp8yByMGLOYfo9DoTyWQgtPVNqoThY0yq/q7vnoewNAVvh+4UnEPXUlYViHYsHc6wiGrYG8Q==" saltValue="ZbaPtwdryLdMlq3y563iEQ==" spinCount="100000"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3">
    <tabColor rgb="FF188736"/>
  </sheetPr>
  <dimension ref="A1:AI151"/>
  <sheetViews>
    <sheetView zoomScale="85" zoomScaleNormal="85" workbookViewId="0"/>
  </sheetViews>
  <sheetFormatPr defaultColWidth="9.140625" defaultRowHeight="15"/>
  <cols>
    <col min="1" max="1" width="16" style="13" customWidth="1"/>
    <col min="2" max="2" width="30.5703125" style="13" customWidth="1"/>
    <col min="3" max="32" width="9.42578125" style="13" customWidth="1"/>
    <col min="33" max="33" width="13.85546875" style="13" bestFit="1" customWidth="1"/>
    <col min="34" max="16384" width="9.140625" style="13"/>
  </cols>
  <sheetData>
    <row r="1" spans="1:35" s="28" customFormat="1" ht="23.25" customHeight="1">
      <c r="A1" s="27" t="s">
        <v>137</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5" s="28" customFormat="1"/>
    <row r="3" spans="1:35" s="28" customFormat="1">
      <c r="AH3" s="13"/>
      <c r="AI3" s="13"/>
    </row>
    <row r="4" spans="1:35">
      <c r="A4" s="18" t="s">
        <v>127</v>
      </c>
      <c r="B4" s="1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5">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c r="AG5" s="32"/>
    </row>
    <row r="6" spans="1:35">
      <c r="A6" s="29" t="s">
        <v>40</v>
      </c>
      <c r="B6" s="29" t="s">
        <v>64</v>
      </c>
      <c r="C6" s="33">
        <v>90455.293829999981</v>
      </c>
      <c r="D6" s="33">
        <v>79261.469389999998</v>
      </c>
      <c r="E6" s="33">
        <v>79032.246999999988</v>
      </c>
      <c r="F6" s="33">
        <v>79629.641060845606</v>
      </c>
      <c r="G6" s="33">
        <v>72261.551391205765</v>
      </c>
      <c r="H6" s="33">
        <v>66262.543202657136</v>
      </c>
      <c r="I6" s="33">
        <v>59179.489484871068</v>
      </c>
      <c r="J6" s="33">
        <v>61761.819542424841</v>
      </c>
      <c r="K6" s="33">
        <v>47797.146591938741</v>
      </c>
      <c r="L6" s="33">
        <v>45114.614294277635</v>
      </c>
      <c r="M6" s="33">
        <v>42839.710294323995</v>
      </c>
      <c r="N6" s="33">
        <v>43048.065889623111</v>
      </c>
      <c r="O6" s="33">
        <v>46355.742296047589</v>
      </c>
      <c r="P6" s="33">
        <v>43980.897202334905</v>
      </c>
      <c r="Q6" s="33">
        <v>38985.008099999992</v>
      </c>
      <c r="R6" s="33">
        <v>37572.91379999998</v>
      </c>
      <c r="S6" s="33">
        <v>32421.824799999999</v>
      </c>
      <c r="T6" s="33">
        <v>32545.372500000001</v>
      </c>
      <c r="U6" s="33">
        <v>30823.190200000001</v>
      </c>
      <c r="V6" s="33">
        <v>29751.000499999995</v>
      </c>
      <c r="W6" s="33">
        <v>28448.481299999992</v>
      </c>
      <c r="X6" s="33">
        <v>18930.865800000003</v>
      </c>
      <c r="Y6" s="33">
        <v>15839.8128</v>
      </c>
      <c r="Z6" s="33">
        <v>13426.840900000001</v>
      </c>
      <c r="AA6" s="33">
        <v>11112.234999999999</v>
      </c>
      <c r="AB6" s="33">
        <v>9145.0999000000011</v>
      </c>
      <c r="AC6" s="33">
        <v>8778.3896999999997</v>
      </c>
      <c r="AD6" s="33">
        <v>8615.4231</v>
      </c>
      <c r="AE6" s="33">
        <v>8078.4277999999904</v>
      </c>
      <c r="AG6" s="32"/>
    </row>
    <row r="7" spans="1:35">
      <c r="A7" s="29" t="s">
        <v>40</v>
      </c>
      <c r="B7" s="29" t="s">
        <v>71</v>
      </c>
      <c r="C7" s="33">
        <v>29938.314699999995</v>
      </c>
      <c r="D7" s="33">
        <v>28342.048199999997</v>
      </c>
      <c r="E7" s="33">
        <v>28678.451599999997</v>
      </c>
      <c r="F7" s="33">
        <v>22666.344405563097</v>
      </c>
      <c r="G7" s="33">
        <v>23608.118744670632</v>
      </c>
      <c r="H7" s="33">
        <v>22803.319358227793</v>
      </c>
      <c r="I7" s="33">
        <v>22250.777511204997</v>
      </c>
      <c r="J7" s="33">
        <v>21936.989100967596</v>
      </c>
      <c r="K7" s="33">
        <v>21485.820321540701</v>
      </c>
      <c r="L7" s="33">
        <v>21592.133559550304</v>
      </c>
      <c r="M7" s="33">
        <v>21116.458016213601</v>
      </c>
      <c r="N7" s="33">
        <v>20796.210299999988</v>
      </c>
      <c r="O7" s="33">
        <v>21309.517100000001</v>
      </c>
      <c r="P7" s="33">
        <v>21146.265299999999</v>
      </c>
      <c r="Q7" s="33">
        <v>21739.545000000002</v>
      </c>
      <c r="R7" s="33">
        <v>20519.511300000002</v>
      </c>
      <c r="S7" s="33">
        <v>19031.752199999999</v>
      </c>
      <c r="T7" s="33">
        <v>19660.603499999997</v>
      </c>
      <c r="U7" s="33">
        <v>17286.722099999988</v>
      </c>
      <c r="V7" s="33">
        <v>18391.1482</v>
      </c>
      <c r="W7" s="33">
        <v>20341.762899999991</v>
      </c>
      <c r="X7" s="33">
        <v>19930.772700000001</v>
      </c>
      <c r="Y7" s="33">
        <v>19009.49159999999</v>
      </c>
      <c r="Z7" s="33">
        <v>19099.436499999989</v>
      </c>
      <c r="AA7" s="33">
        <v>18031.2736</v>
      </c>
      <c r="AB7" s="33">
        <v>18669.520900000003</v>
      </c>
      <c r="AC7" s="33">
        <v>12552.785</v>
      </c>
      <c r="AD7" s="33">
        <v>0</v>
      </c>
      <c r="AE7" s="33">
        <v>0</v>
      </c>
    </row>
    <row r="8" spans="1:35">
      <c r="A8" s="29" t="s">
        <v>40</v>
      </c>
      <c r="B8" s="29" t="s">
        <v>20</v>
      </c>
      <c r="C8" s="33">
        <v>2252.5066428284017</v>
      </c>
      <c r="D8" s="33">
        <v>2252.5066438428303</v>
      </c>
      <c r="E8" s="33">
        <v>1906.8808229209301</v>
      </c>
      <c r="F8" s="33">
        <v>1976.0377359887582</v>
      </c>
      <c r="G8" s="33">
        <v>1760.1419783603264</v>
      </c>
      <c r="H8" s="33">
        <v>1793.7200911410916</v>
      </c>
      <c r="I8" s="33">
        <v>1743.6345119567006</v>
      </c>
      <c r="J8" s="33">
        <v>2021.1351921338971</v>
      </c>
      <c r="K8" s="33">
        <v>1755.6871599179665</v>
      </c>
      <c r="L8" s="33">
        <v>1795.6751983395379</v>
      </c>
      <c r="M8" s="33">
        <v>1882.7461820889482</v>
      </c>
      <c r="N8" s="33">
        <v>4887.811038572554</v>
      </c>
      <c r="O8" s="33">
        <v>4984.5358336085128</v>
      </c>
      <c r="P8" s="33">
        <v>5413.9712987767234</v>
      </c>
      <c r="Q8" s="33">
        <v>4387.9311558557119</v>
      </c>
      <c r="R8" s="33">
        <v>4529.797070828803</v>
      </c>
      <c r="S8" s="33">
        <v>5451.4219002592527</v>
      </c>
      <c r="T8" s="33">
        <v>5487.4294252095424</v>
      </c>
      <c r="U8" s="33">
        <v>4344.7777281996423</v>
      </c>
      <c r="V8" s="33">
        <v>4527.9248025492607</v>
      </c>
      <c r="W8" s="33">
        <v>4893.9992951560307</v>
      </c>
      <c r="X8" s="33">
        <v>5309.7332838699804</v>
      </c>
      <c r="Y8" s="33">
        <v>3504.6725328166563</v>
      </c>
      <c r="Z8" s="33">
        <v>3182.0912977343251</v>
      </c>
      <c r="AA8" s="33">
        <v>1521.4658824529938</v>
      </c>
      <c r="AB8" s="33">
        <v>960.52451740538993</v>
      </c>
      <c r="AC8" s="33">
        <v>963.156181972627</v>
      </c>
      <c r="AD8" s="33">
        <v>960.52504421932508</v>
      </c>
      <c r="AE8" s="33">
        <v>960.52500196465996</v>
      </c>
    </row>
    <row r="9" spans="1:35">
      <c r="A9" s="29" t="s">
        <v>40</v>
      </c>
      <c r="B9" s="29" t="s">
        <v>32</v>
      </c>
      <c r="C9" s="33">
        <v>701.24685299999999</v>
      </c>
      <c r="D9" s="33">
        <v>715.30875120000007</v>
      </c>
      <c r="E9" s="33">
        <v>731.61738300000002</v>
      </c>
      <c r="F9" s="33">
        <v>173.31933199999969</v>
      </c>
      <c r="G9" s="33">
        <v>159.81759259999981</v>
      </c>
      <c r="H9" s="33">
        <v>170.05138099999982</v>
      </c>
      <c r="I9" s="33">
        <v>162.85679999999999</v>
      </c>
      <c r="J9" s="33">
        <v>173.39623999999981</v>
      </c>
      <c r="K9" s="33">
        <v>154.70978569999983</v>
      </c>
      <c r="L9" s="33">
        <v>159.6832119999998</v>
      </c>
      <c r="M9" s="33">
        <v>156.59511570000001</v>
      </c>
      <c r="N9" s="33">
        <v>272.38702099999989</v>
      </c>
      <c r="O9" s="33">
        <v>203.66988499999889</v>
      </c>
      <c r="P9" s="33">
        <v>344.6881709999999</v>
      </c>
      <c r="Q9" s="33">
        <v>128.51423999999989</v>
      </c>
      <c r="R9" s="33">
        <v>133.66107199999999</v>
      </c>
      <c r="S9" s="33">
        <v>297.478015999999</v>
      </c>
      <c r="T9" s="33">
        <v>307.322263999999</v>
      </c>
      <c r="U9" s="33">
        <v>172.77916999999999</v>
      </c>
      <c r="V9" s="33">
        <v>191.67895999999999</v>
      </c>
      <c r="W9" s="33">
        <v>209.60416000000001</v>
      </c>
      <c r="X9" s="33">
        <v>246.91810000000001</v>
      </c>
      <c r="Y9" s="33">
        <v>243.89934</v>
      </c>
      <c r="Z9" s="33">
        <v>195.62011999999999</v>
      </c>
      <c r="AA9" s="33">
        <v>268.75585999999998</v>
      </c>
      <c r="AB9" s="33">
        <v>0</v>
      </c>
      <c r="AC9" s="33">
        <v>0</v>
      </c>
      <c r="AD9" s="33">
        <v>0</v>
      </c>
      <c r="AE9" s="33">
        <v>0</v>
      </c>
    </row>
    <row r="10" spans="1:35">
      <c r="A10" s="29" t="s">
        <v>40</v>
      </c>
      <c r="B10" s="29" t="s">
        <v>66</v>
      </c>
      <c r="C10" s="33">
        <v>54.453422468389896</v>
      </c>
      <c r="D10" s="33">
        <v>24.6985221143354</v>
      </c>
      <c r="E10" s="33">
        <v>122.43600496854661</v>
      </c>
      <c r="F10" s="33">
        <v>99.473445355039487</v>
      </c>
      <c r="G10" s="33">
        <v>35.801092805617309</v>
      </c>
      <c r="H10" s="33">
        <v>66.125215050601696</v>
      </c>
      <c r="I10" s="33">
        <v>28.344820065763191</v>
      </c>
      <c r="J10" s="33">
        <v>84.915313559561085</v>
      </c>
      <c r="K10" s="33">
        <v>8.9116837596866905</v>
      </c>
      <c r="L10" s="33">
        <v>25.658839923886998</v>
      </c>
      <c r="M10" s="33">
        <v>24.822641693179001</v>
      </c>
      <c r="N10" s="33">
        <v>449.32388688235108</v>
      </c>
      <c r="O10" s="33">
        <v>278.92491649967667</v>
      </c>
      <c r="P10" s="33">
        <v>430.7271951909072</v>
      </c>
      <c r="Q10" s="33">
        <v>411.7997861718726</v>
      </c>
      <c r="R10" s="33">
        <v>521.34454171267032</v>
      </c>
      <c r="S10" s="33">
        <v>1781.2469591684128</v>
      </c>
      <c r="T10" s="33">
        <v>2134.8547834367369</v>
      </c>
      <c r="U10" s="33">
        <v>4347.2963729290113</v>
      </c>
      <c r="V10" s="33">
        <v>4790.2724182892698</v>
      </c>
      <c r="W10" s="33">
        <v>3773.3484763746146</v>
      </c>
      <c r="X10" s="33">
        <v>5799.2461365514764</v>
      </c>
      <c r="Y10" s="33">
        <v>7912.4230481393206</v>
      </c>
      <c r="Z10" s="33">
        <v>4405.5626850598155</v>
      </c>
      <c r="AA10" s="33">
        <v>5625.2322594847228</v>
      </c>
      <c r="AB10" s="33">
        <v>8334.4168226853599</v>
      </c>
      <c r="AC10" s="33">
        <v>10539.625020229592</v>
      </c>
      <c r="AD10" s="33">
        <v>15077.910477602274</v>
      </c>
      <c r="AE10" s="33">
        <v>14648.998759035452</v>
      </c>
    </row>
    <row r="11" spans="1:35">
      <c r="A11" s="29" t="s">
        <v>40</v>
      </c>
      <c r="B11" s="29" t="s">
        <v>65</v>
      </c>
      <c r="C11" s="33">
        <v>13127.205906999998</v>
      </c>
      <c r="D11" s="33">
        <v>13510.894681999991</v>
      </c>
      <c r="E11" s="33">
        <v>13443.245782999997</v>
      </c>
      <c r="F11" s="33">
        <v>16128.394759999999</v>
      </c>
      <c r="G11" s="33">
        <v>16843.859725000002</v>
      </c>
      <c r="H11" s="33">
        <v>15412.912329999999</v>
      </c>
      <c r="I11" s="33">
        <v>15707.267959999997</v>
      </c>
      <c r="J11" s="33">
        <v>17605.362380999999</v>
      </c>
      <c r="K11" s="33">
        <v>15228.664459999995</v>
      </c>
      <c r="L11" s="33">
        <v>14097.546643999987</v>
      </c>
      <c r="M11" s="33">
        <v>13429.752821999999</v>
      </c>
      <c r="N11" s="33">
        <v>13604.591029999996</v>
      </c>
      <c r="O11" s="33">
        <v>14115.820345999997</v>
      </c>
      <c r="P11" s="33">
        <v>13645.847073624987</v>
      </c>
      <c r="Q11" s="33">
        <v>13106.407314649994</v>
      </c>
      <c r="R11" s="33">
        <v>12262.952401299995</v>
      </c>
      <c r="S11" s="33">
        <v>13759.690213699989</v>
      </c>
      <c r="T11" s="33">
        <v>12215.926975249997</v>
      </c>
      <c r="U11" s="33">
        <v>11560.184720699997</v>
      </c>
      <c r="V11" s="33">
        <v>10599.490178899996</v>
      </c>
      <c r="W11" s="33">
        <v>10779.652636499997</v>
      </c>
      <c r="X11" s="33">
        <v>11504.042779299998</v>
      </c>
      <c r="Y11" s="33">
        <v>11256.179820499998</v>
      </c>
      <c r="Z11" s="33">
        <v>11278.367797399998</v>
      </c>
      <c r="AA11" s="33">
        <v>10795.387407100003</v>
      </c>
      <c r="AB11" s="33">
        <v>12646.352692899996</v>
      </c>
      <c r="AC11" s="33">
        <v>11131.0623667</v>
      </c>
      <c r="AD11" s="33">
        <v>10746.470924599998</v>
      </c>
      <c r="AE11" s="33">
        <v>9963.6895658699996</v>
      </c>
    </row>
    <row r="12" spans="1:35">
      <c r="A12" s="29" t="s">
        <v>40</v>
      </c>
      <c r="B12" s="29" t="s">
        <v>69</v>
      </c>
      <c r="C12" s="33">
        <v>26800.93242097742</v>
      </c>
      <c r="D12" s="33">
        <v>35728.726870369035</v>
      </c>
      <c r="E12" s="33">
        <v>35378.60675619627</v>
      </c>
      <c r="F12" s="33">
        <v>39923.291256203571</v>
      </c>
      <c r="G12" s="33">
        <v>46747.622343014526</v>
      </c>
      <c r="H12" s="33">
        <v>51949.649621953024</v>
      </c>
      <c r="I12" s="33">
        <v>59007.49280158132</v>
      </c>
      <c r="J12" s="33">
        <v>59165.597384379776</v>
      </c>
      <c r="K12" s="33">
        <v>66382.966036044527</v>
      </c>
      <c r="L12" s="33">
        <v>68442.053655306489</v>
      </c>
      <c r="M12" s="33">
        <v>72184.110077897451</v>
      </c>
      <c r="N12" s="33">
        <v>69980.089885696172</v>
      </c>
      <c r="O12" s="33">
        <v>69492.92983809032</v>
      </c>
      <c r="P12" s="33">
        <v>74741.160525520216</v>
      </c>
      <c r="Q12" s="33">
        <v>80249.334124023284</v>
      </c>
      <c r="R12" s="33">
        <v>86020.455581469156</v>
      </c>
      <c r="S12" s="33">
        <v>94759.070841519206</v>
      </c>
      <c r="T12" s="33">
        <v>94843.920280046368</v>
      </c>
      <c r="U12" s="33">
        <v>97921.765069179819</v>
      </c>
      <c r="V12" s="33">
        <v>98309.691032932387</v>
      </c>
      <c r="W12" s="33">
        <v>98425.958455609492</v>
      </c>
      <c r="X12" s="33">
        <v>99195.279171631468</v>
      </c>
      <c r="Y12" s="33">
        <v>106938.16074316166</v>
      </c>
      <c r="Z12" s="33">
        <v>111807.34619474187</v>
      </c>
      <c r="AA12" s="33">
        <v>114913.70589231527</v>
      </c>
      <c r="AB12" s="33">
        <v>115775.67269274368</v>
      </c>
      <c r="AC12" s="33">
        <v>117788.94019155177</v>
      </c>
      <c r="AD12" s="33">
        <v>121012.08480034576</v>
      </c>
      <c r="AE12" s="33">
        <v>120549.41283103819</v>
      </c>
    </row>
    <row r="13" spans="1:35">
      <c r="A13" s="29" t="s">
        <v>40</v>
      </c>
      <c r="B13" s="29" t="s">
        <v>68</v>
      </c>
      <c r="C13" s="33">
        <v>14501.047723511159</v>
      </c>
      <c r="D13" s="33">
        <v>17776.764416607555</v>
      </c>
      <c r="E13" s="33">
        <v>18079.939018854031</v>
      </c>
      <c r="F13" s="33">
        <v>17335.54789860766</v>
      </c>
      <c r="G13" s="33">
        <v>16977.458241081695</v>
      </c>
      <c r="H13" s="33">
        <v>17976.588004389421</v>
      </c>
      <c r="I13" s="33">
        <v>18196.227067961696</v>
      </c>
      <c r="J13" s="33">
        <v>16538.313607925302</v>
      </c>
      <c r="K13" s="33">
        <v>26644.437444650957</v>
      </c>
      <c r="L13" s="33">
        <v>27871.453985177304</v>
      </c>
      <c r="M13" s="33">
        <v>28323.495183431645</v>
      </c>
      <c r="N13" s="33">
        <v>28429.167485086273</v>
      </c>
      <c r="O13" s="33">
        <v>27387.041232845917</v>
      </c>
      <c r="P13" s="33">
        <v>26679.418851145878</v>
      </c>
      <c r="Q13" s="33">
        <v>28465.148190679523</v>
      </c>
      <c r="R13" s="33">
        <v>28237.404489213204</v>
      </c>
      <c r="S13" s="33">
        <v>28760.793251648192</v>
      </c>
      <c r="T13" s="33">
        <v>29770.099233732701</v>
      </c>
      <c r="U13" s="33">
        <v>31183.169192891019</v>
      </c>
      <c r="V13" s="33">
        <v>32493.055469768282</v>
      </c>
      <c r="W13" s="33">
        <v>34729.981742108517</v>
      </c>
      <c r="X13" s="33">
        <v>44905.922205095128</v>
      </c>
      <c r="Y13" s="33">
        <v>43404.926673675014</v>
      </c>
      <c r="Z13" s="33">
        <v>44932.742852746473</v>
      </c>
      <c r="AA13" s="33">
        <v>47325.007866195258</v>
      </c>
      <c r="AB13" s="33">
        <v>50762.119322718165</v>
      </c>
      <c r="AC13" s="33">
        <v>53392.13259716169</v>
      </c>
      <c r="AD13" s="33">
        <v>58601.103648639895</v>
      </c>
      <c r="AE13" s="33">
        <v>61056.410751002368</v>
      </c>
    </row>
    <row r="14" spans="1:35">
      <c r="A14" s="29" t="s">
        <v>40</v>
      </c>
      <c r="B14" s="29" t="s">
        <v>36</v>
      </c>
      <c r="C14" s="33">
        <v>216.34754098417</v>
      </c>
      <c r="D14" s="33">
        <v>306.23155975129697</v>
      </c>
      <c r="E14" s="33">
        <v>314.35535335093795</v>
      </c>
      <c r="F14" s="33">
        <v>360.99534710856489</v>
      </c>
      <c r="G14" s="33">
        <v>359.43890481210394</v>
      </c>
      <c r="H14" s="33">
        <v>365.60812440151602</v>
      </c>
      <c r="I14" s="33">
        <v>343.06909410221493</v>
      </c>
      <c r="J14" s="33">
        <v>327.619284196634</v>
      </c>
      <c r="K14" s="33">
        <v>294.85445585496996</v>
      </c>
      <c r="L14" s="33">
        <v>296.89222133288388</v>
      </c>
      <c r="M14" s="33">
        <v>287.02520425554002</v>
      </c>
      <c r="N14" s="33">
        <v>298.71442496066896</v>
      </c>
      <c r="O14" s="33">
        <v>264.53980161280998</v>
      </c>
      <c r="P14" s="33">
        <v>231.21567444281004</v>
      </c>
      <c r="Q14" s="33">
        <v>245.23935219689</v>
      </c>
      <c r="R14" s="33">
        <v>250.42875970029897</v>
      </c>
      <c r="S14" s="33">
        <v>924.04288089868999</v>
      </c>
      <c r="T14" s="33">
        <v>928.71472321209899</v>
      </c>
      <c r="U14" s="33">
        <v>1356.1681322039601</v>
      </c>
      <c r="V14" s="33">
        <v>1298.71022949694</v>
      </c>
      <c r="W14" s="33">
        <v>3829.34390808547</v>
      </c>
      <c r="X14" s="33">
        <v>3752.2184526167198</v>
      </c>
      <c r="Y14" s="33">
        <v>3748.6498687367198</v>
      </c>
      <c r="Z14" s="33">
        <v>4672.9656690317306</v>
      </c>
      <c r="AA14" s="33">
        <v>4628.7879206560601</v>
      </c>
      <c r="AB14" s="33">
        <v>5681.0876410048904</v>
      </c>
      <c r="AC14" s="33">
        <v>5733.5765489815494</v>
      </c>
      <c r="AD14" s="33">
        <v>6642.5121426391288</v>
      </c>
      <c r="AE14" s="33">
        <v>6621.62635866865</v>
      </c>
      <c r="AH14" s="28"/>
      <c r="AI14" s="28"/>
    </row>
    <row r="15" spans="1:35">
      <c r="A15" s="29" t="s">
        <v>40</v>
      </c>
      <c r="B15" s="29" t="s">
        <v>73</v>
      </c>
      <c r="C15" s="33">
        <v>48.628745299999999</v>
      </c>
      <c r="D15" s="33">
        <v>128.71429699999999</v>
      </c>
      <c r="E15" s="33">
        <v>199.39723314352591</v>
      </c>
      <c r="F15" s="33">
        <v>1660.5800138612844</v>
      </c>
      <c r="G15" s="33">
        <v>4989.6995836112674</v>
      </c>
      <c r="H15" s="33">
        <v>5450.3414602688581</v>
      </c>
      <c r="I15" s="33">
        <v>5355.6158731290461</v>
      </c>
      <c r="J15" s="33">
        <v>6257.5182422831886</v>
      </c>
      <c r="K15" s="33">
        <v>9756.6061756157214</v>
      </c>
      <c r="L15" s="33">
        <v>10526.324975970449</v>
      </c>
      <c r="M15" s="33">
        <v>10183.202687461722</v>
      </c>
      <c r="N15" s="33">
        <v>11201.256266138442</v>
      </c>
      <c r="O15" s="33">
        <v>10107.401564505089</v>
      </c>
      <c r="P15" s="33">
        <v>10414.704287407907</v>
      </c>
      <c r="Q15" s="33">
        <v>10975.437425718541</v>
      </c>
      <c r="R15" s="33">
        <v>10682.630599293301</v>
      </c>
      <c r="S15" s="33">
        <v>13016.858083733181</v>
      </c>
      <c r="T15" s="33">
        <v>12474.755101459861</v>
      </c>
      <c r="U15" s="33">
        <v>13047.191850225849</v>
      </c>
      <c r="V15" s="33">
        <v>12350.391929283433</v>
      </c>
      <c r="W15" s="33">
        <v>13253.74435529457</v>
      </c>
      <c r="X15" s="33">
        <v>14934.550201495367</v>
      </c>
      <c r="Y15" s="33">
        <v>14532.457340623658</v>
      </c>
      <c r="Z15" s="33">
        <v>16635.375123723879</v>
      </c>
      <c r="AA15" s="33">
        <v>16344.11789297299</v>
      </c>
      <c r="AB15" s="33">
        <v>16810.400119341666</v>
      </c>
      <c r="AC15" s="33">
        <v>16339.27607304993</v>
      </c>
      <c r="AD15" s="33">
        <v>18281.627173452562</v>
      </c>
      <c r="AE15" s="33">
        <v>18315.205525967398</v>
      </c>
      <c r="AH15" s="28"/>
      <c r="AI15" s="28"/>
    </row>
    <row r="16" spans="1:35">
      <c r="A16" s="29" t="s">
        <v>40</v>
      </c>
      <c r="B16" s="29" t="s">
        <v>56</v>
      </c>
      <c r="C16" s="33">
        <v>24.675597094999997</v>
      </c>
      <c r="D16" s="33">
        <v>43.098136385999993</v>
      </c>
      <c r="E16" s="33">
        <v>57.303578643999998</v>
      </c>
      <c r="F16" s="33">
        <v>94.879353523999896</v>
      </c>
      <c r="G16" s="33">
        <v>136.21839340299988</v>
      </c>
      <c r="H16" s="33">
        <v>183.09475105999988</v>
      </c>
      <c r="I16" s="33">
        <v>222.054334334</v>
      </c>
      <c r="J16" s="33">
        <v>271.29381896999985</v>
      </c>
      <c r="K16" s="33">
        <v>322.20310122999996</v>
      </c>
      <c r="L16" s="33">
        <v>393.70408213999985</v>
      </c>
      <c r="M16" s="33">
        <v>490.86964589999894</v>
      </c>
      <c r="N16" s="33">
        <v>586.09190660000002</v>
      </c>
      <c r="O16" s="33">
        <v>665.10159629999998</v>
      </c>
      <c r="P16" s="33">
        <v>714.31592869999997</v>
      </c>
      <c r="Q16" s="33">
        <v>817.07964709999999</v>
      </c>
      <c r="R16" s="33">
        <v>890.44801529999995</v>
      </c>
      <c r="S16" s="33">
        <v>867.72637919999795</v>
      </c>
      <c r="T16" s="33">
        <v>913.80175199999985</v>
      </c>
      <c r="U16" s="33">
        <v>950.75823949999995</v>
      </c>
      <c r="V16" s="33">
        <v>987.89350869999998</v>
      </c>
      <c r="W16" s="33">
        <v>1006.3589456999998</v>
      </c>
      <c r="X16" s="33">
        <v>1079.0705233000001</v>
      </c>
      <c r="Y16" s="33">
        <v>1110.7952005999998</v>
      </c>
      <c r="Z16" s="33">
        <v>1212.8815247</v>
      </c>
      <c r="AA16" s="33">
        <v>1206.6018179999999</v>
      </c>
      <c r="AB16" s="33">
        <v>1192.9141833000001</v>
      </c>
      <c r="AC16" s="33">
        <v>1240.203174</v>
      </c>
      <c r="AD16" s="33">
        <v>1274.123372</v>
      </c>
      <c r="AE16" s="33">
        <v>1210.339304599999</v>
      </c>
      <c r="AH16" s="28"/>
      <c r="AI16" s="28"/>
    </row>
    <row r="17" spans="1:35">
      <c r="A17" s="34" t="s">
        <v>138</v>
      </c>
      <c r="B17" s="34"/>
      <c r="C17" s="35">
        <v>177831.00149978534</v>
      </c>
      <c r="D17" s="35">
        <v>177612.41747613379</v>
      </c>
      <c r="E17" s="35">
        <v>177373.42436893974</v>
      </c>
      <c r="F17" s="35">
        <v>177932.04989456371</v>
      </c>
      <c r="G17" s="35">
        <v>178394.37110873853</v>
      </c>
      <c r="H17" s="35">
        <v>176434.90920441906</v>
      </c>
      <c r="I17" s="35">
        <v>176276.09095764154</v>
      </c>
      <c r="J17" s="35">
        <v>179287.52876239095</v>
      </c>
      <c r="K17" s="35">
        <v>179458.34348355257</v>
      </c>
      <c r="L17" s="35">
        <v>179098.81938857512</v>
      </c>
      <c r="M17" s="35">
        <v>179957.69033334882</v>
      </c>
      <c r="N17" s="35">
        <v>181467.64653686047</v>
      </c>
      <c r="O17" s="35">
        <v>184128.18144809201</v>
      </c>
      <c r="P17" s="35">
        <v>186382.97561759362</v>
      </c>
      <c r="Q17" s="35">
        <v>187473.68791138034</v>
      </c>
      <c r="R17" s="35">
        <v>189798.04025652382</v>
      </c>
      <c r="S17" s="35">
        <v>196263.27818229503</v>
      </c>
      <c r="T17" s="35">
        <v>196965.52896167533</v>
      </c>
      <c r="U17" s="35">
        <v>197639.88455389949</v>
      </c>
      <c r="V17" s="35">
        <v>199054.26156243921</v>
      </c>
      <c r="W17" s="35">
        <v>201602.78896574862</v>
      </c>
      <c r="X17" s="35">
        <v>205822.78017644805</v>
      </c>
      <c r="Y17" s="35">
        <v>208109.56655829266</v>
      </c>
      <c r="Z17" s="35">
        <v>208328.00834768248</v>
      </c>
      <c r="AA17" s="35">
        <v>209593.06376754824</v>
      </c>
      <c r="AB17" s="35">
        <v>216293.70684845262</v>
      </c>
      <c r="AC17" s="35">
        <v>215146.09105761567</v>
      </c>
      <c r="AD17" s="35">
        <v>215013.51799540725</v>
      </c>
      <c r="AE17" s="35">
        <v>215257.46470891067</v>
      </c>
      <c r="AF17" s="28"/>
      <c r="AG17" s="28"/>
      <c r="AH17" s="28"/>
      <c r="AI17" s="28"/>
    </row>
    <row r="18" spans="1:35">
      <c r="AF18" s="28"/>
      <c r="AG18" s="28"/>
      <c r="AH18" s="28"/>
      <c r="AI18" s="28"/>
    </row>
    <row r="19" spans="1:35">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c r="AF19" s="28"/>
      <c r="AG19" s="28"/>
      <c r="AH19" s="28"/>
      <c r="AI19" s="28"/>
    </row>
    <row r="20" spans="1:35">
      <c r="A20" s="29" t="s">
        <v>130</v>
      </c>
      <c r="B20" s="29" t="s">
        <v>64</v>
      </c>
      <c r="C20" s="33">
        <v>46079.820899999984</v>
      </c>
      <c r="D20" s="33">
        <v>38717.018900000003</v>
      </c>
      <c r="E20" s="33">
        <v>35717.182800000002</v>
      </c>
      <c r="F20" s="33">
        <v>39453.632380978393</v>
      </c>
      <c r="G20" s="33">
        <v>32049.046058805503</v>
      </c>
      <c r="H20" s="33">
        <v>27560.2130688857</v>
      </c>
      <c r="I20" s="33">
        <v>23672.871847639501</v>
      </c>
      <c r="J20" s="33">
        <v>26929.927020308303</v>
      </c>
      <c r="K20" s="33">
        <v>15417.678208733301</v>
      </c>
      <c r="L20" s="33">
        <v>13993.2655662624</v>
      </c>
      <c r="M20" s="33">
        <v>12591.145022899822</v>
      </c>
      <c r="N20" s="33">
        <v>10386.107911544799</v>
      </c>
      <c r="O20" s="33">
        <v>12413.220836460488</v>
      </c>
      <c r="P20" s="33">
        <v>11254.629707519602</v>
      </c>
      <c r="Q20" s="33">
        <v>6240.9416999999994</v>
      </c>
      <c r="R20" s="33">
        <v>7598.6962999999996</v>
      </c>
      <c r="S20" s="33">
        <v>8302.6895000000004</v>
      </c>
      <c r="T20" s="33">
        <v>7999.8325000000004</v>
      </c>
      <c r="U20" s="33">
        <v>7572.2075000000004</v>
      </c>
      <c r="V20" s="33">
        <v>6535.1039000000001</v>
      </c>
      <c r="W20" s="33">
        <v>5843.1369999999897</v>
      </c>
      <c r="X20" s="33">
        <v>0</v>
      </c>
      <c r="Y20" s="33">
        <v>0</v>
      </c>
      <c r="Z20" s="33">
        <v>0</v>
      </c>
      <c r="AA20" s="33">
        <v>0</v>
      </c>
      <c r="AB20" s="33">
        <v>0</v>
      </c>
      <c r="AC20" s="33">
        <v>0</v>
      </c>
      <c r="AD20" s="33">
        <v>0</v>
      </c>
      <c r="AE20" s="33">
        <v>0</v>
      </c>
      <c r="AF20" s="28"/>
      <c r="AG20" s="28"/>
      <c r="AH20" s="28"/>
      <c r="AI20" s="28"/>
    </row>
    <row r="21" spans="1:35" s="28" customFormat="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5" s="28" customFormat="1">
      <c r="A22" s="29" t="s">
        <v>130</v>
      </c>
      <c r="B22" s="29" t="s">
        <v>20</v>
      </c>
      <c r="C22" s="33">
        <v>33.648938577023394</v>
      </c>
      <c r="D22" s="33">
        <v>33.648939347945294</v>
      </c>
      <c r="E22" s="33">
        <v>101.26486832778001</v>
      </c>
      <c r="F22" s="33">
        <v>64.362137504650008</v>
      </c>
      <c r="G22" s="33">
        <v>63.5590869551515</v>
      </c>
      <c r="H22" s="33">
        <v>63.559086870671699</v>
      </c>
      <c r="I22" s="33">
        <v>63.733221952717003</v>
      </c>
      <c r="J22" s="33">
        <v>63.610325636854</v>
      </c>
      <c r="K22" s="33">
        <v>63.559089206857003</v>
      </c>
      <c r="L22" s="33">
        <v>63.559090098158997</v>
      </c>
      <c r="M22" s="33">
        <v>63.733226433853297</v>
      </c>
      <c r="N22" s="33">
        <v>968.36987976281989</v>
      </c>
      <c r="O22" s="33">
        <v>799.64675226777501</v>
      </c>
      <c r="P22" s="33">
        <v>1076.5166660163175</v>
      </c>
      <c r="Q22" s="33">
        <v>668.11646985965501</v>
      </c>
      <c r="R22" s="33">
        <v>1051.89867683084</v>
      </c>
      <c r="S22" s="33">
        <v>1594.9534119074999</v>
      </c>
      <c r="T22" s="33">
        <v>1728.9300730375699</v>
      </c>
      <c r="U22" s="33">
        <v>1446.3850727499901</v>
      </c>
      <c r="V22" s="33">
        <v>1465.6337904688</v>
      </c>
      <c r="W22" s="33">
        <v>1533.0596769587601</v>
      </c>
      <c r="X22" s="33">
        <v>1750.43001101145</v>
      </c>
      <c r="Y22" s="33">
        <v>19.331561616520002</v>
      </c>
      <c r="Z22" s="33">
        <v>2.8353059999999998E-4</v>
      </c>
      <c r="AA22" s="33">
        <v>2.9748806000000003E-4</v>
      </c>
      <c r="AB22" s="33">
        <v>4.1769000000000002E-4</v>
      </c>
      <c r="AC22" s="33">
        <v>4.1823027999999998E-4</v>
      </c>
      <c r="AD22" s="33">
        <v>4.7474809000000001E-4</v>
      </c>
      <c r="AE22" s="33">
        <v>4.5768163000000001E-4</v>
      </c>
    </row>
    <row r="23" spans="1:35" s="28" customFormat="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5" s="28" customFormat="1">
      <c r="A24" s="29" t="s">
        <v>130</v>
      </c>
      <c r="B24" s="29" t="s">
        <v>66</v>
      </c>
      <c r="C24" s="33">
        <v>0.18040796228300002</v>
      </c>
      <c r="D24" s="33">
        <v>2.18861703E-5</v>
      </c>
      <c r="E24" s="33">
        <v>14.9954935821082</v>
      </c>
      <c r="F24" s="33">
        <v>50.612486640381398</v>
      </c>
      <c r="G24" s="33">
        <v>11.125378868457499</v>
      </c>
      <c r="H24" s="33">
        <v>18.642381349193503</v>
      </c>
      <c r="I24" s="33">
        <v>6.9162891921840002</v>
      </c>
      <c r="J24" s="33">
        <v>13.751146148309699</v>
      </c>
      <c r="K24" s="33">
        <v>3.064908399999998E-5</v>
      </c>
      <c r="L24" s="33">
        <v>0.98261217911130005</v>
      </c>
      <c r="M24" s="33">
        <v>3.3353752699999989E-5</v>
      </c>
      <c r="N24" s="33">
        <v>35.017042391916497</v>
      </c>
      <c r="O24" s="33">
        <v>17.965708835124499</v>
      </c>
      <c r="P24" s="33">
        <v>25.076183993490591</v>
      </c>
      <c r="Q24" s="33">
        <v>85.956519618988011</v>
      </c>
      <c r="R24" s="33">
        <v>61.892688184680004</v>
      </c>
      <c r="S24" s="33">
        <v>271.26108117747998</v>
      </c>
      <c r="T24" s="33">
        <v>534.08197142935296</v>
      </c>
      <c r="U24" s="33">
        <v>2055.5043972476001</v>
      </c>
      <c r="V24" s="33">
        <v>2708.7635660610599</v>
      </c>
      <c r="W24" s="33">
        <v>1491.1027834884298</v>
      </c>
      <c r="X24" s="33">
        <v>2789.8817376950101</v>
      </c>
      <c r="Y24" s="33">
        <v>4362.5641668489907</v>
      </c>
      <c r="Z24" s="33">
        <v>2129.8283417722796</v>
      </c>
      <c r="AA24" s="33">
        <v>2163.3213764886</v>
      </c>
      <c r="AB24" s="33">
        <v>2888.7111338821901</v>
      </c>
      <c r="AC24" s="33">
        <v>5107.3813745277794</v>
      </c>
      <c r="AD24" s="33">
        <v>7757.9806040906005</v>
      </c>
      <c r="AE24" s="33">
        <v>7622.1449652172296</v>
      </c>
    </row>
    <row r="25" spans="1:35" s="28" customFormat="1">
      <c r="A25" s="29" t="s">
        <v>130</v>
      </c>
      <c r="B25" s="29" t="s">
        <v>65</v>
      </c>
      <c r="C25" s="33">
        <v>1999.2932999999998</v>
      </c>
      <c r="D25" s="33">
        <v>2103.0891899999988</v>
      </c>
      <c r="E25" s="33">
        <v>1927.3033799999998</v>
      </c>
      <c r="F25" s="33">
        <v>2832.0832740000001</v>
      </c>
      <c r="G25" s="33">
        <v>2832.8269349999991</v>
      </c>
      <c r="H25" s="33">
        <v>2629.3558699999999</v>
      </c>
      <c r="I25" s="33">
        <v>2592.8133599999983</v>
      </c>
      <c r="J25" s="33">
        <v>3626.7505799999999</v>
      </c>
      <c r="K25" s="33">
        <v>2854.2739539999989</v>
      </c>
      <c r="L25" s="33">
        <v>2612.821469999999</v>
      </c>
      <c r="M25" s="33">
        <v>2524.1374459999997</v>
      </c>
      <c r="N25" s="33">
        <v>2892.76667</v>
      </c>
      <c r="O25" s="33">
        <v>3228.3716049999985</v>
      </c>
      <c r="P25" s="33">
        <v>3327.1765659999901</v>
      </c>
      <c r="Q25" s="33">
        <v>3454.0906249999989</v>
      </c>
      <c r="R25" s="33">
        <v>3192.5056149999991</v>
      </c>
      <c r="S25" s="33">
        <v>4002.3017499999887</v>
      </c>
      <c r="T25" s="33">
        <v>3257.5273249999982</v>
      </c>
      <c r="U25" s="33">
        <v>2990.9124549999979</v>
      </c>
      <c r="V25" s="33">
        <v>2771.132959999999</v>
      </c>
      <c r="W25" s="33">
        <v>2687.4107199999999</v>
      </c>
      <c r="X25" s="33">
        <v>3308.6691059999989</v>
      </c>
      <c r="Y25" s="33">
        <v>3366.34825</v>
      </c>
      <c r="Z25" s="33">
        <v>3539.5899800000002</v>
      </c>
      <c r="AA25" s="33">
        <v>3413.7598499999999</v>
      </c>
      <c r="AB25" s="33">
        <v>4103.8668499999994</v>
      </c>
      <c r="AC25" s="33">
        <v>3369.4764300000002</v>
      </c>
      <c r="AD25" s="33">
        <v>3204.5118799999991</v>
      </c>
      <c r="AE25" s="33">
        <v>3034.2198149999999</v>
      </c>
    </row>
    <row r="26" spans="1:35" s="28" customFormat="1">
      <c r="A26" s="29" t="s">
        <v>130</v>
      </c>
      <c r="B26" s="29" t="s">
        <v>69</v>
      </c>
      <c r="C26" s="33">
        <v>6252.6978228915441</v>
      </c>
      <c r="D26" s="33">
        <v>9583.5910663647155</v>
      </c>
      <c r="E26" s="33">
        <v>11541.821824646648</v>
      </c>
      <c r="F26" s="33">
        <v>13663.974265795076</v>
      </c>
      <c r="G26" s="33">
        <v>17418.788046511992</v>
      </c>
      <c r="H26" s="33">
        <v>20680.264595048429</v>
      </c>
      <c r="I26" s="33">
        <v>23236.675254995916</v>
      </c>
      <c r="J26" s="33">
        <v>22487.512903489955</v>
      </c>
      <c r="K26" s="33">
        <v>27329.435143163581</v>
      </c>
      <c r="L26" s="33">
        <v>29295.104003109522</v>
      </c>
      <c r="M26" s="33">
        <v>30545.742220241802</v>
      </c>
      <c r="N26" s="33">
        <v>30299.130850207552</v>
      </c>
      <c r="O26" s="33">
        <v>29388.638152535765</v>
      </c>
      <c r="P26" s="33">
        <v>31367.378774856385</v>
      </c>
      <c r="Q26" s="33">
        <v>32822.424998499911</v>
      </c>
      <c r="R26" s="33">
        <v>32696.767391979665</v>
      </c>
      <c r="S26" s="33">
        <v>28975.123475507044</v>
      </c>
      <c r="T26" s="33">
        <v>26867.479575263915</v>
      </c>
      <c r="U26" s="33">
        <v>31473.257988164543</v>
      </c>
      <c r="V26" s="33">
        <v>32263.612381165774</v>
      </c>
      <c r="W26" s="33">
        <v>35603.053659723242</v>
      </c>
      <c r="X26" s="33">
        <v>35034.534413857684</v>
      </c>
      <c r="Y26" s="33">
        <v>36378.804964330186</v>
      </c>
      <c r="Z26" s="33">
        <v>38228.139017297624</v>
      </c>
      <c r="AA26" s="33">
        <v>39546.113704587071</v>
      </c>
      <c r="AB26" s="33">
        <v>34823.941744947166</v>
      </c>
      <c r="AC26" s="33">
        <v>33238.575131366459</v>
      </c>
      <c r="AD26" s="33">
        <v>36041.105161008862</v>
      </c>
      <c r="AE26" s="33">
        <v>36004.133060665095</v>
      </c>
    </row>
    <row r="27" spans="1:35" s="28" customFormat="1">
      <c r="A27" s="29" t="s">
        <v>130</v>
      </c>
      <c r="B27" s="29" t="s">
        <v>68</v>
      </c>
      <c r="C27" s="33">
        <v>5342.8112663696174</v>
      </c>
      <c r="D27" s="33">
        <v>6499.5899539765105</v>
      </c>
      <c r="E27" s="33">
        <v>6543.026887902729</v>
      </c>
      <c r="F27" s="33">
        <v>6299.1536042894568</v>
      </c>
      <c r="G27" s="33">
        <v>5994.6271220874069</v>
      </c>
      <c r="H27" s="33">
        <v>6487.1150206761076</v>
      </c>
      <c r="I27" s="33">
        <v>6521.6839912201958</v>
      </c>
      <c r="J27" s="33">
        <v>6388.1612650295547</v>
      </c>
      <c r="K27" s="33">
        <v>15809.260675618052</v>
      </c>
      <c r="L27" s="33">
        <v>16689.242794413894</v>
      </c>
      <c r="M27" s="33">
        <v>17033.087264976708</v>
      </c>
      <c r="N27" s="33">
        <v>16906.131409223279</v>
      </c>
      <c r="O27" s="33">
        <v>16368.893486153302</v>
      </c>
      <c r="P27" s="33">
        <v>15702.533908602905</v>
      </c>
      <c r="Q27" s="33">
        <v>16948.890601242816</v>
      </c>
      <c r="R27" s="33">
        <v>16930.808745955441</v>
      </c>
      <c r="S27" s="33">
        <v>16917.743204940118</v>
      </c>
      <c r="T27" s="33">
        <v>17143.499984344275</v>
      </c>
      <c r="U27" s="33">
        <v>18114.471228134942</v>
      </c>
      <c r="V27" s="33">
        <v>18405.775111913499</v>
      </c>
      <c r="W27" s="33">
        <v>18339.358543929549</v>
      </c>
      <c r="X27" s="33">
        <v>23731.471344225531</v>
      </c>
      <c r="Y27" s="33">
        <v>22711.914859513457</v>
      </c>
      <c r="Z27" s="33">
        <v>24313.959976299244</v>
      </c>
      <c r="AA27" s="33">
        <v>24268.47433949072</v>
      </c>
      <c r="AB27" s="33">
        <v>26739.031248555664</v>
      </c>
      <c r="AC27" s="33">
        <v>27260.955660047275</v>
      </c>
      <c r="AD27" s="33">
        <v>31909.86419710494</v>
      </c>
      <c r="AE27" s="33">
        <v>32150.34285757949</v>
      </c>
    </row>
    <row r="28" spans="1:35" s="28" customFormat="1">
      <c r="A28" s="29" t="s">
        <v>130</v>
      </c>
      <c r="B28" s="29" t="s">
        <v>36</v>
      </c>
      <c r="C28" s="33">
        <v>7.6104519000000002E-5</v>
      </c>
      <c r="D28" s="33">
        <v>7.9295340000000002E-5</v>
      </c>
      <c r="E28" s="33">
        <v>7.92525149999999E-5</v>
      </c>
      <c r="F28" s="33">
        <v>7.8603922000000008E-5</v>
      </c>
      <c r="G28" s="33">
        <v>7.7335492000000003E-5</v>
      </c>
      <c r="H28" s="33">
        <v>7.8859498999999793E-5</v>
      </c>
      <c r="I28" s="33">
        <v>9.5756955999999984E-5</v>
      </c>
      <c r="J28" s="33">
        <v>1.036132E-4</v>
      </c>
      <c r="K28" s="33">
        <v>3.1707271600000001E-4</v>
      </c>
      <c r="L28" s="33">
        <v>3.2732549399999998E-4</v>
      </c>
      <c r="M28" s="33">
        <v>3.3039908999999898E-4</v>
      </c>
      <c r="N28" s="33">
        <v>3.7596224999999898E-4</v>
      </c>
      <c r="O28" s="33">
        <v>3.7572297000000002E-4</v>
      </c>
      <c r="P28" s="33">
        <v>3.7809629999999996E-4</v>
      </c>
      <c r="Q28" s="33">
        <v>4.4144928999999901E-4</v>
      </c>
      <c r="R28" s="33">
        <v>4.3914628000000003E-4</v>
      </c>
      <c r="S28" s="33">
        <v>6.6805808099999996E-3</v>
      </c>
      <c r="T28" s="33">
        <v>6.6244086199999984E-3</v>
      </c>
      <c r="U28" s="33">
        <v>35.822667679259894</v>
      </c>
      <c r="V28" s="33">
        <v>34.546439841260003</v>
      </c>
      <c r="W28" s="33">
        <v>916.97064047250001</v>
      </c>
      <c r="X28" s="33">
        <v>914.94523880839995</v>
      </c>
      <c r="Y28" s="33">
        <v>922.32749441067995</v>
      </c>
      <c r="Z28" s="33">
        <v>1241.2058478511499</v>
      </c>
      <c r="AA28" s="33">
        <v>1229.85423544076</v>
      </c>
      <c r="AB28" s="33">
        <v>1216.8394556702501</v>
      </c>
      <c r="AC28" s="33">
        <v>1172.5620412897501</v>
      </c>
      <c r="AD28" s="33">
        <v>1228.3982910738</v>
      </c>
      <c r="AE28" s="33">
        <v>1219.6228362494301</v>
      </c>
    </row>
    <row r="29" spans="1:35" s="28" customFormat="1">
      <c r="A29" s="29" t="s">
        <v>130</v>
      </c>
      <c r="B29" s="29" t="s">
        <v>73</v>
      </c>
      <c r="C29" s="33">
        <v>20.9155993</v>
      </c>
      <c r="D29" s="33">
        <v>66.843616999999995</v>
      </c>
      <c r="E29" s="33">
        <v>93.358350648115902</v>
      </c>
      <c r="F29" s="33">
        <v>1146.8541823099201</v>
      </c>
      <c r="G29" s="33">
        <v>4468.9491265870593</v>
      </c>
      <c r="H29" s="33">
        <v>5013.7906339407637</v>
      </c>
      <c r="I29" s="33">
        <v>4977.478558872016</v>
      </c>
      <c r="J29" s="33">
        <v>5711.7069280645501</v>
      </c>
      <c r="K29" s="33">
        <v>9302.9261793748101</v>
      </c>
      <c r="L29" s="33">
        <v>10014.589841761706</v>
      </c>
      <c r="M29" s="33">
        <v>9698.7401928407489</v>
      </c>
      <c r="N29" s="33">
        <v>10495.698581774372</v>
      </c>
      <c r="O29" s="33">
        <v>9427.5676683646598</v>
      </c>
      <c r="P29" s="33">
        <v>9747.8742630520683</v>
      </c>
      <c r="Q29" s="33">
        <v>10254.473518309031</v>
      </c>
      <c r="R29" s="33">
        <v>9984.1481619962706</v>
      </c>
      <c r="S29" s="33">
        <v>9970.98533051095</v>
      </c>
      <c r="T29" s="33">
        <v>9399.3659126748007</v>
      </c>
      <c r="U29" s="33">
        <v>9761.1931470008003</v>
      </c>
      <c r="V29" s="33">
        <v>9275.3501325107009</v>
      </c>
      <c r="W29" s="33">
        <v>9554.1779165818007</v>
      </c>
      <c r="X29" s="33">
        <v>9478.0010334752496</v>
      </c>
      <c r="Y29" s="33">
        <v>9288.1222841030994</v>
      </c>
      <c r="Z29" s="33">
        <v>10216.137729619399</v>
      </c>
      <c r="AA29" s="33">
        <v>9980.2165806869707</v>
      </c>
      <c r="AB29" s="33">
        <v>10227.852783005939</v>
      </c>
      <c r="AC29" s="33">
        <v>9664.755440762201</v>
      </c>
      <c r="AD29" s="33">
        <v>10136.0116874183</v>
      </c>
      <c r="AE29" s="33">
        <v>10115.711469724798</v>
      </c>
    </row>
    <row r="30" spans="1:35" s="28" customFormat="1">
      <c r="A30" s="36" t="s">
        <v>130</v>
      </c>
      <c r="B30" s="36" t="s">
        <v>56</v>
      </c>
      <c r="C30" s="25">
        <v>8.6917070999999986</v>
      </c>
      <c r="D30" s="25">
        <v>15.346181399999999</v>
      </c>
      <c r="E30" s="25">
        <v>18.8838297</v>
      </c>
      <c r="F30" s="25">
        <v>34.449067999999997</v>
      </c>
      <c r="G30" s="25">
        <v>49.849232999999899</v>
      </c>
      <c r="H30" s="25">
        <v>67.871684999999999</v>
      </c>
      <c r="I30" s="25">
        <v>82.640157600000009</v>
      </c>
      <c r="J30" s="25">
        <v>100.69159999999999</v>
      </c>
      <c r="K30" s="25">
        <v>115.20246300000001</v>
      </c>
      <c r="L30" s="25">
        <v>140.336296</v>
      </c>
      <c r="M30" s="25">
        <v>166.83152899999899</v>
      </c>
      <c r="N30" s="25">
        <v>199.93668</v>
      </c>
      <c r="O30" s="25">
        <v>224.46198699999999</v>
      </c>
      <c r="P30" s="25">
        <v>233.55482499999999</v>
      </c>
      <c r="Q30" s="25">
        <v>266.74648999999999</v>
      </c>
      <c r="R30" s="25">
        <v>289.67426</v>
      </c>
      <c r="S30" s="25">
        <v>293.86930000000001</v>
      </c>
      <c r="T30" s="25">
        <v>300.34764000000001</v>
      </c>
      <c r="U30" s="25">
        <v>319.61701000000005</v>
      </c>
      <c r="V30" s="25">
        <v>330.57303000000002</v>
      </c>
      <c r="W30" s="25">
        <v>332.87257499999998</v>
      </c>
      <c r="X30" s="25">
        <v>359.1556579999999</v>
      </c>
      <c r="Y30" s="25">
        <v>372.90181499999994</v>
      </c>
      <c r="Z30" s="25">
        <v>411.34513000000004</v>
      </c>
      <c r="AA30" s="25">
        <v>408.75588499999998</v>
      </c>
      <c r="AB30" s="25">
        <v>423.11560000000003</v>
      </c>
      <c r="AC30" s="25">
        <v>424.280824</v>
      </c>
      <c r="AD30" s="25">
        <v>458.12294400000002</v>
      </c>
      <c r="AE30" s="25">
        <v>456.67827</v>
      </c>
    </row>
    <row r="31" spans="1:35" s="28" customFormat="1">
      <c r="A31" s="34" t="s">
        <v>138</v>
      </c>
      <c r="B31" s="34"/>
      <c r="C31" s="35">
        <v>59708.452635800451</v>
      </c>
      <c r="D31" s="35">
        <v>56936.938071575336</v>
      </c>
      <c r="E31" s="35">
        <v>55845.595254459266</v>
      </c>
      <c r="F31" s="35">
        <v>62363.81814920796</v>
      </c>
      <c r="G31" s="35">
        <v>58369.972628228512</v>
      </c>
      <c r="H31" s="35">
        <v>57439.150022830101</v>
      </c>
      <c r="I31" s="35">
        <v>56094.693965000508</v>
      </c>
      <c r="J31" s="35">
        <v>59509.713240612982</v>
      </c>
      <c r="K31" s="35">
        <v>61474.207101370877</v>
      </c>
      <c r="L31" s="35">
        <v>62654.975536063081</v>
      </c>
      <c r="M31" s="35">
        <v>62757.845213905937</v>
      </c>
      <c r="N31" s="35">
        <v>61487.523763130368</v>
      </c>
      <c r="O31" s="35">
        <v>62216.736541252452</v>
      </c>
      <c r="P31" s="35">
        <v>62753.311806988691</v>
      </c>
      <c r="Q31" s="35">
        <v>60220.420914221366</v>
      </c>
      <c r="R31" s="35">
        <v>61532.569417950624</v>
      </c>
      <c r="S31" s="35">
        <v>60064.072423532132</v>
      </c>
      <c r="T31" s="35">
        <v>57531.351429075119</v>
      </c>
      <c r="U31" s="35">
        <v>63652.738641297074</v>
      </c>
      <c r="V31" s="35">
        <v>64150.021709609129</v>
      </c>
      <c r="W31" s="35">
        <v>65497.122384099966</v>
      </c>
      <c r="X31" s="35">
        <v>66614.986612789682</v>
      </c>
      <c r="Y31" s="35">
        <v>66838.963802309154</v>
      </c>
      <c r="Z31" s="35">
        <v>68211.517598899751</v>
      </c>
      <c r="AA31" s="35">
        <v>69391.669568054451</v>
      </c>
      <c r="AB31" s="35">
        <v>68555.551395075017</v>
      </c>
      <c r="AC31" s="35">
        <v>68976.389014171786</v>
      </c>
      <c r="AD31" s="35">
        <v>78913.462316952486</v>
      </c>
      <c r="AE31" s="35">
        <v>78810.841156143433</v>
      </c>
    </row>
    <row r="32" spans="1:35" s="28" customFormat="1"/>
    <row r="33" spans="1:31" s="28" customFormat="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s="28" customFormat="1">
      <c r="A34" s="29" t="s">
        <v>131</v>
      </c>
      <c r="B34" s="29" t="s">
        <v>64</v>
      </c>
      <c r="C34" s="33">
        <v>44375.472929999989</v>
      </c>
      <c r="D34" s="33">
        <v>40544.450489999996</v>
      </c>
      <c r="E34" s="33">
        <v>43315.064199999986</v>
      </c>
      <c r="F34" s="33">
        <v>40176.008679867206</v>
      </c>
      <c r="G34" s="33">
        <v>40212.505332400266</v>
      </c>
      <c r="H34" s="33">
        <v>38702.330133771437</v>
      </c>
      <c r="I34" s="33">
        <v>35506.617637231568</v>
      </c>
      <c r="J34" s="33">
        <v>34831.892522116541</v>
      </c>
      <c r="K34" s="33">
        <v>32379.468383205443</v>
      </c>
      <c r="L34" s="33">
        <v>31121.348728015233</v>
      </c>
      <c r="M34" s="33">
        <v>30248.565271424173</v>
      </c>
      <c r="N34" s="33">
        <v>32661.95797807831</v>
      </c>
      <c r="O34" s="33">
        <v>33942.5214595871</v>
      </c>
      <c r="P34" s="33">
        <v>32726.267494815304</v>
      </c>
      <c r="Q34" s="33">
        <v>32744.066399999989</v>
      </c>
      <c r="R34" s="33">
        <v>29974.217499999984</v>
      </c>
      <c r="S34" s="33">
        <v>24119.135299999998</v>
      </c>
      <c r="T34" s="33">
        <v>24545.54</v>
      </c>
      <c r="U34" s="33">
        <v>23250.9827</v>
      </c>
      <c r="V34" s="33">
        <v>23215.896599999996</v>
      </c>
      <c r="W34" s="33">
        <v>22605.344300000001</v>
      </c>
      <c r="X34" s="33">
        <v>18930.865800000003</v>
      </c>
      <c r="Y34" s="33">
        <v>15839.8128</v>
      </c>
      <c r="Z34" s="33">
        <v>13426.840900000001</v>
      </c>
      <c r="AA34" s="33">
        <v>11112.234999999999</v>
      </c>
      <c r="AB34" s="33">
        <v>9145.0999000000011</v>
      </c>
      <c r="AC34" s="33">
        <v>8778.3896999999997</v>
      </c>
      <c r="AD34" s="33">
        <v>8615.4231</v>
      </c>
      <c r="AE34" s="33">
        <v>8078.4277999999904</v>
      </c>
    </row>
    <row r="35" spans="1:31" s="28" customFormat="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s="28" customFormat="1">
      <c r="A36" s="29" t="s">
        <v>131</v>
      </c>
      <c r="B36" s="29" t="s">
        <v>20</v>
      </c>
      <c r="C36" s="33">
        <v>1104.02503630979</v>
      </c>
      <c r="D36" s="33">
        <v>1104.0250370415899</v>
      </c>
      <c r="E36" s="33">
        <v>1232.2761898299059</v>
      </c>
      <c r="F36" s="33">
        <v>1462.17367079838</v>
      </c>
      <c r="G36" s="33">
        <v>1247.0809631365548</v>
      </c>
      <c r="H36" s="33">
        <v>1280.659076086645</v>
      </c>
      <c r="I36" s="33">
        <v>1229.1678190832658</v>
      </c>
      <c r="J36" s="33">
        <v>1508.0229292324061</v>
      </c>
      <c r="K36" s="33">
        <v>1242.6261328997457</v>
      </c>
      <c r="L36" s="33">
        <v>1282.614168787085</v>
      </c>
      <c r="M36" s="33">
        <v>1368.2794743973498</v>
      </c>
      <c r="N36" s="33">
        <v>3004.5309979339181</v>
      </c>
      <c r="O36" s="33">
        <v>3316.1359001158003</v>
      </c>
      <c r="P36" s="33">
        <v>3196.8860996600438</v>
      </c>
      <c r="Q36" s="33">
        <v>2983.5352500497797</v>
      </c>
      <c r="R36" s="33">
        <v>2619.8526062747401</v>
      </c>
      <c r="S36" s="33">
        <v>3856.4682597045298</v>
      </c>
      <c r="T36" s="33">
        <v>3758.4991200585996</v>
      </c>
      <c r="U36" s="33">
        <v>2898.3923763036</v>
      </c>
      <c r="V36" s="33">
        <v>3062.2907369710001</v>
      </c>
      <c r="W36" s="33">
        <v>3360.9392765702401</v>
      </c>
      <c r="X36" s="33">
        <v>3559.3029218455904</v>
      </c>
      <c r="Y36" s="33">
        <v>3485.3406115613402</v>
      </c>
      <c r="Z36" s="33">
        <v>3182.0906745253901</v>
      </c>
      <c r="AA36" s="33">
        <v>1521.46523087474</v>
      </c>
      <c r="AB36" s="33">
        <v>960.52373181727</v>
      </c>
      <c r="AC36" s="33">
        <v>963.15539067557995</v>
      </c>
      <c r="AD36" s="33">
        <v>960.52372777812002</v>
      </c>
      <c r="AE36" s="33">
        <v>960.52372184566002</v>
      </c>
    </row>
    <row r="37" spans="1:31" s="28" customFormat="1">
      <c r="A37" s="29" t="s">
        <v>131</v>
      </c>
      <c r="B37" s="29" t="s">
        <v>32</v>
      </c>
      <c r="C37" s="33">
        <v>37.115769999999998</v>
      </c>
      <c r="D37" s="33">
        <v>37.115769999999998</v>
      </c>
      <c r="E37" s="33">
        <v>73.719189999999998</v>
      </c>
      <c r="F37" s="33">
        <v>72.804009999999906</v>
      </c>
      <c r="G37" s="33">
        <v>72.804009999999906</v>
      </c>
      <c r="H37" s="33">
        <v>72.804009999999906</v>
      </c>
      <c r="I37" s="33">
        <v>73.003469999999993</v>
      </c>
      <c r="J37" s="33">
        <v>72.804009999999906</v>
      </c>
      <c r="K37" s="33">
        <v>72.804009999999906</v>
      </c>
      <c r="L37" s="33">
        <v>72.804009999999906</v>
      </c>
      <c r="M37" s="33">
        <v>73.003469999999993</v>
      </c>
      <c r="N37" s="33">
        <v>72.804009999999906</v>
      </c>
      <c r="O37" s="33">
        <v>72.804009999999906</v>
      </c>
      <c r="P37" s="33">
        <v>72.804009999999906</v>
      </c>
      <c r="Q37" s="33">
        <v>73.003469999999993</v>
      </c>
      <c r="R37" s="33">
        <v>85.855705</v>
      </c>
      <c r="S37" s="33">
        <v>182.18403999999899</v>
      </c>
      <c r="T37" s="33">
        <v>198.80019999999999</v>
      </c>
      <c r="U37" s="33">
        <v>172.77916999999999</v>
      </c>
      <c r="V37" s="33">
        <v>191.67895999999999</v>
      </c>
      <c r="W37" s="33">
        <v>209.60416000000001</v>
      </c>
      <c r="X37" s="33">
        <v>246.91810000000001</v>
      </c>
      <c r="Y37" s="33">
        <v>243.89934</v>
      </c>
      <c r="Z37" s="33">
        <v>195.62011999999999</v>
      </c>
      <c r="AA37" s="33">
        <v>268.75585999999998</v>
      </c>
      <c r="AB37" s="33">
        <v>0</v>
      </c>
      <c r="AC37" s="33">
        <v>0</v>
      </c>
      <c r="AD37" s="33">
        <v>0</v>
      </c>
      <c r="AE37" s="33">
        <v>0</v>
      </c>
    </row>
    <row r="38" spans="1:31" s="28" customFormat="1">
      <c r="A38" s="29" t="s">
        <v>131</v>
      </c>
      <c r="B38" s="29" t="s">
        <v>66</v>
      </c>
      <c r="C38" s="33">
        <v>3.6700234499999969E-5</v>
      </c>
      <c r="D38" s="33">
        <v>3.7997138499999964E-5</v>
      </c>
      <c r="E38" s="33">
        <v>1.6694883159183005</v>
      </c>
      <c r="F38" s="33">
        <v>31.374632532687503</v>
      </c>
      <c r="G38" s="33">
        <v>14.178484986428602</v>
      </c>
      <c r="H38" s="33">
        <v>21.166555161573601</v>
      </c>
      <c r="I38" s="33">
        <v>8.8095434685176901</v>
      </c>
      <c r="J38" s="33">
        <v>51.607628391450291</v>
      </c>
      <c r="K38" s="33">
        <v>7.4576013842733904</v>
      </c>
      <c r="L38" s="33">
        <v>19.359703105951599</v>
      </c>
      <c r="M38" s="33">
        <v>22.324973216118199</v>
      </c>
      <c r="N38" s="33">
        <v>193.536735940916</v>
      </c>
      <c r="O38" s="33">
        <v>111.33589461251799</v>
      </c>
      <c r="P38" s="33">
        <v>63.422998879109002</v>
      </c>
      <c r="Q38" s="33">
        <v>99.684874874481011</v>
      </c>
      <c r="R38" s="33">
        <v>230.05485533754398</v>
      </c>
      <c r="S38" s="33">
        <v>805.54817352447003</v>
      </c>
      <c r="T38" s="33">
        <v>832.6374250229004</v>
      </c>
      <c r="U38" s="33">
        <v>1246.64286204067</v>
      </c>
      <c r="V38" s="33">
        <v>1142.8529970105101</v>
      </c>
      <c r="W38" s="33">
        <v>1223.88234075945</v>
      </c>
      <c r="X38" s="33">
        <v>1787.01377912158</v>
      </c>
      <c r="Y38" s="33">
        <v>1845.7727935217099</v>
      </c>
      <c r="Z38" s="33">
        <v>1650.4744849311649</v>
      </c>
      <c r="AA38" s="33">
        <v>2823.7270124889701</v>
      </c>
      <c r="AB38" s="33">
        <v>4853.7277867459406</v>
      </c>
      <c r="AC38" s="33">
        <v>4687.28899186741</v>
      </c>
      <c r="AD38" s="33">
        <v>4571.7947373274701</v>
      </c>
      <c r="AE38" s="33">
        <v>4125.7944672446401</v>
      </c>
    </row>
    <row r="39" spans="1:31" s="28" customFormat="1">
      <c r="A39" s="29" t="s">
        <v>131</v>
      </c>
      <c r="B39" s="29" t="s">
        <v>65</v>
      </c>
      <c r="C39" s="33">
        <v>683.7570199999991</v>
      </c>
      <c r="D39" s="33">
        <v>680.85604999999998</v>
      </c>
      <c r="E39" s="33">
        <v>681.00382000000002</v>
      </c>
      <c r="F39" s="33">
        <v>675.23705999999993</v>
      </c>
      <c r="G39" s="33">
        <v>672.39810999999997</v>
      </c>
      <c r="H39" s="33">
        <v>669.609049999999</v>
      </c>
      <c r="I39" s="33">
        <v>669.49048000000005</v>
      </c>
      <c r="J39" s="33">
        <v>664.09770000000003</v>
      </c>
      <c r="K39" s="33">
        <v>661.12548999999899</v>
      </c>
      <c r="L39" s="33">
        <v>647.01454999999999</v>
      </c>
      <c r="M39" s="33">
        <v>658.95693000000006</v>
      </c>
      <c r="N39" s="33">
        <v>653.21627999999998</v>
      </c>
      <c r="O39" s="33">
        <v>650.54186000000004</v>
      </c>
      <c r="P39" s="33">
        <v>647.70353999999998</v>
      </c>
      <c r="Q39" s="33">
        <v>647.20542</v>
      </c>
      <c r="R39" s="33">
        <v>642.07492999999909</v>
      </c>
      <c r="S39" s="33">
        <v>239.17986999999999</v>
      </c>
      <c r="T39" s="33">
        <v>239.86718999999999</v>
      </c>
      <c r="U39" s="33">
        <v>237.71582000000001</v>
      </c>
      <c r="V39" s="33">
        <v>236.59152</v>
      </c>
      <c r="W39" s="33">
        <v>236.52649</v>
      </c>
      <c r="X39" s="33">
        <v>0</v>
      </c>
      <c r="Y39" s="33">
        <v>0</v>
      </c>
      <c r="Z39" s="33">
        <v>0</v>
      </c>
      <c r="AA39" s="33">
        <v>0</v>
      </c>
      <c r="AB39" s="33">
        <v>0</v>
      </c>
      <c r="AC39" s="33">
        <v>0</v>
      </c>
      <c r="AD39" s="33">
        <v>0</v>
      </c>
      <c r="AE39" s="33">
        <v>0</v>
      </c>
    </row>
    <row r="40" spans="1:31" s="28" customFormat="1">
      <c r="A40" s="29" t="s">
        <v>131</v>
      </c>
      <c r="B40" s="29" t="s">
        <v>69</v>
      </c>
      <c r="C40" s="33">
        <v>2135.0900103116774</v>
      </c>
      <c r="D40" s="33">
        <v>3605.6705094489985</v>
      </c>
      <c r="E40" s="33">
        <v>3600.7450984918687</v>
      </c>
      <c r="F40" s="33">
        <v>4428.137124887241</v>
      </c>
      <c r="G40" s="33">
        <v>6679.8837737008289</v>
      </c>
      <c r="H40" s="33">
        <v>6860.5517543573624</v>
      </c>
      <c r="I40" s="33">
        <v>10141.093857933276</v>
      </c>
      <c r="J40" s="33">
        <v>12594.79201487052</v>
      </c>
      <c r="K40" s="33">
        <v>14808.895677497803</v>
      </c>
      <c r="L40" s="33">
        <v>15281.286697472335</v>
      </c>
      <c r="M40" s="33">
        <v>14912.957457520806</v>
      </c>
      <c r="N40" s="33">
        <v>14111.631820528792</v>
      </c>
      <c r="O40" s="33">
        <v>12752.760108890892</v>
      </c>
      <c r="P40" s="33">
        <v>14783.636357865726</v>
      </c>
      <c r="Q40" s="33">
        <v>15130.164844085348</v>
      </c>
      <c r="R40" s="33">
        <v>18610.476419442752</v>
      </c>
      <c r="S40" s="33">
        <v>24845.635707244288</v>
      </c>
      <c r="T40" s="33">
        <v>24655.565060208275</v>
      </c>
      <c r="U40" s="33">
        <v>25248.232737526261</v>
      </c>
      <c r="V40" s="33">
        <v>23866.583601878454</v>
      </c>
      <c r="W40" s="33">
        <v>23716.991345700924</v>
      </c>
      <c r="X40" s="33">
        <v>25056.115600871584</v>
      </c>
      <c r="Y40" s="33">
        <v>28781.064989486713</v>
      </c>
      <c r="Z40" s="33">
        <v>29795.247559473239</v>
      </c>
      <c r="AA40" s="33">
        <v>32939.240552212534</v>
      </c>
      <c r="AB40" s="33">
        <v>35523.678582021101</v>
      </c>
      <c r="AC40" s="33">
        <v>35522.314875335513</v>
      </c>
      <c r="AD40" s="33">
        <v>35886.244803711612</v>
      </c>
      <c r="AE40" s="33">
        <v>33992.783971135897</v>
      </c>
    </row>
    <row r="41" spans="1:31" s="28" customFormat="1">
      <c r="A41" s="29" t="s">
        <v>131</v>
      </c>
      <c r="B41" s="29" t="s">
        <v>68</v>
      </c>
      <c r="C41" s="33">
        <v>5555.0976332302607</v>
      </c>
      <c r="D41" s="33">
        <v>7538.3561112410625</v>
      </c>
      <c r="E41" s="33">
        <v>7685.5592579915301</v>
      </c>
      <c r="F41" s="33">
        <v>7343.9850097033686</v>
      </c>
      <c r="G41" s="33">
        <v>7448.1655596643941</v>
      </c>
      <c r="H41" s="33">
        <v>7800.5726506796736</v>
      </c>
      <c r="I41" s="33">
        <v>7893.2138163104119</v>
      </c>
      <c r="J41" s="33">
        <v>6593.3673612021958</v>
      </c>
      <c r="K41" s="33">
        <v>7142.0099166745267</v>
      </c>
      <c r="L41" s="33">
        <v>7427.2550213705326</v>
      </c>
      <c r="M41" s="33">
        <v>7545.9946048073798</v>
      </c>
      <c r="N41" s="33">
        <v>7659.7088238364613</v>
      </c>
      <c r="O41" s="33">
        <v>7327.5940192131675</v>
      </c>
      <c r="P41" s="33">
        <v>7442.0829085032683</v>
      </c>
      <c r="Q41" s="33">
        <v>7813.57482201332</v>
      </c>
      <c r="R41" s="33">
        <v>7531.2361977351502</v>
      </c>
      <c r="S41" s="33">
        <v>8286.3004217726266</v>
      </c>
      <c r="T41" s="33">
        <v>8936.6849551857631</v>
      </c>
      <c r="U41" s="33">
        <v>9308.1321627079633</v>
      </c>
      <c r="V41" s="33">
        <v>10023.257765016202</v>
      </c>
      <c r="W41" s="33">
        <v>11448.848895198536</v>
      </c>
      <c r="X41" s="33">
        <v>16042.04440100522</v>
      </c>
      <c r="Y41" s="33">
        <v>15508.666016509906</v>
      </c>
      <c r="Z41" s="33">
        <v>15699.677306412475</v>
      </c>
      <c r="AA41" s="33">
        <v>15849.44013790291</v>
      </c>
      <c r="AB41" s="33">
        <v>17538.511179729809</v>
      </c>
      <c r="AC41" s="33">
        <v>18408.189166905435</v>
      </c>
      <c r="AD41" s="33">
        <v>17753.569755145822</v>
      </c>
      <c r="AE41" s="33">
        <v>20126.737516366618</v>
      </c>
    </row>
    <row r="42" spans="1:31" s="28" customFormat="1">
      <c r="A42" s="29" t="s">
        <v>131</v>
      </c>
      <c r="B42" s="29" t="s">
        <v>36</v>
      </c>
      <c r="C42" s="33">
        <v>5.1291422999999998E-5</v>
      </c>
      <c r="D42" s="33">
        <v>25.819275026327002</v>
      </c>
      <c r="E42" s="33">
        <v>26.138505332339999</v>
      </c>
      <c r="F42" s="33">
        <v>32.775781745846906</v>
      </c>
      <c r="G42" s="33">
        <v>34.712333712419998</v>
      </c>
      <c r="H42" s="33">
        <v>34.113999411572003</v>
      </c>
      <c r="I42" s="33">
        <v>33.262317833935001</v>
      </c>
      <c r="J42" s="33">
        <v>32.922135884799999</v>
      </c>
      <c r="K42" s="33">
        <v>31.560766941139999</v>
      </c>
      <c r="L42" s="33">
        <v>31.695469905739902</v>
      </c>
      <c r="M42" s="33">
        <v>31.26174776505</v>
      </c>
      <c r="N42" s="33">
        <v>32.052112319389998</v>
      </c>
      <c r="O42" s="33">
        <v>31.695953687960003</v>
      </c>
      <c r="P42" s="33">
        <v>32.374382609500003</v>
      </c>
      <c r="Q42" s="33">
        <v>32.052759836899995</v>
      </c>
      <c r="R42" s="33">
        <v>32.228092932599999</v>
      </c>
      <c r="S42" s="33">
        <v>721.96856100000002</v>
      </c>
      <c r="T42" s="33">
        <v>732.00133300000005</v>
      </c>
      <c r="U42" s="33">
        <v>727.51088700000003</v>
      </c>
      <c r="V42" s="33">
        <v>698.33776999999998</v>
      </c>
      <c r="W42" s="33">
        <v>1437.9493</v>
      </c>
      <c r="X42" s="33">
        <v>1425.2052000000001</v>
      </c>
      <c r="Y42" s="33">
        <v>1437.7393</v>
      </c>
      <c r="Z42" s="33">
        <v>1969.5211999999999</v>
      </c>
      <c r="AA42" s="33">
        <v>1930.2064</v>
      </c>
      <c r="AB42" s="33">
        <v>3027.7420000000002</v>
      </c>
      <c r="AC42" s="33">
        <v>3134.4101999999998</v>
      </c>
      <c r="AD42" s="33">
        <v>3102.1723999999999</v>
      </c>
      <c r="AE42" s="33">
        <v>3191.7979</v>
      </c>
    </row>
    <row r="43" spans="1:31" s="28" customFormat="1">
      <c r="A43" s="29" t="s">
        <v>131</v>
      </c>
      <c r="B43" s="29" t="s">
        <v>73</v>
      </c>
      <c r="C43" s="33">
        <v>27.713145999999998</v>
      </c>
      <c r="D43" s="33">
        <v>61.87068</v>
      </c>
      <c r="E43" s="33">
        <v>106.03863466605</v>
      </c>
      <c r="F43" s="33">
        <v>513.72556860835004</v>
      </c>
      <c r="G43" s="33">
        <v>520.75016858155993</v>
      </c>
      <c r="H43" s="33">
        <v>436.55052162512999</v>
      </c>
      <c r="I43" s="33">
        <v>378.13700473233598</v>
      </c>
      <c r="J43" s="33">
        <v>545.81098697877997</v>
      </c>
      <c r="K43" s="33">
        <v>453.67965716750001</v>
      </c>
      <c r="L43" s="33">
        <v>511.73477319495299</v>
      </c>
      <c r="M43" s="33">
        <v>484.46209715739997</v>
      </c>
      <c r="N43" s="33">
        <v>705.55710980854008</v>
      </c>
      <c r="O43" s="33">
        <v>679.83332312009998</v>
      </c>
      <c r="P43" s="33">
        <v>666.82944531940007</v>
      </c>
      <c r="Q43" s="33">
        <v>720.96320364365999</v>
      </c>
      <c r="R43" s="33">
        <v>698.48170814979994</v>
      </c>
      <c r="S43" s="33">
        <v>2356.1285800000001</v>
      </c>
      <c r="T43" s="33">
        <v>2378.2963</v>
      </c>
      <c r="U43" s="33">
        <v>2488.6011799999997</v>
      </c>
      <c r="V43" s="33">
        <v>2323.5371999999998</v>
      </c>
      <c r="W43" s="33">
        <v>2686.7009499999999</v>
      </c>
      <c r="X43" s="33">
        <v>4473.3793799999985</v>
      </c>
      <c r="Y43" s="33">
        <v>4331.09256</v>
      </c>
      <c r="Z43" s="33">
        <v>4342.5771999999997</v>
      </c>
      <c r="AA43" s="33">
        <v>4220.7323000000006</v>
      </c>
      <c r="AB43" s="33">
        <v>4466.1192999999994</v>
      </c>
      <c r="AC43" s="33">
        <v>4502.5441700000001</v>
      </c>
      <c r="AD43" s="33">
        <v>4751.4858600000007</v>
      </c>
      <c r="AE43" s="33">
        <v>4924.6921199999997</v>
      </c>
    </row>
    <row r="44" spans="1:31" s="28" customFormat="1">
      <c r="A44" s="29" t="s">
        <v>131</v>
      </c>
      <c r="B44" s="29" t="s">
        <v>56</v>
      </c>
      <c r="C44" s="25">
        <v>3.68639502</v>
      </c>
      <c r="D44" s="25">
        <v>6.0129138299999996</v>
      </c>
      <c r="E44" s="25">
        <v>8.8146950400000001</v>
      </c>
      <c r="F44" s="25">
        <v>16.669424999999901</v>
      </c>
      <c r="G44" s="25">
        <v>25.5847853</v>
      </c>
      <c r="H44" s="25">
        <v>35.010958699999996</v>
      </c>
      <c r="I44" s="25">
        <v>43.91412179999999</v>
      </c>
      <c r="J44" s="25">
        <v>54.707706999999999</v>
      </c>
      <c r="K44" s="25">
        <v>67.237626000000006</v>
      </c>
      <c r="L44" s="25">
        <v>84.0979489999999</v>
      </c>
      <c r="M44" s="25">
        <v>109.97935</v>
      </c>
      <c r="N44" s="25">
        <v>131.22320200000001</v>
      </c>
      <c r="O44" s="25">
        <v>151.020544</v>
      </c>
      <c r="P44" s="25">
        <v>176.60182999999998</v>
      </c>
      <c r="Q44" s="25">
        <v>193.48393299999998</v>
      </c>
      <c r="R44" s="25">
        <v>214.50340999999997</v>
      </c>
      <c r="S44" s="25">
        <v>182.72853199999898</v>
      </c>
      <c r="T44" s="25">
        <v>199.49750399999999</v>
      </c>
      <c r="U44" s="25">
        <v>213.904133</v>
      </c>
      <c r="V44" s="25">
        <v>227.88205300000001</v>
      </c>
      <c r="W44" s="25">
        <v>243.46214799999998</v>
      </c>
      <c r="X44" s="25">
        <v>264.66299399999997</v>
      </c>
      <c r="Y44" s="25">
        <v>279.20352199999996</v>
      </c>
      <c r="Z44" s="25">
        <v>284.01537400000001</v>
      </c>
      <c r="AA44" s="25">
        <v>275.66252000000003</v>
      </c>
      <c r="AB44" s="25">
        <v>241.357035</v>
      </c>
      <c r="AC44" s="25">
        <v>268.74883399999999</v>
      </c>
      <c r="AD44" s="25">
        <v>282.51203999999996</v>
      </c>
      <c r="AE44" s="25">
        <v>264.48864999999898</v>
      </c>
    </row>
    <row r="45" spans="1:31" s="28" customFormat="1">
      <c r="A45" s="34" t="s">
        <v>138</v>
      </c>
      <c r="B45" s="34"/>
      <c r="C45" s="35">
        <v>53890.558436551946</v>
      </c>
      <c r="D45" s="35">
        <v>53510.474005728778</v>
      </c>
      <c r="E45" s="35">
        <v>56590.037244629217</v>
      </c>
      <c r="F45" s="35">
        <v>54189.72018778888</v>
      </c>
      <c r="G45" s="35">
        <v>56347.016233888469</v>
      </c>
      <c r="H45" s="35">
        <v>55407.693230056691</v>
      </c>
      <c r="I45" s="35">
        <v>55521.396624027038</v>
      </c>
      <c r="J45" s="35">
        <v>56316.58416581311</v>
      </c>
      <c r="K45" s="35">
        <v>56314.387211661793</v>
      </c>
      <c r="L45" s="35">
        <v>55851.68287875114</v>
      </c>
      <c r="M45" s="35">
        <v>54830.082181365826</v>
      </c>
      <c r="N45" s="35">
        <v>58357.386646318395</v>
      </c>
      <c r="O45" s="35">
        <v>58173.693252419471</v>
      </c>
      <c r="P45" s="35">
        <v>58932.803409723456</v>
      </c>
      <c r="Q45" s="35">
        <v>59491.235081022918</v>
      </c>
      <c r="R45" s="35">
        <v>59693.768213790172</v>
      </c>
      <c r="S45" s="35">
        <v>62334.451772245913</v>
      </c>
      <c r="T45" s="35">
        <v>63167.593950475537</v>
      </c>
      <c r="U45" s="35">
        <v>62362.877828578494</v>
      </c>
      <c r="V45" s="35">
        <v>61739.152180876161</v>
      </c>
      <c r="W45" s="35">
        <v>62802.136808229145</v>
      </c>
      <c r="X45" s="35">
        <v>65622.260602843977</v>
      </c>
      <c r="Y45" s="35">
        <v>65704.556551079659</v>
      </c>
      <c r="Z45" s="35">
        <v>63949.95104534227</v>
      </c>
      <c r="AA45" s="35">
        <v>64514.863793479155</v>
      </c>
      <c r="AB45" s="35">
        <v>68021.541180314118</v>
      </c>
      <c r="AC45" s="35">
        <v>68359.338124783942</v>
      </c>
      <c r="AD45" s="35">
        <v>67787.556123963033</v>
      </c>
      <c r="AE45" s="35">
        <v>67284.26747659281</v>
      </c>
    </row>
    <row r="46" spans="1:31" s="28" customFormat="1"/>
    <row r="47" spans="1:31" s="28" customFormat="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s="28" customFormat="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s="28" customFormat="1">
      <c r="A49" s="29" t="s">
        <v>132</v>
      </c>
      <c r="B49" s="29" t="s">
        <v>71</v>
      </c>
      <c r="C49" s="33">
        <v>29938.314699999995</v>
      </c>
      <c r="D49" s="33">
        <v>28342.048199999997</v>
      </c>
      <c r="E49" s="33">
        <v>28678.451599999997</v>
      </c>
      <c r="F49" s="33">
        <v>22666.344405563097</v>
      </c>
      <c r="G49" s="33">
        <v>23608.118744670632</v>
      </c>
      <c r="H49" s="33">
        <v>22803.319358227793</v>
      </c>
      <c r="I49" s="33">
        <v>22250.777511204997</v>
      </c>
      <c r="J49" s="33">
        <v>21936.989100967596</v>
      </c>
      <c r="K49" s="33">
        <v>21485.820321540701</v>
      </c>
      <c r="L49" s="33">
        <v>21592.133559550304</v>
      </c>
      <c r="M49" s="33">
        <v>21116.458016213601</v>
      </c>
      <c r="N49" s="33">
        <v>20796.210299999988</v>
      </c>
      <c r="O49" s="33">
        <v>21309.517100000001</v>
      </c>
      <c r="P49" s="33">
        <v>21146.265299999999</v>
      </c>
      <c r="Q49" s="33">
        <v>21739.545000000002</v>
      </c>
      <c r="R49" s="33">
        <v>20519.511300000002</v>
      </c>
      <c r="S49" s="33">
        <v>19031.752199999999</v>
      </c>
      <c r="T49" s="33">
        <v>19660.603499999997</v>
      </c>
      <c r="U49" s="33">
        <v>17286.722099999988</v>
      </c>
      <c r="V49" s="33">
        <v>18391.1482</v>
      </c>
      <c r="W49" s="33">
        <v>20341.762899999991</v>
      </c>
      <c r="X49" s="33">
        <v>19930.772700000001</v>
      </c>
      <c r="Y49" s="33">
        <v>19009.49159999999</v>
      </c>
      <c r="Z49" s="33">
        <v>19099.436499999989</v>
      </c>
      <c r="AA49" s="33">
        <v>18031.2736</v>
      </c>
      <c r="AB49" s="33">
        <v>18669.520900000003</v>
      </c>
      <c r="AC49" s="33">
        <v>12552.785</v>
      </c>
      <c r="AD49" s="33">
        <v>0</v>
      </c>
      <c r="AE49" s="33">
        <v>0</v>
      </c>
    </row>
    <row r="50" spans="1:31" s="28" customFormat="1">
      <c r="A50" s="29" t="s">
        <v>132</v>
      </c>
      <c r="B50" s="29" t="s">
        <v>20</v>
      </c>
      <c r="C50" s="33">
        <v>2.037053E-5</v>
      </c>
      <c r="D50" s="33">
        <v>2.0171647E-5</v>
      </c>
      <c r="E50" s="33">
        <v>2.11904299999999E-5</v>
      </c>
      <c r="F50" s="33">
        <v>2.4399104999999999E-5</v>
      </c>
      <c r="G50" s="33">
        <v>2.4727115E-5</v>
      </c>
      <c r="H50" s="33">
        <v>2.4697626999999999E-5</v>
      </c>
      <c r="I50" s="33">
        <v>2.6320648000000001E-5</v>
      </c>
      <c r="J50" s="33">
        <v>2.8907497999999998E-5</v>
      </c>
      <c r="K50" s="33">
        <v>2.8741226E-5</v>
      </c>
      <c r="L50" s="33">
        <v>2.9021624999999998E-5</v>
      </c>
      <c r="M50" s="33">
        <v>2.9808402999999999E-5</v>
      </c>
      <c r="N50" s="33">
        <v>5.1839899999999998E-5</v>
      </c>
      <c r="O50" s="33">
        <v>5.1664177999999999E-5</v>
      </c>
      <c r="P50" s="33">
        <v>5.2183509999999898E-5</v>
      </c>
      <c r="Q50" s="33">
        <v>5.1904953999999999E-5</v>
      </c>
      <c r="R50" s="33">
        <v>5.233607E-5</v>
      </c>
      <c r="S50" s="33">
        <v>8.7793763999999906E-5</v>
      </c>
      <c r="T50" s="33">
        <v>8.9400534999999995E-5</v>
      </c>
      <c r="U50" s="33">
        <v>1.21706275E-4</v>
      </c>
      <c r="V50" s="33">
        <v>1.1988498999999999E-4</v>
      </c>
      <c r="W50" s="33">
        <v>1.2787241999999999E-4</v>
      </c>
      <c r="X50" s="33">
        <v>1.3133245E-4</v>
      </c>
      <c r="Y50" s="33">
        <v>1.3194492000000001E-4</v>
      </c>
      <c r="Z50" s="33">
        <v>1.2384188E-4</v>
      </c>
      <c r="AA50" s="33">
        <v>1.2882538E-4</v>
      </c>
      <c r="AB50" s="33">
        <v>1.3743043000000001E-4</v>
      </c>
      <c r="AC50" s="33">
        <v>1.3977583000000001E-4</v>
      </c>
      <c r="AD50" s="33">
        <v>5.2005729999999998E-4</v>
      </c>
      <c r="AE50" s="33">
        <v>5.0755566999999995E-4</v>
      </c>
    </row>
    <row r="51" spans="1:31" s="28" customFormat="1">
      <c r="A51" s="29" t="s">
        <v>132</v>
      </c>
      <c r="B51" s="29" t="s">
        <v>32</v>
      </c>
      <c r="C51" s="33">
        <v>8.1850830000000006</v>
      </c>
      <c r="D51" s="33">
        <v>3.4719112000000001</v>
      </c>
      <c r="E51" s="33">
        <v>9.7190530000000006</v>
      </c>
      <c r="F51" s="33">
        <v>18.942201999999899</v>
      </c>
      <c r="G51" s="33">
        <v>5.4404626</v>
      </c>
      <c r="H51" s="33">
        <v>15.674251</v>
      </c>
      <c r="I51" s="33">
        <v>8.0567200000000003</v>
      </c>
      <c r="J51" s="33">
        <v>19.019110000000001</v>
      </c>
      <c r="K51" s="33">
        <v>0.3326557</v>
      </c>
      <c r="L51" s="33">
        <v>5.306082</v>
      </c>
      <c r="M51" s="33">
        <v>1.7950356999999999</v>
      </c>
      <c r="N51" s="33">
        <v>22.738281000000001</v>
      </c>
      <c r="O51" s="33">
        <v>16.969550999999999</v>
      </c>
      <c r="P51" s="33">
        <v>15.057321</v>
      </c>
      <c r="Q51" s="33">
        <v>55.510769999999901</v>
      </c>
      <c r="R51" s="33">
        <v>47.805366999999997</v>
      </c>
      <c r="S51" s="33">
        <v>115.293976</v>
      </c>
      <c r="T51" s="33">
        <v>108.52206399999901</v>
      </c>
      <c r="U51" s="33">
        <v>0</v>
      </c>
      <c r="V51" s="33">
        <v>0</v>
      </c>
      <c r="W51" s="33">
        <v>0</v>
      </c>
      <c r="X51" s="33">
        <v>0</v>
      </c>
      <c r="Y51" s="33">
        <v>0</v>
      </c>
      <c r="Z51" s="33">
        <v>0</v>
      </c>
      <c r="AA51" s="33">
        <v>0</v>
      </c>
      <c r="AB51" s="33">
        <v>0</v>
      </c>
      <c r="AC51" s="33">
        <v>0</v>
      </c>
      <c r="AD51" s="33">
        <v>0</v>
      </c>
      <c r="AE51" s="33">
        <v>0</v>
      </c>
    </row>
    <row r="52" spans="1:31" s="28" customFormat="1">
      <c r="A52" s="29" t="s">
        <v>132</v>
      </c>
      <c r="B52" s="29" t="s">
        <v>66</v>
      </c>
      <c r="C52" s="33">
        <v>7.8060783142132895</v>
      </c>
      <c r="D52" s="33">
        <v>3.6018346999999975E-5</v>
      </c>
      <c r="E52" s="33">
        <v>9.0423170248656994</v>
      </c>
      <c r="F52" s="33">
        <v>3.8203949680367</v>
      </c>
      <c r="G52" s="33">
        <v>2.5944509155357989</v>
      </c>
      <c r="H52" s="33">
        <v>8.7993412581924986</v>
      </c>
      <c r="I52" s="33">
        <v>4.8383398580412003</v>
      </c>
      <c r="J52" s="33">
        <v>2.4682571970396996</v>
      </c>
      <c r="K52" s="33">
        <v>5.5788977400000001E-5</v>
      </c>
      <c r="L52" s="33">
        <v>5.7756970499999992E-5</v>
      </c>
      <c r="M52" s="33">
        <v>5.9139404799999982E-5</v>
      </c>
      <c r="N52" s="33">
        <v>40.025405218855994</v>
      </c>
      <c r="O52" s="33">
        <v>14.066287114761199</v>
      </c>
      <c r="P52" s="33">
        <v>16.920483908795998</v>
      </c>
      <c r="Q52" s="33">
        <v>32.190647932466007</v>
      </c>
      <c r="R52" s="33">
        <v>22.942590725798002</v>
      </c>
      <c r="S52" s="33">
        <v>64.571986171310883</v>
      </c>
      <c r="T52" s="33">
        <v>24.404346300655501</v>
      </c>
      <c r="U52" s="33">
        <v>174.35931686039299</v>
      </c>
      <c r="V52" s="33">
        <v>127.67710557312499</v>
      </c>
      <c r="W52" s="33">
        <v>102.83159170994098</v>
      </c>
      <c r="X52" s="33">
        <v>51.901258381699904</v>
      </c>
      <c r="Y52" s="33">
        <v>273.14568144165884</v>
      </c>
      <c r="Z52" s="33">
        <v>190.04589321742898</v>
      </c>
      <c r="AA52" s="33">
        <v>180.27895734232499</v>
      </c>
      <c r="AB52" s="33">
        <v>130.41404068214891</v>
      </c>
      <c r="AC52" s="33">
        <v>88.223274166736005</v>
      </c>
      <c r="AD52" s="33">
        <v>1734.0232394907991</v>
      </c>
      <c r="AE52" s="33">
        <v>1873.3225845072598</v>
      </c>
    </row>
    <row r="53" spans="1:31" s="28" customFormat="1">
      <c r="A53" s="29" t="s">
        <v>132</v>
      </c>
      <c r="B53" s="29" t="s">
        <v>65</v>
      </c>
      <c r="C53" s="33">
        <v>2733.6743909999996</v>
      </c>
      <c r="D53" s="33">
        <v>2740.69686</v>
      </c>
      <c r="E53" s="33">
        <v>2478.8953029999993</v>
      </c>
      <c r="F53" s="33">
        <v>3059.1947659999992</v>
      </c>
      <c r="G53" s="33">
        <v>3120.5723400000002</v>
      </c>
      <c r="H53" s="33">
        <v>2950.9737999999988</v>
      </c>
      <c r="I53" s="33">
        <v>2986.9133200000006</v>
      </c>
      <c r="J53" s="33">
        <v>3761.1063509999994</v>
      </c>
      <c r="K53" s="33">
        <v>3116.9903959999979</v>
      </c>
      <c r="L53" s="33">
        <v>2663.2465439999992</v>
      </c>
      <c r="M53" s="33">
        <v>2678.3415659999987</v>
      </c>
      <c r="N53" s="33">
        <v>2417.8310999999999</v>
      </c>
      <c r="O53" s="33">
        <v>2961.3040649999998</v>
      </c>
      <c r="P53" s="33">
        <v>3052.6670459999996</v>
      </c>
      <c r="Q53" s="33">
        <v>2886.1382519999979</v>
      </c>
      <c r="R53" s="33">
        <v>2892.3796599999996</v>
      </c>
      <c r="S53" s="33">
        <v>3636.7967449999992</v>
      </c>
      <c r="T53" s="33">
        <v>3016.1343099999995</v>
      </c>
      <c r="U53" s="33">
        <v>2590.0968200000002</v>
      </c>
      <c r="V53" s="33">
        <v>2580.2295199999994</v>
      </c>
      <c r="W53" s="33">
        <v>2342.7615359999982</v>
      </c>
      <c r="X53" s="33">
        <v>2866.781606</v>
      </c>
      <c r="Y53" s="33">
        <v>2965.5561969999999</v>
      </c>
      <c r="Z53" s="33">
        <v>2794.9846119999988</v>
      </c>
      <c r="AA53" s="33">
        <v>2809.0359200000003</v>
      </c>
      <c r="AB53" s="33">
        <v>3520.0331209999981</v>
      </c>
      <c r="AC53" s="33">
        <v>2926.2474669999997</v>
      </c>
      <c r="AD53" s="33">
        <v>2510.1887519999982</v>
      </c>
      <c r="AE53" s="33">
        <v>2509.4179300000001</v>
      </c>
    </row>
    <row r="54" spans="1:31" s="28" customFormat="1">
      <c r="A54" s="29" t="s">
        <v>132</v>
      </c>
      <c r="B54" s="29" t="s">
        <v>69</v>
      </c>
      <c r="C54" s="33">
        <v>10813.300219815599</v>
      </c>
      <c r="D54" s="33">
        <v>13843.548111860222</v>
      </c>
      <c r="E54" s="33">
        <v>11929.631446332733</v>
      </c>
      <c r="F54" s="33">
        <v>12263.837576304788</v>
      </c>
      <c r="G54" s="33">
        <v>12546.691789885337</v>
      </c>
      <c r="H54" s="33">
        <v>13001.505966311701</v>
      </c>
      <c r="I54" s="33">
        <v>13573.265411135495</v>
      </c>
      <c r="J54" s="33">
        <v>12247.704820132458</v>
      </c>
      <c r="K54" s="33">
        <v>12354.302616331068</v>
      </c>
      <c r="L54" s="33">
        <v>11901.841890673735</v>
      </c>
      <c r="M54" s="33">
        <v>13300.141774350881</v>
      </c>
      <c r="N54" s="33">
        <v>11723.063414488342</v>
      </c>
      <c r="O54" s="33">
        <v>13300.880626747807</v>
      </c>
      <c r="P54" s="33">
        <v>14042.130491043137</v>
      </c>
      <c r="Q54" s="33">
        <v>14695.763031497891</v>
      </c>
      <c r="R54" s="33">
        <v>16480.922066307787</v>
      </c>
      <c r="S54" s="33">
        <v>20948.999076882155</v>
      </c>
      <c r="T54" s="33">
        <v>21642.511078306397</v>
      </c>
      <c r="U54" s="33">
        <v>20102.200679518413</v>
      </c>
      <c r="V54" s="33">
        <v>19847.466393941795</v>
      </c>
      <c r="W54" s="33">
        <v>18393.328296025822</v>
      </c>
      <c r="X54" s="33">
        <v>19041.250315480396</v>
      </c>
      <c r="Y54" s="33">
        <v>22570.581845553694</v>
      </c>
      <c r="Z54" s="33">
        <v>23421.413602087308</v>
      </c>
      <c r="AA54" s="33">
        <v>22816.147985077925</v>
      </c>
      <c r="AB54" s="33">
        <v>25135.538854347124</v>
      </c>
      <c r="AC54" s="33">
        <v>28342.796399128179</v>
      </c>
      <c r="AD54" s="33">
        <v>28482.476895868775</v>
      </c>
      <c r="AE54" s="33">
        <v>29036.342922837153</v>
      </c>
    </row>
    <row r="55" spans="1:31" s="28" customFormat="1">
      <c r="A55" s="29" t="s">
        <v>132</v>
      </c>
      <c r="B55" s="29" t="s">
        <v>68</v>
      </c>
      <c r="C55" s="33">
        <v>2656.0010103370182</v>
      </c>
      <c r="D55" s="33">
        <v>2637.1107019992737</v>
      </c>
      <c r="E55" s="33">
        <v>2739.4171639167289</v>
      </c>
      <c r="F55" s="33">
        <v>2624.9489275352898</v>
      </c>
      <c r="G55" s="33">
        <v>2493.1716058919192</v>
      </c>
      <c r="H55" s="33">
        <v>2622.6246268214868</v>
      </c>
      <c r="I55" s="33">
        <v>2682.0563943015122</v>
      </c>
      <c r="J55" s="33">
        <v>2511.5759064051517</v>
      </c>
      <c r="K55" s="33">
        <v>2603.9090182432392</v>
      </c>
      <c r="L55" s="33">
        <v>2656.0213835765517</v>
      </c>
      <c r="M55" s="33">
        <v>2640.7452190299123</v>
      </c>
      <c r="N55" s="33">
        <v>2742.2000993285592</v>
      </c>
      <c r="O55" s="33">
        <v>2623.4124323114975</v>
      </c>
      <c r="P55" s="33">
        <v>2493.1748218169819</v>
      </c>
      <c r="Q55" s="33">
        <v>2634.7843371068839</v>
      </c>
      <c r="R55" s="33">
        <v>2677.918414463049</v>
      </c>
      <c r="S55" s="33">
        <v>2511.5754462343471</v>
      </c>
      <c r="T55" s="33">
        <v>2600.0617194990691</v>
      </c>
      <c r="U55" s="33">
        <v>2659.929930468194</v>
      </c>
      <c r="V55" s="33">
        <v>2637.4072881755696</v>
      </c>
      <c r="W55" s="33">
        <v>3378.2188813959701</v>
      </c>
      <c r="X55" s="33">
        <v>3332.107158494257</v>
      </c>
      <c r="Y55" s="33">
        <v>3204.1699949997155</v>
      </c>
      <c r="Z55" s="33">
        <v>3158.1388743243474</v>
      </c>
      <c r="AA55" s="33">
        <v>5091.6166891944677</v>
      </c>
      <c r="AB55" s="33">
        <v>4598.4136590993676</v>
      </c>
      <c r="AC55" s="33">
        <v>5887.7335233387776</v>
      </c>
      <c r="AD55" s="33">
        <v>7006.2019418280588</v>
      </c>
      <c r="AE55" s="33">
        <v>6935.3437155439005</v>
      </c>
    </row>
    <row r="56" spans="1:31" s="28" customFormat="1">
      <c r="A56" s="29" t="s">
        <v>132</v>
      </c>
      <c r="B56" s="29" t="s">
        <v>36</v>
      </c>
      <c r="C56" s="33">
        <v>112.92824927140998</v>
      </c>
      <c r="D56" s="33">
        <v>174.13129322571999</v>
      </c>
      <c r="E56" s="33">
        <v>175.82330435723998</v>
      </c>
      <c r="F56" s="33">
        <v>208.18575716788999</v>
      </c>
      <c r="G56" s="33">
        <v>206.17598831704299</v>
      </c>
      <c r="H56" s="33">
        <v>211.05723612162001</v>
      </c>
      <c r="I56" s="33">
        <v>198.76288839020992</v>
      </c>
      <c r="J56" s="33">
        <v>187.23364348875998</v>
      </c>
      <c r="K56" s="33">
        <v>168.966936428704</v>
      </c>
      <c r="L56" s="33">
        <v>171.91387691053001</v>
      </c>
      <c r="M56" s="33">
        <v>164.64973074395002</v>
      </c>
      <c r="N56" s="33">
        <v>174.02164826204898</v>
      </c>
      <c r="O56" s="33">
        <v>139.24536122865999</v>
      </c>
      <c r="P56" s="33">
        <v>130.66378217190001</v>
      </c>
      <c r="Q56" s="33">
        <v>140.26836759617001</v>
      </c>
      <c r="R56" s="33">
        <v>143.48041242175898</v>
      </c>
      <c r="S56" s="33">
        <v>131.25546897090001</v>
      </c>
      <c r="T56" s="33">
        <v>126.43620387614901</v>
      </c>
      <c r="U56" s="33">
        <v>122.50504000500001</v>
      </c>
      <c r="V56" s="33">
        <v>117.20385480430001</v>
      </c>
      <c r="W56" s="33">
        <v>492.170953</v>
      </c>
      <c r="X56" s="33">
        <v>434.70294000000001</v>
      </c>
      <c r="Y56" s="33">
        <v>428.46960000000001</v>
      </c>
      <c r="Z56" s="33">
        <v>463.75319999999999</v>
      </c>
      <c r="AA56" s="33">
        <v>456.03881999999999</v>
      </c>
      <c r="AB56" s="33">
        <v>449.13630000000001</v>
      </c>
      <c r="AC56" s="33">
        <v>450.077</v>
      </c>
      <c r="AD56" s="33">
        <v>1354.1288</v>
      </c>
      <c r="AE56" s="33">
        <v>1301.3800000000001</v>
      </c>
    </row>
    <row r="57" spans="1:31" s="28" customFormat="1">
      <c r="A57" s="29" t="s">
        <v>132</v>
      </c>
      <c r="B57" s="29" t="s">
        <v>73</v>
      </c>
      <c r="C57" s="33">
        <v>0</v>
      </c>
      <c r="D57" s="33">
        <v>0</v>
      </c>
      <c r="E57" s="33">
        <v>6.5818379999999998E-5</v>
      </c>
      <c r="F57" s="33">
        <v>7.5216359999999896E-5</v>
      </c>
      <c r="G57" s="33">
        <v>7.7735830000000004E-5</v>
      </c>
      <c r="H57" s="33">
        <v>8.4128960000000004E-5</v>
      </c>
      <c r="I57" s="33">
        <v>8.1451966000000006E-5</v>
      </c>
      <c r="J57" s="33">
        <v>8.6466964000000006E-5</v>
      </c>
      <c r="K57" s="33">
        <v>8.6756656000000002E-5</v>
      </c>
      <c r="L57" s="33">
        <v>9.3257199999999897E-5</v>
      </c>
      <c r="M57" s="33">
        <v>9.7300819999999997E-5</v>
      </c>
      <c r="N57" s="33">
        <v>2.187305E-4</v>
      </c>
      <c r="O57" s="33">
        <v>2.1406276E-4</v>
      </c>
      <c r="P57" s="33">
        <v>2.0988402999999999E-4</v>
      </c>
      <c r="Q57" s="33">
        <v>2.7759619999999998E-4</v>
      </c>
      <c r="R57" s="33">
        <v>2.796605E-4</v>
      </c>
      <c r="S57" s="33">
        <v>689.74365</v>
      </c>
      <c r="T57" s="33">
        <v>697.09235000000001</v>
      </c>
      <c r="U57" s="33">
        <v>797.39689999999996</v>
      </c>
      <c r="V57" s="33">
        <v>751.50396999999998</v>
      </c>
      <c r="W57" s="33">
        <v>1012.8647999999999</v>
      </c>
      <c r="X57" s="33">
        <v>983.16909999999996</v>
      </c>
      <c r="Y57" s="33">
        <v>913.24180000000001</v>
      </c>
      <c r="Z57" s="33">
        <v>2076.6594</v>
      </c>
      <c r="AA57" s="33">
        <v>2143.1682000000001</v>
      </c>
      <c r="AB57" s="33">
        <v>2116.4272000000001</v>
      </c>
      <c r="AC57" s="33">
        <v>2171.9756000000002</v>
      </c>
      <c r="AD57" s="33">
        <v>3394.1287000000002</v>
      </c>
      <c r="AE57" s="33">
        <v>3274.8009999999999</v>
      </c>
    </row>
    <row r="58" spans="1:31" s="28" customFormat="1">
      <c r="A58" s="29" t="s">
        <v>132</v>
      </c>
      <c r="B58" s="29" t="s">
        <v>56</v>
      </c>
      <c r="C58" s="25">
        <v>5.9417692500000001</v>
      </c>
      <c r="D58" s="25">
        <v>10.0100368</v>
      </c>
      <c r="E58" s="25">
        <v>14.178426699999999</v>
      </c>
      <c r="F58" s="25">
        <v>23.9958764</v>
      </c>
      <c r="G58" s="25">
        <v>35.855241599999999</v>
      </c>
      <c r="H58" s="25">
        <v>49.6407677999999</v>
      </c>
      <c r="I58" s="25">
        <v>60.892789</v>
      </c>
      <c r="J58" s="25">
        <v>74.850087299999899</v>
      </c>
      <c r="K58" s="25">
        <v>94.130998000000005</v>
      </c>
      <c r="L58" s="25">
        <v>115.351238</v>
      </c>
      <c r="M58" s="25">
        <v>145.94164999999998</v>
      </c>
      <c r="N58" s="25">
        <v>177.99067299999999</v>
      </c>
      <c r="O58" s="25">
        <v>204.730841</v>
      </c>
      <c r="P58" s="25">
        <v>215.593526</v>
      </c>
      <c r="Q58" s="25">
        <v>251.88575300000002</v>
      </c>
      <c r="R58" s="25">
        <v>273.87849499999999</v>
      </c>
      <c r="S58" s="25">
        <v>275.11749999999893</v>
      </c>
      <c r="T58" s="25">
        <v>294.60778599999998</v>
      </c>
      <c r="U58" s="25">
        <v>302.86742000000004</v>
      </c>
      <c r="V58" s="25">
        <v>314.80518299999989</v>
      </c>
      <c r="W58" s="25">
        <v>318.36607399999991</v>
      </c>
      <c r="X58" s="25">
        <v>335.92981000000003</v>
      </c>
      <c r="Y58" s="25">
        <v>337.59726299999988</v>
      </c>
      <c r="Z58" s="25">
        <v>384.77192500000001</v>
      </c>
      <c r="AA58" s="25">
        <v>385.11661000000004</v>
      </c>
      <c r="AB58" s="25">
        <v>391.26177999999999</v>
      </c>
      <c r="AC58" s="25">
        <v>409.33765399999999</v>
      </c>
      <c r="AD58" s="25">
        <v>392.98322999999999</v>
      </c>
      <c r="AE58" s="25">
        <v>360.07845600000002</v>
      </c>
    </row>
    <row r="59" spans="1:31" s="28" customFormat="1">
      <c r="A59" s="34" t="s">
        <v>138</v>
      </c>
      <c r="B59" s="34"/>
      <c r="C59" s="35">
        <v>46157.281502837359</v>
      </c>
      <c r="D59" s="35">
        <v>47566.875841249486</v>
      </c>
      <c r="E59" s="35">
        <v>45845.156904464762</v>
      </c>
      <c r="F59" s="35">
        <v>40637.088296770315</v>
      </c>
      <c r="G59" s="35">
        <v>41776.589418690535</v>
      </c>
      <c r="H59" s="35">
        <v>41402.897368316801</v>
      </c>
      <c r="I59" s="35">
        <v>41505.907722820695</v>
      </c>
      <c r="J59" s="35">
        <v>40478.863574609742</v>
      </c>
      <c r="K59" s="35">
        <v>39561.355092345213</v>
      </c>
      <c r="L59" s="35">
        <v>38818.549546579183</v>
      </c>
      <c r="M59" s="35">
        <v>39737.481700242206</v>
      </c>
      <c r="N59" s="35">
        <v>37742.068651875648</v>
      </c>
      <c r="O59" s="35">
        <v>40226.150113838245</v>
      </c>
      <c r="P59" s="35">
        <v>40766.215515952419</v>
      </c>
      <c r="Q59" s="35">
        <v>42043.932090442191</v>
      </c>
      <c r="R59" s="35">
        <v>42641.479450832703</v>
      </c>
      <c r="S59" s="35">
        <v>46308.98951808158</v>
      </c>
      <c r="T59" s="35">
        <v>47052.237107506655</v>
      </c>
      <c r="U59" s="35">
        <v>42813.308968553261</v>
      </c>
      <c r="V59" s="35">
        <v>43583.928627575486</v>
      </c>
      <c r="W59" s="35">
        <v>44558.903333004149</v>
      </c>
      <c r="X59" s="35">
        <v>45222.813169688801</v>
      </c>
      <c r="Y59" s="35">
        <v>48022.945450939973</v>
      </c>
      <c r="Z59" s="35">
        <v>48664.019605470952</v>
      </c>
      <c r="AA59" s="35">
        <v>48928.353280440097</v>
      </c>
      <c r="AB59" s="35">
        <v>52053.920712559069</v>
      </c>
      <c r="AC59" s="35">
        <v>49797.785803409519</v>
      </c>
      <c r="AD59" s="35">
        <v>39732.891349244936</v>
      </c>
      <c r="AE59" s="35">
        <v>40354.427660443987</v>
      </c>
    </row>
    <row r="60" spans="1:31" s="28" customFormat="1"/>
    <row r="61" spans="1:31" s="28" customFormat="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s="28" customFormat="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s="28" customFormat="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s="28" customFormat="1">
      <c r="A64" s="29" t="s">
        <v>133</v>
      </c>
      <c r="B64" s="29" t="s">
        <v>20</v>
      </c>
      <c r="C64" s="33">
        <v>1114.8326298389691</v>
      </c>
      <c r="D64" s="33">
        <v>1114.8326297315959</v>
      </c>
      <c r="E64" s="33">
        <v>573.339725654826</v>
      </c>
      <c r="F64" s="33">
        <v>449.50188536021102</v>
      </c>
      <c r="G64" s="33">
        <v>449.50188576578199</v>
      </c>
      <c r="H64" s="33">
        <v>449.50188555310802</v>
      </c>
      <c r="I64" s="33">
        <v>450.73342596725399</v>
      </c>
      <c r="J64" s="33">
        <v>449.501889010193</v>
      </c>
      <c r="K64" s="33">
        <v>449.50188896338898</v>
      </c>
      <c r="L64" s="33">
        <v>449.50188985634901</v>
      </c>
      <c r="M64" s="33">
        <v>450.73343087553701</v>
      </c>
      <c r="N64" s="33">
        <v>914.91008746801299</v>
      </c>
      <c r="O64" s="33">
        <v>868.75310751563404</v>
      </c>
      <c r="P64" s="33">
        <v>1140.5684582118561</v>
      </c>
      <c r="Q64" s="33">
        <v>736.279360435596</v>
      </c>
      <c r="R64" s="33">
        <v>858.04571092658</v>
      </c>
      <c r="S64" s="33">
        <v>1.1524058E-4</v>
      </c>
      <c r="T64" s="33">
        <v>1.1600628000000001E-4</v>
      </c>
      <c r="U64" s="33">
        <v>1.2822697E-4</v>
      </c>
      <c r="V64" s="33">
        <v>1.2580371E-4</v>
      </c>
      <c r="W64" s="33">
        <v>1.8193827000000001E-4</v>
      </c>
      <c r="X64" s="33">
        <v>1.87427939999999E-4</v>
      </c>
      <c r="Y64" s="33">
        <v>1.9396767E-4</v>
      </c>
      <c r="Z64" s="33">
        <v>1.8066644000000001E-4</v>
      </c>
      <c r="AA64" s="33">
        <v>1.8854764E-4</v>
      </c>
      <c r="AB64" s="33">
        <v>1.9189498999999999E-4</v>
      </c>
      <c r="AC64" s="33">
        <v>1.9279255999999999E-4</v>
      </c>
      <c r="AD64" s="33">
        <v>2.7873212999999998E-4</v>
      </c>
      <c r="AE64" s="33">
        <v>2.7067627999999999E-4</v>
      </c>
    </row>
    <row r="65" spans="1:31" s="28" customFormat="1">
      <c r="A65" s="29" t="s">
        <v>133</v>
      </c>
      <c r="B65" s="29" t="s">
        <v>32</v>
      </c>
      <c r="C65" s="33">
        <v>655.94600000000003</v>
      </c>
      <c r="D65" s="33">
        <v>674.72107000000005</v>
      </c>
      <c r="E65" s="33">
        <v>648.17913999999996</v>
      </c>
      <c r="F65" s="33">
        <v>81.573119999999903</v>
      </c>
      <c r="G65" s="33">
        <v>81.573119999999903</v>
      </c>
      <c r="H65" s="33">
        <v>81.573119999999903</v>
      </c>
      <c r="I65" s="33">
        <v>81.796610000000001</v>
      </c>
      <c r="J65" s="33">
        <v>81.573119999999903</v>
      </c>
      <c r="K65" s="33">
        <v>81.573119999999903</v>
      </c>
      <c r="L65" s="33">
        <v>81.573119999999903</v>
      </c>
      <c r="M65" s="33">
        <v>81.796610000000001</v>
      </c>
      <c r="N65" s="33">
        <v>176.84473</v>
      </c>
      <c r="O65" s="33">
        <v>113.896323999999</v>
      </c>
      <c r="P65" s="33">
        <v>256.82684</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s="28" customFormat="1">
      <c r="A66" s="29" t="s">
        <v>133</v>
      </c>
      <c r="B66" s="29" t="s">
        <v>66</v>
      </c>
      <c r="C66" s="33">
        <v>46.466885341330403</v>
      </c>
      <c r="D66" s="33">
        <v>24.698412504641599</v>
      </c>
      <c r="E66" s="33">
        <v>96.728691690013022</v>
      </c>
      <c r="F66" s="33">
        <v>13.66591658470939</v>
      </c>
      <c r="G66" s="33">
        <v>7.9027637860287001</v>
      </c>
      <c r="H66" s="33">
        <v>17.516922300318196</v>
      </c>
      <c r="I66" s="33">
        <v>7.7806319355167988</v>
      </c>
      <c r="J66" s="33">
        <v>17.088265587282695</v>
      </c>
      <c r="K66" s="33">
        <v>1.4539789955443001</v>
      </c>
      <c r="L66" s="33">
        <v>5.3164494616343996</v>
      </c>
      <c r="M66" s="33">
        <v>2.4975587787357001</v>
      </c>
      <c r="N66" s="33">
        <v>180.61843621562338</v>
      </c>
      <c r="O66" s="33">
        <v>135.55700736649169</v>
      </c>
      <c r="P66" s="33">
        <v>325.30750923960596</v>
      </c>
      <c r="Q66" s="33">
        <v>193.96772385117896</v>
      </c>
      <c r="R66" s="33">
        <v>206.45438690850202</v>
      </c>
      <c r="S66" s="33">
        <v>639.86569660536702</v>
      </c>
      <c r="T66" s="33">
        <v>743.73101840699917</v>
      </c>
      <c r="U66" s="33">
        <v>870.78977312685595</v>
      </c>
      <c r="V66" s="33">
        <v>810.97872983492198</v>
      </c>
      <c r="W66" s="33">
        <v>955.47439008900983</v>
      </c>
      <c r="X66" s="33">
        <v>1170.4493396257958</v>
      </c>
      <c r="Y66" s="33">
        <v>1430.9403835565702</v>
      </c>
      <c r="Z66" s="33">
        <v>435.2139413194389</v>
      </c>
      <c r="AA66" s="33">
        <v>457.9048886493199</v>
      </c>
      <c r="AB66" s="33">
        <v>461.56383536205993</v>
      </c>
      <c r="AC66" s="33">
        <v>656.73135245438993</v>
      </c>
      <c r="AD66" s="33">
        <v>1013.8762577292298</v>
      </c>
      <c r="AE66" s="33">
        <v>1027.7367124815901</v>
      </c>
    </row>
    <row r="67" spans="1:31" s="28" customFormat="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s="28" customFormat="1">
      <c r="A68" s="29" t="s">
        <v>133</v>
      </c>
      <c r="B68" s="29" t="s">
        <v>69</v>
      </c>
      <c r="C68" s="33">
        <v>6273.6960570460269</v>
      </c>
      <c r="D68" s="33">
        <v>7093.237021871988</v>
      </c>
      <c r="E68" s="33">
        <v>6287.156130682607</v>
      </c>
      <c r="F68" s="33">
        <v>6975.0943467992047</v>
      </c>
      <c r="G68" s="33">
        <v>6802.7770620808442</v>
      </c>
      <c r="H68" s="33">
        <v>7505.9170338089116</v>
      </c>
      <c r="I68" s="33">
        <v>7495.805785968947</v>
      </c>
      <c r="J68" s="33">
        <v>7016.3673236052255</v>
      </c>
      <c r="K68" s="33">
        <v>6579.6447023133323</v>
      </c>
      <c r="L68" s="33">
        <v>6333.9266299963065</v>
      </c>
      <c r="M68" s="33">
        <v>6673.1698039348212</v>
      </c>
      <c r="N68" s="33">
        <v>7099.7664548615794</v>
      </c>
      <c r="O68" s="33">
        <v>6929.9639936421827</v>
      </c>
      <c r="P68" s="33">
        <v>6620.3325585231833</v>
      </c>
      <c r="Q68" s="33">
        <v>9287.7276150977195</v>
      </c>
      <c r="R68" s="33">
        <v>9349.6718583826514</v>
      </c>
      <c r="S68" s="33">
        <v>11302.081872656225</v>
      </c>
      <c r="T68" s="33">
        <v>12821.979026075569</v>
      </c>
      <c r="U68" s="33">
        <v>12323.998851143349</v>
      </c>
      <c r="V68" s="33">
        <v>12826.723798074037</v>
      </c>
      <c r="W68" s="33">
        <v>11591.19691405101</v>
      </c>
      <c r="X68" s="33">
        <v>11099.781589130194</v>
      </c>
      <c r="Y68" s="33">
        <v>9918.5189687394559</v>
      </c>
      <c r="Z68" s="33">
        <v>11174.142153190049</v>
      </c>
      <c r="AA68" s="33">
        <v>10271.25253982371</v>
      </c>
      <c r="AB68" s="33">
        <v>11503.607100417121</v>
      </c>
      <c r="AC68" s="33">
        <v>11919.674681482049</v>
      </c>
      <c r="AD68" s="33">
        <v>12276.997628115269</v>
      </c>
      <c r="AE68" s="33">
        <v>12861.007849398229</v>
      </c>
    </row>
    <row r="69" spans="1:31" s="28" customFormat="1">
      <c r="A69" s="29" t="s">
        <v>133</v>
      </c>
      <c r="B69" s="29" t="s">
        <v>68</v>
      </c>
      <c r="C69" s="33">
        <v>947.13780966108391</v>
      </c>
      <c r="D69" s="33">
        <v>1101.7076437933667</v>
      </c>
      <c r="E69" s="33">
        <v>1111.9357000051725</v>
      </c>
      <c r="F69" s="33">
        <v>1067.4603463720368</v>
      </c>
      <c r="G69" s="33">
        <v>1041.4939444106028</v>
      </c>
      <c r="H69" s="33">
        <v>1066.275695265123</v>
      </c>
      <c r="I69" s="33">
        <v>1099.2728532888252</v>
      </c>
      <c r="J69" s="33">
        <v>1045.2090612053285</v>
      </c>
      <c r="K69" s="33">
        <v>1089.2578147862905</v>
      </c>
      <c r="L69" s="33">
        <v>1098.9347594187523</v>
      </c>
      <c r="M69" s="33">
        <v>1103.6680624806011</v>
      </c>
      <c r="N69" s="33">
        <v>1121.127119589175</v>
      </c>
      <c r="O69" s="33">
        <v>1067.1412611885398</v>
      </c>
      <c r="P69" s="33">
        <v>1041.6271827688659</v>
      </c>
      <c r="Q69" s="33">
        <v>1067.8983983798603</v>
      </c>
      <c r="R69" s="33">
        <v>1097.441099870395</v>
      </c>
      <c r="S69" s="33">
        <v>1045.1741395628158</v>
      </c>
      <c r="T69" s="33">
        <v>1089.8525264764678</v>
      </c>
      <c r="U69" s="33">
        <v>1100.6358204041978</v>
      </c>
      <c r="V69" s="33">
        <v>1426.615225812184</v>
      </c>
      <c r="W69" s="33">
        <v>1563.5553428706874</v>
      </c>
      <c r="X69" s="33">
        <v>1800.2992228005821</v>
      </c>
      <c r="Y69" s="33">
        <v>1980.1757331090969</v>
      </c>
      <c r="Z69" s="33">
        <v>1760.9666206895847</v>
      </c>
      <c r="AA69" s="33">
        <v>2115.4766282126143</v>
      </c>
      <c r="AB69" s="33">
        <v>1886.1631639843401</v>
      </c>
      <c r="AC69" s="33">
        <v>1835.2541715884131</v>
      </c>
      <c r="AD69" s="33">
        <v>1931.4676807622759</v>
      </c>
      <c r="AE69" s="33">
        <v>1843.9865898060791</v>
      </c>
    </row>
    <row r="70" spans="1:31" s="28" customFormat="1">
      <c r="A70" s="29" t="s">
        <v>133</v>
      </c>
      <c r="B70" s="29" t="s">
        <v>36</v>
      </c>
      <c r="C70" s="33">
        <v>103.41911440573499</v>
      </c>
      <c r="D70" s="33">
        <v>106.2808603865</v>
      </c>
      <c r="E70" s="33">
        <v>112.39341325315699</v>
      </c>
      <c r="F70" s="33">
        <v>120.03367819113299</v>
      </c>
      <c r="G70" s="33">
        <v>118.55044980657701</v>
      </c>
      <c r="H70" s="33">
        <v>120.43675213884498</v>
      </c>
      <c r="I70" s="33">
        <v>111.04372824936</v>
      </c>
      <c r="J70" s="33">
        <v>107.46332591566001</v>
      </c>
      <c r="K70" s="33">
        <v>94.326329274549991</v>
      </c>
      <c r="L70" s="33">
        <v>93.282433470530009</v>
      </c>
      <c r="M70" s="33">
        <v>91.113269224370001</v>
      </c>
      <c r="N70" s="33">
        <v>92.640140413379996</v>
      </c>
      <c r="O70" s="33">
        <v>93.597962103270007</v>
      </c>
      <c r="P70" s="33">
        <v>68.176971272779994</v>
      </c>
      <c r="Q70" s="33">
        <v>72.917612780399992</v>
      </c>
      <c r="R70" s="33">
        <v>74.719630279900002</v>
      </c>
      <c r="S70" s="33">
        <v>70.811970827400003</v>
      </c>
      <c r="T70" s="33">
        <v>70.270353185499999</v>
      </c>
      <c r="U70" s="33">
        <v>470.32925499999999</v>
      </c>
      <c r="V70" s="33">
        <v>448.62187999999998</v>
      </c>
      <c r="W70" s="33">
        <v>982.25270699999999</v>
      </c>
      <c r="X70" s="33">
        <v>977.36476499999992</v>
      </c>
      <c r="Y70" s="33">
        <v>960.11315400000001</v>
      </c>
      <c r="Z70" s="33">
        <v>998.48509000000001</v>
      </c>
      <c r="AA70" s="33">
        <v>1012.6881179999999</v>
      </c>
      <c r="AB70" s="33">
        <v>987.36950999999999</v>
      </c>
      <c r="AC70" s="33">
        <v>976.52691000000004</v>
      </c>
      <c r="AD70" s="33">
        <v>957.81218999999999</v>
      </c>
      <c r="AE70" s="33">
        <v>908.82516599999997</v>
      </c>
    </row>
    <row r="71" spans="1:31" s="28" customFormat="1">
      <c r="A71" s="29" t="s">
        <v>133</v>
      </c>
      <c r="B71" s="29" t="s">
        <v>73</v>
      </c>
      <c r="C71" s="33">
        <v>0</v>
      </c>
      <c r="D71" s="33">
        <v>0</v>
      </c>
      <c r="E71" s="33">
        <v>5.1201714E-5</v>
      </c>
      <c r="F71" s="33">
        <v>4.98147239999999E-5</v>
      </c>
      <c r="G71" s="33">
        <v>4.9522874000000002E-5</v>
      </c>
      <c r="H71" s="33">
        <v>5.1634168E-5</v>
      </c>
      <c r="I71" s="33">
        <v>5.1807797999999997E-5</v>
      </c>
      <c r="J71" s="33">
        <v>5.4965093999999997E-5</v>
      </c>
      <c r="K71" s="33">
        <v>5.6327409999999999E-5</v>
      </c>
      <c r="L71" s="33">
        <v>6.0059339999999999E-5</v>
      </c>
      <c r="M71" s="33">
        <v>6.2847043999999895E-5</v>
      </c>
      <c r="N71" s="33">
        <v>9.0972280000000002E-5</v>
      </c>
      <c r="O71" s="33">
        <v>9.0503329999999993E-5</v>
      </c>
      <c r="P71" s="33">
        <v>8.9543229999999995E-5</v>
      </c>
      <c r="Q71" s="33">
        <v>1.2800624E-4</v>
      </c>
      <c r="R71" s="33">
        <v>1.3363991000000001E-4</v>
      </c>
      <c r="S71" s="33">
        <v>1.8824854999999999E-4</v>
      </c>
      <c r="T71" s="33">
        <v>1.8868450999999999E-4</v>
      </c>
      <c r="U71" s="33">
        <v>1.89151209999999E-4</v>
      </c>
      <c r="V71" s="33">
        <v>1.8869536999999999E-4</v>
      </c>
      <c r="W71" s="33">
        <v>2.22758489999999E-4</v>
      </c>
      <c r="X71" s="33">
        <v>2.1984169999999999E-4</v>
      </c>
      <c r="Y71" s="33">
        <v>2.1957891E-4</v>
      </c>
      <c r="Z71" s="33">
        <v>3.0587942000000001E-4</v>
      </c>
      <c r="AA71" s="33">
        <v>3.0418965999999998E-4</v>
      </c>
      <c r="AB71" s="33">
        <v>3.0226207999999998E-4</v>
      </c>
      <c r="AC71" s="33">
        <v>3.0350224999999898E-4</v>
      </c>
      <c r="AD71" s="33">
        <v>3.0509544999999898E-4</v>
      </c>
      <c r="AE71" s="33">
        <v>3.0648611999999997E-4</v>
      </c>
    </row>
    <row r="72" spans="1:31" s="28" customFormat="1">
      <c r="A72" s="29" t="s">
        <v>133</v>
      </c>
      <c r="B72" s="29" t="s">
        <v>56</v>
      </c>
      <c r="C72" s="25">
        <v>6.2124561199999997</v>
      </c>
      <c r="D72" s="25">
        <v>11.300890599999999</v>
      </c>
      <c r="E72" s="25">
        <v>15.148187799999999</v>
      </c>
      <c r="F72" s="25">
        <v>19.23062616</v>
      </c>
      <c r="G72" s="25">
        <v>24.0460815</v>
      </c>
      <c r="H72" s="25">
        <v>29.1185008</v>
      </c>
      <c r="I72" s="25">
        <v>32.951247899999998</v>
      </c>
      <c r="J72" s="25">
        <v>38.823305399999988</v>
      </c>
      <c r="K72" s="25">
        <v>42.258515199999898</v>
      </c>
      <c r="L72" s="25">
        <v>49.587425199999998</v>
      </c>
      <c r="M72" s="25">
        <v>60.990339999999996</v>
      </c>
      <c r="N72" s="25">
        <v>68.201028599999987</v>
      </c>
      <c r="O72" s="25">
        <v>74.835049599999991</v>
      </c>
      <c r="P72" s="25">
        <v>76.258310999999992</v>
      </c>
      <c r="Q72" s="25">
        <v>90.173894999999987</v>
      </c>
      <c r="R72" s="25">
        <v>94.524529000000001</v>
      </c>
      <c r="S72" s="25">
        <v>97.675888</v>
      </c>
      <c r="T72" s="25">
        <v>100.040173</v>
      </c>
      <c r="U72" s="25">
        <v>94.277841999999907</v>
      </c>
      <c r="V72" s="25">
        <v>92.272966999999994</v>
      </c>
      <c r="W72" s="25">
        <v>87.916740000000004</v>
      </c>
      <c r="X72" s="25">
        <v>94.272892999999996</v>
      </c>
      <c r="Y72" s="25">
        <v>95.504466999999906</v>
      </c>
      <c r="Z72" s="25">
        <v>106.76452</v>
      </c>
      <c r="AA72" s="25">
        <v>108.07894300000001</v>
      </c>
      <c r="AB72" s="25">
        <v>108.254789</v>
      </c>
      <c r="AC72" s="25">
        <v>109.422808</v>
      </c>
      <c r="AD72" s="25">
        <v>111.941541</v>
      </c>
      <c r="AE72" s="25">
        <v>99.254548999999912</v>
      </c>
    </row>
    <row r="73" spans="1:31" s="28" customFormat="1">
      <c r="A73" s="34" t="s">
        <v>138</v>
      </c>
      <c r="B73" s="34"/>
      <c r="C73" s="35">
        <v>9038.0793818874099</v>
      </c>
      <c r="D73" s="35">
        <v>10009.196777901592</v>
      </c>
      <c r="E73" s="35">
        <v>8717.3393880326184</v>
      </c>
      <c r="F73" s="35">
        <v>8587.2956151161616</v>
      </c>
      <c r="G73" s="35">
        <v>8383.2487760432577</v>
      </c>
      <c r="H73" s="35">
        <v>9120.7846569274607</v>
      </c>
      <c r="I73" s="35">
        <v>9135.3893071605435</v>
      </c>
      <c r="J73" s="35">
        <v>8609.7396594080292</v>
      </c>
      <c r="K73" s="35">
        <v>8201.4315050585574</v>
      </c>
      <c r="L73" s="35">
        <v>7969.2528487330419</v>
      </c>
      <c r="M73" s="35">
        <v>8311.8654660696939</v>
      </c>
      <c r="N73" s="35">
        <v>9493.2668281343904</v>
      </c>
      <c r="O73" s="35">
        <v>9115.311693712847</v>
      </c>
      <c r="P73" s="35">
        <v>9384.6625487435103</v>
      </c>
      <c r="Q73" s="35">
        <v>11285.873097764355</v>
      </c>
      <c r="R73" s="35">
        <v>11511.613056088128</v>
      </c>
      <c r="S73" s="35">
        <v>12987.121824064987</v>
      </c>
      <c r="T73" s="35">
        <v>14655.562686965317</v>
      </c>
      <c r="U73" s="35">
        <v>14295.424572901373</v>
      </c>
      <c r="V73" s="35">
        <v>15064.317879524853</v>
      </c>
      <c r="W73" s="35">
        <v>14110.226828948978</v>
      </c>
      <c r="X73" s="35">
        <v>14070.530338984512</v>
      </c>
      <c r="Y73" s="35">
        <v>13329.635279372793</v>
      </c>
      <c r="Z73" s="35">
        <v>13370.322895865513</v>
      </c>
      <c r="AA73" s="35">
        <v>12844.634245233285</v>
      </c>
      <c r="AB73" s="35">
        <v>13851.33429165851</v>
      </c>
      <c r="AC73" s="35">
        <v>14411.660398317412</v>
      </c>
      <c r="AD73" s="35">
        <v>15222.341845338904</v>
      </c>
      <c r="AE73" s="35">
        <v>15732.73142236218</v>
      </c>
    </row>
    <row r="74" spans="1:31" s="28" customFormat="1"/>
    <row r="75" spans="1:31" s="28" customFormat="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s="28" customFormat="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s="28" customFormat="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s="28" customFormat="1">
      <c r="A78" s="29" t="s">
        <v>134</v>
      </c>
      <c r="B78" s="29" t="s">
        <v>20</v>
      </c>
      <c r="C78" s="33">
        <v>1.7732088999999999E-5</v>
      </c>
      <c r="D78" s="33">
        <v>1.7550051999999999E-5</v>
      </c>
      <c r="E78" s="33">
        <v>1.7917988000000001E-5</v>
      </c>
      <c r="F78" s="33">
        <v>1.7926412000000001E-5</v>
      </c>
      <c r="G78" s="33">
        <v>1.7775722999999999E-5</v>
      </c>
      <c r="H78" s="33">
        <v>1.7933039999999999E-5</v>
      </c>
      <c r="I78" s="33">
        <v>1.8632815999999999E-5</v>
      </c>
      <c r="J78" s="33">
        <v>1.9346945999999999E-5</v>
      </c>
      <c r="K78" s="33">
        <v>2.0106748999999999E-5</v>
      </c>
      <c r="L78" s="33">
        <v>2.057632E-5</v>
      </c>
      <c r="M78" s="33">
        <v>2.0573805E-5</v>
      </c>
      <c r="N78" s="33">
        <v>2.1567902999999999E-5</v>
      </c>
      <c r="O78" s="33">
        <v>2.2045126000000001E-5</v>
      </c>
      <c r="P78" s="33">
        <v>2.2704996999999999E-5</v>
      </c>
      <c r="Q78" s="33">
        <v>2.3605728E-5</v>
      </c>
      <c r="R78" s="33">
        <v>2.4460573E-5</v>
      </c>
      <c r="S78" s="33">
        <v>2.5612878999999999E-5</v>
      </c>
      <c r="T78" s="33">
        <v>2.6706556999999998E-5</v>
      </c>
      <c r="U78" s="33">
        <v>2.9212805999999999E-5</v>
      </c>
      <c r="V78" s="33">
        <v>2.94207599999999E-5</v>
      </c>
      <c r="W78" s="33">
        <v>3.1816339999999998E-5</v>
      </c>
      <c r="X78" s="33">
        <v>3.225255E-5</v>
      </c>
      <c r="Y78" s="33">
        <v>3.3726205999999999E-5</v>
      </c>
      <c r="Z78" s="33">
        <v>3.5170014999999998E-5</v>
      </c>
      <c r="AA78" s="33">
        <v>3.6717173999999997E-5</v>
      </c>
      <c r="AB78" s="33">
        <v>3.8572699999999997E-5</v>
      </c>
      <c r="AC78" s="33">
        <v>4.0498377000000002E-5</v>
      </c>
      <c r="AD78" s="33">
        <v>4.2903684999999898E-5</v>
      </c>
      <c r="AE78" s="33">
        <v>4.4205419999999997E-5</v>
      </c>
    </row>
    <row r="79" spans="1:31" s="28" customFormat="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s="28" customFormat="1">
      <c r="A80" s="29" t="s">
        <v>134</v>
      </c>
      <c r="B80" s="29" t="s">
        <v>66</v>
      </c>
      <c r="C80" s="33">
        <v>1.415032869999998E-5</v>
      </c>
      <c r="D80" s="33">
        <v>1.3708037999999989E-5</v>
      </c>
      <c r="E80" s="33">
        <v>1.435564139999999E-5</v>
      </c>
      <c r="F80" s="33">
        <v>1.4629224500000001E-5</v>
      </c>
      <c r="G80" s="33">
        <v>1.424916669999999E-5</v>
      </c>
      <c r="H80" s="33">
        <v>1.4981323899999999E-5</v>
      </c>
      <c r="I80" s="33">
        <v>1.5611503500000001E-5</v>
      </c>
      <c r="J80" s="33">
        <v>1.6235478699999998E-5</v>
      </c>
      <c r="K80" s="33">
        <v>1.69418076E-5</v>
      </c>
      <c r="L80" s="33">
        <v>1.7420219199999988E-5</v>
      </c>
      <c r="M80" s="33">
        <v>1.7205167599999988E-5</v>
      </c>
      <c r="N80" s="33">
        <v>0.12626711503919999</v>
      </c>
      <c r="O80" s="33">
        <v>1.8570781299999991E-5</v>
      </c>
      <c r="P80" s="33">
        <v>1.9169905600000001E-5</v>
      </c>
      <c r="Q80" s="33">
        <v>1.9894758599999989E-5</v>
      </c>
      <c r="R80" s="33">
        <v>2.0556146299999992E-5</v>
      </c>
      <c r="S80" s="33">
        <v>2.1689784700000001E-5</v>
      </c>
      <c r="T80" s="33">
        <v>2.22768284E-5</v>
      </c>
      <c r="U80" s="33">
        <v>2.3653492099999979E-5</v>
      </c>
      <c r="V80" s="33">
        <v>1.9809652E-5</v>
      </c>
      <c r="W80" s="33">
        <v>5.7370327784000003E-2</v>
      </c>
      <c r="X80" s="33">
        <v>2.1727389699999999E-5</v>
      </c>
      <c r="Y80" s="33">
        <v>2.277039099999999E-5</v>
      </c>
      <c r="Z80" s="33">
        <v>2.3819502999999999E-5</v>
      </c>
      <c r="AA80" s="33">
        <v>2.4515507599999988E-5</v>
      </c>
      <c r="AB80" s="33">
        <v>2.6013019799999998E-5</v>
      </c>
      <c r="AC80" s="33">
        <v>2.7213277999999999E-5</v>
      </c>
      <c r="AD80" s="33">
        <v>0.23563896417499999</v>
      </c>
      <c r="AE80" s="33">
        <v>2.9584732399999999E-5</v>
      </c>
    </row>
    <row r="81" spans="1:35" s="28" customFormat="1">
      <c r="A81" s="29" t="s">
        <v>134</v>
      </c>
      <c r="B81" s="29" t="s">
        <v>65</v>
      </c>
      <c r="C81" s="33">
        <v>7710.4811959999988</v>
      </c>
      <c r="D81" s="33">
        <v>7986.252581999991</v>
      </c>
      <c r="E81" s="33">
        <v>8356.043279999998</v>
      </c>
      <c r="F81" s="33">
        <v>9561.8796600000005</v>
      </c>
      <c r="G81" s="33">
        <v>10218.06234</v>
      </c>
      <c r="H81" s="33">
        <v>9162.9736100000009</v>
      </c>
      <c r="I81" s="33">
        <v>9458.0507999999991</v>
      </c>
      <c r="J81" s="33">
        <v>9553.4077500000003</v>
      </c>
      <c r="K81" s="33">
        <v>8596.2746199999983</v>
      </c>
      <c r="L81" s="33">
        <v>8174.4640799999879</v>
      </c>
      <c r="M81" s="33">
        <v>7568.3168800000003</v>
      </c>
      <c r="N81" s="33">
        <v>7640.7769799999969</v>
      </c>
      <c r="O81" s="33">
        <v>7275.6028159999996</v>
      </c>
      <c r="P81" s="33">
        <v>6618.2999216249982</v>
      </c>
      <c r="Q81" s="33">
        <v>6118.9730176499979</v>
      </c>
      <c r="R81" s="33">
        <v>5535.9921962999979</v>
      </c>
      <c r="S81" s="33">
        <v>5881.4118487000005</v>
      </c>
      <c r="T81" s="33">
        <v>5702.3981502499992</v>
      </c>
      <c r="U81" s="33">
        <v>5741.4596256999994</v>
      </c>
      <c r="V81" s="33">
        <v>5011.536178899999</v>
      </c>
      <c r="W81" s="33">
        <v>5512.953890499999</v>
      </c>
      <c r="X81" s="33">
        <v>5328.5920672999991</v>
      </c>
      <c r="Y81" s="33">
        <v>4924.2753734999978</v>
      </c>
      <c r="Z81" s="33">
        <v>4943.7932053999984</v>
      </c>
      <c r="AA81" s="33">
        <v>4572.5916371000012</v>
      </c>
      <c r="AB81" s="33">
        <v>5022.4527219000001</v>
      </c>
      <c r="AC81" s="33">
        <v>4835.3384697000001</v>
      </c>
      <c r="AD81" s="33">
        <v>5031.7702926000002</v>
      </c>
      <c r="AE81" s="33">
        <v>4420.0518208699996</v>
      </c>
    </row>
    <row r="82" spans="1:35" s="28" customFormat="1">
      <c r="A82" s="29" t="s">
        <v>134</v>
      </c>
      <c r="B82" s="29" t="s">
        <v>69</v>
      </c>
      <c r="C82" s="33">
        <v>1326.14831091257</v>
      </c>
      <c r="D82" s="33">
        <v>1602.6801608231081</v>
      </c>
      <c r="E82" s="33">
        <v>2019.2522560424202</v>
      </c>
      <c r="F82" s="33">
        <v>2592.2479424172602</v>
      </c>
      <c r="G82" s="33">
        <v>3299.4816708355183</v>
      </c>
      <c r="H82" s="33">
        <v>3901.4102724266195</v>
      </c>
      <c r="I82" s="33">
        <v>4560.6524915476894</v>
      </c>
      <c r="J82" s="33">
        <v>4819.2203222816197</v>
      </c>
      <c r="K82" s="33">
        <v>5310.6878967387374</v>
      </c>
      <c r="L82" s="33">
        <v>5629.8944340545895</v>
      </c>
      <c r="M82" s="33">
        <v>6752.0988218491502</v>
      </c>
      <c r="N82" s="33">
        <v>6746.4973456098996</v>
      </c>
      <c r="O82" s="33">
        <v>7120.6869562736792</v>
      </c>
      <c r="P82" s="33">
        <v>7927.6823432317897</v>
      </c>
      <c r="Q82" s="33">
        <v>8313.2536348424201</v>
      </c>
      <c r="R82" s="33">
        <v>8882.617845356308</v>
      </c>
      <c r="S82" s="33">
        <v>8687.2307092294977</v>
      </c>
      <c r="T82" s="33">
        <v>8856.3855401922101</v>
      </c>
      <c r="U82" s="33">
        <v>8774.0748128272608</v>
      </c>
      <c r="V82" s="33">
        <v>9505.3048578723301</v>
      </c>
      <c r="W82" s="33">
        <v>9121.3882401084993</v>
      </c>
      <c r="X82" s="33">
        <v>8963.5972522915981</v>
      </c>
      <c r="Y82" s="33">
        <v>9289.1899750515986</v>
      </c>
      <c r="Z82" s="33">
        <v>9188.4038626936399</v>
      </c>
      <c r="AA82" s="33">
        <v>9340.9511106140271</v>
      </c>
      <c r="AB82" s="33">
        <v>8788.9064110111776</v>
      </c>
      <c r="AC82" s="33">
        <v>8765.5791042395667</v>
      </c>
      <c r="AD82" s="33">
        <v>8325.2603116412483</v>
      </c>
      <c r="AE82" s="33">
        <v>8655.1450270018286</v>
      </c>
    </row>
    <row r="83" spans="1:35" s="28" customFormat="1">
      <c r="A83" s="29" t="s">
        <v>134</v>
      </c>
      <c r="B83" s="29" t="s">
        <v>68</v>
      </c>
      <c r="C83" s="33">
        <v>3.9131774000000003E-6</v>
      </c>
      <c r="D83" s="33">
        <v>5.5973379999999902E-6</v>
      </c>
      <c r="E83" s="33">
        <v>9.0378720000000004E-6</v>
      </c>
      <c r="F83" s="33">
        <v>1.0707508000000001E-5</v>
      </c>
      <c r="G83" s="33">
        <v>9.0273719999999994E-6</v>
      </c>
      <c r="H83" s="33">
        <v>1.0947029999999901E-5</v>
      </c>
      <c r="I83" s="33">
        <v>1.2840752999999901E-5</v>
      </c>
      <c r="J83" s="33">
        <v>1.4083072500000001E-5</v>
      </c>
      <c r="K83" s="33">
        <v>1.9328849000000001E-5</v>
      </c>
      <c r="L83" s="33">
        <v>2.6397572999999999E-5</v>
      </c>
      <c r="M83" s="33">
        <v>3.2137046E-5</v>
      </c>
      <c r="N83" s="33">
        <v>3.3108799999999997E-5</v>
      </c>
      <c r="O83" s="33">
        <v>3.3979409999999901E-5</v>
      </c>
      <c r="P83" s="33">
        <v>2.945386E-5</v>
      </c>
      <c r="Q83" s="33">
        <v>3.1936639999999998E-5</v>
      </c>
      <c r="R83" s="33">
        <v>3.1189170000000001E-5</v>
      </c>
      <c r="S83" s="33">
        <v>3.9138285999999999E-5</v>
      </c>
      <c r="T83" s="33">
        <v>4.8227123999999997E-5</v>
      </c>
      <c r="U83" s="33">
        <v>5.117572E-5</v>
      </c>
      <c r="V83" s="33">
        <v>7.8850825999999998E-5</v>
      </c>
      <c r="W83" s="33">
        <v>7.8713775999999898E-5</v>
      </c>
      <c r="X83" s="33">
        <v>7.8569545000000004E-5</v>
      </c>
      <c r="Y83" s="33">
        <v>6.9542839999999997E-5</v>
      </c>
      <c r="Z83" s="33">
        <v>7.502083E-5</v>
      </c>
      <c r="AA83" s="33">
        <v>7.1394549999999999E-5</v>
      </c>
      <c r="AB83" s="33">
        <v>7.1348985999999999E-5</v>
      </c>
      <c r="AC83" s="33">
        <v>7.5281790000000001E-5</v>
      </c>
      <c r="AD83" s="33">
        <v>7.3798793999999999E-5</v>
      </c>
      <c r="AE83" s="33">
        <v>7.1706269999999999E-5</v>
      </c>
    </row>
    <row r="84" spans="1:35" s="28" customFormat="1">
      <c r="A84" s="29" t="s">
        <v>134</v>
      </c>
      <c r="B84" s="29" t="s">
        <v>36</v>
      </c>
      <c r="C84" s="33">
        <v>4.9911082999999997E-5</v>
      </c>
      <c r="D84" s="33">
        <v>5.1817409999999997E-5</v>
      </c>
      <c r="E84" s="33">
        <v>5.1155685999999997E-5</v>
      </c>
      <c r="F84" s="33">
        <v>5.13997729999999E-5</v>
      </c>
      <c r="G84" s="33">
        <v>5.5640572000000001E-5</v>
      </c>
      <c r="H84" s="33">
        <v>5.7869979999999998E-5</v>
      </c>
      <c r="I84" s="33">
        <v>6.3871753999999995E-5</v>
      </c>
      <c r="J84" s="33">
        <v>7.5294214E-5</v>
      </c>
      <c r="K84" s="33">
        <v>1.0613786E-4</v>
      </c>
      <c r="L84" s="33">
        <v>1.13720589999999E-4</v>
      </c>
      <c r="M84" s="33">
        <v>1.2612307999999999E-4</v>
      </c>
      <c r="N84" s="33">
        <v>1.480036E-4</v>
      </c>
      <c r="O84" s="33">
        <v>1.4886995000000001E-4</v>
      </c>
      <c r="P84" s="33">
        <v>1.6029233000000001E-4</v>
      </c>
      <c r="Q84" s="33">
        <v>1.7053413000000001E-4</v>
      </c>
      <c r="R84" s="33">
        <v>1.8491975999999999E-4</v>
      </c>
      <c r="S84" s="33">
        <v>1.9951957999999901E-4</v>
      </c>
      <c r="T84" s="33">
        <v>2.0874182999999999E-4</v>
      </c>
      <c r="U84" s="33">
        <v>2.8251969999999998E-4</v>
      </c>
      <c r="V84" s="33">
        <v>2.8485137999999997E-4</v>
      </c>
      <c r="W84" s="33">
        <v>3.0761297E-4</v>
      </c>
      <c r="X84" s="33">
        <v>3.0880832000000001E-4</v>
      </c>
      <c r="Y84" s="33">
        <v>3.2032604000000001E-4</v>
      </c>
      <c r="Z84" s="33">
        <v>3.3118058E-4</v>
      </c>
      <c r="AA84" s="33">
        <v>3.472153E-4</v>
      </c>
      <c r="AB84" s="33">
        <v>3.7533464E-4</v>
      </c>
      <c r="AC84" s="33">
        <v>3.9769179999999999E-4</v>
      </c>
      <c r="AD84" s="33">
        <v>4.61565329999999E-4</v>
      </c>
      <c r="AE84" s="33">
        <v>4.5641922E-4</v>
      </c>
    </row>
    <row r="85" spans="1:35" s="28" customFormat="1">
      <c r="A85" s="29" t="s">
        <v>134</v>
      </c>
      <c r="B85" s="29" t="s">
        <v>73</v>
      </c>
      <c r="C85" s="33">
        <v>0</v>
      </c>
      <c r="D85" s="33">
        <v>0</v>
      </c>
      <c r="E85" s="33">
        <v>1.3080926599999998E-4</v>
      </c>
      <c r="F85" s="33">
        <v>1.3791193E-4</v>
      </c>
      <c r="G85" s="33">
        <v>1.6118394399999999E-4</v>
      </c>
      <c r="H85" s="33">
        <v>1.68939836E-4</v>
      </c>
      <c r="I85" s="33">
        <v>1.7626493E-4</v>
      </c>
      <c r="J85" s="33">
        <v>1.8580779999999999E-4</v>
      </c>
      <c r="K85" s="33">
        <v>1.9598934499999898E-4</v>
      </c>
      <c r="L85" s="33">
        <v>2.0769724999999999E-4</v>
      </c>
      <c r="M85" s="33">
        <v>2.3731571000000002E-4</v>
      </c>
      <c r="N85" s="33">
        <v>2.6485274999999998E-4</v>
      </c>
      <c r="O85" s="33">
        <v>2.6845424000000002E-4</v>
      </c>
      <c r="P85" s="33">
        <v>2.7960918000000004E-4</v>
      </c>
      <c r="Q85" s="33">
        <v>2.9816340999999999E-4</v>
      </c>
      <c r="R85" s="33">
        <v>3.1584681999999997E-4</v>
      </c>
      <c r="S85" s="33">
        <v>3.3497367999999898E-4</v>
      </c>
      <c r="T85" s="33">
        <v>3.5010054999999997E-4</v>
      </c>
      <c r="U85" s="33">
        <v>4.3407383999999999E-4</v>
      </c>
      <c r="V85" s="33">
        <v>4.3807736000000001E-4</v>
      </c>
      <c r="W85" s="33">
        <v>4.6595427999999897E-4</v>
      </c>
      <c r="X85" s="33">
        <v>4.6817842000000003E-4</v>
      </c>
      <c r="Y85" s="33">
        <v>4.7694164999999896E-4</v>
      </c>
      <c r="Z85" s="33">
        <v>4.8822505999999999E-4</v>
      </c>
      <c r="AA85" s="33">
        <v>5.0809635999999898E-4</v>
      </c>
      <c r="AB85" s="33">
        <v>5.3407364999999993E-4</v>
      </c>
      <c r="AC85" s="33">
        <v>5.5878547999999896E-4</v>
      </c>
      <c r="AD85" s="33">
        <v>6.2093880999999798E-4</v>
      </c>
      <c r="AE85" s="33">
        <v>6.2975648000000001E-4</v>
      </c>
    </row>
    <row r="86" spans="1:35" s="28" customFormat="1">
      <c r="A86" s="29" t="s">
        <v>134</v>
      </c>
      <c r="B86" s="29" t="s">
        <v>56</v>
      </c>
      <c r="C86" s="25">
        <v>0.14326960499999999</v>
      </c>
      <c r="D86" s="25">
        <v>0.42811375599999901</v>
      </c>
      <c r="E86" s="25">
        <v>0.27843940399999989</v>
      </c>
      <c r="F86" s="25">
        <v>0.53435796400000002</v>
      </c>
      <c r="G86" s="25">
        <v>0.88305200299999986</v>
      </c>
      <c r="H86" s="25">
        <v>1.4528387599999999</v>
      </c>
      <c r="I86" s="25">
        <v>1.6560180339999999</v>
      </c>
      <c r="J86" s="25">
        <v>2.22111927</v>
      </c>
      <c r="K86" s="25">
        <v>3.3734990299999899</v>
      </c>
      <c r="L86" s="25">
        <v>4.3311739400000002</v>
      </c>
      <c r="M86" s="25">
        <v>7.1267768999999994</v>
      </c>
      <c r="N86" s="25">
        <v>8.7403230000000001</v>
      </c>
      <c r="O86" s="25">
        <v>10.0531747</v>
      </c>
      <c r="P86" s="25">
        <v>12.3074367</v>
      </c>
      <c r="Q86" s="25">
        <v>14.789576100000001</v>
      </c>
      <c r="R86" s="25">
        <v>17.867321299999901</v>
      </c>
      <c r="S86" s="25">
        <v>18.3351592</v>
      </c>
      <c r="T86" s="25">
        <v>19.308648999999999</v>
      </c>
      <c r="U86" s="25">
        <v>20.091834500000001</v>
      </c>
      <c r="V86" s="25">
        <v>22.360275699999999</v>
      </c>
      <c r="W86" s="25">
        <v>23.741408700000001</v>
      </c>
      <c r="X86" s="25">
        <v>25.049168299999987</v>
      </c>
      <c r="Y86" s="25">
        <v>25.588133599999999</v>
      </c>
      <c r="Z86" s="25">
        <v>25.984575700000001</v>
      </c>
      <c r="AA86" s="25">
        <v>28.987860000000001</v>
      </c>
      <c r="AB86" s="25">
        <v>28.924979299999997</v>
      </c>
      <c r="AC86" s="25">
        <v>28.413053999999999</v>
      </c>
      <c r="AD86" s="25">
        <v>28.56361699999999</v>
      </c>
      <c r="AE86" s="25">
        <v>29.839379600000001</v>
      </c>
      <c r="AH86" s="13"/>
      <c r="AI86" s="13"/>
    </row>
    <row r="87" spans="1:35" s="28" customFormat="1">
      <c r="A87" s="34" t="s">
        <v>138</v>
      </c>
      <c r="B87" s="34"/>
      <c r="C87" s="35">
        <v>9036.6295427081641</v>
      </c>
      <c r="D87" s="35">
        <v>9588.9327796785274</v>
      </c>
      <c r="E87" s="35">
        <v>10375.29557735392</v>
      </c>
      <c r="F87" s="35">
        <v>12154.127645680404</v>
      </c>
      <c r="G87" s="35">
        <v>13517.54405188778</v>
      </c>
      <c r="H87" s="35">
        <v>13064.383926288014</v>
      </c>
      <c r="I87" s="35">
        <v>14018.703338632762</v>
      </c>
      <c r="J87" s="35">
        <v>14372.628121947118</v>
      </c>
      <c r="K87" s="35">
        <v>13906.962573116141</v>
      </c>
      <c r="L87" s="35">
        <v>13804.35857844869</v>
      </c>
      <c r="M87" s="35">
        <v>14320.415771765169</v>
      </c>
      <c r="N87" s="35">
        <v>14387.400647401637</v>
      </c>
      <c r="O87" s="35">
        <v>14396.289846868996</v>
      </c>
      <c r="P87" s="35">
        <v>14545.982336185551</v>
      </c>
      <c r="Q87" s="35">
        <v>14432.226727929545</v>
      </c>
      <c r="R87" s="35">
        <v>14418.610117862196</v>
      </c>
      <c r="S87" s="35">
        <v>14568.642644370448</v>
      </c>
      <c r="T87" s="35">
        <v>14558.783787652719</v>
      </c>
      <c r="U87" s="35">
        <v>14515.534542569279</v>
      </c>
      <c r="V87" s="35">
        <v>14516.841164853566</v>
      </c>
      <c r="W87" s="35">
        <v>14634.399611466399</v>
      </c>
      <c r="X87" s="35">
        <v>14292.189452141081</v>
      </c>
      <c r="Y87" s="35">
        <v>14213.465474591034</v>
      </c>
      <c r="Z87" s="35">
        <v>14132.197202103986</v>
      </c>
      <c r="AA87" s="35">
        <v>13913.54288034126</v>
      </c>
      <c r="AB87" s="35">
        <v>13811.359268845885</v>
      </c>
      <c r="AC87" s="35">
        <v>13600.917716933012</v>
      </c>
      <c r="AD87" s="35">
        <v>13357.266359907902</v>
      </c>
      <c r="AE87" s="35">
        <v>13075.19699336825</v>
      </c>
      <c r="AH87" s="13"/>
      <c r="AI87" s="13"/>
    </row>
    <row r="88" spans="1:35" s="28" customFormat="1" collapsed="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H88" s="13"/>
      <c r="AI88" s="13"/>
    </row>
    <row r="89" spans="1:35" s="28" customForma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row>
    <row r="90" spans="1:35" s="28" customFormat="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row>
    <row r="91" spans="1:35" s="28" customFormat="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c r="AF91" s="13"/>
      <c r="AG91" s="13"/>
      <c r="AH91" s="13"/>
      <c r="AI91" s="13"/>
    </row>
    <row r="92" spans="1:35" s="28" customFormat="1">
      <c r="A92" s="29" t="s">
        <v>40</v>
      </c>
      <c r="B92" s="29" t="s">
        <v>70</v>
      </c>
      <c r="C92" s="33">
        <v>266.33110237940303</v>
      </c>
      <c r="D92" s="33">
        <v>378.95757805474494</v>
      </c>
      <c r="E92" s="33">
        <v>387.10029315425595</v>
      </c>
      <c r="F92" s="33">
        <v>446.11095637167296</v>
      </c>
      <c r="G92" s="33">
        <v>443.41755789518487</v>
      </c>
      <c r="H92" s="33">
        <v>451.26448132193104</v>
      </c>
      <c r="I92" s="33">
        <v>424.45600598115493</v>
      </c>
      <c r="J92" s="33">
        <v>403.55427918909004</v>
      </c>
      <c r="K92" s="33">
        <v>364.01781996845989</v>
      </c>
      <c r="L92" s="33">
        <v>366.53356847117999</v>
      </c>
      <c r="M92" s="33">
        <v>355.31020593128</v>
      </c>
      <c r="N92" s="33">
        <v>367.82501881967005</v>
      </c>
      <c r="O92" s="33">
        <v>327.08250643650882</v>
      </c>
      <c r="P92" s="33">
        <v>284.96184970789</v>
      </c>
      <c r="Q92" s="33">
        <v>302.76379136422003</v>
      </c>
      <c r="R92" s="33">
        <v>309.17117846738</v>
      </c>
      <c r="S92" s="33">
        <v>1102.7050721599301</v>
      </c>
      <c r="T92" s="33">
        <v>1104.0936346582798</v>
      </c>
      <c r="U92" s="33">
        <v>1607.195958287879</v>
      </c>
      <c r="V92" s="33">
        <v>1540.7361427210399</v>
      </c>
      <c r="W92" s="33">
        <v>4510.4564228270892</v>
      </c>
      <c r="X92" s="33">
        <v>4421.3094516943602</v>
      </c>
      <c r="Y92" s="33">
        <v>4409.0559013837901</v>
      </c>
      <c r="Z92" s="33">
        <v>5499.8616007500395</v>
      </c>
      <c r="AA92" s="33">
        <v>5456.8245260775493</v>
      </c>
      <c r="AB92" s="33">
        <v>6685.0996562735299</v>
      </c>
      <c r="AC92" s="33">
        <v>6750.6449828861987</v>
      </c>
      <c r="AD92" s="33">
        <v>7814.7277742532506</v>
      </c>
      <c r="AE92" s="33">
        <v>7787.5490205412007</v>
      </c>
      <c r="AF92" s="13"/>
      <c r="AG92" s="13"/>
      <c r="AH92" s="13"/>
      <c r="AI92" s="13"/>
    </row>
    <row r="93" spans="1:35" collapsed="1">
      <c r="A93" s="29" t="s">
        <v>40</v>
      </c>
      <c r="B93" s="29" t="s">
        <v>72</v>
      </c>
      <c r="C93" s="33">
        <v>134.26027500000001</v>
      </c>
      <c r="D93" s="33">
        <v>431.39742799999988</v>
      </c>
      <c r="E93" s="33">
        <v>590.43542025458601</v>
      </c>
      <c r="F93" s="33">
        <v>3536.9801908570244</v>
      </c>
      <c r="G93" s="33">
        <v>6871.1119242803943</v>
      </c>
      <c r="H93" s="33">
        <v>7818.3882172411013</v>
      </c>
      <c r="I93" s="33">
        <v>8100.1640507193906</v>
      </c>
      <c r="J93" s="33">
        <v>9034.9583338384382</v>
      </c>
      <c r="K93" s="33">
        <v>13624.779190970601</v>
      </c>
      <c r="L93" s="33">
        <v>14479.661537007947</v>
      </c>
      <c r="M93" s="33">
        <v>14496.241085943184</v>
      </c>
      <c r="N93" s="33">
        <v>15871.383443951037</v>
      </c>
      <c r="O93" s="33">
        <v>15024.776083668923</v>
      </c>
      <c r="P93" s="33">
        <v>14693.922127776263</v>
      </c>
      <c r="Q93" s="33">
        <v>16129.869859510871</v>
      </c>
      <c r="R93" s="33">
        <v>15919.41040201386</v>
      </c>
      <c r="S93" s="33">
        <v>18143.570372091952</v>
      </c>
      <c r="T93" s="33">
        <v>17433.449984225932</v>
      </c>
      <c r="U93" s="33">
        <v>18348.821848031534</v>
      </c>
      <c r="V93" s="33">
        <v>17559.959047285422</v>
      </c>
      <c r="W93" s="33">
        <v>18431.630039228599</v>
      </c>
      <c r="X93" s="33">
        <v>21210.093083191376</v>
      </c>
      <c r="Y93" s="33">
        <v>19841.983542615868</v>
      </c>
      <c r="Z93" s="33">
        <v>23483.354097735049</v>
      </c>
      <c r="AA93" s="33">
        <v>23174.884594997849</v>
      </c>
      <c r="AB93" s="33">
        <v>23410.903441850001</v>
      </c>
      <c r="AC93" s="33">
        <v>22622.243305804102</v>
      </c>
      <c r="AD93" s="33">
        <v>25333.048444000262</v>
      </c>
      <c r="AE93" s="33">
        <v>25022.228945578769</v>
      </c>
    </row>
    <row r="94" spans="1:35">
      <c r="A94" s="29" t="s">
        <v>40</v>
      </c>
      <c r="B94" s="29" t="s">
        <v>76</v>
      </c>
      <c r="C94" s="33">
        <v>29.616581135999976</v>
      </c>
      <c r="D94" s="33">
        <v>51.846261141999896</v>
      </c>
      <c r="E94" s="33">
        <v>68.660173447999995</v>
      </c>
      <c r="F94" s="33">
        <v>113.970271168</v>
      </c>
      <c r="G94" s="33">
        <v>163.46272748000001</v>
      </c>
      <c r="H94" s="33">
        <v>219.69590889999989</v>
      </c>
      <c r="I94" s="33">
        <v>267.02500457000002</v>
      </c>
      <c r="J94" s="33">
        <v>325.11002602999991</v>
      </c>
      <c r="K94" s="33">
        <v>386.72036353999977</v>
      </c>
      <c r="L94" s="33">
        <v>472.53840335999996</v>
      </c>
      <c r="M94" s="33">
        <v>590.57386572999974</v>
      </c>
      <c r="N94" s="33">
        <v>702.07685369999911</v>
      </c>
      <c r="O94" s="33">
        <v>798.89207699999906</v>
      </c>
      <c r="P94" s="33">
        <v>857.18025139999997</v>
      </c>
      <c r="Q94" s="33">
        <v>980.20534299999986</v>
      </c>
      <c r="R94" s="33">
        <v>1068.8084822999999</v>
      </c>
      <c r="S94" s="33">
        <v>1042.9418439999999</v>
      </c>
      <c r="T94" s="33">
        <v>1097.4390826999997</v>
      </c>
      <c r="U94" s="33">
        <v>1138.9527791999999</v>
      </c>
      <c r="V94" s="33">
        <v>1188.2040579999987</v>
      </c>
      <c r="W94" s="33">
        <v>1206.5666832999989</v>
      </c>
      <c r="X94" s="33">
        <v>1296.3092784999988</v>
      </c>
      <c r="Y94" s="33">
        <v>1331.3870755999999</v>
      </c>
      <c r="Z94" s="33">
        <v>1455.6211862999999</v>
      </c>
      <c r="AA94" s="33">
        <v>1450.8366779999999</v>
      </c>
      <c r="AB94" s="33">
        <v>1429.3378309999989</v>
      </c>
      <c r="AC94" s="33">
        <v>1491.4951755999998</v>
      </c>
      <c r="AD94" s="33">
        <v>1526.3393839999999</v>
      </c>
      <c r="AE94" s="33">
        <v>1452.0584283000001</v>
      </c>
    </row>
    <row r="95" spans="1:35" collapsed="1"/>
    <row r="96" spans="1:35">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3">
        <v>9.0350563999999997E-5</v>
      </c>
      <c r="D97" s="33">
        <v>9.4084400000000003E-5</v>
      </c>
      <c r="E97" s="33">
        <v>9.3967402999999911E-5</v>
      </c>
      <c r="F97" s="33">
        <v>9.3269071000000005E-5</v>
      </c>
      <c r="G97" s="33">
        <v>9.1750749999999992E-5</v>
      </c>
      <c r="H97" s="33">
        <v>9.3516396999999908E-5</v>
      </c>
      <c r="I97" s="33">
        <v>1.13653005E-4</v>
      </c>
      <c r="J97" s="33">
        <v>1.2287465000000001E-4</v>
      </c>
      <c r="K97" s="33">
        <v>3.7905413999999996E-4</v>
      </c>
      <c r="L97" s="33">
        <v>3.9125477999999998E-4</v>
      </c>
      <c r="M97" s="33">
        <v>3.9538601999999901E-4</v>
      </c>
      <c r="N97" s="33">
        <v>4.4777892000000003E-4</v>
      </c>
      <c r="O97" s="33">
        <v>4.4791250999999999E-4</v>
      </c>
      <c r="P97" s="33">
        <v>4.5079451000000004E-4</v>
      </c>
      <c r="Q97" s="33">
        <v>5.2486109999999998E-4</v>
      </c>
      <c r="R97" s="33">
        <v>5.2264268999999901E-4</v>
      </c>
      <c r="S97" s="33">
        <v>7.8831800399999999E-3</v>
      </c>
      <c r="T97" s="33">
        <v>7.7997645200000004E-3</v>
      </c>
      <c r="U97" s="33">
        <v>42.144305542599902</v>
      </c>
      <c r="V97" s="33">
        <v>40.75643451418</v>
      </c>
      <c r="W97" s="33">
        <v>1081.0569099522199</v>
      </c>
      <c r="X97" s="33">
        <v>1074.4619083160599</v>
      </c>
      <c r="Y97" s="33">
        <v>1084.6537145403499</v>
      </c>
      <c r="Z97" s="33">
        <v>1460.2421011484998</v>
      </c>
      <c r="AA97" s="33">
        <v>1450.530087421</v>
      </c>
      <c r="AB97" s="33">
        <v>1427.9330088484</v>
      </c>
      <c r="AC97" s="33">
        <v>1383.2820948900999</v>
      </c>
      <c r="AD97" s="33">
        <v>1441.3770513350998</v>
      </c>
      <c r="AE97" s="33">
        <v>1434.8503665723001</v>
      </c>
    </row>
    <row r="98" spans="1:31">
      <c r="A98" s="29" t="s">
        <v>130</v>
      </c>
      <c r="B98" s="29" t="s">
        <v>72</v>
      </c>
      <c r="C98" s="33">
        <v>95.825888000000006</v>
      </c>
      <c r="D98" s="33">
        <v>339.36358799999988</v>
      </c>
      <c r="E98" s="33">
        <v>440.34861141219602</v>
      </c>
      <c r="F98" s="33">
        <v>2799.4758762116894</v>
      </c>
      <c r="G98" s="33">
        <v>6121.5514780028598</v>
      </c>
      <c r="H98" s="33">
        <v>7192.1454472649802</v>
      </c>
      <c r="I98" s="33">
        <v>7555.4116196151354</v>
      </c>
      <c r="J98" s="33">
        <v>8251.8408768343506</v>
      </c>
      <c r="K98" s="33">
        <v>12972.764617492991</v>
      </c>
      <c r="L98" s="33">
        <v>13744.21162971696</v>
      </c>
      <c r="M98" s="33">
        <v>13798.278426675619</v>
      </c>
      <c r="N98" s="33">
        <v>14859.087063412542</v>
      </c>
      <c r="O98" s="33">
        <v>14047.740312989339</v>
      </c>
      <c r="P98" s="33">
        <v>13735.574572642092</v>
      </c>
      <c r="Q98" s="33">
        <v>15093.723901395651</v>
      </c>
      <c r="R98" s="33">
        <v>14915.573605002341</v>
      </c>
      <c r="S98" s="33">
        <v>14239.954248316229</v>
      </c>
      <c r="T98" s="33">
        <v>13515.0784098433</v>
      </c>
      <c r="U98" s="33">
        <v>14163.142569830201</v>
      </c>
      <c r="V98" s="33">
        <v>13634.0875622159</v>
      </c>
      <c r="W98" s="33">
        <v>13731.844029390601</v>
      </c>
      <c r="X98" s="33">
        <v>14298.976072159798</v>
      </c>
      <c r="Y98" s="33">
        <v>13237.1898527835</v>
      </c>
      <c r="Z98" s="33">
        <v>15405.964025124998</v>
      </c>
      <c r="AA98" s="33">
        <v>15141.1409077683</v>
      </c>
      <c r="AB98" s="33">
        <v>15137.6409988332</v>
      </c>
      <c r="AC98" s="33">
        <v>14237.187475517099</v>
      </c>
      <c r="AD98" s="33">
        <v>15103.170588715499</v>
      </c>
      <c r="AE98" s="33">
        <v>14759.882314904191</v>
      </c>
    </row>
    <row r="99" spans="1:31">
      <c r="A99" s="29" t="s">
        <v>130</v>
      </c>
      <c r="B99" s="29" t="s">
        <v>76</v>
      </c>
      <c r="C99" s="33">
        <v>10.4321147</v>
      </c>
      <c r="D99" s="33">
        <v>18.4610582</v>
      </c>
      <c r="E99" s="33">
        <v>22.623089699999998</v>
      </c>
      <c r="F99" s="33">
        <v>41.363687599999999</v>
      </c>
      <c r="G99" s="33">
        <v>59.815840799999989</v>
      </c>
      <c r="H99" s="33">
        <v>81.460616000000002</v>
      </c>
      <c r="I99" s="33">
        <v>99.368440000000007</v>
      </c>
      <c r="J99" s="33">
        <v>120.67323500000001</v>
      </c>
      <c r="K99" s="33">
        <v>138.2703369999999</v>
      </c>
      <c r="L99" s="33">
        <v>168.43690800000002</v>
      </c>
      <c r="M99" s="33">
        <v>200.752915</v>
      </c>
      <c r="N99" s="33">
        <v>239.45610499999901</v>
      </c>
      <c r="O99" s="33">
        <v>269.437919999999</v>
      </c>
      <c r="P99" s="33">
        <v>280.72361999999998</v>
      </c>
      <c r="Q99" s="33">
        <v>319.72667999999999</v>
      </c>
      <c r="R99" s="33">
        <v>347.67797000000002</v>
      </c>
      <c r="S99" s="33">
        <v>353.63317999999998</v>
      </c>
      <c r="T99" s="33">
        <v>360.55332399999986</v>
      </c>
      <c r="U99" s="33">
        <v>382.63139999999999</v>
      </c>
      <c r="V99" s="33">
        <v>397.88748399999997</v>
      </c>
      <c r="W99" s="33">
        <v>399.59881999999902</v>
      </c>
      <c r="X99" s="33">
        <v>430.37876999999997</v>
      </c>
      <c r="Y99" s="33">
        <v>447.07022999999998</v>
      </c>
      <c r="Z99" s="33">
        <v>493.711905</v>
      </c>
      <c r="AA99" s="33">
        <v>491.75797</v>
      </c>
      <c r="AB99" s="33">
        <v>506.68552999999901</v>
      </c>
      <c r="AC99" s="33">
        <v>510.78176500000001</v>
      </c>
      <c r="AD99" s="33">
        <v>548.31243399999994</v>
      </c>
      <c r="AE99" s="33">
        <v>548.12243999999998</v>
      </c>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3">
        <v>6.0366452000000001E-5</v>
      </c>
      <c r="D102" s="33">
        <v>31.875639214275999</v>
      </c>
      <c r="E102" s="33">
        <v>32.170998565224004</v>
      </c>
      <c r="F102" s="33">
        <v>40.463923863356001</v>
      </c>
      <c r="G102" s="33">
        <v>42.87941920582</v>
      </c>
      <c r="H102" s="33">
        <v>42.091353993204002</v>
      </c>
      <c r="I102" s="33">
        <v>41.084586835340005</v>
      </c>
      <c r="J102" s="33">
        <v>40.624600546250001</v>
      </c>
      <c r="K102" s="33">
        <v>38.963901581959995</v>
      </c>
      <c r="L102" s="33">
        <v>39.130199327530001</v>
      </c>
      <c r="M102" s="33">
        <v>38.668815727409999</v>
      </c>
      <c r="N102" s="33">
        <v>39.49642345254</v>
      </c>
      <c r="O102" s="33">
        <v>39.130765175869996</v>
      </c>
      <c r="P102" s="33">
        <v>39.969071487600004</v>
      </c>
      <c r="Q102" s="33">
        <v>39.570526102039999</v>
      </c>
      <c r="R102" s="33">
        <v>39.787724966799999</v>
      </c>
      <c r="S102" s="33">
        <v>853.23135600000001</v>
      </c>
      <c r="T102" s="33">
        <v>860.51725299999998</v>
      </c>
      <c r="U102" s="33">
        <v>857.51018199999999</v>
      </c>
      <c r="V102" s="33">
        <v>822.10329999999999</v>
      </c>
      <c r="W102" s="33">
        <v>1691.1757</v>
      </c>
      <c r="X102" s="33">
        <v>1678.0393999999999</v>
      </c>
      <c r="Y102" s="33">
        <v>1692.0306</v>
      </c>
      <c r="Z102" s="33">
        <v>2315.8845000000001</v>
      </c>
      <c r="AA102" s="33">
        <v>2270.13</v>
      </c>
      <c r="AB102" s="33">
        <v>3568.7483000000002</v>
      </c>
      <c r="AC102" s="33">
        <v>3680.8422999999998</v>
      </c>
      <c r="AD102" s="33">
        <v>3655.0587999999998</v>
      </c>
      <c r="AE102" s="33">
        <v>3749.6116000000002</v>
      </c>
    </row>
    <row r="103" spans="1:31">
      <c r="A103" s="29" t="s">
        <v>131</v>
      </c>
      <c r="B103" s="29" t="s">
        <v>72</v>
      </c>
      <c r="C103" s="33">
        <v>38.434387000000001</v>
      </c>
      <c r="D103" s="33">
        <v>92.033839999999998</v>
      </c>
      <c r="E103" s="33">
        <v>150.08649846906999</v>
      </c>
      <c r="F103" s="33">
        <v>737.50398570199002</v>
      </c>
      <c r="G103" s="33">
        <v>749.56008581881997</v>
      </c>
      <c r="H103" s="33">
        <v>626.24238939552004</v>
      </c>
      <c r="I103" s="33">
        <v>544.752043551425</v>
      </c>
      <c r="J103" s="33">
        <v>783.11704859337601</v>
      </c>
      <c r="K103" s="33">
        <v>652.01414903453008</v>
      </c>
      <c r="L103" s="33">
        <v>735.44945650315003</v>
      </c>
      <c r="M103" s="33">
        <v>697.96216168466503</v>
      </c>
      <c r="N103" s="33">
        <v>1012.2956621755</v>
      </c>
      <c r="O103" s="33">
        <v>977.03505426060008</v>
      </c>
      <c r="P103" s="33">
        <v>958.3468315691</v>
      </c>
      <c r="Q103" s="33">
        <v>1036.14507904936</v>
      </c>
      <c r="R103" s="33">
        <v>1003.8358851440501</v>
      </c>
      <c r="S103" s="33">
        <v>3041.4358999999999</v>
      </c>
      <c r="T103" s="33">
        <v>3042.7307000000001</v>
      </c>
      <c r="U103" s="33">
        <v>3193.2071999999998</v>
      </c>
      <c r="V103" s="33">
        <v>2981.7717000000002</v>
      </c>
      <c r="W103" s="33">
        <v>3438.4232499999998</v>
      </c>
      <c r="X103" s="33">
        <v>5676.1747500000001</v>
      </c>
      <c r="Y103" s="33">
        <v>5469.2205199999999</v>
      </c>
      <c r="Z103" s="33">
        <v>5480.3272799999995</v>
      </c>
      <c r="AA103" s="33">
        <v>5342.2734700000001</v>
      </c>
      <c r="AB103" s="33">
        <v>5641.4740000000002</v>
      </c>
      <c r="AC103" s="33">
        <v>5656.3384500000002</v>
      </c>
      <c r="AD103" s="33">
        <v>6000.9627</v>
      </c>
      <c r="AE103" s="33">
        <v>6168.8442599999998</v>
      </c>
    </row>
    <row r="104" spans="1:31">
      <c r="A104" s="29" t="s">
        <v>131</v>
      </c>
      <c r="B104" s="29" t="s">
        <v>76</v>
      </c>
      <c r="C104" s="33">
        <v>4.4245502499999896</v>
      </c>
      <c r="D104" s="33">
        <v>7.2359795999999985</v>
      </c>
      <c r="E104" s="33">
        <v>10.56067464</v>
      </c>
      <c r="F104" s="33">
        <v>20.00727079999999</v>
      </c>
      <c r="G104" s="33">
        <v>30.736760400000001</v>
      </c>
      <c r="H104" s="33">
        <v>41.992531</v>
      </c>
      <c r="I104" s="33">
        <v>52.784413999999998</v>
      </c>
      <c r="J104" s="33">
        <v>65.585216000000003</v>
      </c>
      <c r="K104" s="33">
        <v>80.701135000000008</v>
      </c>
      <c r="L104" s="33">
        <v>100.93753299999989</v>
      </c>
      <c r="M104" s="33">
        <v>132.29262</v>
      </c>
      <c r="N104" s="33">
        <v>157.20774399999999</v>
      </c>
      <c r="O104" s="33">
        <v>181.26054000000002</v>
      </c>
      <c r="P104" s="33">
        <v>211.96575100000001</v>
      </c>
      <c r="Q104" s="33">
        <v>232.22511600000001</v>
      </c>
      <c r="R104" s="33">
        <v>257.45506699999987</v>
      </c>
      <c r="S104" s="33">
        <v>219.920727</v>
      </c>
      <c r="T104" s="33">
        <v>238.84134299999999</v>
      </c>
      <c r="U104" s="33">
        <v>256.73579000000001</v>
      </c>
      <c r="V104" s="33">
        <v>273.51589499999903</v>
      </c>
      <c r="W104" s="33">
        <v>292.20915000000002</v>
      </c>
      <c r="X104" s="33">
        <v>318.01553699999999</v>
      </c>
      <c r="Y104" s="33">
        <v>335.26074999999997</v>
      </c>
      <c r="Z104" s="33">
        <v>340.743943</v>
      </c>
      <c r="AA104" s="33">
        <v>330.49529199999995</v>
      </c>
      <c r="AB104" s="33">
        <v>290.27701999999999</v>
      </c>
      <c r="AC104" s="33">
        <v>321.9712199999999</v>
      </c>
      <c r="AD104" s="33">
        <v>339.71803699999987</v>
      </c>
      <c r="AE104" s="33">
        <v>316.81277799999998</v>
      </c>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3">
        <v>138.95790085716001</v>
      </c>
      <c r="D107" s="33">
        <v>215.56591019077601</v>
      </c>
      <c r="E107" s="33">
        <v>216.47677867221</v>
      </c>
      <c r="F107" s="33">
        <v>257.29078075036</v>
      </c>
      <c r="G107" s="33">
        <v>254.34578425496488</v>
      </c>
      <c r="H107" s="33">
        <v>260.48562170867001</v>
      </c>
      <c r="I107" s="33">
        <v>245.97527115641898</v>
      </c>
      <c r="J107" s="33">
        <v>230.56363324038003</v>
      </c>
      <c r="K107" s="33">
        <v>208.60115894043992</v>
      </c>
      <c r="L107" s="33">
        <v>212.23935189635</v>
      </c>
      <c r="M107" s="33">
        <v>203.86026779887999</v>
      </c>
      <c r="N107" s="33">
        <v>214.25250420451002</v>
      </c>
      <c r="O107" s="33">
        <v>172.39809078949901</v>
      </c>
      <c r="P107" s="33">
        <v>160.82304860103</v>
      </c>
      <c r="Q107" s="33">
        <v>173.17081828925001</v>
      </c>
      <c r="R107" s="33">
        <v>177.13629291376</v>
      </c>
      <c r="S107" s="33">
        <v>162.04376143386</v>
      </c>
      <c r="T107" s="33">
        <v>156.58428910795999</v>
      </c>
      <c r="U107" s="33">
        <v>150.75036834489998</v>
      </c>
      <c r="V107" s="33">
        <v>145.1615030525</v>
      </c>
      <c r="W107" s="33">
        <v>580.90774500000009</v>
      </c>
      <c r="X107" s="33">
        <v>512.89480000000003</v>
      </c>
      <c r="Y107" s="33">
        <v>502.60230000000001</v>
      </c>
      <c r="Z107" s="33">
        <v>545.59199999999998</v>
      </c>
      <c r="AA107" s="33">
        <v>537.99585000000002</v>
      </c>
      <c r="AB107" s="33">
        <v>526.91599999999903</v>
      </c>
      <c r="AC107" s="33">
        <v>530.9819</v>
      </c>
      <c r="AD107" s="33">
        <v>1591.6129999999901</v>
      </c>
      <c r="AE107" s="33">
        <v>1531.0352</v>
      </c>
    </row>
    <row r="108" spans="1:31">
      <c r="A108" s="29" t="s">
        <v>132</v>
      </c>
      <c r="B108" s="29" t="s">
        <v>72</v>
      </c>
      <c r="C108" s="33">
        <v>0</v>
      </c>
      <c r="D108" s="33">
        <v>0</v>
      </c>
      <c r="E108" s="33">
        <v>8.2370119999999994E-5</v>
      </c>
      <c r="F108" s="33">
        <v>9.4120565000000006E-5</v>
      </c>
      <c r="G108" s="33">
        <v>9.7112299999999995E-5</v>
      </c>
      <c r="H108" s="33">
        <v>1.05037369999999E-4</v>
      </c>
      <c r="I108" s="33">
        <v>1.02086574999999E-4</v>
      </c>
      <c r="J108" s="33">
        <v>1.0784073999999901E-4</v>
      </c>
      <c r="K108" s="33">
        <v>1.08612099999999E-4</v>
      </c>
      <c r="L108" s="33">
        <v>1.16506089999999E-4</v>
      </c>
      <c r="M108" s="33">
        <v>1.2187117E-4</v>
      </c>
      <c r="N108" s="33">
        <v>2.7344256999999999E-4</v>
      </c>
      <c r="O108" s="33">
        <v>2.6778270000000001E-4</v>
      </c>
      <c r="P108" s="33">
        <v>2.6209346999999999E-4</v>
      </c>
      <c r="Q108" s="33">
        <v>3.4664303999999902E-4</v>
      </c>
      <c r="R108" s="33">
        <v>3.4959957999999998E-4</v>
      </c>
      <c r="S108" s="33">
        <v>862.17956999999899</v>
      </c>
      <c r="T108" s="33">
        <v>875.64020000000005</v>
      </c>
      <c r="U108" s="33">
        <v>992.47130000000004</v>
      </c>
      <c r="V108" s="33">
        <v>944.09899999999902</v>
      </c>
      <c r="W108" s="33">
        <v>1261.3619000000001</v>
      </c>
      <c r="X108" s="33">
        <v>1234.9413999999999</v>
      </c>
      <c r="Y108" s="33">
        <v>1135.5723</v>
      </c>
      <c r="Z108" s="33">
        <v>2597.0617999999999</v>
      </c>
      <c r="AA108" s="33">
        <v>2691.4692</v>
      </c>
      <c r="AB108" s="33">
        <v>2631.7874000000002</v>
      </c>
      <c r="AC108" s="33">
        <v>2728.7163</v>
      </c>
      <c r="AD108" s="33">
        <v>4228.9139999999998</v>
      </c>
      <c r="AE108" s="33">
        <v>4093.5012000000002</v>
      </c>
    </row>
    <row r="109" spans="1:31">
      <c r="A109" s="29" t="s">
        <v>132</v>
      </c>
      <c r="B109" s="29" t="s">
        <v>76</v>
      </c>
      <c r="C109" s="33">
        <v>7.1315351399999996</v>
      </c>
      <c r="D109" s="33">
        <v>12.04086143</v>
      </c>
      <c r="E109" s="33">
        <v>16.9910426</v>
      </c>
      <c r="F109" s="33">
        <v>28.841644800000001</v>
      </c>
      <c r="G109" s="33">
        <v>43.0235615</v>
      </c>
      <c r="H109" s="33">
        <v>59.551074299999996</v>
      </c>
      <c r="I109" s="33">
        <v>73.238307699999993</v>
      </c>
      <c r="J109" s="33">
        <v>89.6854119999999</v>
      </c>
      <c r="K109" s="33">
        <v>112.97956499999999</v>
      </c>
      <c r="L109" s="33">
        <v>138.44889499999999</v>
      </c>
      <c r="M109" s="33">
        <v>175.5959519999999</v>
      </c>
      <c r="N109" s="33">
        <v>213.199828</v>
      </c>
      <c r="O109" s="33">
        <v>246.304</v>
      </c>
      <c r="P109" s="33">
        <v>258.185112</v>
      </c>
      <c r="Q109" s="33">
        <v>302.322766</v>
      </c>
      <c r="R109" s="33">
        <v>328.71926999999999</v>
      </c>
      <c r="S109" s="33">
        <v>330.20636999999999</v>
      </c>
      <c r="T109" s="33">
        <v>354.49940000000004</v>
      </c>
      <c r="U109" s="33">
        <v>362.61286399999989</v>
      </c>
      <c r="V109" s="33">
        <v>378.88454400000001</v>
      </c>
      <c r="W109" s="33">
        <v>381.07139999999998</v>
      </c>
      <c r="X109" s="33">
        <v>404.395859999999</v>
      </c>
      <c r="Y109" s="33">
        <v>403.99667999999997</v>
      </c>
      <c r="Z109" s="33">
        <v>461.81773399999997</v>
      </c>
      <c r="AA109" s="33">
        <v>463.614035</v>
      </c>
      <c r="AB109" s="33">
        <v>468.22452499999997</v>
      </c>
      <c r="AC109" s="33">
        <v>492.78356000000002</v>
      </c>
      <c r="AD109" s="33">
        <v>470.19216</v>
      </c>
      <c r="AE109" s="33">
        <v>432.179756</v>
      </c>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3">
        <v>127.37299207305</v>
      </c>
      <c r="D112" s="33">
        <v>131.51587358414992</v>
      </c>
      <c r="E112" s="33">
        <v>138.45236176865899</v>
      </c>
      <c r="F112" s="33">
        <v>148.35609801532598</v>
      </c>
      <c r="G112" s="33">
        <v>146.19219722346</v>
      </c>
      <c r="H112" s="33">
        <v>148.68734402389001</v>
      </c>
      <c r="I112" s="33">
        <v>137.39595918163488</v>
      </c>
      <c r="J112" s="33">
        <v>132.36583395494</v>
      </c>
      <c r="K112" s="33">
        <v>116.45225548788</v>
      </c>
      <c r="L112" s="33">
        <v>115.16349223503998</v>
      </c>
      <c r="M112" s="33">
        <v>112.78057859313</v>
      </c>
      <c r="N112" s="33">
        <v>114.07546924118</v>
      </c>
      <c r="O112" s="33">
        <v>115.55302741069981</v>
      </c>
      <c r="P112" s="33">
        <v>84.169090231959999</v>
      </c>
      <c r="Q112" s="33">
        <v>90.021721508599995</v>
      </c>
      <c r="R112" s="33">
        <v>92.246420336900002</v>
      </c>
      <c r="S112" s="33">
        <v>87.421836849000002</v>
      </c>
      <c r="T112" s="33">
        <v>86.984047188299996</v>
      </c>
      <c r="U112" s="33">
        <v>556.79076999999893</v>
      </c>
      <c r="V112" s="33">
        <v>532.71456999999998</v>
      </c>
      <c r="W112" s="33">
        <v>1157.3157059999999</v>
      </c>
      <c r="X112" s="33">
        <v>1155.9129800000001</v>
      </c>
      <c r="Y112" s="33">
        <v>1129.76891</v>
      </c>
      <c r="Z112" s="33">
        <v>1178.1426099999999</v>
      </c>
      <c r="AA112" s="33">
        <v>1198.1681800000001</v>
      </c>
      <c r="AB112" s="33">
        <v>1161.501906</v>
      </c>
      <c r="AC112" s="33">
        <v>1155.5382199999999</v>
      </c>
      <c r="AD112" s="33">
        <v>1126.6783800000001</v>
      </c>
      <c r="AE112" s="33">
        <v>1072.0513170000002</v>
      </c>
    </row>
    <row r="113" spans="1:31">
      <c r="A113" s="29" t="s">
        <v>133</v>
      </c>
      <c r="B113" s="29" t="s">
        <v>72</v>
      </c>
      <c r="C113" s="33">
        <v>0</v>
      </c>
      <c r="D113" s="33">
        <v>0</v>
      </c>
      <c r="E113" s="33">
        <v>6.4021000000000002E-5</v>
      </c>
      <c r="F113" s="33">
        <v>6.2382069999999897E-5</v>
      </c>
      <c r="G113" s="33">
        <v>6.1852704999999897E-5</v>
      </c>
      <c r="H113" s="33">
        <v>6.447584E-5</v>
      </c>
      <c r="I113" s="33">
        <v>6.4929204999999995E-5</v>
      </c>
      <c r="J113" s="33">
        <v>6.8559600000000007E-5</v>
      </c>
      <c r="K113" s="33">
        <v>7.052723E-5</v>
      </c>
      <c r="L113" s="33">
        <v>7.5022030000000003E-5</v>
      </c>
      <c r="M113" s="33">
        <v>7.8633259999999995E-5</v>
      </c>
      <c r="N113" s="33">
        <v>1.13738503999999E-4</v>
      </c>
      <c r="O113" s="33">
        <v>1.13149224E-4</v>
      </c>
      <c r="P113" s="33">
        <v>1.1179643E-4</v>
      </c>
      <c r="Q113" s="33">
        <v>1.5993565E-4</v>
      </c>
      <c r="R113" s="33">
        <v>1.6707473E-4</v>
      </c>
      <c r="S113" s="33">
        <v>2.3528004000000001E-4</v>
      </c>
      <c r="T113" s="33">
        <v>2.3671506E-4</v>
      </c>
      <c r="U113" s="33">
        <v>2.3558665000000001E-4</v>
      </c>
      <c r="V113" s="33">
        <v>2.3679564999999999E-4</v>
      </c>
      <c r="W113" s="33">
        <v>2.7753199999999998E-4</v>
      </c>
      <c r="X113" s="33">
        <v>2.7556006999999999E-4</v>
      </c>
      <c r="Y113" s="33">
        <v>2.7398002999999999E-4</v>
      </c>
      <c r="Z113" s="33">
        <v>3.8264735000000002E-4</v>
      </c>
      <c r="AA113" s="33">
        <v>3.8106951999999998E-4</v>
      </c>
      <c r="AB113" s="33">
        <v>3.7641357999999999E-4</v>
      </c>
      <c r="AC113" s="33">
        <v>3.808881E-4</v>
      </c>
      <c r="AD113" s="33">
        <v>3.7985717000000002E-4</v>
      </c>
      <c r="AE113" s="33">
        <v>3.83566279999999E-4</v>
      </c>
    </row>
    <row r="114" spans="1:31">
      <c r="A114" s="29" t="s">
        <v>133</v>
      </c>
      <c r="B114" s="29" t="s">
        <v>76</v>
      </c>
      <c r="C114" s="33">
        <v>7.4564233999999896</v>
      </c>
      <c r="D114" s="33">
        <v>13.591665599999898</v>
      </c>
      <c r="E114" s="33">
        <v>18.15351446</v>
      </c>
      <c r="F114" s="33">
        <v>23.111181430000002</v>
      </c>
      <c r="G114" s="33">
        <v>28.831152499999991</v>
      </c>
      <c r="H114" s="33">
        <v>34.949122199999906</v>
      </c>
      <c r="I114" s="33">
        <v>39.630234699999995</v>
      </c>
      <c r="J114" s="33">
        <v>46.516285199999999</v>
      </c>
      <c r="K114" s="33">
        <v>50.720258999999899</v>
      </c>
      <c r="L114" s="33">
        <v>59.516696000000003</v>
      </c>
      <c r="M114" s="33">
        <v>73.378546699999902</v>
      </c>
      <c r="N114" s="33">
        <v>81.681796399999996</v>
      </c>
      <c r="O114" s="33">
        <v>89.819844000000003</v>
      </c>
      <c r="P114" s="33">
        <v>91.528094999999894</v>
      </c>
      <c r="Q114" s="33">
        <v>108.23009499999991</v>
      </c>
      <c r="R114" s="33">
        <v>113.451887</v>
      </c>
      <c r="S114" s="33">
        <v>117.23427600000001</v>
      </c>
      <c r="T114" s="33">
        <v>120.370046</v>
      </c>
      <c r="U114" s="33">
        <v>112.857749</v>
      </c>
      <c r="V114" s="33">
        <v>111.0784919999999</v>
      </c>
      <c r="W114" s="33">
        <v>105.1919809999999</v>
      </c>
      <c r="X114" s="33">
        <v>113.3936749999999</v>
      </c>
      <c r="Y114" s="33">
        <v>114.384265</v>
      </c>
      <c r="Z114" s="33">
        <v>128.17752400000001</v>
      </c>
      <c r="AA114" s="33">
        <v>130.08842300000001</v>
      </c>
      <c r="AB114" s="33">
        <v>129.528751</v>
      </c>
      <c r="AC114" s="33">
        <v>131.75635500000001</v>
      </c>
      <c r="AD114" s="33">
        <v>133.933481</v>
      </c>
      <c r="AE114" s="33">
        <v>119.1291089999999</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3">
        <v>5.8732176999999997E-5</v>
      </c>
      <c r="D117" s="33">
        <v>6.0981143000000002E-5</v>
      </c>
      <c r="E117" s="33">
        <v>6.0180760000000002E-5</v>
      </c>
      <c r="F117" s="33">
        <v>6.047356E-5</v>
      </c>
      <c r="G117" s="33">
        <v>6.546019E-5</v>
      </c>
      <c r="H117" s="33">
        <v>6.8079769999999996E-5</v>
      </c>
      <c r="I117" s="33">
        <v>7.5154755999999994E-5</v>
      </c>
      <c r="J117" s="33">
        <v>8.8572869999999998E-5</v>
      </c>
      <c r="K117" s="33">
        <v>1.2490403999999901E-4</v>
      </c>
      <c r="L117" s="33">
        <v>1.3375748000000001E-4</v>
      </c>
      <c r="M117" s="33">
        <v>1.4842583999999999E-4</v>
      </c>
      <c r="N117" s="33">
        <v>1.7414252E-4</v>
      </c>
      <c r="O117" s="33">
        <v>1.7514793000000001E-4</v>
      </c>
      <c r="P117" s="33">
        <v>1.88592789999999E-4</v>
      </c>
      <c r="Q117" s="33">
        <v>2.0060322999999999E-4</v>
      </c>
      <c r="R117" s="33">
        <v>2.1760722999999901E-4</v>
      </c>
      <c r="S117" s="33">
        <v>2.3469702999999901E-4</v>
      </c>
      <c r="T117" s="33">
        <v>2.4559750000000002E-4</v>
      </c>
      <c r="U117" s="33">
        <v>3.3240038E-4</v>
      </c>
      <c r="V117" s="33">
        <v>3.3515436000000002E-4</v>
      </c>
      <c r="W117" s="33">
        <v>3.6187486999999998E-4</v>
      </c>
      <c r="X117" s="33">
        <v>3.6337830000000002E-4</v>
      </c>
      <c r="Y117" s="33">
        <v>3.7684343999999902E-4</v>
      </c>
      <c r="Z117" s="33">
        <v>3.8960154000000001E-4</v>
      </c>
      <c r="AA117" s="33">
        <v>4.0865655E-4</v>
      </c>
      <c r="AB117" s="33">
        <v>4.4142512999999998E-4</v>
      </c>
      <c r="AC117" s="33">
        <v>4.6799610000000002E-4</v>
      </c>
      <c r="AD117" s="33">
        <v>5.4291815999999999E-4</v>
      </c>
      <c r="AE117" s="33">
        <v>5.3696889999999995E-4</v>
      </c>
    </row>
    <row r="118" spans="1:31">
      <c r="A118" s="29" t="s">
        <v>134</v>
      </c>
      <c r="B118" s="29" t="s">
        <v>72</v>
      </c>
      <c r="C118" s="33">
        <v>0</v>
      </c>
      <c r="D118" s="33">
        <v>0</v>
      </c>
      <c r="E118" s="33">
        <v>1.639821999999999E-4</v>
      </c>
      <c r="F118" s="33">
        <v>1.7244070999999998E-4</v>
      </c>
      <c r="G118" s="33">
        <v>2.0149370999999989E-4</v>
      </c>
      <c r="H118" s="33">
        <v>2.1106739000000002E-4</v>
      </c>
      <c r="I118" s="33">
        <v>2.2053705E-4</v>
      </c>
      <c r="J118" s="33">
        <v>2.3201036999999901E-4</v>
      </c>
      <c r="K118" s="33">
        <v>2.4530375000000003E-4</v>
      </c>
      <c r="L118" s="33">
        <v>2.5925972000000002E-4</v>
      </c>
      <c r="M118" s="33">
        <v>2.9707846999999996E-4</v>
      </c>
      <c r="N118" s="33">
        <v>3.3118192000000001E-4</v>
      </c>
      <c r="O118" s="33">
        <v>3.3548705999999996E-4</v>
      </c>
      <c r="P118" s="33">
        <v>3.4967516999999902E-4</v>
      </c>
      <c r="Q118" s="33">
        <v>3.7248716999999998E-4</v>
      </c>
      <c r="R118" s="33">
        <v>3.9519315999999997E-4</v>
      </c>
      <c r="S118" s="33">
        <v>4.1849567999999995E-4</v>
      </c>
      <c r="T118" s="33">
        <v>4.3766756999999998E-4</v>
      </c>
      <c r="U118" s="33">
        <v>5.4261467999999996E-4</v>
      </c>
      <c r="V118" s="33">
        <v>5.4827386999999994E-4</v>
      </c>
      <c r="W118" s="33">
        <v>5.8230599999999999E-4</v>
      </c>
      <c r="X118" s="33">
        <v>5.8547150999999997E-4</v>
      </c>
      <c r="Y118" s="33">
        <v>5.9585233999999996E-4</v>
      </c>
      <c r="Z118" s="33">
        <v>6.0996269999999994E-4</v>
      </c>
      <c r="AA118" s="33">
        <v>6.3616002999999997E-4</v>
      </c>
      <c r="AB118" s="33">
        <v>6.6660321999999998E-4</v>
      </c>
      <c r="AC118" s="33">
        <v>6.9939890000000004E-4</v>
      </c>
      <c r="AD118" s="33">
        <v>7.7542759E-4</v>
      </c>
      <c r="AE118" s="33">
        <v>7.8710830000000001E-4</v>
      </c>
    </row>
    <row r="119" spans="1:31">
      <c r="A119" s="29" t="s">
        <v>134</v>
      </c>
      <c r="B119" s="29" t="s">
        <v>76</v>
      </c>
      <c r="C119" s="33">
        <v>0.17195764599999999</v>
      </c>
      <c r="D119" s="33">
        <v>0.51669631199999999</v>
      </c>
      <c r="E119" s="33">
        <v>0.33185204800000001</v>
      </c>
      <c r="F119" s="33">
        <v>0.64648653799999989</v>
      </c>
      <c r="G119" s="33">
        <v>1.0554122800000001</v>
      </c>
      <c r="H119" s="33">
        <v>1.7425653999999999</v>
      </c>
      <c r="I119" s="33">
        <v>2.0036081699999899</v>
      </c>
      <c r="J119" s="33">
        <v>2.6498778299999999</v>
      </c>
      <c r="K119" s="33">
        <v>4.0490675399999896</v>
      </c>
      <c r="L119" s="33">
        <v>5.1983713599999994</v>
      </c>
      <c r="M119" s="33">
        <v>8.5538320299999899</v>
      </c>
      <c r="N119" s="33">
        <v>10.5313803</v>
      </c>
      <c r="O119" s="33">
        <v>12.069773</v>
      </c>
      <c r="P119" s="33">
        <v>14.777673399999991</v>
      </c>
      <c r="Q119" s="33">
        <v>17.700685999999902</v>
      </c>
      <c r="R119" s="33">
        <v>21.504288299999992</v>
      </c>
      <c r="S119" s="33">
        <v>21.947291</v>
      </c>
      <c r="T119" s="33">
        <v>23.174969699999988</v>
      </c>
      <c r="U119" s="33">
        <v>24.114976199999997</v>
      </c>
      <c r="V119" s="33">
        <v>26.837642999999886</v>
      </c>
      <c r="W119" s="33">
        <v>28.495332299999998</v>
      </c>
      <c r="X119" s="33">
        <v>30.125436499999989</v>
      </c>
      <c r="Y119" s="33">
        <v>30.675150600000002</v>
      </c>
      <c r="Z119" s="33">
        <v>31.170080299999988</v>
      </c>
      <c r="AA119" s="33">
        <v>34.8809579999999</v>
      </c>
      <c r="AB119" s="33">
        <v>34.622005000000001</v>
      </c>
      <c r="AC119" s="33">
        <v>34.202275599999993</v>
      </c>
      <c r="AD119" s="33">
        <v>34.183272000000002</v>
      </c>
      <c r="AE119" s="33">
        <v>35.814345299999999</v>
      </c>
    </row>
    <row r="122" spans="1:31">
      <c r="A122" s="26" t="s">
        <v>136</v>
      </c>
    </row>
    <row r="123" spans="1:31">
      <c r="A123" s="19" t="s">
        <v>128</v>
      </c>
      <c r="B123" s="19" t="s">
        <v>129</v>
      </c>
      <c r="C123" s="19" t="s">
        <v>80</v>
      </c>
      <c r="D123" s="19" t="s">
        <v>89</v>
      </c>
      <c r="E123" s="19" t="s">
        <v>90</v>
      </c>
      <c r="F123" s="19" t="s">
        <v>91</v>
      </c>
      <c r="G123" s="19" t="s">
        <v>92</v>
      </c>
      <c r="H123" s="19" t="s">
        <v>93</v>
      </c>
      <c r="I123" s="19" t="s">
        <v>94</v>
      </c>
      <c r="J123" s="19" t="s">
        <v>95</v>
      </c>
      <c r="K123" s="19" t="s">
        <v>96</v>
      </c>
      <c r="L123" s="19" t="s">
        <v>97</v>
      </c>
      <c r="M123" s="19" t="s">
        <v>98</v>
      </c>
      <c r="N123" s="19" t="s">
        <v>99</v>
      </c>
      <c r="O123" s="19" t="s">
        <v>100</v>
      </c>
      <c r="P123" s="19" t="s">
        <v>101</v>
      </c>
      <c r="Q123" s="19" t="s">
        <v>102</v>
      </c>
      <c r="R123" s="19" t="s">
        <v>103</v>
      </c>
      <c r="S123" s="19" t="s">
        <v>104</v>
      </c>
      <c r="T123" s="19" t="s">
        <v>105</v>
      </c>
      <c r="U123" s="19" t="s">
        <v>106</v>
      </c>
      <c r="V123" s="19" t="s">
        <v>107</v>
      </c>
      <c r="W123" s="19" t="s">
        <v>108</v>
      </c>
      <c r="X123" s="19" t="s">
        <v>109</v>
      </c>
      <c r="Y123" s="19" t="s">
        <v>110</v>
      </c>
      <c r="Z123" s="19" t="s">
        <v>111</v>
      </c>
      <c r="AA123" s="19" t="s">
        <v>112</v>
      </c>
      <c r="AB123" s="19" t="s">
        <v>113</v>
      </c>
      <c r="AC123" s="19" t="s">
        <v>114</v>
      </c>
      <c r="AD123" s="19" t="s">
        <v>115</v>
      </c>
      <c r="AE123" s="19" t="s">
        <v>116</v>
      </c>
    </row>
    <row r="124" spans="1:31">
      <c r="A124" s="29" t="s">
        <v>40</v>
      </c>
      <c r="B124" s="29" t="s">
        <v>24</v>
      </c>
      <c r="C124" s="33">
        <v>17966.125063375184</v>
      </c>
      <c r="D124" s="33">
        <v>20100.679528684668</v>
      </c>
      <c r="E124" s="33">
        <v>21848.555741051081</v>
      </c>
      <c r="F124" s="33">
        <v>22765.76079416024</v>
      </c>
      <c r="G124" s="33">
        <v>23520.218968064757</v>
      </c>
      <c r="H124" s="33">
        <v>26712.904101024949</v>
      </c>
      <c r="I124" s="33">
        <v>28250.268162634398</v>
      </c>
      <c r="J124" s="33">
        <v>26710.881961195199</v>
      </c>
      <c r="K124" s="33">
        <v>28962.364347746829</v>
      </c>
      <c r="L124" s="33">
        <v>30914.224739355788</v>
      </c>
      <c r="M124" s="33">
        <v>32262.787777277921</v>
      </c>
      <c r="N124" s="33">
        <v>33604.8782657212</v>
      </c>
      <c r="O124" s="33">
        <v>33813.034091866903</v>
      </c>
      <c r="P124" s="33">
        <v>33976.882535705539</v>
      </c>
      <c r="Q124" s="33">
        <v>37696.629211420608</v>
      </c>
      <c r="R124" s="33">
        <v>38914.484877315546</v>
      </c>
      <c r="S124" s="33">
        <v>36303.367021691301</v>
      </c>
      <c r="T124" s="33">
        <v>39129.569474069081</v>
      </c>
      <c r="U124" s="33">
        <v>41710.657601468876</v>
      </c>
      <c r="V124" s="33">
        <v>43318.636333022398</v>
      </c>
      <c r="W124" s="33">
        <v>44440.875451359963</v>
      </c>
      <c r="X124" s="33">
        <v>44228.55500394621</v>
      </c>
      <c r="Y124" s="33">
        <v>43943.456202950641</v>
      </c>
      <c r="Z124" s="33">
        <v>48400.610685338484</v>
      </c>
      <c r="AA124" s="33">
        <v>49711.147597842559</v>
      </c>
      <c r="AB124" s="33">
        <v>46026.645786748006</v>
      </c>
      <c r="AC124" s="33">
        <v>49621.490173357117</v>
      </c>
      <c r="AD124" s="33">
        <v>52962.030143807147</v>
      </c>
      <c r="AE124" s="33">
        <v>54802.213391979691</v>
      </c>
    </row>
    <row r="125" spans="1:31" collapsed="1">
      <c r="A125" s="29" t="s">
        <v>40</v>
      </c>
      <c r="B125" s="29" t="s">
        <v>77</v>
      </c>
      <c r="C125" s="33">
        <v>274.29213481746189</v>
      </c>
      <c r="D125" s="33">
        <v>322.76553938901321</v>
      </c>
      <c r="E125" s="33">
        <v>377.40556858292115</v>
      </c>
      <c r="F125" s="33">
        <v>441.91603131282261</v>
      </c>
      <c r="G125" s="33">
        <v>524.74045959973205</v>
      </c>
      <c r="H125" s="33">
        <v>624.94378345179473</v>
      </c>
      <c r="I125" s="33">
        <v>702.60652088159213</v>
      </c>
      <c r="J125" s="33">
        <v>780.15031027257339</v>
      </c>
      <c r="K125" s="33">
        <v>916.50225631970079</v>
      </c>
      <c r="L125" s="33">
        <v>1062.923594562865</v>
      </c>
      <c r="M125" s="33">
        <v>1310.8182477886967</v>
      </c>
      <c r="N125" s="33">
        <v>1435.9449101296455</v>
      </c>
      <c r="O125" s="33">
        <v>1573.1611096683707</v>
      </c>
      <c r="P125" s="33">
        <v>1680.396318980871</v>
      </c>
      <c r="Q125" s="33">
        <v>1781.1329843739736</v>
      </c>
      <c r="R125" s="33">
        <v>1856.7679677806409</v>
      </c>
      <c r="S125" s="33">
        <v>1927.4610105166375</v>
      </c>
      <c r="T125" s="33">
        <v>2000.5501645185891</v>
      </c>
      <c r="U125" s="33">
        <v>2079.2953449611009</v>
      </c>
      <c r="V125" s="33">
        <v>2147.8019215422846</v>
      </c>
      <c r="W125" s="33">
        <v>2226.1602239661729</v>
      </c>
      <c r="X125" s="33">
        <v>2306.7147125573069</v>
      </c>
      <c r="Y125" s="33">
        <v>2389.4766655831868</v>
      </c>
      <c r="Z125" s="33">
        <v>2400.7435128056632</v>
      </c>
      <c r="AA125" s="33">
        <v>2416.8736578490652</v>
      </c>
      <c r="AB125" s="33">
        <v>2424.2586555470625</v>
      </c>
      <c r="AC125" s="33">
        <v>2440.1321404072587</v>
      </c>
      <c r="AD125" s="33">
        <v>2439.5699020061388</v>
      </c>
      <c r="AE125" s="33">
        <v>2438.5083142240519</v>
      </c>
    </row>
    <row r="126" spans="1:31" collapsed="1">
      <c r="A126" s="29" t="s">
        <v>40</v>
      </c>
      <c r="B126" s="29" t="s">
        <v>78</v>
      </c>
      <c r="C126" s="33">
        <v>233.04039972597315</v>
      </c>
      <c r="D126" s="33">
        <v>274.19378499633029</v>
      </c>
      <c r="E126" s="33">
        <v>320.65387735605168</v>
      </c>
      <c r="F126" s="33">
        <v>375.46934607700922</v>
      </c>
      <c r="G126" s="33">
        <v>445.71752459519973</v>
      </c>
      <c r="H126" s="33">
        <v>530.81983863925802</v>
      </c>
      <c r="I126" s="33">
        <v>596.87216022080054</v>
      </c>
      <c r="J126" s="33">
        <v>662.69923005948851</v>
      </c>
      <c r="K126" s="33">
        <v>778.51650702387019</v>
      </c>
      <c r="L126" s="33">
        <v>902.93920009279179</v>
      </c>
      <c r="M126" s="33">
        <v>1113.6428048954601</v>
      </c>
      <c r="N126" s="33">
        <v>1220.016866511761</v>
      </c>
      <c r="O126" s="33">
        <v>1336.223020293354</v>
      </c>
      <c r="P126" s="33">
        <v>1427.3179758339807</v>
      </c>
      <c r="Q126" s="33">
        <v>1512.8203302655165</v>
      </c>
      <c r="R126" s="33">
        <v>1577.4411864508374</v>
      </c>
      <c r="S126" s="33">
        <v>1637.7030253430562</v>
      </c>
      <c r="T126" s="33">
        <v>1699.3559997276002</v>
      </c>
      <c r="U126" s="33">
        <v>1766.0471968020177</v>
      </c>
      <c r="V126" s="33">
        <v>1824.6599766321131</v>
      </c>
      <c r="W126" s="33">
        <v>1891.3289675425247</v>
      </c>
      <c r="X126" s="33">
        <v>1958.7364666471387</v>
      </c>
      <c r="Y126" s="33">
        <v>2030.3463650414849</v>
      </c>
      <c r="Z126" s="33">
        <v>2039.5199693139753</v>
      </c>
      <c r="AA126" s="33">
        <v>2052.5990225424753</v>
      </c>
      <c r="AB126" s="33">
        <v>2059.133979835955</v>
      </c>
      <c r="AC126" s="33">
        <v>2073.3251320873633</v>
      </c>
      <c r="AD126" s="33">
        <v>2072.6927414932225</v>
      </c>
      <c r="AE126" s="33">
        <v>2071.1610632715201</v>
      </c>
    </row>
    <row r="128" spans="1:31">
      <c r="A128" s="19" t="s">
        <v>128</v>
      </c>
      <c r="B128" s="19" t="s">
        <v>129</v>
      </c>
      <c r="C128" s="19" t="s">
        <v>80</v>
      </c>
      <c r="D128" s="19" t="s">
        <v>89</v>
      </c>
      <c r="E128" s="19" t="s">
        <v>90</v>
      </c>
      <c r="F128" s="19" t="s">
        <v>91</v>
      </c>
      <c r="G128" s="19" t="s">
        <v>92</v>
      </c>
      <c r="H128" s="19" t="s">
        <v>93</v>
      </c>
      <c r="I128" s="19" t="s">
        <v>94</v>
      </c>
      <c r="J128" s="19" t="s">
        <v>95</v>
      </c>
      <c r="K128" s="19" t="s">
        <v>96</v>
      </c>
      <c r="L128" s="19" t="s">
        <v>97</v>
      </c>
      <c r="M128" s="19" t="s">
        <v>98</v>
      </c>
      <c r="N128" s="19" t="s">
        <v>99</v>
      </c>
      <c r="O128" s="19" t="s">
        <v>100</v>
      </c>
      <c r="P128" s="19" t="s">
        <v>101</v>
      </c>
      <c r="Q128" s="19" t="s">
        <v>102</v>
      </c>
      <c r="R128" s="19" t="s">
        <v>103</v>
      </c>
      <c r="S128" s="19" t="s">
        <v>104</v>
      </c>
      <c r="T128" s="19" t="s">
        <v>105</v>
      </c>
      <c r="U128" s="19" t="s">
        <v>106</v>
      </c>
      <c r="V128" s="19" t="s">
        <v>107</v>
      </c>
      <c r="W128" s="19" t="s">
        <v>108</v>
      </c>
      <c r="X128" s="19" t="s">
        <v>109</v>
      </c>
      <c r="Y128" s="19" t="s">
        <v>110</v>
      </c>
      <c r="Z128" s="19" t="s">
        <v>111</v>
      </c>
      <c r="AA128" s="19" t="s">
        <v>112</v>
      </c>
      <c r="AB128" s="19" t="s">
        <v>113</v>
      </c>
      <c r="AC128" s="19" t="s">
        <v>114</v>
      </c>
      <c r="AD128" s="19" t="s">
        <v>115</v>
      </c>
      <c r="AE128" s="19" t="s">
        <v>116</v>
      </c>
    </row>
    <row r="129" spans="1:31">
      <c r="A129" s="29" t="s">
        <v>130</v>
      </c>
      <c r="B129" s="29" t="s">
        <v>24</v>
      </c>
      <c r="C129" s="25">
        <v>5204.0163644035556</v>
      </c>
      <c r="D129" s="25">
        <v>5881.7329559323853</v>
      </c>
      <c r="E129" s="25">
        <v>6097.6203214993575</v>
      </c>
      <c r="F129" s="25">
        <v>6362.128422365372</v>
      </c>
      <c r="G129" s="25">
        <v>6503.666397460689</v>
      </c>
      <c r="H129" s="25">
        <v>7561.6004503787699</v>
      </c>
      <c r="I129" s="25">
        <v>7799.3332985901197</v>
      </c>
      <c r="J129" s="25">
        <v>7221.9230962379297</v>
      </c>
      <c r="K129" s="25">
        <v>7693.3553920600498</v>
      </c>
      <c r="L129" s="25">
        <v>8429.2141910026494</v>
      </c>
      <c r="M129" s="25">
        <v>9135.0771498269405</v>
      </c>
      <c r="N129" s="25">
        <v>9232.9947739396503</v>
      </c>
      <c r="O129" s="25">
        <v>9474.0929726439299</v>
      </c>
      <c r="P129" s="25">
        <v>9536.0352104847607</v>
      </c>
      <c r="Q129" s="25">
        <v>10952.210977414768</v>
      </c>
      <c r="R129" s="25">
        <v>11213.626697718659</v>
      </c>
      <c r="S129" s="25">
        <v>10409.25116656554</v>
      </c>
      <c r="T129" s="25">
        <v>11061.161299845451</v>
      </c>
      <c r="U129" s="25">
        <v>12074.425268124909</v>
      </c>
      <c r="V129" s="25">
        <v>12966.562421256851</v>
      </c>
      <c r="W129" s="25">
        <v>12905.931444146579</v>
      </c>
      <c r="X129" s="25">
        <v>13078.08817864133</v>
      </c>
      <c r="Y129" s="25">
        <v>13015.265195712531</v>
      </c>
      <c r="Z129" s="25">
        <v>14802.400829507151</v>
      </c>
      <c r="AA129" s="25">
        <v>15046.96791685021</v>
      </c>
      <c r="AB129" s="25">
        <v>13816.963495241409</v>
      </c>
      <c r="AC129" s="25">
        <v>14650.873038821461</v>
      </c>
      <c r="AD129" s="25">
        <v>15983.813710403039</v>
      </c>
      <c r="AE129" s="25">
        <v>17049.55139718857</v>
      </c>
    </row>
    <row r="130" spans="1:31">
      <c r="A130" s="29" t="s">
        <v>130</v>
      </c>
      <c r="B130" s="29" t="s">
        <v>77</v>
      </c>
      <c r="C130" s="33">
        <v>103.74372356915451</v>
      </c>
      <c r="D130" s="33">
        <v>114.240439722061</v>
      </c>
      <c r="E130" s="33">
        <v>137.92435712742801</v>
      </c>
      <c r="F130" s="33">
        <v>165.90026488018</v>
      </c>
      <c r="G130" s="33">
        <v>201.313023488998</v>
      </c>
      <c r="H130" s="33">
        <v>240.915850891113</v>
      </c>
      <c r="I130" s="33">
        <v>264.58415556907647</v>
      </c>
      <c r="J130" s="33">
        <v>289.73739634680749</v>
      </c>
      <c r="K130" s="33">
        <v>335.48614158248904</v>
      </c>
      <c r="L130" s="33">
        <v>383.00363436079004</v>
      </c>
      <c r="M130" s="33">
        <v>465.22075204417098</v>
      </c>
      <c r="N130" s="33">
        <v>500.52557754135</v>
      </c>
      <c r="O130" s="33">
        <v>543.876725046155</v>
      </c>
      <c r="P130" s="33">
        <v>577.09254762953492</v>
      </c>
      <c r="Q130" s="33">
        <v>608.91878009605</v>
      </c>
      <c r="R130" s="33">
        <v>631.88798867034507</v>
      </c>
      <c r="S130" s="33">
        <v>654.09910498285001</v>
      </c>
      <c r="T130" s="33">
        <v>675.51994481658505</v>
      </c>
      <c r="U130" s="33">
        <v>700.77837184333498</v>
      </c>
      <c r="V130" s="33">
        <v>721.10675005555004</v>
      </c>
      <c r="W130" s="33">
        <v>744.60863818644998</v>
      </c>
      <c r="X130" s="33">
        <v>768.47515194129505</v>
      </c>
      <c r="Y130" s="33">
        <v>793.55737583446501</v>
      </c>
      <c r="Z130" s="33">
        <v>797.02513593005995</v>
      </c>
      <c r="AA130" s="33">
        <v>801.42502158546006</v>
      </c>
      <c r="AB130" s="33">
        <v>803.76386625289501</v>
      </c>
      <c r="AC130" s="33">
        <v>807.36252816199999</v>
      </c>
      <c r="AD130" s="33">
        <v>807.79068505096006</v>
      </c>
      <c r="AE130" s="33">
        <v>807.15996271746997</v>
      </c>
    </row>
    <row r="131" spans="1:31">
      <c r="A131" s="29" t="s">
        <v>130</v>
      </c>
      <c r="B131" s="29" t="s">
        <v>78</v>
      </c>
      <c r="C131" s="33">
        <v>88.129268699645991</v>
      </c>
      <c r="D131" s="33">
        <v>97.021564651489001</v>
      </c>
      <c r="E131" s="33">
        <v>117.162092010498</v>
      </c>
      <c r="F131" s="33">
        <v>140.94180444908102</v>
      </c>
      <c r="G131" s="33">
        <v>170.99702905178049</v>
      </c>
      <c r="H131" s="33">
        <v>204.60765544748301</v>
      </c>
      <c r="I131" s="33">
        <v>224.74871568775151</v>
      </c>
      <c r="J131" s="33">
        <v>246.07607063865649</v>
      </c>
      <c r="K131" s="33">
        <v>284.99247991323449</v>
      </c>
      <c r="L131" s="33">
        <v>325.383812944412</v>
      </c>
      <c r="M131" s="33">
        <v>395.420777841568</v>
      </c>
      <c r="N131" s="33">
        <v>425.22314657020553</v>
      </c>
      <c r="O131" s="33">
        <v>461.79702500152547</v>
      </c>
      <c r="P131" s="33">
        <v>490.35393423843351</v>
      </c>
      <c r="Q131" s="33">
        <v>517.04638001060005</v>
      </c>
      <c r="R131" s="33">
        <v>536.82556633758497</v>
      </c>
      <c r="S131" s="33">
        <v>555.81613853454496</v>
      </c>
      <c r="T131" s="33">
        <v>574.06774980878504</v>
      </c>
      <c r="U131" s="33">
        <v>595.11757627486998</v>
      </c>
      <c r="V131" s="33">
        <v>612.76170148467997</v>
      </c>
      <c r="W131" s="33">
        <v>632.53670359039006</v>
      </c>
      <c r="X131" s="33">
        <v>652.48512977694998</v>
      </c>
      <c r="Y131" s="33">
        <v>674.52096390533006</v>
      </c>
      <c r="Z131" s="33">
        <v>677.41724882507003</v>
      </c>
      <c r="AA131" s="33">
        <v>680.36639414978004</v>
      </c>
      <c r="AB131" s="33">
        <v>682.99670392989992</v>
      </c>
      <c r="AC131" s="33">
        <v>685.990317409515</v>
      </c>
      <c r="AD131" s="33">
        <v>686.25337030887499</v>
      </c>
      <c r="AE131" s="33">
        <v>685.44892611503496</v>
      </c>
    </row>
    <row r="133" spans="1:31">
      <c r="A133" s="19" t="s">
        <v>128</v>
      </c>
      <c r="B133" s="19" t="s">
        <v>129</v>
      </c>
      <c r="C133" s="19" t="s">
        <v>80</v>
      </c>
      <c r="D133" s="19" t="s">
        <v>89</v>
      </c>
      <c r="E133" s="19" t="s">
        <v>90</v>
      </c>
      <c r="F133" s="19" t="s">
        <v>91</v>
      </c>
      <c r="G133" s="19" t="s">
        <v>92</v>
      </c>
      <c r="H133" s="19" t="s">
        <v>93</v>
      </c>
      <c r="I133" s="19" t="s">
        <v>94</v>
      </c>
      <c r="J133" s="19" t="s">
        <v>95</v>
      </c>
      <c r="K133" s="19" t="s">
        <v>96</v>
      </c>
      <c r="L133" s="19" t="s">
        <v>97</v>
      </c>
      <c r="M133" s="19" t="s">
        <v>98</v>
      </c>
      <c r="N133" s="19" t="s">
        <v>99</v>
      </c>
      <c r="O133" s="19" t="s">
        <v>100</v>
      </c>
      <c r="P133" s="19" t="s">
        <v>101</v>
      </c>
      <c r="Q133" s="19" t="s">
        <v>102</v>
      </c>
      <c r="R133" s="19" t="s">
        <v>103</v>
      </c>
      <c r="S133" s="19" t="s">
        <v>104</v>
      </c>
      <c r="T133" s="19" t="s">
        <v>105</v>
      </c>
      <c r="U133" s="19" t="s">
        <v>106</v>
      </c>
      <c r="V133" s="19" t="s">
        <v>107</v>
      </c>
      <c r="W133" s="19" t="s">
        <v>108</v>
      </c>
      <c r="X133" s="19" t="s">
        <v>109</v>
      </c>
      <c r="Y133" s="19" t="s">
        <v>110</v>
      </c>
      <c r="Z133" s="19" t="s">
        <v>111</v>
      </c>
      <c r="AA133" s="19" t="s">
        <v>112</v>
      </c>
      <c r="AB133" s="19" t="s">
        <v>113</v>
      </c>
      <c r="AC133" s="19" t="s">
        <v>114</v>
      </c>
      <c r="AD133" s="19" t="s">
        <v>115</v>
      </c>
      <c r="AE133" s="19" t="s">
        <v>116</v>
      </c>
    </row>
    <row r="134" spans="1:31">
      <c r="A134" s="29" t="s">
        <v>131</v>
      </c>
      <c r="B134" s="29" t="s">
        <v>24</v>
      </c>
      <c r="C134" s="25">
        <v>5567.3647801681027</v>
      </c>
      <c r="D134" s="25">
        <v>6252.7150515366466</v>
      </c>
      <c r="E134" s="25">
        <v>6535.0958475675361</v>
      </c>
      <c r="F134" s="25">
        <v>6564.9107870160369</v>
      </c>
      <c r="G134" s="25">
        <v>6903.5367004008858</v>
      </c>
      <c r="H134" s="25">
        <v>7623.4302732766901</v>
      </c>
      <c r="I134" s="25">
        <v>7934.36653259782</v>
      </c>
      <c r="J134" s="25">
        <v>6899.0674360226967</v>
      </c>
      <c r="K134" s="25">
        <v>7734.7975398438502</v>
      </c>
      <c r="L134" s="25">
        <v>8266.424146480309</v>
      </c>
      <c r="M134" s="25">
        <v>9020.1611288905497</v>
      </c>
      <c r="N134" s="25">
        <v>9268.2690409682109</v>
      </c>
      <c r="O134" s="25">
        <v>9263.1606952377806</v>
      </c>
      <c r="P134" s="25">
        <v>9754.2534848415999</v>
      </c>
      <c r="Q134" s="25">
        <v>10771.5054458921</v>
      </c>
      <c r="R134" s="25">
        <v>11127.70484734889</v>
      </c>
      <c r="S134" s="25">
        <v>9702.5719029807005</v>
      </c>
      <c r="T134" s="25">
        <v>10828.620654091001</v>
      </c>
      <c r="U134" s="25">
        <v>11489.880817383681</v>
      </c>
      <c r="V134" s="25">
        <v>12365.400182793981</v>
      </c>
      <c r="W134" s="25">
        <v>12482.623348748539</v>
      </c>
      <c r="X134" s="25">
        <v>12281.913796102119</v>
      </c>
      <c r="Y134" s="25">
        <v>12714.221732317299</v>
      </c>
      <c r="Z134" s="25">
        <v>13851.03457588841</v>
      </c>
      <c r="AA134" s="25">
        <v>14256.957220044111</v>
      </c>
      <c r="AB134" s="25">
        <v>12334.570720996589</v>
      </c>
      <c r="AC134" s="25">
        <v>13776.166562737901</v>
      </c>
      <c r="AD134" s="25">
        <v>14614.454780622971</v>
      </c>
      <c r="AE134" s="25">
        <v>15684.62059049882</v>
      </c>
    </row>
    <row r="135" spans="1:31">
      <c r="A135" s="29" t="s">
        <v>131</v>
      </c>
      <c r="B135" s="29" t="s">
        <v>77</v>
      </c>
      <c r="C135" s="33">
        <v>46.105890129089346</v>
      </c>
      <c r="D135" s="33">
        <v>51.289798426627996</v>
      </c>
      <c r="E135" s="33">
        <v>62.889781717300004</v>
      </c>
      <c r="F135" s="33">
        <v>76.943827347517001</v>
      </c>
      <c r="G135" s="33">
        <v>94.107948667526003</v>
      </c>
      <c r="H135" s="33">
        <v>114.33899050891399</v>
      </c>
      <c r="I135" s="33">
        <v>129.44047841191249</v>
      </c>
      <c r="J135" s="33">
        <v>144.185034614801</v>
      </c>
      <c r="K135" s="33">
        <v>167.61894687271101</v>
      </c>
      <c r="L135" s="33">
        <v>204.80059560298901</v>
      </c>
      <c r="M135" s="33">
        <v>260.29553428351852</v>
      </c>
      <c r="N135" s="33">
        <v>292.01824688911398</v>
      </c>
      <c r="O135" s="33">
        <v>328.19977596914748</v>
      </c>
      <c r="P135" s="33">
        <v>357.95186254978148</v>
      </c>
      <c r="Q135" s="33">
        <v>385.72100204372401</v>
      </c>
      <c r="R135" s="33">
        <v>407.77799359512301</v>
      </c>
      <c r="S135" s="33">
        <v>429.08943404889101</v>
      </c>
      <c r="T135" s="33">
        <v>449.0439757118225</v>
      </c>
      <c r="U135" s="33">
        <v>469.66401275396299</v>
      </c>
      <c r="V135" s="33">
        <v>492.08753450584402</v>
      </c>
      <c r="W135" s="33">
        <v>514.83544839763499</v>
      </c>
      <c r="X135" s="33">
        <v>538.00253143310499</v>
      </c>
      <c r="Y135" s="33">
        <v>561.694688825605</v>
      </c>
      <c r="Z135" s="33">
        <v>566.60501416981003</v>
      </c>
      <c r="AA135" s="33">
        <v>572.219630055425</v>
      </c>
      <c r="AB135" s="33">
        <v>576.72738189506492</v>
      </c>
      <c r="AC135" s="33">
        <v>581.92536071204995</v>
      </c>
      <c r="AD135" s="33">
        <v>583.26999734210506</v>
      </c>
      <c r="AE135" s="33">
        <v>585.63884174656494</v>
      </c>
    </row>
    <row r="136" spans="1:31">
      <c r="A136" s="29" t="s">
        <v>131</v>
      </c>
      <c r="B136" s="29" t="s">
        <v>78</v>
      </c>
      <c r="C136" s="33">
        <v>39.157200163602802</v>
      </c>
      <c r="D136" s="33">
        <v>43.575523690938951</v>
      </c>
      <c r="E136" s="33">
        <v>53.417701413631001</v>
      </c>
      <c r="F136" s="33">
        <v>65.378797556087008</v>
      </c>
      <c r="G136" s="33">
        <v>79.918573579788003</v>
      </c>
      <c r="H136" s="33">
        <v>97.095475473403496</v>
      </c>
      <c r="I136" s="33">
        <v>109.91620835781049</v>
      </c>
      <c r="J136" s="33">
        <v>122.515895420074</v>
      </c>
      <c r="K136" s="33">
        <v>142.43759643554651</v>
      </c>
      <c r="L136" s="33">
        <v>173.90882025623301</v>
      </c>
      <c r="M136" s="33">
        <v>221.11889532279952</v>
      </c>
      <c r="N136" s="33">
        <v>248.1634925518035</v>
      </c>
      <c r="O136" s="33">
        <v>278.71581577968595</v>
      </c>
      <c r="P136" s="33">
        <v>303.947362812042</v>
      </c>
      <c r="Q136" s="33">
        <v>327.61118205070449</v>
      </c>
      <c r="R136" s="33">
        <v>346.36675619506804</v>
      </c>
      <c r="S136" s="33">
        <v>364.47440850448601</v>
      </c>
      <c r="T136" s="33">
        <v>381.53449554443347</v>
      </c>
      <c r="U136" s="33">
        <v>399.00587103652947</v>
      </c>
      <c r="V136" s="33">
        <v>418.16863727188098</v>
      </c>
      <c r="W136" s="33">
        <v>437.56871479225151</v>
      </c>
      <c r="X136" s="33">
        <v>456.742569591522</v>
      </c>
      <c r="Y136" s="33">
        <v>477.24660862350453</v>
      </c>
      <c r="Z136" s="33">
        <v>481.30817297458651</v>
      </c>
      <c r="AA136" s="33">
        <v>486.31687499999998</v>
      </c>
      <c r="AB136" s="33">
        <v>489.67396982955898</v>
      </c>
      <c r="AC136" s="33">
        <v>494.6069086875915</v>
      </c>
      <c r="AD136" s="33">
        <v>495.58239173126196</v>
      </c>
      <c r="AE136" s="33">
        <v>497.32071732330297</v>
      </c>
    </row>
    <row r="138" spans="1:31">
      <c r="A138" s="19" t="s">
        <v>128</v>
      </c>
      <c r="B138" s="19" t="s">
        <v>129</v>
      </c>
      <c r="C138" s="19" t="s">
        <v>80</v>
      </c>
      <c r="D138" s="19" t="s">
        <v>89</v>
      </c>
      <c r="E138" s="19" t="s">
        <v>90</v>
      </c>
      <c r="F138" s="19" t="s">
        <v>91</v>
      </c>
      <c r="G138" s="19" t="s">
        <v>92</v>
      </c>
      <c r="H138" s="19" t="s">
        <v>93</v>
      </c>
      <c r="I138" s="19" t="s">
        <v>94</v>
      </c>
      <c r="J138" s="19" t="s">
        <v>95</v>
      </c>
      <c r="K138" s="19" t="s">
        <v>96</v>
      </c>
      <c r="L138" s="19" t="s">
        <v>97</v>
      </c>
      <c r="M138" s="19" t="s">
        <v>98</v>
      </c>
      <c r="N138" s="19" t="s">
        <v>99</v>
      </c>
      <c r="O138" s="19" t="s">
        <v>100</v>
      </c>
      <c r="P138" s="19" t="s">
        <v>101</v>
      </c>
      <c r="Q138" s="19" t="s">
        <v>102</v>
      </c>
      <c r="R138" s="19" t="s">
        <v>103</v>
      </c>
      <c r="S138" s="19" t="s">
        <v>104</v>
      </c>
      <c r="T138" s="19" t="s">
        <v>105</v>
      </c>
      <c r="U138" s="19" t="s">
        <v>106</v>
      </c>
      <c r="V138" s="19" t="s">
        <v>107</v>
      </c>
      <c r="W138" s="19" t="s">
        <v>108</v>
      </c>
      <c r="X138" s="19" t="s">
        <v>109</v>
      </c>
      <c r="Y138" s="19" t="s">
        <v>110</v>
      </c>
      <c r="Z138" s="19" t="s">
        <v>111</v>
      </c>
      <c r="AA138" s="19" t="s">
        <v>112</v>
      </c>
      <c r="AB138" s="19" t="s">
        <v>113</v>
      </c>
      <c r="AC138" s="19" t="s">
        <v>114</v>
      </c>
      <c r="AD138" s="19" t="s">
        <v>115</v>
      </c>
      <c r="AE138" s="19" t="s">
        <v>116</v>
      </c>
    </row>
    <row r="139" spans="1:31">
      <c r="A139" s="29" t="s">
        <v>132</v>
      </c>
      <c r="B139" s="29" t="s">
        <v>24</v>
      </c>
      <c r="C139" s="25">
        <v>4329.4005041480232</v>
      </c>
      <c r="D139" s="25">
        <v>4908.7952105399454</v>
      </c>
      <c r="E139" s="25">
        <v>5934.1919389792947</v>
      </c>
      <c r="F139" s="25">
        <v>6528.7695988096721</v>
      </c>
      <c r="G139" s="25">
        <v>6863.0056975854886</v>
      </c>
      <c r="H139" s="25">
        <v>8027.2366784785918</v>
      </c>
      <c r="I139" s="25">
        <v>8796.0993784604689</v>
      </c>
      <c r="J139" s="25">
        <v>8929.0801471955092</v>
      </c>
      <c r="K139" s="25">
        <v>9626.1225133886801</v>
      </c>
      <c r="L139" s="25">
        <v>10179.64035616822</v>
      </c>
      <c r="M139" s="25">
        <v>9984.4368115758607</v>
      </c>
      <c r="N139" s="25">
        <v>10760.829080698521</v>
      </c>
      <c r="O139" s="25">
        <v>10744.888688517151</v>
      </c>
      <c r="P139" s="25">
        <v>10455.004946298392</v>
      </c>
      <c r="Q139" s="25">
        <v>11440.45690354096</v>
      </c>
      <c r="R139" s="25">
        <v>11800.61312342042</v>
      </c>
      <c r="S139" s="25">
        <v>11528.25927778215</v>
      </c>
      <c r="T139" s="25">
        <v>12300.938733937681</v>
      </c>
      <c r="U139" s="25">
        <v>13053.83493765212</v>
      </c>
      <c r="V139" s="25">
        <v>12807.488083087621</v>
      </c>
      <c r="W139" s="25">
        <v>13660.681962884009</v>
      </c>
      <c r="X139" s="25">
        <v>13556.18027178227</v>
      </c>
      <c r="Y139" s="25">
        <v>13075.879151775231</v>
      </c>
      <c r="Z139" s="25">
        <v>14262.8400680779</v>
      </c>
      <c r="AA139" s="25">
        <v>14649.24570918001</v>
      </c>
      <c r="AB139" s="25">
        <v>14279.69330392839</v>
      </c>
      <c r="AC139" s="25">
        <v>15258.36953244508</v>
      </c>
      <c r="AD139" s="25">
        <v>16219.6450085332</v>
      </c>
      <c r="AE139" s="25">
        <v>15845.632355666681</v>
      </c>
    </row>
    <row r="140" spans="1:31">
      <c r="A140" s="29" t="s">
        <v>132</v>
      </c>
      <c r="B140" s="29" t="s">
        <v>77</v>
      </c>
      <c r="C140" s="33">
        <v>60.361494900226496</v>
      </c>
      <c r="D140" s="33">
        <v>72.320243375062503</v>
      </c>
      <c r="E140" s="33">
        <v>86.681847811341001</v>
      </c>
      <c r="F140" s="33">
        <v>103.65418734121299</v>
      </c>
      <c r="G140" s="33">
        <v>127.6657987732885</v>
      </c>
      <c r="H140" s="33">
        <v>157.9156370261905</v>
      </c>
      <c r="I140" s="33">
        <v>187.36083002841448</v>
      </c>
      <c r="J140" s="33">
        <v>216.0942103523015</v>
      </c>
      <c r="K140" s="33">
        <v>267.367907112002</v>
      </c>
      <c r="L140" s="33">
        <v>312.78584060065447</v>
      </c>
      <c r="M140" s="33">
        <v>390.695545523703</v>
      </c>
      <c r="N140" s="33">
        <v>438.52070919656745</v>
      </c>
      <c r="O140" s="33">
        <v>483.41096936464299</v>
      </c>
      <c r="P140" s="33">
        <v>517.67175364160505</v>
      </c>
      <c r="Q140" s="33">
        <v>549.90186324786998</v>
      </c>
      <c r="R140" s="33">
        <v>574.08388901954504</v>
      </c>
      <c r="S140" s="33">
        <v>596.42332672023508</v>
      </c>
      <c r="T140" s="33">
        <v>621.88786826753505</v>
      </c>
      <c r="U140" s="33">
        <v>649.62785507869501</v>
      </c>
      <c r="V140" s="33">
        <v>672.01441700458508</v>
      </c>
      <c r="W140" s="33">
        <v>699.03628544390006</v>
      </c>
      <c r="X140" s="33">
        <v>727.08285821961999</v>
      </c>
      <c r="Y140" s="33">
        <v>754.49915091466494</v>
      </c>
      <c r="Z140" s="33">
        <v>759.03643472098997</v>
      </c>
      <c r="AA140" s="33">
        <v>765.41792904663009</v>
      </c>
      <c r="AB140" s="33">
        <v>768.306993955135</v>
      </c>
      <c r="AC140" s="33">
        <v>774.81176727867</v>
      </c>
      <c r="AD140" s="33">
        <v>775.19145273589993</v>
      </c>
      <c r="AE140" s="33">
        <v>774.80998912703501</v>
      </c>
    </row>
    <row r="141" spans="1:31">
      <c r="A141" s="29" t="s">
        <v>132</v>
      </c>
      <c r="B141" s="29" t="s">
        <v>78</v>
      </c>
      <c r="C141" s="33">
        <v>51.3066448535915</v>
      </c>
      <c r="D141" s="33">
        <v>61.451198442458995</v>
      </c>
      <c r="E141" s="33">
        <v>73.659837475776499</v>
      </c>
      <c r="F141" s="33">
        <v>88.082971834659503</v>
      </c>
      <c r="G141" s="33">
        <v>108.470634001493</v>
      </c>
      <c r="H141" s="33">
        <v>134.1928176865575</v>
      </c>
      <c r="I141" s="33">
        <v>159.19155989211751</v>
      </c>
      <c r="J141" s="33">
        <v>183.54751978397348</v>
      </c>
      <c r="K141" s="33">
        <v>227.0259958827495</v>
      </c>
      <c r="L141" s="33">
        <v>265.68989357614498</v>
      </c>
      <c r="M141" s="33">
        <v>331.83895578479752</v>
      </c>
      <c r="N141" s="33">
        <v>372.61138215541797</v>
      </c>
      <c r="O141" s="33">
        <v>410.83125984382599</v>
      </c>
      <c r="P141" s="33">
        <v>439.66761757278402</v>
      </c>
      <c r="Q141" s="33">
        <v>467.28120572090148</v>
      </c>
      <c r="R141" s="33">
        <v>487.89141758727999</v>
      </c>
      <c r="S141" s="33">
        <v>506.91546948074995</v>
      </c>
      <c r="T141" s="33">
        <v>527.95990794944498</v>
      </c>
      <c r="U141" s="33">
        <v>551.64849860465506</v>
      </c>
      <c r="V141" s="33">
        <v>570.53880249022995</v>
      </c>
      <c r="W141" s="33">
        <v>593.98818820762494</v>
      </c>
      <c r="X141" s="33">
        <v>617.41310619926003</v>
      </c>
      <c r="Y141" s="33">
        <v>640.99210364532007</v>
      </c>
      <c r="Z141" s="33">
        <v>644.58390899753499</v>
      </c>
      <c r="AA141" s="33">
        <v>650.05554519843997</v>
      </c>
      <c r="AB141" s="33">
        <v>652.39523247003501</v>
      </c>
      <c r="AC141" s="33">
        <v>658.15531771850499</v>
      </c>
      <c r="AD141" s="33">
        <v>658.60523070907504</v>
      </c>
      <c r="AE141" s="33">
        <v>658.29534521675009</v>
      </c>
    </row>
    <row r="143" spans="1:31">
      <c r="A143" s="19" t="s">
        <v>128</v>
      </c>
      <c r="B143" s="19" t="s">
        <v>129</v>
      </c>
      <c r="C143" s="19" t="s">
        <v>80</v>
      </c>
      <c r="D143" s="19" t="s">
        <v>89</v>
      </c>
      <c r="E143" s="19" t="s">
        <v>90</v>
      </c>
      <c r="F143" s="19" t="s">
        <v>91</v>
      </c>
      <c r="G143" s="19" t="s">
        <v>92</v>
      </c>
      <c r="H143" s="19" t="s">
        <v>93</v>
      </c>
      <c r="I143" s="19" t="s">
        <v>94</v>
      </c>
      <c r="J143" s="19" t="s">
        <v>95</v>
      </c>
      <c r="K143" s="19" t="s">
        <v>96</v>
      </c>
      <c r="L143" s="19" t="s">
        <v>97</v>
      </c>
      <c r="M143" s="19" t="s">
        <v>98</v>
      </c>
      <c r="N143" s="19" t="s">
        <v>99</v>
      </c>
      <c r="O143" s="19" t="s">
        <v>100</v>
      </c>
      <c r="P143" s="19" t="s">
        <v>101</v>
      </c>
      <c r="Q143" s="19" t="s">
        <v>102</v>
      </c>
      <c r="R143" s="19" t="s">
        <v>103</v>
      </c>
      <c r="S143" s="19" t="s">
        <v>104</v>
      </c>
      <c r="T143" s="19" t="s">
        <v>105</v>
      </c>
      <c r="U143" s="19" t="s">
        <v>106</v>
      </c>
      <c r="V143" s="19" t="s">
        <v>107</v>
      </c>
      <c r="W143" s="19" t="s">
        <v>108</v>
      </c>
      <c r="X143" s="19" t="s">
        <v>109</v>
      </c>
      <c r="Y143" s="19" t="s">
        <v>110</v>
      </c>
      <c r="Z143" s="19" t="s">
        <v>111</v>
      </c>
      <c r="AA143" s="19" t="s">
        <v>112</v>
      </c>
      <c r="AB143" s="19" t="s">
        <v>113</v>
      </c>
      <c r="AC143" s="19" t="s">
        <v>114</v>
      </c>
      <c r="AD143" s="19" t="s">
        <v>115</v>
      </c>
      <c r="AE143" s="19" t="s">
        <v>116</v>
      </c>
    </row>
    <row r="144" spans="1:31">
      <c r="A144" s="29" t="s">
        <v>133</v>
      </c>
      <c r="B144" s="29" t="s">
        <v>24</v>
      </c>
      <c r="C144" s="25">
        <v>2623.5452359171313</v>
      </c>
      <c r="D144" s="25">
        <v>2798.1477668906159</v>
      </c>
      <c r="E144" s="25">
        <v>2996.8814511672731</v>
      </c>
      <c r="F144" s="25">
        <v>3008.3833572973863</v>
      </c>
      <c r="G144" s="25">
        <v>2949.0754802809438</v>
      </c>
      <c r="H144" s="25">
        <v>3160.1857366147278</v>
      </c>
      <c r="I144" s="25">
        <v>3360.8341703059659</v>
      </c>
      <c r="J144" s="25">
        <v>3300.463996339839</v>
      </c>
      <c r="K144" s="25">
        <v>3533.7408493067269</v>
      </c>
      <c r="L144" s="25">
        <v>3645.3258054173948</v>
      </c>
      <c r="M144" s="25">
        <v>3718.3325066146031</v>
      </c>
      <c r="N144" s="25">
        <v>3905.458895445196</v>
      </c>
      <c r="O144" s="25">
        <v>3875.3562605586121</v>
      </c>
      <c r="P144" s="25">
        <v>3779.464328219678</v>
      </c>
      <c r="Q144" s="25">
        <v>4028.9272569281384</v>
      </c>
      <c r="R144" s="25">
        <v>4246.1349106342295</v>
      </c>
      <c r="S144" s="25">
        <v>4126.3156933502596</v>
      </c>
      <c r="T144" s="25">
        <v>4379.7080439660804</v>
      </c>
      <c r="U144" s="25">
        <v>4502.8278019530499</v>
      </c>
      <c r="V144" s="25">
        <v>4576.0415382380797</v>
      </c>
      <c r="W144" s="25">
        <v>4756.5855560100399</v>
      </c>
      <c r="X144" s="25">
        <v>4662.40553163</v>
      </c>
      <c r="Y144" s="25">
        <v>4501.1597708139598</v>
      </c>
      <c r="Z144" s="25">
        <v>4782.4214016851301</v>
      </c>
      <c r="AA144" s="25">
        <v>5031.6477666343599</v>
      </c>
      <c r="AB144" s="25">
        <v>4870.1344042339006</v>
      </c>
      <c r="AC144" s="25">
        <v>5185.5389204543098</v>
      </c>
      <c r="AD144" s="25">
        <v>5354.2665904202604</v>
      </c>
      <c r="AE144" s="25">
        <v>5426.7292303408003</v>
      </c>
    </row>
    <row r="145" spans="1:31">
      <c r="A145" s="29" t="s">
        <v>133</v>
      </c>
      <c r="B145" s="29" t="s">
        <v>77</v>
      </c>
      <c r="C145" s="33">
        <v>56.735401081919505</v>
      </c>
      <c r="D145" s="33">
        <v>76.760957679032998</v>
      </c>
      <c r="E145" s="33">
        <v>80.336397202253011</v>
      </c>
      <c r="F145" s="33">
        <v>83.77517680597299</v>
      </c>
      <c r="G145" s="33">
        <v>87.4369384784695</v>
      </c>
      <c r="H145" s="33">
        <v>94.393830517411004</v>
      </c>
      <c r="I145" s="33">
        <v>101.22300673103301</v>
      </c>
      <c r="J145" s="33">
        <v>107.734993650734</v>
      </c>
      <c r="K145" s="33">
        <v>120.7804110527035</v>
      </c>
      <c r="L145" s="33">
        <v>134.14774963712648</v>
      </c>
      <c r="M145" s="33">
        <v>160.92800517952401</v>
      </c>
      <c r="N145" s="33">
        <v>168.86992278051349</v>
      </c>
      <c r="O145" s="33">
        <v>178.895563654184</v>
      </c>
      <c r="P145" s="33">
        <v>186.81020535659749</v>
      </c>
      <c r="Q145" s="33">
        <v>193.69299778652152</v>
      </c>
      <c r="R145" s="33">
        <v>198.5959611163135</v>
      </c>
      <c r="S145" s="33">
        <v>201.83999430489499</v>
      </c>
      <c r="T145" s="33">
        <v>206.63330045509301</v>
      </c>
      <c r="U145" s="33">
        <v>210.45005520743101</v>
      </c>
      <c r="V145" s="33">
        <v>212.78986932742549</v>
      </c>
      <c r="W145" s="33">
        <v>216.72619612789151</v>
      </c>
      <c r="X145" s="33">
        <v>220.94628909730901</v>
      </c>
      <c r="Y145" s="33">
        <v>226.20156468015901</v>
      </c>
      <c r="Z145" s="33">
        <v>224.80235239937898</v>
      </c>
      <c r="AA145" s="33">
        <v>224.568797421455</v>
      </c>
      <c r="AB145" s="33">
        <v>222.36576342201201</v>
      </c>
      <c r="AC145" s="33">
        <v>222.96248506641351</v>
      </c>
      <c r="AD145" s="33">
        <v>220.68549662637699</v>
      </c>
      <c r="AE145" s="33">
        <v>218.57769568657849</v>
      </c>
    </row>
    <row r="146" spans="1:31">
      <c r="A146" s="29" t="s">
        <v>133</v>
      </c>
      <c r="B146" s="29" t="s">
        <v>78</v>
      </c>
      <c r="C146" s="33">
        <v>48.207610889911649</v>
      </c>
      <c r="D146" s="33">
        <v>65.215973059296502</v>
      </c>
      <c r="E146" s="33">
        <v>68.281726707458489</v>
      </c>
      <c r="F146" s="33">
        <v>71.177472268938999</v>
      </c>
      <c r="G146" s="33">
        <v>74.249787825584008</v>
      </c>
      <c r="H146" s="33">
        <v>80.157815407752494</v>
      </c>
      <c r="I146" s="33">
        <v>86.026891168117487</v>
      </c>
      <c r="J146" s="33">
        <v>91.522718880235999</v>
      </c>
      <c r="K146" s="33">
        <v>102.62078503608701</v>
      </c>
      <c r="L146" s="33">
        <v>114.0144989147185</v>
      </c>
      <c r="M146" s="33">
        <v>136.64069033610801</v>
      </c>
      <c r="N146" s="33">
        <v>143.42843630981397</v>
      </c>
      <c r="O146" s="33">
        <v>151.93446887207</v>
      </c>
      <c r="P146" s="33">
        <v>158.635736095428</v>
      </c>
      <c r="Q146" s="33">
        <v>164.4393369045255</v>
      </c>
      <c r="R146" s="33">
        <v>168.60893116462199</v>
      </c>
      <c r="S146" s="33">
        <v>171.39228346300098</v>
      </c>
      <c r="T146" s="33">
        <v>175.47959601593001</v>
      </c>
      <c r="U146" s="33">
        <v>178.81720095062249</v>
      </c>
      <c r="V146" s="33">
        <v>180.85860993146849</v>
      </c>
      <c r="W146" s="33">
        <v>183.981905306816</v>
      </c>
      <c r="X146" s="33">
        <v>187.745904390335</v>
      </c>
      <c r="Y146" s="33">
        <v>192.10204890727951</v>
      </c>
      <c r="Z146" s="33">
        <v>190.976062203884</v>
      </c>
      <c r="AA146" s="33">
        <v>190.61556316709502</v>
      </c>
      <c r="AB146" s="33">
        <v>188.96502816009502</v>
      </c>
      <c r="AC146" s="33">
        <v>189.485049544334</v>
      </c>
      <c r="AD146" s="33">
        <v>187.53191263103452</v>
      </c>
      <c r="AE146" s="33">
        <v>185.66234979820248</v>
      </c>
    </row>
    <row r="148" spans="1:31">
      <c r="A148" s="19" t="s">
        <v>128</v>
      </c>
      <c r="B148" s="19" t="s">
        <v>129</v>
      </c>
      <c r="C148" s="19" t="s">
        <v>80</v>
      </c>
      <c r="D148" s="19" t="s">
        <v>89</v>
      </c>
      <c r="E148" s="19" t="s">
        <v>90</v>
      </c>
      <c r="F148" s="19" t="s">
        <v>91</v>
      </c>
      <c r="G148" s="19" t="s">
        <v>92</v>
      </c>
      <c r="H148" s="19" t="s">
        <v>93</v>
      </c>
      <c r="I148" s="19" t="s">
        <v>94</v>
      </c>
      <c r="J148" s="19" t="s">
        <v>95</v>
      </c>
      <c r="K148" s="19" t="s">
        <v>96</v>
      </c>
      <c r="L148" s="19" t="s">
        <v>97</v>
      </c>
      <c r="M148" s="19" t="s">
        <v>98</v>
      </c>
      <c r="N148" s="19" t="s">
        <v>99</v>
      </c>
      <c r="O148" s="19" t="s">
        <v>100</v>
      </c>
      <c r="P148" s="19" t="s">
        <v>101</v>
      </c>
      <c r="Q148" s="19" t="s">
        <v>102</v>
      </c>
      <c r="R148" s="19" t="s">
        <v>103</v>
      </c>
      <c r="S148" s="19" t="s">
        <v>104</v>
      </c>
      <c r="T148" s="19" t="s">
        <v>105</v>
      </c>
      <c r="U148" s="19" t="s">
        <v>106</v>
      </c>
      <c r="V148" s="19" t="s">
        <v>107</v>
      </c>
      <c r="W148" s="19" t="s">
        <v>108</v>
      </c>
      <c r="X148" s="19" t="s">
        <v>109</v>
      </c>
      <c r="Y148" s="19" t="s">
        <v>110</v>
      </c>
      <c r="Z148" s="19" t="s">
        <v>111</v>
      </c>
      <c r="AA148" s="19" t="s">
        <v>112</v>
      </c>
      <c r="AB148" s="19" t="s">
        <v>113</v>
      </c>
      <c r="AC148" s="19" t="s">
        <v>114</v>
      </c>
      <c r="AD148" s="19" t="s">
        <v>115</v>
      </c>
      <c r="AE148" s="19" t="s">
        <v>116</v>
      </c>
    </row>
    <row r="149" spans="1:31">
      <c r="A149" s="29" t="s">
        <v>134</v>
      </c>
      <c r="B149" s="29" t="s">
        <v>24</v>
      </c>
      <c r="C149" s="25">
        <v>241.79817873837229</v>
      </c>
      <c r="D149" s="25">
        <v>259.28854378507316</v>
      </c>
      <c r="E149" s="25">
        <v>284.76618183761872</v>
      </c>
      <c r="F149" s="25">
        <v>301.56862867177608</v>
      </c>
      <c r="G149" s="25">
        <v>300.93469233675029</v>
      </c>
      <c r="H149" s="25">
        <v>340.45096227617108</v>
      </c>
      <c r="I149" s="25">
        <v>359.63478268002149</v>
      </c>
      <c r="J149" s="25">
        <v>360.3472853992248</v>
      </c>
      <c r="K149" s="25">
        <v>374.3480531475231</v>
      </c>
      <c r="L149" s="25">
        <v>393.62024028721072</v>
      </c>
      <c r="M149" s="25">
        <v>404.78018036997025</v>
      </c>
      <c r="N149" s="25">
        <v>437.3264746696247</v>
      </c>
      <c r="O149" s="25">
        <v>455.53547490942287</v>
      </c>
      <c r="P149" s="25">
        <v>452.12456586110665</v>
      </c>
      <c r="Q149" s="25">
        <v>503.52862764464118</v>
      </c>
      <c r="R149" s="25">
        <v>526.40529819333881</v>
      </c>
      <c r="S149" s="25">
        <v>536.96898101264901</v>
      </c>
      <c r="T149" s="25">
        <v>559.14074222887632</v>
      </c>
      <c r="U149" s="25">
        <v>589.68877635512104</v>
      </c>
      <c r="V149" s="25">
        <v>603.14410764586819</v>
      </c>
      <c r="W149" s="25">
        <v>635.053139570795</v>
      </c>
      <c r="X149" s="25">
        <v>649.96722579048901</v>
      </c>
      <c r="Y149" s="25">
        <v>636.93035233162095</v>
      </c>
      <c r="Z149" s="25">
        <v>701.91381017989102</v>
      </c>
      <c r="AA149" s="25">
        <v>726.32898513385999</v>
      </c>
      <c r="AB149" s="25">
        <v>725.28386234771301</v>
      </c>
      <c r="AC149" s="25">
        <v>750.54211889836802</v>
      </c>
      <c r="AD149" s="25">
        <v>789.85005382767997</v>
      </c>
      <c r="AE149" s="25">
        <v>795.67981828481402</v>
      </c>
    </row>
    <row r="150" spans="1:31">
      <c r="A150" s="29" t="s">
        <v>134</v>
      </c>
      <c r="B150" s="29" t="s">
        <v>77</v>
      </c>
      <c r="C150" s="33">
        <v>7.3456251370720498</v>
      </c>
      <c r="D150" s="33">
        <v>8.1541001862287494</v>
      </c>
      <c r="E150" s="33">
        <v>9.5731847245991002</v>
      </c>
      <c r="F150" s="33">
        <v>11.6425749379396</v>
      </c>
      <c r="G150" s="33">
        <v>14.216750191450101</v>
      </c>
      <c r="H150" s="33">
        <v>17.3794745081663</v>
      </c>
      <c r="I150" s="33">
        <v>19.998050141155701</v>
      </c>
      <c r="J150" s="33">
        <v>22.398675307929501</v>
      </c>
      <c r="K150" s="33">
        <v>25.248849699795198</v>
      </c>
      <c r="L150" s="33">
        <v>28.185774361304897</v>
      </c>
      <c r="M150" s="33">
        <v>33.67841075778005</v>
      </c>
      <c r="N150" s="33">
        <v>36.010453722100699</v>
      </c>
      <c r="O150" s="33">
        <v>38.778075634241098</v>
      </c>
      <c r="P150" s="33">
        <v>40.869949803352348</v>
      </c>
      <c r="Q150" s="33">
        <v>42.898341199807803</v>
      </c>
      <c r="R150" s="33">
        <v>44.422135379314398</v>
      </c>
      <c r="S150" s="33">
        <v>46.009150459766353</v>
      </c>
      <c r="T150" s="33">
        <v>47.465075267553303</v>
      </c>
      <c r="U150" s="33">
        <v>48.775050077676752</v>
      </c>
      <c r="V150" s="33">
        <v>49.803350648879999</v>
      </c>
      <c r="W150" s="33">
        <v>50.953655810296496</v>
      </c>
      <c r="X150" s="33">
        <v>52.207881865978003</v>
      </c>
      <c r="Y150" s="33">
        <v>53.523885328292501</v>
      </c>
      <c r="Z150" s="33">
        <v>53.2745755854245</v>
      </c>
      <c r="AA150" s="33">
        <v>53.242279740095</v>
      </c>
      <c r="AB150" s="33">
        <v>53.094650021954997</v>
      </c>
      <c r="AC150" s="33">
        <v>53.069999188125003</v>
      </c>
      <c r="AD150" s="33">
        <v>52.632270250796999</v>
      </c>
      <c r="AE150" s="33">
        <v>52.321824946403503</v>
      </c>
    </row>
    <row r="151" spans="1:31">
      <c r="A151" s="29" t="s">
        <v>134</v>
      </c>
      <c r="B151" s="29" t="s">
        <v>78</v>
      </c>
      <c r="C151" s="33">
        <v>6.2396751192211992</v>
      </c>
      <c r="D151" s="33">
        <v>6.9295251521468</v>
      </c>
      <c r="E151" s="33">
        <v>8.1325197486876988</v>
      </c>
      <c r="F151" s="33">
        <v>9.8882999682425989</v>
      </c>
      <c r="G151" s="33">
        <v>12.081500136554199</v>
      </c>
      <c r="H151" s="33">
        <v>14.766074624061551</v>
      </c>
      <c r="I151" s="33">
        <v>16.988785115003548</v>
      </c>
      <c r="J151" s="33">
        <v>19.037025336548648</v>
      </c>
      <c r="K151" s="33">
        <v>21.439649756252752</v>
      </c>
      <c r="L151" s="33">
        <v>23.94217440128325</v>
      </c>
      <c r="M151" s="33">
        <v>28.62348561018705</v>
      </c>
      <c r="N151" s="33">
        <v>30.590408924520002</v>
      </c>
      <c r="O151" s="33">
        <v>32.9444507962465</v>
      </c>
      <c r="P151" s="33">
        <v>34.713325115293252</v>
      </c>
      <c r="Q151" s="33">
        <v>36.4422255787849</v>
      </c>
      <c r="R151" s="33">
        <v>37.748515166282644</v>
      </c>
      <c r="S151" s="33">
        <v>39.104725360274301</v>
      </c>
      <c r="T151" s="33">
        <v>40.314250409007052</v>
      </c>
      <c r="U151" s="33">
        <v>41.458049935340853</v>
      </c>
      <c r="V151" s="33">
        <v>42.332225453853603</v>
      </c>
      <c r="W151" s="33">
        <v>43.253455645442003</v>
      </c>
      <c r="X151" s="33">
        <v>44.349756689071647</v>
      </c>
      <c r="Y151" s="33">
        <v>45.484639960050544</v>
      </c>
      <c r="Z151" s="33">
        <v>45.234576312899556</v>
      </c>
      <c r="AA151" s="33">
        <v>45.244645027160601</v>
      </c>
      <c r="AB151" s="33">
        <v>45.103045446366053</v>
      </c>
      <c r="AC151" s="33">
        <v>45.087538727417552</v>
      </c>
      <c r="AD151" s="33">
        <v>44.719836112976054</v>
      </c>
      <c r="AE151" s="33">
        <v>44.433724818229656</v>
      </c>
    </row>
  </sheetData>
  <sheetProtection algorithmName="SHA-512" hashValue="luSGEbtt0DKMnaDkevUc2ULB0s7OjzNLr6Fl9dIyS48QFg/C7l9SrKH7Jz3KMnFjNh8IhbtXTnrSXB1sDSWfKw==" saltValue="7X0uoxVTjn4riYqAoycfvQ==" spinCount="100000" sheet="1" objects="1" scenarios="1"/>
  <mergeCells count="6">
    <mergeCell ref="A17:B17"/>
    <mergeCell ref="A31:B31"/>
    <mergeCell ref="A45:B45"/>
    <mergeCell ref="A59:B59"/>
    <mergeCell ref="A73:B73"/>
    <mergeCell ref="A87:B87"/>
  </mergeCells>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4">
    <tabColor rgb="FF188736"/>
  </sheetPr>
  <dimension ref="A1:AI151"/>
  <sheetViews>
    <sheetView zoomScale="85" zoomScaleNormal="85" workbookViewId="0"/>
  </sheetViews>
  <sheetFormatPr defaultColWidth="9.140625" defaultRowHeight="15"/>
  <cols>
    <col min="1" max="1" width="16" style="13" customWidth="1"/>
    <col min="2" max="2" width="30.5703125" style="13" customWidth="1"/>
    <col min="3" max="32" width="9.42578125" style="13" customWidth="1"/>
    <col min="33" max="33" width="11.5703125" style="13" bestFit="1" customWidth="1"/>
    <col min="34" max="16384" width="9.140625" style="13"/>
  </cols>
  <sheetData>
    <row r="1" spans="1:35" s="28" customFormat="1" ht="23.25" customHeight="1">
      <c r="A1" s="27" t="s">
        <v>139</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5" s="28" customFormat="1">
      <c r="A2" s="28" t="s">
        <v>140</v>
      </c>
    </row>
    <row r="3" spans="1:35" s="28" customFormat="1"/>
    <row r="4" spans="1:35">
      <c r="A4" s="18" t="s">
        <v>127</v>
      </c>
      <c r="B4" s="1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5">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5">
      <c r="A6" s="29" t="s">
        <v>40</v>
      </c>
      <c r="B6" s="29" t="s">
        <v>64</v>
      </c>
      <c r="C6" s="33">
        <v>18366</v>
      </c>
      <c r="D6" s="33">
        <v>17891</v>
      </c>
      <c r="E6" s="33">
        <v>16416</v>
      </c>
      <c r="F6" s="33">
        <v>13857.040811669191</v>
      </c>
      <c r="G6" s="33">
        <v>11869.708034004179</v>
      </c>
      <c r="H6" s="33">
        <v>11103.158654563349</v>
      </c>
      <c r="I6" s="33">
        <v>10882.81221872574</v>
      </c>
      <c r="J6" s="33">
        <v>10182.81224867703</v>
      </c>
      <c r="K6" s="33">
        <v>8503.89407850114</v>
      </c>
      <c r="L6" s="33">
        <v>8221.8634143725994</v>
      </c>
      <c r="M6" s="33">
        <v>8219.2949382382085</v>
      </c>
      <c r="N6" s="33">
        <v>7634.8238030952289</v>
      </c>
      <c r="O6" s="33">
        <v>7634.8238027786392</v>
      </c>
      <c r="P6" s="33">
        <v>7634.823803349399</v>
      </c>
      <c r="Q6" s="33">
        <v>6882.155029999999</v>
      </c>
      <c r="R6" s="33">
        <v>6395.9999099999995</v>
      </c>
      <c r="S6" s="33">
        <v>5246</v>
      </c>
      <c r="T6" s="33">
        <v>5246</v>
      </c>
      <c r="U6" s="33">
        <v>5246</v>
      </c>
      <c r="V6" s="33">
        <v>5246</v>
      </c>
      <c r="W6" s="33">
        <v>5246</v>
      </c>
      <c r="X6" s="33">
        <v>3152</v>
      </c>
      <c r="Y6" s="33">
        <v>2787</v>
      </c>
      <c r="Z6" s="33">
        <v>2422</v>
      </c>
      <c r="AA6" s="33">
        <v>2057</v>
      </c>
      <c r="AB6" s="33">
        <v>1692</v>
      </c>
      <c r="AC6" s="33">
        <v>1692</v>
      </c>
      <c r="AD6" s="33">
        <v>1692</v>
      </c>
      <c r="AE6" s="33">
        <v>1692</v>
      </c>
    </row>
    <row r="7" spans="1:35">
      <c r="A7" s="29" t="s">
        <v>40</v>
      </c>
      <c r="B7" s="29" t="s">
        <v>71</v>
      </c>
      <c r="C7" s="33">
        <v>4790</v>
      </c>
      <c r="D7" s="33">
        <v>4790</v>
      </c>
      <c r="E7" s="33">
        <v>4790</v>
      </c>
      <c r="F7" s="33">
        <v>3764.40823841474</v>
      </c>
      <c r="G7" s="33">
        <v>3724.7341676771998</v>
      </c>
      <c r="H7" s="33">
        <v>3507.1917407471806</v>
      </c>
      <c r="I7" s="33">
        <v>3507.1917407891701</v>
      </c>
      <c r="J7" s="33">
        <v>3507.1917407261003</v>
      </c>
      <c r="K7" s="33">
        <v>3488.6695412797699</v>
      </c>
      <c r="L7" s="33">
        <v>3340.00110008312</v>
      </c>
      <c r="M7" s="33">
        <v>3340.0001031493498</v>
      </c>
      <c r="N7" s="33">
        <v>3340</v>
      </c>
      <c r="O7" s="33">
        <v>3340</v>
      </c>
      <c r="P7" s="33">
        <v>3340</v>
      </c>
      <c r="Q7" s="33">
        <v>3340</v>
      </c>
      <c r="R7" s="33">
        <v>3340</v>
      </c>
      <c r="S7" s="33">
        <v>3340</v>
      </c>
      <c r="T7" s="33">
        <v>3340</v>
      </c>
      <c r="U7" s="33">
        <v>3340</v>
      </c>
      <c r="V7" s="33">
        <v>3340</v>
      </c>
      <c r="W7" s="33">
        <v>3340</v>
      </c>
      <c r="X7" s="33">
        <v>3340</v>
      </c>
      <c r="Y7" s="33">
        <v>3340</v>
      </c>
      <c r="Z7" s="33">
        <v>3340</v>
      </c>
      <c r="AA7" s="33">
        <v>3340</v>
      </c>
      <c r="AB7" s="33">
        <v>3340</v>
      </c>
      <c r="AC7" s="33">
        <v>2225</v>
      </c>
      <c r="AD7" s="33">
        <v>0</v>
      </c>
      <c r="AE7" s="33">
        <v>0</v>
      </c>
    </row>
    <row r="8" spans="1:35">
      <c r="A8" s="29" t="s">
        <v>40</v>
      </c>
      <c r="B8" s="29" t="s">
        <v>20</v>
      </c>
      <c r="C8" s="33">
        <v>3054.8999938964839</v>
      </c>
      <c r="D8" s="33">
        <v>3054.8999938964839</v>
      </c>
      <c r="E8" s="33">
        <v>2874.8999938964839</v>
      </c>
      <c r="F8" s="33">
        <v>2874.8999938964839</v>
      </c>
      <c r="G8" s="33">
        <v>2874.8999938964839</v>
      </c>
      <c r="H8" s="33">
        <v>2874.8999938964839</v>
      </c>
      <c r="I8" s="33">
        <v>2874.8999938964839</v>
      </c>
      <c r="J8" s="33">
        <v>2874.8999938964839</v>
      </c>
      <c r="K8" s="33">
        <v>2874.8999938964839</v>
      </c>
      <c r="L8" s="33">
        <v>2874.8999938964839</v>
      </c>
      <c r="M8" s="33">
        <v>2874.8999938964839</v>
      </c>
      <c r="N8" s="33">
        <v>2874.8999938964839</v>
      </c>
      <c r="O8" s="33">
        <v>2874.8999938964839</v>
      </c>
      <c r="P8" s="33">
        <v>2874.8999938964839</v>
      </c>
      <c r="Q8" s="33">
        <v>2874.8999938964839</v>
      </c>
      <c r="R8" s="33">
        <v>2489.8999938964839</v>
      </c>
      <c r="S8" s="33">
        <v>1960.8999938964839</v>
      </c>
      <c r="T8" s="33">
        <v>1960.8999938964839</v>
      </c>
      <c r="U8" s="33">
        <v>1817.5</v>
      </c>
      <c r="V8" s="33">
        <v>1817.5</v>
      </c>
      <c r="W8" s="33">
        <v>1817.5</v>
      </c>
      <c r="X8" s="33">
        <v>1817.5</v>
      </c>
      <c r="Y8" s="33">
        <v>1377.5</v>
      </c>
      <c r="Z8" s="33">
        <v>1192.5</v>
      </c>
      <c r="AA8" s="33">
        <v>548</v>
      </c>
      <c r="AB8" s="33">
        <v>388</v>
      </c>
      <c r="AC8" s="33">
        <v>388</v>
      </c>
      <c r="AD8" s="33">
        <v>388</v>
      </c>
      <c r="AE8" s="33">
        <v>388</v>
      </c>
    </row>
    <row r="9" spans="1:35">
      <c r="A9" s="29" t="s">
        <v>40</v>
      </c>
      <c r="B9" s="29" t="s">
        <v>32</v>
      </c>
      <c r="C9" s="33">
        <v>1384</v>
      </c>
      <c r="D9" s="33">
        <v>1384</v>
      </c>
      <c r="E9" s="33">
        <v>1384</v>
      </c>
      <c r="F9" s="33">
        <v>1384</v>
      </c>
      <c r="G9" s="33">
        <v>1384</v>
      </c>
      <c r="H9" s="33">
        <v>1384</v>
      </c>
      <c r="I9" s="33">
        <v>1384</v>
      </c>
      <c r="J9" s="33">
        <v>1384</v>
      </c>
      <c r="K9" s="33">
        <v>1384</v>
      </c>
      <c r="L9" s="33">
        <v>1384</v>
      </c>
      <c r="M9" s="33">
        <v>1384</v>
      </c>
      <c r="N9" s="33">
        <v>1384</v>
      </c>
      <c r="O9" s="33">
        <v>1384</v>
      </c>
      <c r="P9" s="33">
        <v>1384</v>
      </c>
      <c r="Q9" s="33">
        <v>584</v>
      </c>
      <c r="R9" s="33">
        <v>584</v>
      </c>
      <c r="S9" s="33">
        <v>584</v>
      </c>
      <c r="T9" s="33">
        <v>584</v>
      </c>
      <c r="U9" s="33">
        <v>84</v>
      </c>
      <c r="V9" s="33">
        <v>84</v>
      </c>
      <c r="W9" s="33">
        <v>84</v>
      </c>
      <c r="X9" s="33">
        <v>84</v>
      </c>
      <c r="Y9" s="33">
        <v>84</v>
      </c>
      <c r="Z9" s="33">
        <v>84</v>
      </c>
      <c r="AA9" s="33">
        <v>84</v>
      </c>
      <c r="AB9" s="33">
        <v>0</v>
      </c>
      <c r="AC9" s="33">
        <v>0</v>
      </c>
      <c r="AD9" s="33">
        <v>0</v>
      </c>
      <c r="AE9" s="33">
        <v>0</v>
      </c>
    </row>
    <row r="10" spans="1:35">
      <c r="A10" s="29" t="s">
        <v>40</v>
      </c>
      <c r="B10" s="29" t="s">
        <v>66</v>
      </c>
      <c r="C10" s="33">
        <v>6863.139991760253</v>
      </c>
      <c r="D10" s="33">
        <v>6863.139991760253</v>
      </c>
      <c r="E10" s="33">
        <v>6863.139991760253</v>
      </c>
      <c r="F10" s="33">
        <v>6863.139991760253</v>
      </c>
      <c r="G10" s="33">
        <v>6863.139991760253</v>
      </c>
      <c r="H10" s="33">
        <v>6863.139991760253</v>
      </c>
      <c r="I10" s="33">
        <v>6863.139991760253</v>
      </c>
      <c r="J10" s="33">
        <v>6863.139991760253</v>
      </c>
      <c r="K10" s="33">
        <v>6863.139991760253</v>
      </c>
      <c r="L10" s="33">
        <v>6480.639991760253</v>
      </c>
      <c r="M10" s="33">
        <v>6480.639991760253</v>
      </c>
      <c r="N10" s="33">
        <v>6211.2999954223633</v>
      </c>
      <c r="O10" s="33">
        <v>5749.2999954223633</v>
      </c>
      <c r="P10" s="33">
        <v>5632.2999954223633</v>
      </c>
      <c r="Q10" s="33">
        <v>5502.2999954223633</v>
      </c>
      <c r="R10" s="33">
        <v>5502.2999954223633</v>
      </c>
      <c r="S10" s="33">
        <v>5502.3002410114623</v>
      </c>
      <c r="T10" s="33">
        <v>5502.3002410472836</v>
      </c>
      <c r="U10" s="33">
        <v>6078.674281599202</v>
      </c>
      <c r="V10" s="33">
        <v>5958.6742816494325</v>
      </c>
      <c r="W10" s="33">
        <v>6131.3839405113031</v>
      </c>
      <c r="X10" s="33">
        <v>6037.3844752640725</v>
      </c>
      <c r="Y10" s="33">
        <v>6107.5471753830025</v>
      </c>
      <c r="Z10" s="33">
        <v>6046.2163458174628</v>
      </c>
      <c r="AA10" s="33">
        <v>6582.8606101806427</v>
      </c>
      <c r="AB10" s="33">
        <v>7666.2102102210474</v>
      </c>
      <c r="AC10" s="33">
        <v>7082.2102102882773</v>
      </c>
      <c r="AD10" s="33">
        <v>8710.0106087179684</v>
      </c>
      <c r="AE10" s="33">
        <v>8399.9322090090227</v>
      </c>
    </row>
    <row r="11" spans="1:35">
      <c r="A11" s="29" t="s">
        <v>40</v>
      </c>
      <c r="B11" s="29" t="s">
        <v>65</v>
      </c>
      <c r="C11" s="33">
        <v>7365.2999954223633</v>
      </c>
      <c r="D11" s="33">
        <v>7365.2999954223633</v>
      </c>
      <c r="E11" s="33">
        <v>7365.2999954223633</v>
      </c>
      <c r="F11" s="33">
        <v>7365.2999954223633</v>
      </c>
      <c r="G11" s="33">
        <v>7365.2999954223633</v>
      </c>
      <c r="H11" s="33">
        <v>7365.2999954223633</v>
      </c>
      <c r="I11" s="33">
        <v>7365.2999954223633</v>
      </c>
      <c r="J11" s="33">
        <v>7365.2999954223633</v>
      </c>
      <c r="K11" s="33">
        <v>7365.2999954223633</v>
      </c>
      <c r="L11" s="33">
        <v>7365.2999954223633</v>
      </c>
      <c r="M11" s="33">
        <v>7365.2999954223633</v>
      </c>
      <c r="N11" s="33">
        <v>7365.2999954223633</v>
      </c>
      <c r="O11" s="33">
        <v>7365.2999954223633</v>
      </c>
      <c r="P11" s="33">
        <v>7365.2999954223633</v>
      </c>
      <c r="Q11" s="33">
        <v>7365.2999954223633</v>
      </c>
      <c r="R11" s="33">
        <v>7365.2999954223633</v>
      </c>
      <c r="S11" s="33">
        <v>7278.8999938964844</v>
      </c>
      <c r="T11" s="33">
        <v>7278.8999938964844</v>
      </c>
      <c r="U11" s="33">
        <v>7278.8999938964844</v>
      </c>
      <c r="V11" s="33">
        <v>7278.8999938964844</v>
      </c>
      <c r="W11" s="33">
        <v>7278.8999938964844</v>
      </c>
      <c r="X11" s="33">
        <v>7212.8999938964844</v>
      </c>
      <c r="Y11" s="33">
        <v>7212.8999938964844</v>
      </c>
      <c r="Z11" s="33">
        <v>7212.8999938964844</v>
      </c>
      <c r="AA11" s="33">
        <v>7212.8999938964844</v>
      </c>
      <c r="AB11" s="33">
        <v>7212.8999938964844</v>
      </c>
      <c r="AC11" s="33">
        <v>7212.8999938964844</v>
      </c>
      <c r="AD11" s="33">
        <v>7212.8999938964844</v>
      </c>
      <c r="AE11" s="33">
        <v>7212.8999938964844</v>
      </c>
    </row>
    <row r="12" spans="1:35">
      <c r="A12" s="29" t="s">
        <v>40</v>
      </c>
      <c r="B12" s="29" t="s">
        <v>69</v>
      </c>
      <c r="C12" s="33">
        <v>8952.8380012512098</v>
      </c>
      <c r="D12" s="33">
        <v>11397.452105264394</v>
      </c>
      <c r="E12" s="33">
        <v>12299.813596619382</v>
      </c>
      <c r="F12" s="33">
        <v>13503.523521611523</v>
      </c>
      <c r="G12" s="33">
        <v>14729.384594281382</v>
      </c>
      <c r="H12" s="33">
        <v>15683.760468806337</v>
      </c>
      <c r="I12" s="33">
        <v>17339.727425909583</v>
      </c>
      <c r="J12" s="33">
        <v>18893.162201806354</v>
      </c>
      <c r="K12" s="33">
        <v>22329.391463931996</v>
      </c>
      <c r="L12" s="33">
        <v>22358.719124214153</v>
      </c>
      <c r="M12" s="33">
        <v>22500.522665834855</v>
      </c>
      <c r="N12" s="33">
        <v>23014.082170045331</v>
      </c>
      <c r="O12" s="33">
        <v>23481.512115732108</v>
      </c>
      <c r="P12" s="33">
        <v>23829.053736779926</v>
      </c>
      <c r="Q12" s="33">
        <v>24744.230489359918</v>
      </c>
      <c r="R12" s="33">
        <v>25989.254125068946</v>
      </c>
      <c r="S12" s="33">
        <v>30225.940031134429</v>
      </c>
      <c r="T12" s="33">
        <v>30621.109303273675</v>
      </c>
      <c r="U12" s="33">
        <v>31324.232718676019</v>
      </c>
      <c r="V12" s="33">
        <v>31125.473623336857</v>
      </c>
      <c r="W12" s="33">
        <v>32774.666983624586</v>
      </c>
      <c r="X12" s="33">
        <v>35418.579935133232</v>
      </c>
      <c r="Y12" s="33">
        <v>35696.02553326109</v>
      </c>
      <c r="Z12" s="33">
        <v>35419.637547710299</v>
      </c>
      <c r="AA12" s="33">
        <v>35899.397707909986</v>
      </c>
      <c r="AB12" s="33">
        <v>38005.957944790272</v>
      </c>
      <c r="AC12" s="33">
        <v>39236.198500374565</v>
      </c>
      <c r="AD12" s="33">
        <v>40358.949923888416</v>
      </c>
      <c r="AE12" s="33">
        <v>41048.510101216358</v>
      </c>
    </row>
    <row r="13" spans="1:35">
      <c r="A13" s="29" t="s">
        <v>40</v>
      </c>
      <c r="B13" s="29" t="s">
        <v>68</v>
      </c>
      <c r="C13" s="33">
        <v>5599.9709892272858</v>
      </c>
      <c r="D13" s="33">
        <v>6959.1559867858805</v>
      </c>
      <c r="E13" s="33">
        <v>6959.1559867858805</v>
      </c>
      <c r="F13" s="33">
        <v>6959.1559867858805</v>
      </c>
      <c r="G13" s="33">
        <v>6959.1559867858805</v>
      </c>
      <c r="H13" s="33">
        <v>6959.1559867858805</v>
      </c>
      <c r="I13" s="33">
        <v>6959.1564746115</v>
      </c>
      <c r="J13" s="33">
        <v>7154.6543368139501</v>
      </c>
      <c r="K13" s="33">
        <v>11072.77338809818</v>
      </c>
      <c r="L13" s="33">
        <v>11072.773388119349</v>
      </c>
      <c r="M13" s="33">
        <v>11072.77338815359</v>
      </c>
      <c r="N13" s="33">
        <v>11072.773388260619</v>
      </c>
      <c r="O13" s="33">
        <v>11072.77338829876</v>
      </c>
      <c r="P13" s="33">
        <v>11072.77338833356</v>
      </c>
      <c r="Q13" s="33">
        <v>11072.77338847419</v>
      </c>
      <c r="R13" s="33">
        <v>10951.77338859575</v>
      </c>
      <c r="S13" s="33">
        <v>12551.896451523889</v>
      </c>
      <c r="T13" s="33">
        <v>12401.596448917242</v>
      </c>
      <c r="U13" s="33">
        <v>12401.596449771363</v>
      </c>
      <c r="V13" s="33">
        <v>12756.179311694043</v>
      </c>
      <c r="W13" s="33">
        <v>13613.388834718042</v>
      </c>
      <c r="X13" s="33">
        <v>18425.45835159413</v>
      </c>
      <c r="Y13" s="33">
        <v>18340.231572558303</v>
      </c>
      <c r="Z13" s="33">
        <v>17921.611579274155</v>
      </c>
      <c r="AA13" s="33">
        <v>19095.034362130587</v>
      </c>
      <c r="AB13" s="33">
        <v>23094.072574831676</v>
      </c>
      <c r="AC13" s="33">
        <v>23670.750720373839</v>
      </c>
      <c r="AD13" s="33">
        <v>25061.197691142133</v>
      </c>
      <c r="AE13" s="33">
        <v>25986.466290316697</v>
      </c>
      <c r="AF13" s="28"/>
      <c r="AG13" s="28"/>
      <c r="AH13" s="28"/>
      <c r="AI13" s="28"/>
    </row>
    <row r="14" spans="1:35">
      <c r="A14" s="29" t="s">
        <v>40</v>
      </c>
      <c r="B14" s="29" t="s">
        <v>36</v>
      </c>
      <c r="C14" s="33">
        <v>260.329999923706</v>
      </c>
      <c r="D14" s="33">
        <v>600.32999992370605</v>
      </c>
      <c r="E14" s="33">
        <v>600.32999992370605</v>
      </c>
      <c r="F14" s="33">
        <v>600.32999992370605</v>
      </c>
      <c r="G14" s="33">
        <v>600.32999992370605</v>
      </c>
      <c r="H14" s="33">
        <v>600.32999992370605</v>
      </c>
      <c r="I14" s="33">
        <v>600.32999992370605</v>
      </c>
      <c r="J14" s="33">
        <v>600.32999992370605</v>
      </c>
      <c r="K14" s="33">
        <v>600.32999992370605</v>
      </c>
      <c r="L14" s="33">
        <v>570.32999992370605</v>
      </c>
      <c r="M14" s="33">
        <v>570.32999992370605</v>
      </c>
      <c r="N14" s="33">
        <v>570.32999992370605</v>
      </c>
      <c r="O14" s="33">
        <v>515.00032340558005</v>
      </c>
      <c r="P14" s="33">
        <v>490.00032366575999</v>
      </c>
      <c r="Q14" s="33">
        <v>490.00067362438006</v>
      </c>
      <c r="R14" s="33">
        <v>490.00067637051995</v>
      </c>
      <c r="S14" s="33">
        <v>1012.6401275165899</v>
      </c>
      <c r="T14" s="33">
        <v>1012.6401282275999</v>
      </c>
      <c r="U14" s="33">
        <v>1346.1438300848999</v>
      </c>
      <c r="V14" s="33">
        <v>1326.1438333696001</v>
      </c>
      <c r="W14" s="33">
        <v>3420.4918081943106</v>
      </c>
      <c r="X14" s="33">
        <v>3120.4918083156199</v>
      </c>
      <c r="Y14" s="33">
        <v>3120.4918084723304</v>
      </c>
      <c r="Z14" s="33">
        <v>3749.2383493075795</v>
      </c>
      <c r="AA14" s="33">
        <v>3749.2383502379998</v>
      </c>
      <c r="AB14" s="33">
        <v>4818.7636596168004</v>
      </c>
      <c r="AC14" s="33">
        <v>4818.7637641752008</v>
      </c>
      <c r="AD14" s="33">
        <v>5604.9548517968306</v>
      </c>
      <c r="AE14" s="33">
        <v>5604.9547875259905</v>
      </c>
      <c r="AF14" s="28"/>
      <c r="AG14" s="28"/>
      <c r="AH14" s="28"/>
      <c r="AI14" s="28"/>
    </row>
    <row r="15" spans="1:35">
      <c r="A15" s="29" t="s">
        <v>40</v>
      </c>
      <c r="B15" s="29" t="s">
        <v>73</v>
      </c>
      <c r="C15" s="33">
        <v>810</v>
      </c>
      <c r="D15" s="33">
        <v>810</v>
      </c>
      <c r="E15" s="33">
        <v>810</v>
      </c>
      <c r="F15" s="33">
        <v>810</v>
      </c>
      <c r="G15" s="33">
        <v>2850</v>
      </c>
      <c r="H15" s="33">
        <v>2850</v>
      </c>
      <c r="I15" s="33">
        <v>2850</v>
      </c>
      <c r="J15" s="33">
        <v>2850</v>
      </c>
      <c r="K15" s="33">
        <v>4849.9998999999998</v>
      </c>
      <c r="L15" s="33">
        <v>4849.9998999999998</v>
      </c>
      <c r="M15" s="33">
        <v>4849.9998999999998</v>
      </c>
      <c r="N15" s="33">
        <v>4849.9998999999998</v>
      </c>
      <c r="O15" s="33">
        <v>4850.0001372239794</v>
      </c>
      <c r="P15" s="33">
        <v>4850.0001373278001</v>
      </c>
      <c r="Q15" s="33">
        <v>4850.0001378883699</v>
      </c>
      <c r="R15" s="33">
        <v>4850.0001380415697</v>
      </c>
      <c r="S15" s="33">
        <v>5960.6939567527197</v>
      </c>
      <c r="T15" s="33">
        <v>5960.6939568551297</v>
      </c>
      <c r="U15" s="33">
        <v>5990.3079383218492</v>
      </c>
      <c r="V15" s="33">
        <v>5990.3079383898994</v>
      </c>
      <c r="W15" s="33">
        <v>6198.3467055547399</v>
      </c>
      <c r="X15" s="33">
        <v>6958.0096057358805</v>
      </c>
      <c r="Y15" s="33">
        <v>6958.0096058538402</v>
      </c>
      <c r="Z15" s="33">
        <v>7459.5189123264236</v>
      </c>
      <c r="AA15" s="33">
        <v>7459.5189127973599</v>
      </c>
      <c r="AB15" s="33">
        <v>7974.3090131751896</v>
      </c>
      <c r="AC15" s="33">
        <v>7974.3090134542399</v>
      </c>
      <c r="AD15" s="33">
        <v>8611.2702139687444</v>
      </c>
      <c r="AE15" s="33">
        <v>8611.2702141700411</v>
      </c>
      <c r="AF15" s="28"/>
      <c r="AG15" s="28"/>
      <c r="AH15" s="28"/>
      <c r="AI15" s="28"/>
    </row>
    <row r="16" spans="1:35">
      <c r="A16" s="29" t="s">
        <v>40</v>
      </c>
      <c r="B16" s="29" t="s">
        <v>56</v>
      </c>
      <c r="C16" s="33">
        <v>36.545000463724058</v>
      </c>
      <c r="D16" s="33">
        <v>54.909000635146931</v>
      </c>
      <c r="E16" s="33">
        <v>79.222001329064142</v>
      </c>
      <c r="F16" s="33">
        <v>111.71600082516652</v>
      </c>
      <c r="G16" s="33">
        <v>155.47500127553914</v>
      </c>
      <c r="H16" s="33">
        <v>212.94800400733931</v>
      </c>
      <c r="I16" s="33">
        <v>274.21200037002541</v>
      </c>
      <c r="J16" s="33">
        <v>348.48299837112398</v>
      </c>
      <c r="K16" s="33">
        <v>458.20500552654181</v>
      </c>
      <c r="L16" s="33">
        <v>557.37898790836175</v>
      </c>
      <c r="M16" s="33">
        <v>708.54700160026425</v>
      </c>
      <c r="N16" s="33">
        <v>823.44699454307477</v>
      </c>
      <c r="O16" s="33">
        <v>953.2920100688923</v>
      </c>
      <c r="P16" s="33">
        <v>1081.0300292968739</v>
      </c>
      <c r="Q16" s="33">
        <v>1214.078998565672</v>
      </c>
      <c r="R16" s="33">
        <v>1346.3650131225556</v>
      </c>
      <c r="S16" s="33">
        <v>1479.6769895553557</v>
      </c>
      <c r="T16" s="33">
        <v>1613.9160089492759</v>
      </c>
      <c r="U16" s="33">
        <v>1747.3690090179414</v>
      </c>
      <c r="V16" s="33">
        <v>1881.8849925994843</v>
      </c>
      <c r="W16" s="33">
        <v>2021.695004463194</v>
      </c>
      <c r="X16" s="33">
        <v>2168.3840570449802</v>
      </c>
      <c r="Y16" s="33">
        <v>2317.9879913330051</v>
      </c>
      <c r="Z16" s="33">
        <v>2433.0840139389015</v>
      </c>
      <c r="AA16" s="33">
        <v>2551.4770097732508</v>
      </c>
      <c r="AB16" s="33">
        <v>2673.0289897918656</v>
      </c>
      <c r="AC16" s="33">
        <v>2797.3970060348465</v>
      </c>
      <c r="AD16" s="33">
        <v>2923.2750139236414</v>
      </c>
      <c r="AE16" s="33">
        <v>3050.7689971923801</v>
      </c>
      <c r="AF16" s="28"/>
      <c r="AG16" s="28"/>
      <c r="AH16" s="28"/>
      <c r="AI16" s="28"/>
    </row>
    <row r="17" spans="1:35">
      <c r="A17" s="34" t="s">
        <v>138</v>
      </c>
      <c r="B17" s="34"/>
      <c r="C17" s="35">
        <v>56376.148971557595</v>
      </c>
      <c r="D17" s="35">
        <v>59704.948073129381</v>
      </c>
      <c r="E17" s="35">
        <v>58952.309564484363</v>
      </c>
      <c r="F17" s="35">
        <v>56571.468539560439</v>
      </c>
      <c r="G17" s="35">
        <v>55770.322763827739</v>
      </c>
      <c r="H17" s="35">
        <v>55740.606831981844</v>
      </c>
      <c r="I17" s="35">
        <v>57176.227841115106</v>
      </c>
      <c r="J17" s="35">
        <v>58225.160509102541</v>
      </c>
      <c r="K17" s="35">
        <v>63882.068452890191</v>
      </c>
      <c r="L17" s="35">
        <v>63098.197007868323</v>
      </c>
      <c r="M17" s="35">
        <v>63237.431076455105</v>
      </c>
      <c r="N17" s="35">
        <v>62897.179346142388</v>
      </c>
      <c r="O17" s="35">
        <v>62902.609291550718</v>
      </c>
      <c r="P17" s="35">
        <v>63133.150913204096</v>
      </c>
      <c r="Q17" s="35">
        <v>62365.658892575317</v>
      </c>
      <c r="R17" s="35">
        <v>62618.527408405906</v>
      </c>
      <c r="S17" s="35">
        <v>66689.936711462753</v>
      </c>
      <c r="T17" s="35">
        <v>66934.805981031168</v>
      </c>
      <c r="U17" s="35">
        <v>67570.903443943069</v>
      </c>
      <c r="V17" s="35">
        <v>67606.727210576821</v>
      </c>
      <c r="W17" s="35">
        <v>70285.839752750413</v>
      </c>
      <c r="X17" s="35">
        <v>75487.822755887915</v>
      </c>
      <c r="Y17" s="35">
        <v>74945.204275098877</v>
      </c>
      <c r="Z17" s="35">
        <v>73638.865466698393</v>
      </c>
      <c r="AA17" s="35">
        <v>74819.192674117701</v>
      </c>
      <c r="AB17" s="35">
        <v>81399.140723739489</v>
      </c>
      <c r="AC17" s="35">
        <v>81507.059424933163</v>
      </c>
      <c r="AD17" s="35">
        <v>83423.058217644997</v>
      </c>
      <c r="AE17" s="35">
        <v>84727.808594438568</v>
      </c>
      <c r="AF17" s="28"/>
      <c r="AG17" s="28"/>
      <c r="AH17" s="28"/>
      <c r="AI17" s="28"/>
    </row>
    <row r="18" spans="1:35">
      <c r="AF18" s="28"/>
      <c r="AG18" s="28"/>
      <c r="AH18" s="28"/>
      <c r="AI18" s="28"/>
    </row>
    <row r="19" spans="1:35">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c r="AF19" s="28"/>
      <c r="AG19" s="28"/>
      <c r="AH19" s="28"/>
      <c r="AI19" s="28"/>
    </row>
    <row r="20" spans="1:35">
      <c r="A20" s="29" t="s">
        <v>130</v>
      </c>
      <c r="B20" s="29" t="s">
        <v>64</v>
      </c>
      <c r="C20" s="33">
        <v>10240</v>
      </c>
      <c r="D20" s="33">
        <v>9765</v>
      </c>
      <c r="E20" s="33">
        <v>8290</v>
      </c>
      <c r="F20" s="33">
        <v>7411.0395018525605</v>
      </c>
      <c r="G20" s="33">
        <v>5423.7082140041803</v>
      </c>
      <c r="H20" s="33">
        <v>4871.0036245633501</v>
      </c>
      <c r="I20" s="33">
        <v>4650.6572187257398</v>
      </c>
      <c r="J20" s="33">
        <v>4650.6572186770309</v>
      </c>
      <c r="K20" s="33">
        <v>2971.7390485011401</v>
      </c>
      <c r="L20" s="33">
        <v>2689.7083843726</v>
      </c>
      <c r="M20" s="33">
        <v>2687.13990823821</v>
      </c>
      <c r="N20" s="33">
        <v>2102.6687730952299</v>
      </c>
      <c r="O20" s="33">
        <v>2102.6687727786402</v>
      </c>
      <c r="P20" s="33">
        <v>2102.6687733494</v>
      </c>
      <c r="Q20" s="33">
        <v>1350</v>
      </c>
      <c r="R20" s="33">
        <v>1350</v>
      </c>
      <c r="S20" s="33">
        <v>1350</v>
      </c>
      <c r="T20" s="33">
        <v>1350</v>
      </c>
      <c r="U20" s="33">
        <v>1350</v>
      </c>
      <c r="V20" s="33">
        <v>1350</v>
      </c>
      <c r="W20" s="33">
        <v>1350</v>
      </c>
      <c r="X20" s="33">
        <v>0</v>
      </c>
      <c r="Y20" s="33">
        <v>0</v>
      </c>
      <c r="Z20" s="33">
        <v>0</v>
      </c>
      <c r="AA20" s="33">
        <v>0</v>
      </c>
      <c r="AB20" s="33">
        <v>0</v>
      </c>
      <c r="AC20" s="33">
        <v>0</v>
      </c>
      <c r="AD20" s="33">
        <v>0</v>
      </c>
      <c r="AE20" s="33">
        <v>0</v>
      </c>
      <c r="AF20" s="28"/>
      <c r="AG20" s="28"/>
      <c r="AH20" s="28"/>
      <c r="AI20" s="28"/>
    </row>
    <row r="21" spans="1:35" s="28" customFormat="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5" s="28" customFormat="1">
      <c r="A22" s="29" t="s">
        <v>130</v>
      </c>
      <c r="B22" s="29" t="s">
        <v>20</v>
      </c>
      <c r="C22" s="33">
        <v>625</v>
      </c>
      <c r="D22" s="33">
        <v>625</v>
      </c>
      <c r="E22" s="33">
        <v>625</v>
      </c>
      <c r="F22" s="33">
        <v>625</v>
      </c>
      <c r="G22" s="33">
        <v>625</v>
      </c>
      <c r="H22" s="33">
        <v>625</v>
      </c>
      <c r="I22" s="33">
        <v>625</v>
      </c>
      <c r="J22" s="33">
        <v>625</v>
      </c>
      <c r="K22" s="33">
        <v>625</v>
      </c>
      <c r="L22" s="33">
        <v>625</v>
      </c>
      <c r="M22" s="33">
        <v>625</v>
      </c>
      <c r="N22" s="33">
        <v>625</v>
      </c>
      <c r="O22" s="33">
        <v>625</v>
      </c>
      <c r="P22" s="33">
        <v>625</v>
      </c>
      <c r="Q22" s="33">
        <v>625</v>
      </c>
      <c r="R22" s="33">
        <v>625</v>
      </c>
      <c r="S22" s="33">
        <v>625</v>
      </c>
      <c r="T22" s="33">
        <v>625</v>
      </c>
      <c r="U22" s="33">
        <v>625</v>
      </c>
      <c r="V22" s="33">
        <v>625</v>
      </c>
      <c r="W22" s="33">
        <v>625</v>
      </c>
      <c r="X22" s="33">
        <v>625</v>
      </c>
      <c r="Y22" s="33">
        <v>185</v>
      </c>
      <c r="Z22" s="33">
        <v>0</v>
      </c>
      <c r="AA22" s="33">
        <v>0</v>
      </c>
      <c r="AB22" s="33">
        <v>0</v>
      </c>
      <c r="AC22" s="33">
        <v>0</v>
      </c>
      <c r="AD22" s="33">
        <v>0</v>
      </c>
      <c r="AE22" s="33">
        <v>0</v>
      </c>
    </row>
    <row r="23" spans="1:35" s="28" customFormat="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5" s="28" customFormat="1">
      <c r="A24" s="29" t="s">
        <v>130</v>
      </c>
      <c r="B24" s="29" t="s">
        <v>66</v>
      </c>
      <c r="C24" s="33">
        <v>1438</v>
      </c>
      <c r="D24" s="33">
        <v>1438</v>
      </c>
      <c r="E24" s="33">
        <v>1438</v>
      </c>
      <c r="F24" s="33">
        <v>1438</v>
      </c>
      <c r="G24" s="33">
        <v>1438</v>
      </c>
      <c r="H24" s="33">
        <v>1438</v>
      </c>
      <c r="I24" s="33">
        <v>1438</v>
      </c>
      <c r="J24" s="33">
        <v>1438</v>
      </c>
      <c r="K24" s="33">
        <v>1438</v>
      </c>
      <c r="L24" s="33">
        <v>1438</v>
      </c>
      <c r="M24" s="33">
        <v>1438</v>
      </c>
      <c r="N24" s="33">
        <v>1438</v>
      </c>
      <c r="O24" s="33">
        <v>1438</v>
      </c>
      <c r="P24" s="33">
        <v>1438</v>
      </c>
      <c r="Q24" s="33">
        <v>1388</v>
      </c>
      <c r="R24" s="33">
        <v>1388</v>
      </c>
      <c r="S24" s="33">
        <v>1388.0002455890999</v>
      </c>
      <c r="T24" s="33">
        <v>1388.0002456249199</v>
      </c>
      <c r="U24" s="33">
        <v>2404.3737999999998</v>
      </c>
      <c r="V24" s="33">
        <v>2404.3737999999998</v>
      </c>
      <c r="W24" s="33">
        <v>2404.3737999999998</v>
      </c>
      <c r="X24" s="33">
        <v>2404.3737999999998</v>
      </c>
      <c r="Y24" s="33">
        <v>2474.5365000000002</v>
      </c>
      <c r="Z24" s="33">
        <v>2709.2665999999999</v>
      </c>
      <c r="AA24" s="33">
        <v>2709.2665999999999</v>
      </c>
      <c r="AB24" s="33">
        <v>2709.2665999999999</v>
      </c>
      <c r="AC24" s="33">
        <v>2709.2665999999999</v>
      </c>
      <c r="AD24" s="33">
        <v>3564.2701030161661</v>
      </c>
      <c r="AE24" s="33">
        <v>3564.2701031042302</v>
      </c>
    </row>
    <row r="25" spans="1:35" s="28" customFormat="1">
      <c r="A25" s="29" t="s">
        <v>130</v>
      </c>
      <c r="B25" s="29" t="s">
        <v>65</v>
      </c>
      <c r="C25" s="33">
        <v>2585</v>
      </c>
      <c r="D25" s="33">
        <v>2585</v>
      </c>
      <c r="E25" s="33">
        <v>2585</v>
      </c>
      <c r="F25" s="33">
        <v>2585</v>
      </c>
      <c r="G25" s="33">
        <v>2585</v>
      </c>
      <c r="H25" s="33">
        <v>2585</v>
      </c>
      <c r="I25" s="33">
        <v>2585</v>
      </c>
      <c r="J25" s="33">
        <v>2585</v>
      </c>
      <c r="K25" s="33">
        <v>2585</v>
      </c>
      <c r="L25" s="33">
        <v>2585</v>
      </c>
      <c r="M25" s="33">
        <v>2585</v>
      </c>
      <c r="N25" s="33">
        <v>2585</v>
      </c>
      <c r="O25" s="33">
        <v>2585</v>
      </c>
      <c r="P25" s="33">
        <v>2585</v>
      </c>
      <c r="Q25" s="33">
        <v>2585</v>
      </c>
      <c r="R25" s="33">
        <v>2585</v>
      </c>
      <c r="S25" s="33">
        <v>2585</v>
      </c>
      <c r="T25" s="33">
        <v>2585</v>
      </c>
      <c r="U25" s="33">
        <v>2585</v>
      </c>
      <c r="V25" s="33">
        <v>2585</v>
      </c>
      <c r="W25" s="33">
        <v>2585</v>
      </c>
      <c r="X25" s="33">
        <v>2585</v>
      </c>
      <c r="Y25" s="33">
        <v>2585</v>
      </c>
      <c r="Z25" s="33">
        <v>2585</v>
      </c>
      <c r="AA25" s="33">
        <v>2585</v>
      </c>
      <c r="AB25" s="33">
        <v>2585</v>
      </c>
      <c r="AC25" s="33">
        <v>2585</v>
      </c>
      <c r="AD25" s="33">
        <v>2585</v>
      </c>
      <c r="AE25" s="33">
        <v>2585</v>
      </c>
    </row>
    <row r="26" spans="1:35" s="28" customFormat="1">
      <c r="A26" s="29" t="s">
        <v>130</v>
      </c>
      <c r="B26" s="29" t="s">
        <v>69</v>
      </c>
      <c r="C26" s="33">
        <v>2220.7299995422327</v>
      </c>
      <c r="D26" s="33">
        <v>2981.184107522703</v>
      </c>
      <c r="E26" s="33">
        <v>3741.8899638776929</v>
      </c>
      <c r="F26" s="33">
        <v>4514.1738138698329</v>
      </c>
      <c r="G26" s="33">
        <v>5288.4127139119228</v>
      </c>
      <c r="H26" s="33">
        <v>6105.6331841123465</v>
      </c>
      <c r="I26" s="33">
        <v>6922.8532444944931</v>
      </c>
      <c r="J26" s="33">
        <v>7560.7288395422329</v>
      </c>
      <c r="K26" s="33">
        <v>10158.021199542232</v>
      </c>
      <c r="L26" s="33">
        <v>10158.021199542232</v>
      </c>
      <c r="M26" s="33">
        <v>10158.020999542232</v>
      </c>
      <c r="N26" s="33">
        <v>10158.021199542232</v>
      </c>
      <c r="O26" s="33">
        <v>10158.021199542232</v>
      </c>
      <c r="P26" s="33">
        <v>10158.021199542232</v>
      </c>
      <c r="Q26" s="33">
        <v>10158.021199542232</v>
      </c>
      <c r="R26" s="33">
        <v>10111.521199542232</v>
      </c>
      <c r="S26" s="33">
        <v>9941.5211995422324</v>
      </c>
      <c r="T26" s="33">
        <v>10054.366469184853</v>
      </c>
      <c r="U26" s="33">
        <v>10977.459269451454</v>
      </c>
      <c r="V26" s="33">
        <v>10926.048769621064</v>
      </c>
      <c r="W26" s="33">
        <v>11992.950763053605</v>
      </c>
      <c r="X26" s="33">
        <v>12471.307856857784</v>
      </c>
      <c r="Y26" s="33">
        <v>12176.327853576031</v>
      </c>
      <c r="Z26" s="33">
        <v>12176.32785368861</v>
      </c>
      <c r="AA26" s="33">
        <v>12679.051811220701</v>
      </c>
      <c r="AB26" s="33">
        <v>12452.252081929124</v>
      </c>
      <c r="AC26" s="33">
        <v>12805.644840520223</v>
      </c>
      <c r="AD26" s="33">
        <v>13251.130254903175</v>
      </c>
      <c r="AE26" s="33">
        <v>13137.940252993818</v>
      </c>
    </row>
    <row r="27" spans="1:35" s="28" customFormat="1">
      <c r="A27" s="29" t="s">
        <v>130</v>
      </c>
      <c r="B27" s="29" t="s">
        <v>68</v>
      </c>
      <c r="C27" s="33">
        <v>2130.362995147701</v>
      </c>
      <c r="D27" s="33">
        <v>2600.362995147701</v>
      </c>
      <c r="E27" s="33">
        <v>2600.362995147701</v>
      </c>
      <c r="F27" s="33">
        <v>2600.362995147701</v>
      </c>
      <c r="G27" s="33">
        <v>2600.362995147701</v>
      </c>
      <c r="H27" s="33">
        <v>2600.362995147701</v>
      </c>
      <c r="I27" s="33">
        <v>2600.363482973321</v>
      </c>
      <c r="J27" s="33">
        <v>2795.861345175771</v>
      </c>
      <c r="K27" s="33">
        <v>6713.9803964600005</v>
      </c>
      <c r="L27" s="33">
        <v>6713.9803964811699</v>
      </c>
      <c r="M27" s="33">
        <v>6713.9803965154106</v>
      </c>
      <c r="N27" s="33">
        <v>6713.9803966224399</v>
      </c>
      <c r="O27" s="33">
        <v>6713.9803966605805</v>
      </c>
      <c r="P27" s="33">
        <v>6713.9803966953805</v>
      </c>
      <c r="Q27" s="33">
        <v>6713.9803968360102</v>
      </c>
      <c r="R27" s="33">
        <v>6713.9803969575705</v>
      </c>
      <c r="S27" s="33">
        <v>7429.0516812112</v>
      </c>
      <c r="T27" s="33">
        <v>7278.751678189944</v>
      </c>
      <c r="U27" s="33">
        <v>7278.7516782111443</v>
      </c>
      <c r="V27" s="33">
        <v>7278.751678243244</v>
      </c>
      <c r="W27" s="33">
        <v>7278.751678351744</v>
      </c>
      <c r="X27" s="33">
        <v>9745.7006869380566</v>
      </c>
      <c r="Y27" s="33">
        <v>9672.7006870195564</v>
      </c>
      <c r="Z27" s="33">
        <v>9672.7006870505556</v>
      </c>
      <c r="AA27" s="33">
        <v>9672.7006873634564</v>
      </c>
      <c r="AB27" s="33">
        <v>11899.470460570066</v>
      </c>
      <c r="AC27" s="33">
        <v>11899.470465570066</v>
      </c>
      <c r="AD27" s="33">
        <v>13397.165465570066</v>
      </c>
      <c r="AE27" s="33">
        <v>13449.004115382078</v>
      </c>
    </row>
    <row r="28" spans="1:35" s="28" customFormat="1">
      <c r="A28" s="29" t="s">
        <v>130</v>
      </c>
      <c r="B28" s="29" t="s">
        <v>36</v>
      </c>
      <c r="C28" s="33">
        <v>0</v>
      </c>
      <c r="D28" s="33">
        <v>0</v>
      </c>
      <c r="E28" s="33">
        <v>0</v>
      </c>
      <c r="F28" s="33">
        <v>0</v>
      </c>
      <c r="G28" s="33">
        <v>0</v>
      </c>
      <c r="H28" s="33">
        <v>0</v>
      </c>
      <c r="I28" s="33">
        <v>0</v>
      </c>
      <c r="J28" s="33">
        <v>0</v>
      </c>
      <c r="K28" s="33">
        <v>0</v>
      </c>
      <c r="L28" s="33">
        <v>0</v>
      </c>
      <c r="M28" s="33">
        <v>0</v>
      </c>
      <c r="N28" s="33">
        <v>0</v>
      </c>
      <c r="O28" s="33">
        <v>0</v>
      </c>
      <c r="P28" s="33">
        <v>0</v>
      </c>
      <c r="Q28" s="33">
        <v>0</v>
      </c>
      <c r="R28" s="33">
        <v>0</v>
      </c>
      <c r="S28" s="33">
        <v>4.4331014999999998E-3</v>
      </c>
      <c r="T28" s="33">
        <v>4.4332130000000001E-3</v>
      </c>
      <c r="U28" s="33">
        <v>27.42184</v>
      </c>
      <c r="V28" s="33">
        <v>27.421842999999999</v>
      </c>
      <c r="W28" s="33">
        <v>752.68242819431009</v>
      </c>
      <c r="X28" s="33">
        <v>752.68242831562009</v>
      </c>
      <c r="Y28" s="33">
        <v>752.68242847233</v>
      </c>
      <c r="Z28" s="33">
        <v>965.92496930758</v>
      </c>
      <c r="AA28" s="33">
        <v>965.92497023800001</v>
      </c>
      <c r="AB28" s="33">
        <v>965.92497961679999</v>
      </c>
      <c r="AC28" s="33">
        <v>965.92497842310001</v>
      </c>
      <c r="AD28" s="33">
        <v>965.92497797530007</v>
      </c>
      <c r="AE28" s="33">
        <v>965.92491616659004</v>
      </c>
    </row>
    <row r="29" spans="1:35" s="28" customFormat="1">
      <c r="A29" s="29" t="s">
        <v>130</v>
      </c>
      <c r="B29" s="29" t="s">
        <v>73</v>
      </c>
      <c r="C29" s="33">
        <v>240</v>
      </c>
      <c r="D29" s="33">
        <v>240</v>
      </c>
      <c r="E29" s="33">
        <v>240</v>
      </c>
      <c r="F29" s="33">
        <v>240</v>
      </c>
      <c r="G29" s="33">
        <v>2280</v>
      </c>
      <c r="H29" s="33">
        <v>2280</v>
      </c>
      <c r="I29" s="33">
        <v>2280</v>
      </c>
      <c r="J29" s="33">
        <v>2280</v>
      </c>
      <c r="K29" s="33">
        <v>4279.9998999999998</v>
      </c>
      <c r="L29" s="33">
        <v>4279.9998999999998</v>
      </c>
      <c r="M29" s="33">
        <v>4279.9998999999998</v>
      </c>
      <c r="N29" s="33">
        <v>4279.9998999999998</v>
      </c>
      <c r="O29" s="33">
        <v>4279.9998999999998</v>
      </c>
      <c r="P29" s="33">
        <v>4279.9998999999998</v>
      </c>
      <c r="Q29" s="33">
        <v>4279.9998999999998</v>
      </c>
      <c r="R29" s="33">
        <v>4279.9998999999998</v>
      </c>
      <c r="S29" s="33">
        <v>4280.0001767527201</v>
      </c>
      <c r="T29" s="33">
        <v>4280.0001768551301</v>
      </c>
      <c r="U29" s="33">
        <v>4280.0001783218495</v>
      </c>
      <c r="V29" s="33">
        <v>4280.0001783898997</v>
      </c>
      <c r="W29" s="33">
        <v>4280.0001855547398</v>
      </c>
      <c r="X29" s="33">
        <v>4280.0001857358802</v>
      </c>
      <c r="Y29" s="33">
        <v>4280.0001858538399</v>
      </c>
      <c r="Z29" s="33">
        <v>4280.0003114991496</v>
      </c>
      <c r="AA29" s="33">
        <v>4280.0003117319802</v>
      </c>
      <c r="AB29" s="33">
        <v>4280.0003120173997</v>
      </c>
      <c r="AC29" s="33">
        <v>4280.0003121698001</v>
      </c>
      <c r="AD29" s="33">
        <v>4280.0003125325602</v>
      </c>
      <c r="AE29" s="33">
        <v>4280.0003126442398</v>
      </c>
    </row>
    <row r="30" spans="1:35" s="28" customFormat="1">
      <c r="A30" s="29" t="s">
        <v>130</v>
      </c>
      <c r="B30" s="29" t="s">
        <v>56</v>
      </c>
      <c r="C30" s="33">
        <v>13.89700031280511</v>
      </c>
      <c r="D30" s="33">
        <v>19.697000503539961</v>
      </c>
      <c r="E30" s="33">
        <v>29.16200041770929</v>
      </c>
      <c r="F30" s="33">
        <v>42.001000881195012</v>
      </c>
      <c r="G30" s="33">
        <v>59.431001186370771</v>
      </c>
      <c r="H30" s="33">
        <v>81.633003234863267</v>
      </c>
      <c r="I30" s="33">
        <v>103.01900100707999</v>
      </c>
      <c r="J30" s="33">
        <v>129.60400009155271</v>
      </c>
      <c r="K30" s="33">
        <v>168.8320045471188</v>
      </c>
      <c r="L30" s="33">
        <v>203.168994903564</v>
      </c>
      <c r="M30" s="33">
        <v>255.2420005798339</v>
      </c>
      <c r="N30" s="33">
        <v>292.83900451660151</v>
      </c>
      <c r="O30" s="33">
        <v>337.19300842285151</v>
      </c>
      <c r="P30" s="33">
        <v>380.77901458740172</v>
      </c>
      <c r="Q30" s="33">
        <v>426.08399200439442</v>
      </c>
      <c r="R30" s="33">
        <v>469.969001770018</v>
      </c>
      <c r="S30" s="33">
        <v>513.22299194335801</v>
      </c>
      <c r="T30" s="33">
        <v>556.71101379394395</v>
      </c>
      <c r="U30" s="33">
        <v>599.30900573730401</v>
      </c>
      <c r="V30" s="33">
        <v>642.05900573730401</v>
      </c>
      <c r="W30" s="33">
        <v>686.95199584960903</v>
      </c>
      <c r="X30" s="33">
        <v>734.32102966308503</v>
      </c>
      <c r="Y30" s="33">
        <v>783.02499389648403</v>
      </c>
      <c r="Z30" s="33">
        <v>821.13299560546807</v>
      </c>
      <c r="AA30" s="33">
        <v>860.40101623535111</v>
      </c>
      <c r="AB30" s="33">
        <v>900.73399353027196</v>
      </c>
      <c r="AC30" s="33">
        <v>941.99501037597497</v>
      </c>
      <c r="AD30" s="33">
        <v>983.64100646972599</v>
      </c>
      <c r="AE30" s="33">
        <v>1025.803985595702</v>
      </c>
    </row>
    <row r="31" spans="1:35" s="28" customFormat="1">
      <c r="A31" s="34" t="s">
        <v>138</v>
      </c>
      <c r="B31" s="34"/>
      <c r="C31" s="35">
        <v>19239.092994689934</v>
      </c>
      <c r="D31" s="35">
        <v>19994.547102670404</v>
      </c>
      <c r="E31" s="35">
        <v>19280.252959025394</v>
      </c>
      <c r="F31" s="35">
        <v>19173.576310870096</v>
      </c>
      <c r="G31" s="35">
        <v>17960.483923063803</v>
      </c>
      <c r="H31" s="35">
        <v>18224.999803823397</v>
      </c>
      <c r="I31" s="35">
        <v>18821.873946193555</v>
      </c>
      <c r="J31" s="35">
        <v>19655.247403395035</v>
      </c>
      <c r="K31" s="35">
        <v>24491.74064450337</v>
      </c>
      <c r="L31" s="35">
        <v>24209.709980396001</v>
      </c>
      <c r="M31" s="35">
        <v>24207.141304295852</v>
      </c>
      <c r="N31" s="35">
        <v>23622.6703692599</v>
      </c>
      <c r="O31" s="35">
        <v>23622.670368981453</v>
      </c>
      <c r="P31" s="35">
        <v>23622.670369587013</v>
      </c>
      <c r="Q31" s="35">
        <v>22820.001596378243</v>
      </c>
      <c r="R31" s="35">
        <v>22773.501596499802</v>
      </c>
      <c r="S31" s="35">
        <v>23318.573126342533</v>
      </c>
      <c r="T31" s="35">
        <v>23281.118392999717</v>
      </c>
      <c r="U31" s="35">
        <v>25220.584747662597</v>
      </c>
      <c r="V31" s="35">
        <v>25169.174247864306</v>
      </c>
      <c r="W31" s="35">
        <v>26236.076241405346</v>
      </c>
      <c r="X31" s="35">
        <v>27831.382343795842</v>
      </c>
      <c r="Y31" s="35">
        <v>27093.565040595589</v>
      </c>
      <c r="Z31" s="35">
        <v>27143.295140739167</v>
      </c>
      <c r="AA31" s="35">
        <v>27646.019098584158</v>
      </c>
      <c r="AB31" s="35">
        <v>29645.989142499187</v>
      </c>
      <c r="AC31" s="35">
        <v>29999.38190609029</v>
      </c>
      <c r="AD31" s="35">
        <v>32797.565823489407</v>
      </c>
      <c r="AE31" s="35">
        <v>32736.214471480125</v>
      </c>
    </row>
    <row r="32" spans="1:35" s="28" customFormat="1"/>
    <row r="33" spans="1:31" s="28" customFormat="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s="28" customFormat="1">
      <c r="A34" s="29" t="s">
        <v>131</v>
      </c>
      <c r="B34" s="29" t="s">
        <v>64</v>
      </c>
      <c r="C34" s="33">
        <v>8126</v>
      </c>
      <c r="D34" s="33">
        <v>8126</v>
      </c>
      <c r="E34" s="33">
        <v>8126</v>
      </c>
      <c r="F34" s="33">
        <v>6446.0013098166291</v>
      </c>
      <c r="G34" s="33">
        <v>6445.9998199999991</v>
      </c>
      <c r="H34" s="33">
        <v>6232.155029999999</v>
      </c>
      <c r="I34" s="33">
        <v>6232.1549999999988</v>
      </c>
      <c r="J34" s="33">
        <v>5532.155029999999</v>
      </c>
      <c r="K34" s="33">
        <v>5532.155029999999</v>
      </c>
      <c r="L34" s="33">
        <v>5532.155029999999</v>
      </c>
      <c r="M34" s="33">
        <v>5532.155029999999</v>
      </c>
      <c r="N34" s="33">
        <v>5532.155029999999</v>
      </c>
      <c r="O34" s="33">
        <v>5532.155029999999</v>
      </c>
      <c r="P34" s="33">
        <v>5532.155029999999</v>
      </c>
      <c r="Q34" s="33">
        <v>5532.155029999999</v>
      </c>
      <c r="R34" s="33">
        <v>5045.9999099999995</v>
      </c>
      <c r="S34" s="33">
        <v>3896</v>
      </c>
      <c r="T34" s="33">
        <v>3896</v>
      </c>
      <c r="U34" s="33">
        <v>3896</v>
      </c>
      <c r="V34" s="33">
        <v>3896</v>
      </c>
      <c r="W34" s="33">
        <v>3896</v>
      </c>
      <c r="X34" s="33">
        <v>3152</v>
      </c>
      <c r="Y34" s="33">
        <v>2787</v>
      </c>
      <c r="Z34" s="33">
        <v>2422</v>
      </c>
      <c r="AA34" s="33">
        <v>2057</v>
      </c>
      <c r="AB34" s="33">
        <v>1692</v>
      </c>
      <c r="AC34" s="33">
        <v>1692</v>
      </c>
      <c r="AD34" s="33">
        <v>1692</v>
      </c>
      <c r="AE34" s="33">
        <v>1692</v>
      </c>
    </row>
    <row r="35" spans="1:31" s="28" customFormat="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s="28" customFormat="1">
      <c r="A36" s="29" t="s">
        <v>131</v>
      </c>
      <c r="B36" s="29" t="s">
        <v>20</v>
      </c>
      <c r="C36" s="33">
        <v>1512.8999938964839</v>
      </c>
      <c r="D36" s="33">
        <v>1512.8999938964839</v>
      </c>
      <c r="E36" s="33">
        <v>1512.8999938964839</v>
      </c>
      <c r="F36" s="33">
        <v>1512.8999938964839</v>
      </c>
      <c r="G36" s="33">
        <v>1512.8999938964839</v>
      </c>
      <c r="H36" s="33">
        <v>1512.8999938964839</v>
      </c>
      <c r="I36" s="33">
        <v>1512.8999938964839</v>
      </c>
      <c r="J36" s="33">
        <v>1512.8999938964839</v>
      </c>
      <c r="K36" s="33">
        <v>1512.8999938964839</v>
      </c>
      <c r="L36" s="33">
        <v>1512.8999938964839</v>
      </c>
      <c r="M36" s="33">
        <v>1512.8999938964839</v>
      </c>
      <c r="N36" s="33">
        <v>1512.8999938964839</v>
      </c>
      <c r="O36" s="33">
        <v>1512.8999938964839</v>
      </c>
      <c r="P36" s="33">
        <v>1512.8999938964839</v>
      </c>
      <c r="Q36" s="33">
        <v>1512.8999938964839</v>
      </c>
      <c r="R36" s="33">
        <v>1127.8999938964839</v>
      </c>
      <c r="S36" s="33">
        <v>1127.8999938964839</v>
      </c>
      <c r="T36" s="33">
        <v>1127.8999938964839</v>
      </c>
      <c r="U36" s="33">
        <v>984.5</v>
      </c>
      <c r="V36" s="33">
        <v>984.5</v>
      </c>
      <c r="W36" s="33">
        <v>984.5</v>
      </c>
      <c r="X36" s="33">
        <v>984.5</v>
      </c>
      <c r="Y36" s="33">
        <v>984.5</v>
      </c>
      <c r="Z36" s="33">
        <v>984.5</v>
      </c>
      <c r="AA36" s="33">
        <v>340</v>
      </c>
      <c r="AB36" s="33">
        <v>180</v>
      </c>
      <c r="AC36" s="33">
        <v>180</v>
      </c>
      <c r="AD36" s="33">
        <v>180</v>
      </c>
      <c r="AE36" s="33">
        <v>180</v>
      </c>
    </row>
    <row r="37" spans="1:31" s="28" customFormat="1">
      <c r="A37" s="29" t="s">
        <v>131</v>
      </c>
      <c r="B37" s="29" t="s">
        <v>32</v>
      </c>
      <c r="C37" s="33">
        <v>84</v>
      </c>
      <c r="D37" s="33">
        <v>84</v>
      </c>
      <c r="E37" s="33">
        <v>84</v>
      </c>
      <c r="F37" s="33">
        <v>84</v>
      </c>
      <c r="G37" s="33">
        <v>84</v>
      </c>
      <c r="H37" s="33">
        <v>84</v>
      </c>
      <c r="I37" s="33">
        <v>84</v>
      </c>
      <c r="J37" s="33">
        <v>84</v>
      </c>
      <c r="K37" s="33">
        <v>84</v>
      </c>
      <c r="L37" s="33">
        <v>84</v>
      </c>
      <c r="M37" s="33">
        <v>84</v>
      </c>
      <c r="N37" s="33">
        <v>84</v>
      </c>
      <c r="O37" s="33">
        <v>84</v>
      </c>
      <c r="P37" s="33">
        <v>84</v>
      </c>
      <c r="Q37" s="33">
        <v>84</v>
      </c>
      <c r="R37" s="33">
        <v>84</v>
      </c>
      <c r="S37" s="33">
        <v>84</v>
      </c>
      <c r="T37" s="33">
        <v>84</v>
      </c>
      <c r="U37" s="33">
        <v>84</v>
      </c>
      <c r="V37" s="33">
        <v>84</v>
      </c>
      <c r="W37" s="33">
        <v>84</v>
      </c>
      <c r="X37" s="33">
        <v>84</v>
      </c>
      <c r="Y37" s="33">
        <v>84</v>
      </c>
      <c r="Z37" s="33">
        <v>84</v>
      </c>
      <c r="AA37" s="33">
        <v>84</v>
      </c>
      <c r="AB37" s="33">
        <v>0</v>
      </c>
      <c r="AC37" s="33">
        <v>0</v>
      </c>
      <c r="AD37" s="33">
        <v>0</v>
      </c>
      <c r="AE37" s="33">
        <v>0</v>
      </c>
    </row>
    <row r="38" spans="1:31" s="28" customFormat="1">
      <c r="A38" s="29" t="s">
        <v>131</v>
      </c>
      <c r="B38" s="29" t="s">
        <v>66</v>
      </c>
      <c r="C38" s="33">
        <v>1910</v>
      </c>
      <c r="D38" s="33">
        <v>1910</v>
      </c>
      <c r="E38" s="33">
        <v>1910</v>
      </c>
      <c r="F38" s="33">
        <v>1910</v>
      </c>
      <c r="G38" s="33">
        <v>1910</v>
      </c>
      <c r="H38" s="33">
        <v>1910</v>
      </c>
      <c r="I38" s="33">
        <v>1910</v>
      </c>
      <c r="J38" s="33">
        <v>1910</v>
      </c>
      <c r="K38" s="33">
        <v>1910</v>
      </c>
      <c r="L38" s="33">
        <v>1910</v>
      </c>
      <c r="M38" s="33">
        <v>1910</v>
      </c>
      <c r="N38" s="33">
        <v>1910</v>
      </c>
      <c r="O38" s="33">
        <v>1618</v>
      </c>
      <c r="P38" s="33">
        <v>1501</v>
      </c>
      <c r="Q38" s="33">
        <v>1501</v>
      </c>
      <c r="R38" s="33">
        <v>1501</v>
      </c>
      <c r="S38" s="33">
        <v>1501</v>
      </c>
      <c r="T38" s="33">
        <v>1501</v>
      </c>
      <c r="U38" s="33">
        <v>1501</v>
      </c>
      <c r="V38" s="33">
        <v>1501</v>
      </c>
      <c r="W38" s="33">
        <v>1501</v>
      </c>
      <c r="X38" s="33">
        <v>1501.00053472386</v>
      </c>
      <c r="Y38" s="33">
        <v>1501.0005347628601</v>
      </c>
      <c r="Z38" s="33">
        <v>1369.0005356786</v>
      </c>
      <c r="AA38" s="33">
        <v>1905.6448</v>
      </c>
      <c r="AB38" s="33">
        <v>2988.9944</v>
      </c>
      <c r="AC38" s="33">
        <v>2988.9944</v>
      </c>
      <c r="AD38" s="33">
        <v>3065.6482000000001</v>
      </c>
      <c r="AE38" s="33">
        <v>2755.5698000000002</v>
      </c>
    </row>
    <row r="39" spans="1:31" s="28" customFormat="1">
      <c r="A39" s="29" t="s">
        <v>131</v>
      </c>
      <c r="B39" s="29" t="s">
        <v>65</v>
      </c>
      <c r="C39" s="33">
        <v>152.40000152587891</v>
      </c>
      <c r="D39" s="33">
        <v>152.40000152587891</v>
      </c>
      <c r="E39" s="33">
        <v>152.40000152587891</v>
      </c>
      <c r="F39" s="33">
        <v>152.40000152587891</v>
      </c>
      <c r="G39" s="33">
        <v>152.40000152587891</v>
      </c>
      <c r="H39" s="33">
        <v>152.40000152587891</v>
      </c>
      <c r="I39" s="33">
        <v>152.40000152587891</v>
      </c>
      <c r="J39" s="33">
        <v>152.40000152587891</v>
      </c>
      <c r="K39" s="33">
        <v>152.40000152587891</v>
      </c>
      <c r="L39" s="33">
        <v>152.40000152587891</v>
      </c>
      <c r="M39" s="33">
        <v>152.40000152587891</v>
      </c>
      <c r="N39" s="33">
        <v>152.40000152587891</v>
      </c>
      <c r="O39" s="33">
        <v>152.40000152587891</v>
      </c>
      <c r="P39" s="33">
        <v>152.40000152587891</v>
      </c>
      <c r="Q39" s="33">
        <v>152.40000152587891</v>
      </c>
      <c r="R39" s="33">
        <v>152.40000152587891</v>
      </c>
      <c r="S39" s="33">
        <v>66</v>
      </c>
      <c r="T39" s="33">
        <v>66</v>
      </c>
      <c r="U39" s="33">
        <v>66</v>
      </c>
      <c r="V39" s="33">
        <v>66</v>
      </c>
      <c r="W39" s="33">
        <v>66</v>
      </c>
      <c r="X39" s="33">
        <v>0</v>
      </c>
      <c r="Y39" s="33">
        <v>0</v>
      </c>
      <c r="Z39" s="33">
        <v>0</v>
      </c>
      <c r="AA39" s="33">
        <v>0</v>
      </c>
      <c r="AB39" s="33">
        <v>0</v>
      </c>
      <c r="AC39" s="33">
        <v>0</v>
      </c>
      <c r="AD39" s="33">
        <v>0</v>
      </c>
      <c r="AE39" s="33">
        <v>0</v>
      </c>
    </row>
    <row r="40" spans="1:31" s="28" customFormat="1">
      <c r="A40" s="29" t="s">
        <v>131</v>
      </c>
      <c r="B40" s="29" t="s">
        <v>69</v>
      </c>
      <c r="C40" s="33">
        <v>676.60802078246934</v>
      </c>
      <c r="D40" s="33">
        <v>1176.6080207824693</v>
      </c>
      <c r="E40" s="33">
        <v>1176.6080207824693</v>
      </c>
      <c r="F40" s="33">
        <v>1466.3780707824694</v>
      </c>
      <c r="G40" s="33">
        <v>1776.6080207824693</v>
      </c>
      <c r="H40" s="33">
        <v>1776.6080207824693</v>
      </c>
      <c r="I40" s="33">
        <v>2511.1992570134694</v>
      </c>
      <c r="J40" s="33">
        <v>3289.6030177524294</v>
      </c>
      <c r="K40" s="33">
        <v>4082.1344993234698</v>
      </c>
      <c r="L40" s="33">
        <v>4082.1344993289194</v>
      </c>
      <c r="M40" s="33">
        <v>4082.1344993333996</v>
      </c>
      <c r="N40" s="33">
        <v>4082.1344993674197</v>
      </c>
      <c r="O40" s="33">
        <v>4082.1344994241995</v>
      </c>
      <c r="P40" s="33">
        <v>4082.1345004335694</v>
      </c>
      <c r="Q40" s="33">
        <v>4249.7482007824692</v>
      </c>
      <c r="R40" s="33">
        <v>4856.8731798338085</v>
      </c>
      <c r="S40" s="33">
        <v>6541.5573440741355</v>
      </c>
      <c r="T40" s="33">
        <v>6541.5573441313536</v>
      </c>
      <c r="U40" s="33">
        <v>6541.5573441494698</v>
      </c>
      <c r="V40" s="33">
        <v>6573.7731441807591</v>
      </c>
      <c r="W40" s="33">
        <v>6908.01951424667</v>
      </c>
      <c r="X40" s="33">
        <v>8623.0464251427202</v>
      </c>
      <c r="Y40" s="33">
        <v>8442.5284199039779</v>
      </c>
      <c r="Z40" s="33">
        <v>8626.5404253388697</v>
      </c>
      <c r="AA40" s="33">
        <v>8948.8574471700394</v>
      </c>
      <c r="AB40" s="33">
        <v>9716.4714477649031</v>
      </c>
      <c r="AC40" s="33">
        <v>9716.4714478358492</v>
      </c>
      <c r="AD40" s="33">
        <v>9716.4714478715487</v>
      </c>
      <c r="AE40" s="33">
        <v>10346.91130608932</v>
      </c>
    </row>
    <row r="41" spans="1:31" s="28" customFormat="1">
      <c r="A41" s="29" t="s">
        <v>131</v>
      </c>
      <c r="B41" s="29" t="s">
        <v>68</v>
      </c>
      <c r="C41" s="33">
        <v>2017.6349983215291</v>
      </c>
      <c r="D41" s="33">
        <v>2827.6199989318811</v>
      </c>
      <c r="E41" s="33">
        <v>2827.6199989318811</v>
      </c>
      <c r="F41" s="33">
        <v>2827.6199989318811</v>
      </c>
      <c r="G41" s="33">
        <v>2827.6199989318811</v>
      </c>
      <c r="H41" s="33">
        <v>2827.6199989318811</v>
      </c>
      <c r="I41" s="33">
        <v>2827.6199989318811</v>
      </c>
      <c r="J41" s="33">
        <v>2827.6199989318811</v>
      </c>
      <c r="K41" s="33">
        <v>2827.6199989318811</v>
      </c>
      <c r="L41" s="33">
        <v>2827.6199989318811</v>
      </c>
      <c r="M41" s="33">
        <v>2827.6199989318811</v>
      </c>
      <c r="N41" s="33">
        <v>2827.6199989318811</v>
      </c>
      <c r="O41" s="33">
        <v>2827.6199989318811</v>
      </c>
      <c r="P41" s="33">
        <v>2827.6199989318811</v>
      </c>
      <c r="Q41" s="33">
        <v>2827.6199989318811</v>
      </c>
      <c r="R41" s="33">
        <v>2706.6199989318807</v>
      </c>
      <c r="S41" s="33">
        <v>3591.6710276592803</v>
      </c>
      <c r="T41" s="33">
        <v>3591.6710276940803</v>
      </c>
      <c r="U41" s="33">
        <v>3591.6710277301304</v>
      </c>
      <c r="V41" s="33">
        <v>3791.6704589318806</v>
      </c>
      <c r="W41" s="33">
        <v>4335.5778606914409</v>
      </c>
      <c r="X41" s="33">
        <v>6437.2771729846763</v>
      </c>
      <c r="Y41" s="33">
        <v>6270.2771732201763</v>
      </c>
      <c r="Z41" s="33">
        <v>6069.1771764441655</v>
      </c>
      <c r="AA41" s="33">
        <v>6157.4132768764002</v>
      </c>
      <c r="AB41" s="33">
        <v>7929.6816732785092</v>
      </c>
      <c r="AC41" s="33">
        <v>7819.2816718488812</v>
      </c>
      <c r="AD41" s="33">
        <v>7288.3816704378423</v>
      </c>
      <c r="AE41" s="33">
        <v>8267.2611511591967</v>
      </c>
    </row>
    <row r="42" spans="1:31" s="28" customFormat="1">
      <c r="A42" s="29" t="s">
        <v>131</v>
      </c>
      <c r="B42" s="29" t="s">
        <v>36</v>
      </c>
      <c r="C42" s="33">
        <v>0</v>
      </c>
      <c r="D42" s="33">
        <v>20</v>
      </c>
      <c r="E42" s="33">
        <v>20</v>
      </c>
      <c r="F42" s="33">
        <v>20</v>
      </c>
      <c r="G42" s="33">
        <v>20</v>
      </c>
      <c r="H42" s="33">
        <v>20</v>
      </c>
      <c r="I42" s="33">
        <v>20</v>
      </c>
      <c r="J42" s="33">
        <v>20</v>
      </c>
      <c r="K42" s="33">
        <v>20</v>
      </c>
      <c r="L42" s="33">
        <v>20</v>
      </c>
      <c r="M42" s="33">
        <v>20</v>
      </c>
      <c r="N42" s="33">
        <v>20</v>
      </c>
      <c r="O42" s="33">
        <v>20.000323405580001</v>
      </c>
      <c r="P42" s="33">
        <v>20.00032366576</v>
      </c>
      <c r="Q42" s="33">
        <v>20.000324366000001</v>
      </c>
      <c r="R42" s="33">
        <v>20.00032455925</v>
      </c>
      <c r="S42" s="33">
        <v>542.6318</v>
      </c>
      <c r="T42" s="33">
        <v>542.6318</v>
      </c>
      <c r="U42" s="33">
        <v>542.6318</v>
      </c>
      <c r="V42" s="33">
        <v>522.6318</v>
      </c>
      <c r="W42" s="33">
        <v>1099.2615000000001</v>
      </c>
      <c r="X42" s="33">
        <v>1099.2615000000001</v>
      </c>
      <c r="Y42" s="33">
        <v>1099.2615000000001</v>
      </c>
      <c r="Z42" s="33">
        <v>1514.7655</v>
      </c>
      <c r="AA42" s="33">
        <v>1514.7655</v>
      </c>
      <c r="AB42" s="33">
        <v>2584.2908000000002</v>
      </c>
      <c r="AC42" s="33">
        <v>2584.2908000000002</v>
      </c>
      <c r="AD42" s="33">
        <v>2584.2908000000002</v>
      </c>
      <c r="AE42" s="33">
        <v>2584.2908000000002</v>
      </c>
    </row>
    <row r="43" spans="1:31" s="28" customFormat="1">
      <c r="A43" s="29" t="s">
        <v>131</v>
      </c>
      <c r="B43" s="29" t="s">
        <v>73</v>
      </c>
      <c r="C43" s="33">
        <v>570</v>
      </c>
      <c r="D43" s="33">
        <v>570</v>
      </c>
      <c r="E43" s="33">
        <v>570</v>
      </c>
      <c r="F43" s="33">
        <v>570</v>
      </c>
      <c r="G43" s="33">
        <v>570</v>
      </c>
      <c r="H43" s="33">
        <v>570</v>
      </c>
      <c r="I43" s="33">
        <v>570</v>
      </c>
      <c r="J43" s="33">
        <v>570</v>
      </c>
      <c r="K43" s="33">
        <v>570</v>
      </c>
      <c r="L43" s="33">
        <v>570</v>
      </c>
      <c r="M43" s="33">
        <v>570</v>
      </c>
      <c r="N43" s="33">
        <v>570</v>
      </c>
      <c r="O43" s="33">
        <v>570.00023722397998</v>
      </c>
      <c r="P43" s="33">
        <v>570.00023732780005</v>
      </c>
      <c r="Q43" s="33">
        <v>570.00023788836995</v>
      </c>
      <c r="R43" s="33">
        <v>570.00023804157001</v>
      </c>
      <c r="S43" s="33">
        <v>1395.7055</v>
      </c>
      <c r="T43" s="33">
        <v>1395.7055</v>
      </c>
      <c r="U43" s="33">
        <v>1395.7055</v>
      </c>
      <c r="V43" s="33">
        <v>1395.7055</v>
      </c>
      <c r="W43" s="33">
        <v>1503.4074000000001</v>
      </c>
      <c r="X43" s="33">
        <v>2263.0703000000003</v>
      </c>
      <c r="Y43" s="33">
        <v>2263.0703000000003</v>
      </c>
      <c r="Z43" s="33">
        <v>2263.0703000000003</v>
      </c>
      <c r="AA43" s="33">
        <v>2263.0703000000003</v>
      </c>
      <c r="AB43" s="33">
        <v>2777.8604</v>
      </c>
      <c r="AC43" s="33">
        <v>2777.8604</v>
      </c>
      <c r="AD43" s="33">
        <v>2777.8604</v>
      </c>
      <c r="AE43" s="33">
        <v>2777.8604</v>
      </c>
    </row>
    <row r="44" spans="1:31" s="28" customFormat="1">
      <c r="A44" s="29" t="s">
        <v>131</v>
      </c>
      <c r="B44" s="29" t="s">
        <v>56</v>
      </c>
      <c r="C44" s="33">
        <v>6.2830001711845354</v>
      </c>
      <c r="D44" s="33">
        <v>9.0379998683929408</v>
      </c>
      <c r="E44" s="33">
        <v>13.64800012111661</v>
      </c>
      <c r="F44" s="33">
        <v>20.04699945449828</v>
      </c>
      <c r="G44" s="33">
        <v>28.645998954772889</v>
      </c>
      <c r="H44" s="33">
        <v>39.91999959945673</v>
      </c>
      <c r="I44" s="33">
        <v>51.775998115539494</v>
      </c>
      <c r="J44" s="33">
        <v>66.049998283386103</v>
      </c>
      <c r="K44" s="33">
        <v>86.233997344970604</v>
      </c>
      <c r="L44" s="33">
        <v>109.4229984283446</v>
      </c>
      <c r="M44" s="33">
        <v>142.44900131225489</v>
      </c>
      <c r="N44" s="33">
        <v>168.90199279785128</v>
      </c>
      <c r="O44" s="33">
        <v>199.70200347900379</v>
      </c>
      <c r="P44" s="33">
        <v>230.44100189208928</v>
      </c>
      <c r="Q44" s="33">
        <v>262.57600021362282</v>
      </c>
      <c r="R44" s="33">
        <v>295.53199768066332</v>
      </c>
      <c r="S44" s="33">
        <v>329.47499847412041</v>
      </c>
      <c r="T44" s="33">
        <v>362.96698760986317</v>
      </c>
      <c r="U44" s="33">
        <v>395.85900115966712</v>
      </c>
      <c r="V44" s="33">
        <v>429.33000183105401</v>
      </c>
      <c r="W44" s="33">
        <v>463.78398895263598</v>
      </c>
      <c r="X44" s="33">
        <v>499.93299102783101</v>
      </c>
      <c r="Y44" s="33">
        <v>537.29598999023301</v>
      </c>
      <c r="Z44" s="33">
        <v>565.41600036621003</v>
      </c>
      <c r="AA44" s="33">
        <v>594.35398864746003</v>
      </c>
      <c r="AB44" s="33">
        <v>624.14299011230401</v>
      </c>
      <c r="AC44" s="33">
        <v>654.72198486328</v>
      </c>
      <c r="AD44" s="33">
        <v>685.86102294921807</v>
      </c>
      <c r="AE44" s="33">
        <v>717.54901123046807</v>
      </c>
    </row>
    <row r="45" spans="1:31" s="28" customFormat="1">
      <c r="A45" s="34" t="s">
        <v>138</v>
      </c>
      <c r="B45" s="34"/>
      <c r="C45" s="35">
        <v>14479.543014526362</v>
      </c>
      <c r="D45" s="35">
        <v>15789.528015136713</v>
      </c>
      <c r="E45" s="35">
        <v>15789.528015136713</v>
      </c>
      <c r="F45" s="35">
        <v>14399.299374953343</v>
      </c>
      <c r="G45" s="35">
        <v>14709.527835136712</v>
      </c>
      <c r="H45" s="35">
        <v>14495.683045136711</v>
      </c>
      <c r="I45" s="35">
        <v>15230.274251367713</v>
      </c>
      <c r="J45" s="35">
        <v>15308.678042106672</v>
      </c>
      <c r="K45" s="35">
        <v>16101.209523677713</v>
      </c>
      <c r="L45" s="35">
        <v>16101.209523683163</v>
      </c>
      <c r="M45" s="35">
        <v>16101.209523687641</v>
      </c>
      <c r="N45" s="35">
        <v>16101.209523721662</v>
      </c>
      <c r="O45" s="35">
        <v>15809.209523778442</v>
      </c>
      <c r="P45" s="35">
        <v>15692.209524787811</v>
      </c>
      <c r="Q45" s="35">
        <v>15859.823225136712</v>
      </c>
      <c r="R45" s="35">
        <v>15474.793084188052</v>
      </c>
      <c r="S45" s="35">
        <v>16808.128365629898</v>
      </c>
      <c r="T45" s="35">
        <v>16808.128365721917</v>
      </c>
      <c r="U45" s="35">
        <v>16664.728371879602</v>
      </c>
      <c r="V45" s="35">
        <v>16896.943603112639</v>
      </c>
      <c r="W45" s="35">
        <v>17775.097374938108</v>
      </c>
      <c r="X45" s="35">
        <v>20781.824132851256</v>
      </c>
      <c r="Y45" s="35">
        <v>20069.306127887015</v>
      </c>
      <c r="Z45" s="35">
        <v>19555.218137461634</v>
      </c>
      <c r="AA45" s="35">
        <v>19492.915524046439</v>
      </c>
      <c r="AB45" s="35">
        <v>22507.147521043411</v>
      </c>
      <c r="AC45" s="35">
        <v>22396.74751968473</v>
      </c>
      <c r="AD45" s="35">
        <v>21942.501318309391</v>
      </c>
      <c r="AE45" s="35">
        <v>23241.742257248516</v>
      </c>
    </row>
    <row r="46" spans="1:31" s="28" customFormat="1"/>
    <row r="47" spans="1:31" s="28" customFormat="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s="28" customFormat="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s="28" customFormat="1">
      <c r="A49" s="29" t="s">
        <v>132</v>
      </c>
      <c r="B49" s="29" t="s">
        <v>71</v>
      </c>
      <c r="C49" s="33">
        <v>4790</v>
      </c>
      <c r="D49" s="33">
        <v>4790</v>
      </c>
      <c r="E49" s="33">
        <v>4790</v>
      </c>
      <c r="F49" s="33">
        <v>3764.40823841474</v>
      </c>
      <c r="G49" s="33">
        <v>3724.7341676771998</v>
      </c>
      <c r="H49" s="33">
        <v>3507.1917407471806</v>
      </c>
      <c r="I49" s="33">
        <v>3507.1917407891701</v>
      </c>
      <c r="J49" s="33">
        <v>3507.1917407261003</v>
      </c>
      <c r="K49" s="33">
        <v>3488.6695412797699</v>
      </c>
      <c r="L49" s="33">
        <v>3340.00110008312</v>
      </c>
      <c r="M49" s="33">
        <v>3340.0001031493498</v>
      </c>
      <c r="N49" s="33">
        <v>3340</v>
      </c>
      <c r="O49" s="33">
        <v>3340</v>
      </c>
      <c r="P49" s="33">
        <v>3340</v>
      </c>
      <c r="Q49" s="33">
        <v>3340</v>
      </c>
      <c r="R49" s="33">
        <v>3340</v>
      </c>
      <c r="S49" s="33">
        <v>3340</v>
      </c>
      <c r="T49" s="33">
        <v>3340</v>
      </c>
      <c r="U49" s="33">
        <v>3340</v>
      </c>
      <c r="V49" s="33">
        <v>3340</v>
      </c>
      <c r="W49" s="33">
        <v>3340</v>
      </c>
      <c r="X49" s="33">
        <v>3340</v>
      </c>
      <c r="Y49" s="33">
        <v>3340</v>
      </c>
      <c r="Z49" s="33">
        <v>3340</v>
      </c>
      <c r="AA49" s="33">
        <v>3340</v>
      </c>
      <c r="AB49" s="33">
        <v>3340</v>
      </c>
      <c r="AC49" s="33">
        <v>2225</v>
      </c>
      <c r="AD49" s="33">
        <v>0</v>
      </c>
      <c r="AE49" s="33">
        <v>0</v>
      </c>
    </row>
    <row r="50" spans="1:31" s="28" customFormat="1">
      <c r="A50" s="29" t="s">
        <v>132</v>
      </c>
      <c r="B50" s="29" t="s">
        <v>20</v>
      </c>
      <c r="C50" s="33">
        <v>0</v>
      </c>
      <c r="D50" s="33">
        <v>0</v>
      </c>
      <c r="E50" s="33">
        <v>0</v>
      </c>
      <c r="F50" s="33">
        <v>0</v>
      </c>
      <c r="G50" s="33">
        <v>0</v>
      </c>
      <c r="H50" s="33">
        <v>0</v>
      </c>
      <c r="I50" s="33">
        <v>0</v>
      </c>
      <c r="J50" s="33">
        <v>0</v>
      </c>
      <c r="K50" s="33">
        <v>0</v>
      </c>
      <c r="L50" s="33">
        <v>0</v>
      </c>
      <c r="M50" s="33">
        <v>0</v>
      </c>
      <c r="N50" s="33">
        <v>0</v>
      </c>
      <c r="O50" s="33">
        <v>0</v>
      </c>
      <c r="P50" s="33">
        <v>0</v>
      </c>
      <c r="Q50" s="33">
        <v>0</v>
      </c>
      <c r="R50" s="33">
        <v>0</v>
      </c>
      <c r="S50" s="33">
        <v>0</v>
      </c>
      <c r="T50" s="33">
        <v>0</v>
      </c>
      <c r="U50" s="33">
        <v>0</v>
      </c>
      <c r="V50" s="33">
        <v>0</v>
      </c>
      <c r="W50" s="33">
        <v>0</v>
      </c>
      <c r="X50" s="33">
        <v>0</v>
      </c>
      <c r="Y50" s="33">
        <v>0</v>
      </c>
      <c r="Z50" s="33">
        <v>0</v>
      </c>
      <c r="AA50" s="33">
        <v>0</v>
      </c>
      <c r="AB50" s="33">
        <v>0</v>
      </c>
      <c r="AC50" s="33">
        <v>0</v>
      </c>
      <c r="AD50" s="33">
        <v>0</v>
      </c>
      <c r="AE50" s="33">
        <v>0</v>
      </c>
    </row>
    <row r="51" spans="1:31" s="28" customFormat="1">
      <c r="A51" s="29" t="s">
        <v>132</v>
      </c>
      <c r="B51" s="29" t="s">
        <v>32</v>
      </c>
      <c r="C51" s="33">
        <v>500</v>
      </c>
      <c r="D51" s="33">
        <v>500</v>
      </c>
      <c r="E51" s="33">
        <v>500</v>
      </c>
      <c r="F51" s="33">
        <v>500</v>
      </c>
      <c r="G51" s="33">
        <v>500</v>
      </c>
      <c r="H51" s="33">
        <v>500</v>
      </c>
      <c r="I51" s="33">
        <v>500</v>
      </c>
      <c r="J51" s="33">
        <v>500</v>
      </c>
      <c r="K51" s="33">
        <v>500</v>
      </c>
      <c r="L51" s="33">
        <v>500</v>
      </c>
      <c r="M51" s="33">
        <v>500</v>
      </c>
      <c r="N51" s="33">
        <v>500</v>
      </c>
      <c r="O51" s="33">
        <v>500</v>
      </c>
      <c r="P51" s="33">
        <v>500</v>
      </c>
      <c r="Q51" s="33">
        <v>500</v>
      </c>
      <c r="R51" s="33">
        <v>500</v>
      </c>
      <c r="S51" s="33">
        <v>500</v>
      </c>
      <c r="T51" s="33">
        <v>500</v>
      </c>
      <c r="U51" s="33">
        <v>0</v>
      </c>
      <c r="V51" s="33">
        <v>0</v>
      </c>
      <c r="W51" s="33">
        <v>0</v>
      </c>
      <c r="X51" s="33">
        <v>0</v>
      </c>
      <c r="Y51" s="33">
        <v>0</v>
      </c>
      <c r="Z51" s="33">
        <v>0</v>
      </c>
      <c r="AA51" s="33">
        <v>0</v>
      </c>
      <c r="AB51" s="33">
        <v>0</v>
      </c>
      <c r="AC51" s="33">
        <v>0</v>
      </c>
      <c r="AD51" s="33">
        <v>0</v>
      </c>
      <c r="AE51" s="33">
        <v>0</v>
      </c>
    </row>
    <row r="52" spans="1:31" s="28" customFormat="1">
      <c r="A52" s="29" t="s">
        <v>132</v>
      </c>
      <c r="B52" s="29" t="s">
        <v>66</v>
      </c>
      <c r="C52" s="33">
        <v>1900</v>
      </c>
      <c r="D52" s="33">
        <v>1900</v>
      </c>
      <c r="E52" s="33">
        <v>1900</v>
      </c>
      <c r="F52" s="33">
        <v>1900</v>
      </c>
      <c r="G52" s="33">
        <v>1900</v>
      </c>
      <c r="H52" s="33">
        <v>1900</v>
      </c>
      <c r="I52" s="33">
        <v>1900</v>
      </c>
      <c r="J52" s="33">
        <v>1900</v>
      </c>
      <c r="K52" s="33">
        <v>1900</v>
      </c>
      <c r="L52" s="33">
        <v>1900</v>
      </c>
      <c r="M52" s="33">
        <v>1900</v>
      </c>
      <c r="N52" s="33">
        <v>1900</v>
      </c>
      <c r="O52" s="33">
        <v>1730</v>
      </c>
      <c r="P52" s="33">
        <v>1730</v>
      </c>
      <c r="Q52" s="33">
        <v>1730</v>
      </c>
      <c r="R52" s="33">
        <v>1730</v>
      </c>
      <c r="S52" s="33">
        <v>1730</v>
      </c>
      <c r="T52" s="33">
        <v>1730</v>
      </c>
      <c r="U52" s="33">
        <v>1290</v>
      </c>
      <c r="V52" s="33">
        <v>1290</v>
      </c>
      <c r="W52" s="33">
        <v>1290.00010508894</v>
      </c>
      <c r="X52" s="33">
        <v>1196.0001051178499</v>
      </c>
      <c r="Y52" s="33">
        <v>1196.0001051977799</v>
      </c>
      <c r="Z52" s="33">
        <v>1196.0001147165001</v>
      </c>
      <c r="AA52" s="33">
        <v>1196.00011475828</v>
      </c>
      <c r="AB52" s="33">
        <v>1196.0001147986841</v>
      </c>
      <c r="AC52" s="33">
        <v>612.00011486591404</v>
      </c>
      <c r="AD52" s="33">
        <v>1210.9200102794398</v>
      </c>
      <c r="AE52" s="33">
        <v>1210.9200104824299</v>
      </c>
    </row>
    <row r="53" spans="1:31" s="28" customFormat="1">
      <c r="A53" s="29" t="s">
        <v>132</v>
      </c>
      <c r="B53" s="29" t="s">
        <v>65</v>
      </c>
      <c r="C53" s="33">
        <v>2219</v>
      </c>
      <c r="D53" s="33">
        <v>2219</v>
      </c>
      <c r="E53" s="33">
        <v>2219</v>
      </c>
      <c r="F53" s="33">
        <v>2219</v>
      </c>
      <c r="G53" s="33">
        <v>2219</v>
      </c>
      <c r="H53" s="33">
        <v>2219</v>
      </c>
      <c r="I53" s="33">
        <v>2219</v>
      </c>
      <c r="J53" s="33">
        <v>2219</v>
      </c>
      <c r="K53" s="33">
        <v>2219</v>
      </c>
      <c r="L53" s="33">
        <v>2219</v>
      </c>
      <c r="M53" s="33">
        <v>2219</v>
      </c>
      <c r="N53" s="33">
        <v>2219</v>
      </c>
      <c r="O53" s="33">
        <v>2219</v>
      </c>
      <c r="P53" s="33">
        <v>2219</v>
      </c>
      <c r="Q53" s="33">
        <v>2219</v>
      </c>
      <c r="R53" s="33">
        <v>2219</v>
      </c>
      <c r="S53" s="33">
        <v>2219</v>
      </c>
      <c r="T53" s="33">
        <v>2219</v>
      </c>
      <c r="U53" s="33">
        <v>2219</v>
      </c>
      <c r="V53" s="33">
        <v>2219</v>
      </c>
      <c r="W53" s="33">
        <v>2219</v>
      </c>
      <c r="X53" s="33">
        <v>2219</v>
      </c>
      <c r="Y53" s="33">
        <v>2219</v>
      </c>
      <c r="Z53" s="33">
        <v>2219</v>
      </c>
      <c r="AA53" s="33">
        <v>2219</v>
      </c>
      <c r="AB53" s="33">
        <v>2219</v>
      </c>
      <c r="AC53" s="33">
        <v>2219</v>
      </c>
      <c r="AD53" s="33">
        <v>2219</v>
      </c>
      <c r="AE53" s="33">
        <v>2219</v>
      </c>
    </row>
    <row r="54" spans="1:31" s="28" customFormat="1">
      <c r="A54" s="29" t="s">
        <v>132</v>
      </c>
      <c r="B54" s="29" t="s">
        <v>69</v>
      </c>
      <c r="C54" s="33">
        <v>3434.4399795532199</v>
      </c>
      <c r="D54" s="33">
        <v>4322.199974060055</v>
      </c>
      <c r="E54" s="33">
        <v>4322.199974060055</v>
      </c>
      <c r="F54" s="33">
        <v>4322.199974060055</v>
      </c>
      <c r="G54" s="33">
        <v>4322.199974060055</v>
      </c>
      <c r="H54" s="33">
        <v>4322.199974060055</v>
      </c>
      <c r="I54" s="33">
        <v>4322.199974060055</v>
      </c>
      <c r="J54" s="33">
        <v>4322.199974060055</v>
      </c>
      <c r="K54" s="33">
        <v>4322.199974060055</v>
      </c>
      <c r="L54" s="33">
        <v>4322.199974060055</v>
      </c>
      <c r="M54" s="33">
        <v>4322.199974060055</v>
      </c>
      <c r="N54" s="33">
        <v>4322.2003955830251</v>
      </c>
      <c r="O54" s="33">
        <v>4745.762294060055</v>
      </c>
      <c r="P54" s="33">
        <v>4950.7362240600551</v>
      </c>
      <c r="Q54" s="33">
        <v>4969.7000750198149</v>
      </c>
      <c r="R54" s="33">
        <v>5498.9449248151695</v>
      </c>
      <c r="S54" s="33">
        <v>7378.3804713698928</v>
      </c>
      <c r="T54" s="33">
        <v>7104.2770969361727</v>
      </c>
      <c r="U54" s="33">
        <v>6912.2784830692135</v>
      </c>
      <c r="V54" s="33">
        <v>6623.9786435139004</v>
      </c>
      <c r="W54" s="33">
        <v>6872.0235013193296</v>
      </c>
      <c r="X54" s="33">
        <v>7322.5523486859393</v>
      </c>
      <c r="Y54" s="33">
        <v>8289.3557057788512</v>
      </c>
      <c r="Z54" s="33">
        <v>7977.3557058240322</v>
      </c>
      <c r="AA54" s="33">
        <v>7927.8561823982518</v>
      </c>
      <c r="AB54" s="33">
        <v>8995.8963824910024</v>
      </c>
      <c r="AC54" s="33">
        <v>9780.4896733181013</v>
      </c>
      <c r="AD54" s="33">
        <v>10051.789678027342</v>
      </c>
      <c r="AE54" s="33">
        <v>10224.099998474121</v>
      </c>
    </row>
    <row r="55" spans="1:31" s="28" customFormat="1">
      <c r="A55" s="29" t="s">
        <v>132</v>
      </c>
      <c r="B55" s="29" t="s">
        <v>68</v>
      </c>
      <c r="C55" s="33">
        <v>1098.972995758056</v>
      </c>
      <c r="D55" s="33">
        <v>1098.972995758056</v>
      </c>
      <c r="E55" s="33">
        <v>1098.972995758056</v>
      </c>
      <c r="F55" s="33">
        <v>1098.972995758056</v>
      </c>
      <c r="G55" s="33">
        <v>1098.972995758056</v>
      </c>
      <c r="H55" s="33">
        <v>1098.972995758056</v>
      </c>
      <c r="I55" s="33">
        <v>1098.972995758056</v>
      </c>
      <c r="J55" s="33">
        <v>1098.972995758056</v>
      </c>
      <c r="K55" s="33">
        <v>1098.972995758056</v>
      </c>
      <c r="L55" s="33">
        <v>1098.972995758056</v>
      </c>
      <c r="M55" s="33">
        <v>1098.972995758056</v>
      </c>
      <c r="N55" s="33">
        <v>1098.972995758056</v>
      </c>
      <c r="O55" s="33">
        <v>1098.972995758056</v>
      </c>
      <c r="P55" s="33">
        <v>1098.972995758056</v>
      </c>
      <c r="Q55" s="33">
        <v>1098.972995758056</v>
      </c>
      <c r="R55" s="33">
        <v>1098.972995758056</v>
      </c>
      <c r="S55" s="33">
        <v>1098.9731607118861</v>
      </c>
      <c r="T55" s="33">
        <v>1098.973160973926</v>
      </c>
      <c r="U55" s="33">
        <v>1098.973161617846</v>
      </c>
      <c r="V55" s="33">
        <v>1098.9733656792359</v>
      </c>
      <c r="W55" s="33">
        <v>1366.859276806156</v>
      </c>
      <c r="X55" s="33">
        <v>1435.5972626935061</v>
      </c>
      <c r="Y55" s="33">
        <v>1435.597262997796</v>
      </c>
      <c r="Z55" s="33">
        <v>1328.07726644434</v>
      </c>
      <c r="AA55" s="33">
        <v>2212.0365484313406</v>
      </c>
      <c r="AB55" s="33">
        <v>2212.036591316657</v>
      </c>
      <c r="AC55" s="33">
        <v>2899.114733238051</v>
      </c>
      <c r="AD55" s="33">
        <v>3188.4506741978116</v>
      </c>
      <c r="AE55" s="33">
        <v>3191.00074032665</v>
      </c>
    </row>
    <row r="56" spans="1:31" s="28" customFormat="1">
      <c r="A56" s="29" t="s">
        <v>132</v>
      </c>
      <c r="B56" s="29" t="s">
        <v>36</v>
      </c>
      <c r="C56" s="33">
        <v>55.329999923705998</v>
      </c>
      <c r="D56" s="33">
        <v>375.329999923706</v>
      </c>
      <c r="E56" s="33">
        <v>375.329999923706</v>
      </c>
      <c r="F56" s="33">
        <v>375.329999923706</v>
      </c>
      <c r="G56" s="33">
        <v>375.329999923706</v>
      </c>
      <c r="H56" s="33">
        <v>375.329999923706</v>
      </c>
      <c r="I56" s="33">
        <v>375.329999923706</v>
      </c>
      <c r="J56" s="33">
        <v>375.329999923706</v>
      </c>
      <c r="K56" s="33">
        <v>375.329999923706</v>
      </c>
      <c r="L56" s="33">
        <v>375.329999923706</v>
      </c>
      <c r="M56" s="33">
        <v>375.329999923706</v>
      </c>
      <c r="N56" s="33">
        <v>375.329999923706</v>
      </c>
      <c r="O56" s="33">
        <v>320</v>
      </c>
      <c r="P56" s="33">
        <v>320</v>
      </c>
      <c r="Q56" s="33">
        <v>320.00011144280001</v>
      </c>
      <c r="R56" s="33">
        <v>320.00011183101998</v>
      </c>
      <c r="S56" s="33">
        <v>320.00022047469002</v>
      </c>
      <c r="T56" s="33">
        <v>320.00022074890001</v>
      </c>
      <c r="U56" s="33">
        <v>320.00169008490002</v>
      </c>
      <c r="V56" s="33">
        <v>320.0016903696</v>
      </c>
      <c r="W56" s="33">
        <v>657.28403000000003</v>
      </c>
      <c r="X56" s="33">
        <v>357.28402999999997</v>
      </c>
      <c r="Y56" s="33">
        <v>357.28402999999997</v>
      </c>
      <c r="Z56" s="33">
        <v>357.28402999999997</v>
      </c>
      <c r="AA56" s="33">
        <v>357.28402999999997</v>
      </c>
      <c r="AB56" s="33">
        <v>357.28402999999997</v>
      </c>
      <c r="AC56" s="33">
        <v>357.28402999999997</v>
      </c>
      <c r="AD56" s="33">
        <v>1143.4751000000001</v>
      </c>
      <c r="AE56" s="33">
        <v>1143.4751000000001</v>
      </c>
    </row>
    <row r="57" spans="1:31" s="28" customFormat="1">
      <c r="A57" s="29" t="s">
        <v>132</v>
      </c>
      <c r="B57" s="29" t="s">
        <v>73</v>
      </c>
      <c r="C57" s="33">
        <v>0</v>
      </c>
      <c r="D57" s="33">
        <v>0</v>
      </c>
      <c r="E57" s="33">
        <v>0</v>
      </c>
      <c r="F57" s="33">
        <v>0</v>
      </c>
      <c r="G57" s="33">
        <v>0</v>
      </c>
      <c r="H57" s="33">
        <v>0</v>
      </c>
      <c r="I57" s="33">
        <v>0</v>
      </c>
      <c r="J57" s="33">
        <v>0</v>
      </c>
      <c r="K57" s="33">
        <v>0</v>
      </c>
      <c r="L57" s="33">
        <v>0</v>
      </c>
      <c r="M57" s="33">
        <v>0</v>
      </c>
      <c r="N57" s="33">
        <v>0</v>
      </c>
      <c r="O57" s="33">
        <v>0</v>
      </c>
      <c r="P57" s="33">
        <v>0</v>
      </c>
      <c r="Q57" s="33">
        <v>0</v>
      </c>
      <c r="R57" s="33">
        <v>0</v>
      </c>
      <c r="S57" s="33">
        <v>284.98827999999997</v>
      </c>
      <c r="T57" s="33">
        <v>284.98827999999997</v>
      </c>
      <c r="U57" s="33">
        <v>314.60226</v>
      </c>
      <c r="V57" s="33">
        <v>314.60226</v>
      </c>
      <c r="W57" s="33">
        <v>414.93912</v>
      </c>
      <c r="X57" s="33">
        <v>414.93912</v>
      </c>
      <c r="Y57" s="33">
        <v>414.93912</v>
      </c>
      <c r="Z57" s="33">
        <v>916.44820000000004</v>
      </c>
      <c r="AA57" s="33">
        <v>916.44820000000004</v>
      </c>
      <c r="AB57" s="33">
        <v>916.44820000000004</v>
      </c>
      <c r="AC57" s="33">
        <v>916.44820000000004</v>
      </c>
      <c r="AD57" s="33">
        <v>1553.4094</v>
      </c>
      <c r="AE57" s="33">
        <v>1553.4094</v>
      </c>
    </row>
    <row r="58" spans="1:31" s="28" customFormat="1">
      <c r="A58" s="29" t="s">
        <v>132</v>
      </c>
      <c r="B58" s="29" t="s">
        <v>56</v>
      </c>
      <c r="C58" s="33">
        <v>7.9670000076293901</v>
      </c>
      <c r="D58" s="33">
        <v>12.184000015258771</v>
      </c>
      <c r="E58" s="33">
        <v>18.007000446319509</v>
      </c>
      <c r="F58" s="33">
        <v>25.892000198364229</v>
      </c>
      <c r="G58" s="33">
        <v>37.312001228332434</v>
      </c>
      <c r="H58" s="33">
        <v>52.961001873016329</v>
      </c>
      <c r="I58" s="33">
        <v>71.587000846862765</v>
      </c>
      <c r="J58" s="33">
        <v>94.074999809265094</v>
      </c>
      <c r="K58" s="33">
        <v>129.77300262451132</v>
      </c>
      <c r="L58" s="33">
        <v>159.42099571227931</v>
      </c>
      <c r="M58" s="33">
        <v>205.4859981536863</v>
      </c>
      <c r="N58" s="33">
        <v>243.57999420165987</v>
      </c>
      <c r="O58" s="33">
        <v>283.22999954223542</v>
      </c>
      <c r="P58" s="33">
        <v>321.6980094909668</v>
      </c>
      <c r="Q58" s="33">
        <v>361.63500976562409</v>
      </c>
      <c r="R58" s="33">
        <v>401.73001098632784</v>
      </c>
      <c r="S58" s="33">
        <v>443.3219985961905</v>
      </c>
      <c r="T58" s="33">
        <v>486.69901275634601</v>
      </c>
      <c r="U58" s="33">
        <v>530.82399749755803</v>
      </c>
      <c r="V58" s="33">
        <v>575.44198608398301</v>
      </c>
      <c r="W58" s="33">
        <v>621.93501281738202</v>
      </c>
      <c r="X58" s="33">
        <v>669.90702819824196</v>
      </c>
      <c r="Y58" s="33">
        <v>718.01499938964798</v>
      </c>
      <c r="Z58" s="33">
        <v>754.91101074218705</v>
      </c>
      <c r="AA58" s="33">
        <v>792.92201232909997</v>
      </c>
      <c r="AB58" s="33">
        <v>831.94000244140489</v>
      </c>
      <c r="AC58" s="33">
        <v>871.86401367187409</v>
      </c>
      <c r="AD58" s="33">
        <v>912.31399536132699</v>
      </c>
      <c r="AE58" s="33">
        <v>953.27198791503804</v>
      </c>
    </row>
    <row r="59" spans="1:31" s="28" customFormat="1">
      <c r="A59" s="34" t="s">
        <v>138</v>
      </c>
      <c r="B59" s="34"/>
      <c r="C59" s="35">
        <v>13942.412975311276</v>
      </c>
      <c r="D59" s="35">
        <v>14830.172969818112</v>
      </c>
      <c r="E59" s="35">
        <v>14830.172969818112</v>
      </c>
      <c r="F59" s="35">
        <v>13804.581208232852</v>
      </c>
      <c r="G59" s="35">
        <v>13764.907137495311</v>
      </c>
      <c r="H59" s="35">
        <v>13547.364710565293</v>
      </c>
      <c r="I59" s="35">
        <v>13547.364710607282</v>
      </c>
      <c r="J59" s="35">
        <v>13547.364710544212</v>
      </c>
      <c r="K59" s="35">
        <v>13528.842511097882</v>
      </c>
      <c r="L59" s="35">
        <v>13380.174069901232</v>
      </c>
      <c r="M59" s="35">
        <v>13380.173072967462</v>
      </c>
      <c r="N59" s="35">
        <v>13380.173391341083</v>
      </c>
      <c r="O59" s="35">
        <v>13633.735289818113</v>
      </c>
      <c r="P59" s="35">
        <v>13838.709219818113</v>
      </c>
      <c r="Q59" s="35">
        <v>13857.673070777872</v>
      </c>
      <c r="R59" s="35">
        <v>14386.917920573225</v>
      </c>
      <c r="S59" s="35">
        <v>16266.353632081778</v>
      </c>
      <c r="T59" s="35">
        <v>15992.2502579101</v>
      </c>
      <c r="U59" s="35">
        <v>14860.251644687061</v>
      </c>
      <c r="V59" s="35">
        <v>14571.952009193135</v>
      </c>
      <c r="W59" s="35">
        <v>15087.882883214426</v>
      </c>
      <c r="X59" s="35">
        <v>15513.149716497295</v>
      </c>
      <c r="Y59" s="35">
        <v>16479.953073974426</v>
      </c>
      <c r="Z59" s="35">
        <v>16060.433086984871</v>
      </c>
      <c r="AA59" s="35">
        <v>16894.89284558787</v>
      </c>
      <c r="AB59" s="35">
        <v>17962.933088606344</v>
      </c>
      <c r="AC59" s="35">
        <v>17735.604521422065</v>
      </c>
      <c r="AD59" s="35">
        <v>16670.160362504594</v>
      </c>
      <c r="AE59" s="35">
        <v>16845.020749283201</v>
      </c>
    </row>
    <row r="60" spans="1:31" s="28" customFormat="1"/>
    <row r="61" spans="1:31" s="28" customFormat="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s="28" customFormat="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s="28" customFormat="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s="28" customFormat="1">
      <c r="A64" s="29" t="s">
        <v>133</v>
      </c>
      <c r="B64" s="29" t="s">
        <v>20</v>
      </c>
      <c r="C64" s="33">
        <v>709</v>
      </c>
      <c r="D64" s="33">
        <v>709</v>
      </c>
      <c r="E64" s="33">
        <v>529</v>
      </c>
      <c r="F64" s="33">
        <v>529</v>
      </c>
      <c r="G64" s="33">
        <v>529</v>
      </c>
      <c r="H64" s="33">
        <v>529</v>
      </c>
      <c r="I64" s="33">
        <v>529</v>
      </c>
      <c r="J64" s="33">
        <v>529</v>
      </c>
      <c r="K64" s="33">
        <v>529</v>
      </c>
      <c r="L64" s="33">
        <v>529</v>
      </c>
      <c r="M64" s="33">
        <v>529</v>
      </c>
      <c r="N64" s="33">
        <v>529</v>
      </c>
      <c r="O64" s="33">
        <v>529</v>
      </c>
      <c r="P64" s="33">
        <v>529</v>
      </c>
      <c r="Q64" s="33">
        <v>529</v>
      </c>
      <c r="R64" s="33">
        <v>529</v>
      </c>
      <c r="S64" s="33">
        <v>0</v>
      </c>
      <c r="T64" s="33">
        <v>0</v>
      </c>
      <c r="U64" s="33">
        <v>0</v>
      </c>
      <c r="V64" s="33">
        <v>0</v>
      </c>
      <c r="W64" s="33">
        <v>0</v>
      </c>
      <c r="X64" s="33">
        <v>0</v>
      </c>
      <c r="Y64" s="33">
        <v>0</v>
      </c>
      <c r="Z64" s="33">
        <v>0</v>
      </c>
      <c r="AA64" s="33">
        <v>0</v>
      </c>
      <c r="AB64" s="33">
        <v>0</v>
      </c>
      <c r="AC64" s="33">
        <v>0</v>
      </c>
      <c r="AD64" s="33">
        <v>0</v>
      </c>
      <c r="AE64" s="33">
        <v>0</v>
      </c>
    </row>
    <row r="65" spans="1:31" s="28" customFormat="1">
      <c r="A65" s="29" t="s">
        <v>133</v>
      </c>
      <c r="B65" s="29" t="s">
        <v>32</v>
      </c>
      <c r="C65" s="33">
        <v>800</v>
      </c>
      <c r="D65" s="33">
        <v>800</v>
      </c>
      <c r="E65" s="33">
        <v>800</v>
      </c>
      <c r="F65" s="33">
        <v>800</v>
      </c>
      <c r="G65" s="33">
        <v>800</v>
      </c>
      <c r="H65" s="33">
        <v>800</v>
      </c>
      <c r="I65" s="33">
        <v>800</v>
      </c>
      <c r="J65" s="33">
        <v>800</v>
      </c>
      <c r="K65" s="33">
        <v>800</v>
      </c>
      <c r="L65" s="33">
        <v>800</v>
      </c>
      <c r="M65" s="33">
        <v>800</v>
      </c>
      <c r="N65" s="33">
        <v>800</v>
      </c>
      <c r="O65" s="33">
        <v>800</v>
      </c>
      <c r="P65" s="33">
        <v>800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s="28" customFormat="1">
      <c r="A66" s="29" t="s">
        <v>133</v>
      </c>
      <c r="B66" s="29" t="s">
        <v>66</v>
      </c>
      <c r="C66" s="33">
        <v>1437.1399917602528</v>
      </c>
      <c r="D66" s="33">
        <v>1437.1399917602528</v>
      </c>
      <c r="E66" s="33">
        <v>1437.1399917602528</v>
      </c>
      <c r="F66" s="33">
        <v>1437.1399917602528</v>
      </c>
      <c r="G66" s="33">
        <v>1437.1399917602528</v>
      </c>
      <c r="H66" s="33">
        <v>1437.1399917602528</v>
      </c>
      <c r="I66" s="33">
        <v>1437.1399917602528</v>
      </c>
      <c r="J66" s="33">
        <v>1437.1399917602528</v>
      </c>
      <c r="K66" s="33">
        <v>1437.1399917602528</v>
      </c>
      <c r="L66" s="33">
        <v>1054.639991760253</v>
      </c>
      <c r="M66" s="33">
        <v>1054.639991760253</v>
      </c>
      <c r="N66" s="33">
        <v>785.29999542236283</v>
      </c>
      <c r="O66" s="33">
        <v>785.29999542236283</v>
      </c>
      <c r="P66" s="33">
        <v>785.29999542236283</v>
      </c>
      <c r="Q66" s="33">
        <v>705.29999542236283</v>
      </c>
      <c r="R66" s="33">
        <v>705.29999542236283</v>
      </c>
      <c r="S66" s="33">
        <v>705.29999542236283</v>
      </c>
      <c r="T66" s="33">
        <v>705.29999542236283</v>
      </c>
      <c r="U66" s="33">
        <v>705.30048159920284</v>
      </c>
      <c r="V66" s="33">
        <v>705.30048164943287</v>
      </c>
      <c r="W66" s="33">
        <v>878.01003542236276</v>
      </c>
      <c r="X66" s="33">
        <v>878.01003542236276</v>
      </c>
      <c r="Y66" s="33">
        <v>878.01003542236276</v>
      </c>
      <c r="Z66" s="33">
        <v>713.94909542236292</v>
      </c>
      <c r="AA66" s="33">
        <v>713.94909542236292</v>
      </c>
      <c r="AB66" s="33">
        <v>713.94909542236292</v>
      </c>
      <c r="AC66" s="33">
        <v>713.94909542236292</v>
      </c>
      <c r="AD66" s="33">
        <v>811.17229542236282</v>
      </c>
      <c r="AE66" s="33">
        <v>811.17229542236282</v>
      </c>
    </row>
    <row r="67" spans="1:31" s="28" customFormat="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s="28" customFormat="1">
      <c r="A68" s="29" t="s">
        <v>133</v>
      </c>
      <c r="B68" s="29" t="s">
        <v>69</v>
      </c>
      <c r="C68" s="33">
        <v>2053.3100090026815</v>
      </c>
      <c r="D68" s="33">
        <v>2349.7100105285604</v>
      </c>
      <c r="E68" s="33">
        <v>2349.7100105285604</v>
      </c>
      <c r="F68" s="33">
        <v>2349.7100105285604</v>
      </c>
      <c r="G68" s="33">
        <v>2349.7100105285604</v>
      </c>
      <c r="H68" s="33">
        <v>2349.7100105285604</v>
      </c>
      <c r="I68" s="33">
        <v>2316.7100105285604</v>
      </c>
      <c r="J68" s="33">
        <v>2316.7100105285604</v>
      </c>
      <c r="K68" s="33">
        <v>2225.9600105285604</v>
      </c>
      <c r="L68" s="33">
        <v>2113.9600105285604</v>
      </c>
      <c r="M68" s="33">
        <v>2113.9600105285604</v>
      </c>
      <c r="N68" s="33">
        <v>2484.9512131820493</v>
      </c>
      <c r="O68" s="33">
        <v>2386.2512203350175</v>
      </c>
      <c r="P68" s="33">
        <v>2386.2512203734673</v>
      </c>
      <c r="Q68" s="33">
        <v>2972.2826816447982</v>
      </c>
      <c r="R68" s="33">
        <v>2984.8684870309526</v>
      </c>
      <c r="S68" s="33">
        <v>3684.8669785696729</v>
      </c>
      <c r="T68" s="33">
        <v>4098.565932150691</v>
      </c>
      <c r="U68" s="33">
        <v>3922.8594676000534</v>
      </c>
      <c r="V68" s="33">
        <v>3883.859569385098</v>
      </c>
      <c r="W68" s="33">
        <v>3883.8597083485784</v>
      </c>
      <c r="X68" s="33">
        <v>3883.8598077621828</v>
      </c>
      <c r="Y68" s="33">
        <v>3670.0000573032416</v>
      </c>
      <c r="Z68" s="33">
        <v>3670.0000600423618</v>
      </c>
      <c r="AA68" s="33">
        <v>3374.2187642849863</v>
      </c>
      <c r="AB68" s="33">
        <v>3871.9245297458265</v>
      </c>
      <c r="AC68" s="33">
        <v>3964.1790358104458</v>
      </c>
      <c r="AD68" s="33">
        <v>4370.1450401638558</v>
      </c>
      <c r="AE68" s="33">
        <v>4370.1450407094662</v>
      </c>
    </row>
    <row r="69" spans="1:31" s="28" customFormat="1">
      <c r="A69" s="29" t="s">
        <v>133</v>
      </c>
      <c r="B69" s="29" t="s">
        <v>68</v>
      </c>
      <c r="C69" s="33">
        <v>353</v>
      </c>
      <c r="D69" s="33">
        <v>432.19999694824207</v>
      </c>
      <c r="E69" s="33">
        <v>432.19999694824207</v>
      </c>
      <c r="F69" s="33">
        <v>432.19999694824207</v>
      </c>
      <c r="G69" s="33">
        <v>432.19999694824207</v>
      </c>
      <c r="H69" s="33">
        <v>432.19999694824207</v>
      </c>
      <c r="I69" s="33">
        <v>432.19999694824207</v>
      </c>
      <c r="J69" s="33">
        <v>432.19999694824207</v>
      </c>
      <c r="K69" s="33">
        <v>432.19999694824207</v>
      </c>
      <c r="L69" s="33">
        <v>432.19999694824207</v>
      </c>
      <c r="M69" s="33">
        <v>432.19999694824207</v>
      </c>
      <c r="N69" s="33">
        <v>432.19999694824207</v>
      </c>
      <c r="O69" s="33">
        <v>432.19999694824207</v>
      </c>
      <c r="P69" s="33">
        <v>432.19999694824207</v>
      </c>
      <c r="Q69" s="33">
        <v>432.19999694824207</v>
      </c>
      <c r="R69" s="33">
        <v>432.19999694824207</v>
      </c>
      <c r="S69" s="33">
        <v>432.20058194152205</v>
      </c>
      <c r="T69" s="33">
        <v>432.20058205929206</v>
      </c>
      <c r="U69" s="33">
        <v>432.20058221224207</v>
      </c>
      <c r="V69" s="33">
        <v>586.78380883968214</v>
      </c>
      <c r="W69" s="33">
        <v>632.20001886870102</v>
      </c>
      <c r="X69" s="33">
        <v>806.88322897789203</v>
      </c>
      <c r="Y69" s="33">
        <v>961.65644932077203</v>
      </c>
      <c r="Z69" s="33">
        <v>851.65644933509202</v>
      </c>
      <c r="AA69" s="33">
        <v>1052.883849459392</v>
      </c>
      <c r="AB69" s="33">
        <v>1052.8838496664421</v>
      </c>
      <c r="AC69" s="33">
        <v>1052.883849716842</v>
      </c>
      <c r="AD69" s="33">
        <v>1187.1998809364122</v>
      </c>
      <c r="AE69" s="33">
        <v>1079.2002834487721</v>
      </c>
    </row>
    <row r="70" spans="1:31" s="28" customFormat="1">
      <c r="A70" s="29" t="s">
        <v>133</v>
      </c>
      <c r="B70" s="29" t="s">
        <v>36</v>
      </c>
      <c r="C70" s="33">
        <v>205</v>
      </c>
      <c r="D70" s="33">
        <v>205</v>
      </c>
      <c r="E70" s="33">
        <v>205</v>
      </c>
      <c r="F70" s="33">
        <v>205</v>
      </c>
      <c r="G70" s="33">
        <v>205</v>
      </c>
      <c r="H70" s="33">
        <v>205</v>
      </c>
      <c r="I70" s="33">
        <v>205</v>
      </c>
      <c r="J70" s="33">
        <v>205</v>
      </c>
      <c r="K70" s="33">
        <v>205</v>
      </c>
      <c r="L70" s="33">
        <v>175</v>
      </c>
      <c r="M70" s="33">
        <v>175</v>
      </c>
      <c r="N70" s="33">
        <v>175</v>
      </c>
      <c r="O70" s="33">
        <v>175</v>
      </c>
      <c r="P70" s="33">
        <v>150</v>
      </c>
      <c r="Q70" s="33">
        <v>150.00023781557999</v>
      </c>
      <c r="R70" s="33">
        <v>150.00023998025</v>
      </c>
      <c r="S70" s="33">
        <v>150.00367394040001</v>
      </c>
      <c r="T70" s="33">
        <v>150.0036742657</v>
      </c>
      <c r="U70" s="33">
        <v>456.08850000000001</v>
      </c>
      <c r="V70" s="33">
        <v>456.08850000000001</v>
      </c>
      <c r="W70" s="33">
        <v>911.26385000000005</v>
      </c>
      <c r="X70" s="33">
        <v>911.26385000000005</v>
      </c>
      <c r="Y70" s="33">
        <v>911.26385000000005</v>
      </c>
      <c r="Z70" s="33">
        <v>911.26385000000005</v>
      </c>
      <c r="AA70" s="33">
        <v>911.26385000000005</v>
      </c>
      <c r="AB70" s="33">
        <v>911.26385000000005</v>
      </c>
      <c r="AC70" s="33">
        <v>911.26385000000005</v>
      </c>
      <c r="AD70" s="33">
        <v>911.26385000000005</v>
      </c>
      <c r="AE70" s="33">
        <v>911.26385000000005</v>
      </c>
    </row>
    <row r="71" spans="1:31" s="28" customFormat="1">
      <c r="A71" s="29" t="s">
        <v>133</v>
      </c>
      <c r="B71" s="29" t="s">
        <v>73</v>
      </c>
      <c r="C71" s="33">
        <v>0</v>
      </c>
      <c r="D71" s="33">
        <v>0</v>
      </c>
      <c r="E71" s="33">
        <v>0</v>
      </c>
      <c r="F71" s="33">
        <v>0</v>
      </c>
      <c r="G71" s="33">
        <v>0</v>
      </c>
      <c r="H71" s="33">
        <v>0</v>
      </c>
      <c r="I71" s="33">
        <v>0</v>
      </c>
      <c r="J71" s="33">
        <v>0</v>
      </c>
      <c r="K71" s="33">
        <v>0</v>
      </c>
      <c r="L71" s="33">
        <v>0</v>
      </c>
      <c r="M71" s="33">
        <v>0</v>
      </c>
      <c r="N71" s="33">
        <v>0</v>
      </c>
      <c r="O71" s="33">
        <v>0</v>
      </c>
      <c r="P71" s="33">
        <v>0</v>
      </c>
      <c r="Q71" s="33">
        <v>0</v>
      </c>
      <c r="R71" s="33">
        <v>0</v>
      </c>
      <c r="S71" s="33">
        <v>0</v>
      </c>
      <c r="T71" s="33">
        <v>0</v>
      </c>
      <c r="U71" s="33">
        <v>0</v>
      </c>
      <c r="V71" s="33">
        <v>0</v>
      </c>
      <c r="W71" s="33">
        <v>0</v>
      </c>
      <c r="X71" s="33">
        <v>0</v>
      </c>
      <c r="Y71" s="33">
        <v>0</v>
      </c>
      <c r="Z71" s="33">
        <v>1.00827273999999E-4</v>
      </c>
      <c r="AA71" s="33">
        <v>1.0106537999999999E-4</v>
      </c>
      <c r="AB71" s="33">
        <v>1.0115778999999999E-4</v>
      </c>
      <c r="AC71" s="33">
        <v>1.01284439999999E-4</v>
      </c>
      <c r="AD71" s="33">
        <v>1.01436183999999E-4</v>
      </c>
      <c r="AE71" s="33">
        <v>1.015258E-4</v>
      </c>
    </row>
    <row r="72" spans="1:31" s="28" customFormat="1">
      <c r="A72" s="29" t="s">
        <v>133</v>
      </c>
      <c r="B72" s="29" t="s">
        <v>56</v>
      </c>
      <c r="C72" s="33">
        <v>7.4029999971389735</v>
      </c>
      <c r="D72" s="33">
        <v>12.575000226497592</v>
      </c>
      <c r="E72" s="33">
        <v>16.369000315666128</v>
      </c>
      <c r="F72" s="33">
        <v>20.818000197410502</v>
      </c>
      <c r="G72" s="33">
        <v>25.87799990177151</v>
      </c>
      <c r="H72" s="33">
        <v>32.538999319076488</v>
      </c>
      <c r="I72" s="33">
        <v>40.105000257492037</v>
      </c>
      <c r="J72" s="33">
        <v>48.895000457763594</v>
      </c>
      <c r="K72" s="33">
        <v>60.853001117706292</v>
      </c>
      <c r="L72" s="33">
        <v>70.613999366760211</v>
      </c>
      <c r="M72" s="33">
        <v>87.129001617431598</v>
      </c>
      <c r="N72" s="33">
        <v>97.388002395629798</v>
      </c>
      <c r="O72" s="33">
        <v>109.5459995269775</v>
      </c>
      <c r="P72" s="33">
        <v>121.6550025939941</v>
      </c>
      <c r="Q72" s="33">
        <v>134.32599639892521</v>
      </c>
      <c r="R72" s="33">
        <v>146.65700340270959</v>
      </c>
      <c r="S72" s="33">
        <v>158.13800048828108</v>
      </c>
      <c r="T72" s="33">
        <v>169.17599487304611</v>
      </c>
      <c r="U72" s="33">
        <v>180.25500488281182</v>
      </c>
      <c r="V72" s="33">
        <v>191.1859970092772</v>
      </c>
      <c r="W72" s="33">
        <v>202.3560066223144</v>
      </c>
      <c r="X72" s="33">
        <v>214.59900665283121</v>
      </c>
      <c r="Y72" s="33">
        <v>227.01400756835909</v>
      </c>
      <c r="Z72" s="33">
        <v>236.6820068359371</v>
      </c>
      <c r="AA72" s="33">
        <v>246.51099395751868</v>
      </c>
      <c r="AB72" s="33">
        <v>256.5340042114251</v>
      </c>
      <c r="AC72" s="33">
        <v>266.71499633788972</v>
      </c>
      <c r="AD72" s="33">
        <v>276.9229888916006</v>
      </c>
      <c r="AE72" s="33">
        <v>287.16101074218739</v>
      </c>
    </row>
    <row r="73" spans="1:31" s="28" customFormat="1">
      <c r="A73" s="34" t="s">
        <v>138</v>
      </c>
      <c r="B73" s="34"/>
      <c r="C73" s="35">
        <v>5352.450000762934</v>
      </c>
      <c r="D73" s="35">
        <v>5728.0499992370551</v>
      </c>
      <c r="E73" s="35">
        <v>5548.0499992370551</v>
      </c>
      <c r="F73" s="35">
        <v>5548.0499992370551</v>
      </c>
      <c r="G73" s="35">
        <v>5548.0499992370551</v>
      </c>
      <c r="H73" s="35">
        <v>5548.0499992370551</v>
      </c>
      <c r="I73" s="35">
        <v>5515.0499992370551</v>
      </c>
      <c r="J73" s="35">
        <v>5515.0499992370551</v>
      </c>
      <c r="K73" s="35">
        <v>5424.2999992370551</v>
      </c>
      <c r="L73" s="35">
        <v>4929.7999992370551</v>
      </c>
      <c r="M73" s="35">
        <v>4929.7999992370551</v>
      </c>
      <c r="N73" s="35">
        <v>5031.4512055526538</v>
      </c>
      <c r="O73" s="35">
        <v>4932.7512127056225</v>
      </c>
      <c r="P73" s="35">
        <v>4932.7512127440723</v>
      </c>
      <c r="Q73" s="35">
        <v>4638.7826740154032</v>
      </c>
      <c r="R73" s="35">
        <v>4651.3684794015571</v>
      </c>
      <c r="S73" s="35">
        <v>4822.3675559335579</v>
      </c>
      <c r="T73" s="35">
        <v>5236.0665096323455</v>
      </c>
      <c r="U73" s="35">
        <v>5060.3605314114984</v>
      </c>
      <c r="V73" s="35">
        <v>5175.9438598742126</v>
      </c>
      <c r="W73" s="35">
        <v>5394.0697626396422</v>
      </c>
      <c r="X73" s="35">
        <v>5568.753072162438</v>
      </c>
      <c r="Y73" s="35">
        <v>5509.666542046376</v>
      </c>
      <c r="Z73" s="35">
        <v>5235.6056047998172</v>
      </c>
      <c r="AA73" s="35">
        <v>5141.0517091667407</v>
      </c>
      <c r="AB73" s="35">
        <v>5638.7574748346315</v>
      </c>
      <c r="AC73" s="35">
        <v>5731.01198094965</v>
      </c>
      <c r="AD73" s="35">
        <v>6368.5172165226304</v>
      </c>
      <c r="AE73" s="35">
        <v>6260.5176195806016</v>
      </c>
    </row>
    <row r="74" spans="1:31" s="28" customFormat="1"/>
    <row r="75" spans="1:31" s="28" customFormat="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s="28" customFormat="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s="28" customFormat="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s="28" customFormat="1">
      <c r="A78" s="29" t="s">
        <v>134</v>
      </c>
      <c r="B78" s="29" t="s">
        <v>20</v>
      </c>
      <c r="C78" s="33">
        <v>208</v>
      </c>
      <c r="D78" s="33">
        <v>208</v>
      </c>
      <c r="E78" s="33">
        <v>208</v>
      </c>
      <c r="F78" s="33">
        <v>208</v>
      </c>
      <c r="G78" s="33">
        <v>208</v>
      </c>
      <c r="H78" s="33">
        <v>208</v>
      </c>
      <c r="I78" s="33">
        <v>208</v>
      </c>
      <c r="J78" s="33">
        <v>208</v>
      </c>
      <c r="K78" s="33">
        <v>208</v>
      </c>
      <c r="L78" s="33">
        <v>208</v>
      </c>
      <c r="M78" s="33">
        <v>208</v>
      </c>
      <c r="N78" s="33">
        <v>208</v>
      </c>
      <c r="O78" s="33">
        <v>208</v>
      </c>
      <c r="P78" s="33">
        <v>208</v>
      </c>
      <c r="Q78" s="33">
        <v>208</v>
      </c>
      <c r="R78" s="33">
        <v>208</v>
      </c>
      <c r="S78" s="33">
        <v>208</v>
      </c>
      <c r="T78" s="33">
        <v>208</v>
      </c>
      <c r="U78" s="33">
        <v>208</v>
      </c>
      <c r="V78" s="33">
        <v>208</v>
      </c>
      <c r="W78" s="33">
        <v>208</v>
      </c>
      <c r="X78" s="33">
        <v>208</v>
      </c>
      <c r="Y78" s="33">
        <v>208</v>
      </c>
      <c r="Z78" s="33">
        <v>208</v>
      </c>
      <c r="AA78" s="33">
        <v>208</v>
      </c>
      <c r="AB78" s="33">
        <v>208</v>
      </c>
      <c r="AC78" s="33">
        <v>208</v>
      </c>
      <c r="AD78" s="33">
        <v>208</v>
      </c>
      <c r="AE78" s="33">
        <v>208</v>
      </c>
    </row>
    <row r="79" spans="1:31" s="28" customFormat="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s="28" customFormat="1">
      <c r="A80" s="29" t="s">
        <v>134</v>
      </c>
      <c r="B80" s="29" t="s">
        <v>66</v>
      </c>
      <c r="C80" s="33">
        <v>178</v>
      </c>
      <c r="D80" s="33">
        <v>178</v>
      </c>
      <c r="E80" s="33">
        <v>178</v>
      </c>
      <c r="F80" s="33">
        <v>178</v>
      </c>
      <c r="G80" s="33">
        <v>178</v>
      </c>
      <c r="H80" s="33">
        <v>178</v>
      </c>
      <c r="I80" s="33">
        <v>178</v>
      </c>
      <c r="J80" s="33">
        <v>178</v>
      </c>
      <c r="K80" s="33">
        <v>178</v>
      </c>
      <c r="L80" s="33">
        <v>178</v>
      </c>
      <c r="M80" s="33">
        <v>178</v>
      </c>
      <c r="N80" s="33">
        <v>178</v>
      </c>
      <c r="O80" s="33">
        <v>178</v>
      </c>
      <c r="P80" s="33">
        <v>178</v>
      </c>
      <c r="Q80" s="33">
        <v>178</v>
      </c>
      <c r="R80" s="33">
        <v>178</v>
      </c>
      <c r="S80" s="33">
        <v>178</v>
      </c>
      <c r="T80" s="33">
        <v>178</v>
      </c>
      <c r="U80" s="33">
        <v>178</v>
      </c>
      <c r="V80" s="33">
        <v>58</v>
      </c>
      <c r="W80" s="33">
        <v>58</v>
      </c>
      <c r="X80" s="33">
        <v>58</v>
      </c>
      <c r="Y80" s="33">
        <v>58</v>
      </c>
      <c r="Z80" s="33">
        <v>58</v>
      </c>
      <c r="AA80" s="33">
        <v>58</v>
      </c>
      <c r="AB80" s="33">
        <v>58</v>
      </c>
      <c r="AC80" s="33">
        <v>58</v>
      </c>
      <c r="AD80" s="33">
        <v>58</v>
      </c>
      <c r="AE80" s="33">
        <v>58</v>
      </c>
    </row>
    <row r="81" spans="1:35" s="28" customFormat="1">
      <c r="A81" s="29" t="s">
        <v>134</v>
      </c>
      <c r="B81" s="29" t="s">
        <v>65</v>
      </c>
      <c r="C81" s="33">
        <v>2408.8999938964839</v>
      </c>
      <c r="D81" s="33">
        <v>2408.8999938964839</v>
      </c>
      <c r="E81" s="33">
        <v>2408.8999938964839</v>
      </c>
      <c r="F81" s="33">
        <v>2408.8999938964839</v>
      </c>
      <c r="G81" s="33">
        <v>2408.8999938964839</v>
      </c>
      <c r="H81" s="33">
        <v>2408.8999938964839</v>
      </c>
      <c r="I81" s="33">
        <v>2408.8999938964839</v>
      </c>
      <c r="J81" s="33">
        <v>2408.8999938964839</v>
      </c>
      <c r="K81" s="33">
        <v>2408.8999938964839</v>
      </c>
      <c r="L81" s="33">
        <v>2408.8999938964839</v>
      </c>
      <c r="M81" s="33">
        <v>2408.8999938964839</v>
      </c>
      <c r="N81" s="33">
        <v>2408.8999938964839</v>
      </c>
      <c r="O81" s="33">
        <v>2408.8999938964839</v>
      </c>
      <c r="P81" s="33">
        <v>2408.8999938964839</v>
      </c>
      <c r="Q81" s="33">
        <v>2408.8999938964839</v>
      </c>
      <c r="R81" s="33">
        <v>2408.8999938964839</v>
      </c>
      <c r="S81" s="33">
        <v>2408.8999938964839</v>
      </c>
      <c r="T81" s="33">
        <v>2408.8999938964839</v>
      </c>
      <c r="U81" s="33">
        <v>2408.8999938964839</v>
      </c>
      <c r="V81" s="33">
        <v>2408.8999938964839</v>
      </c>
      <c r="W81" s="33">
        <v>2408.8999938964839</v>
      </c>
      <c r="X81" s="33">
        <v>2408.8999938964839</v>
      </c>
      <c r="Y81" s="33">
        <v>2408.8999938964839</v>
      </c>
      <c r="Z81" s="33">
        <v>2408.8999938964839</v>
      </c>
      <c r="AA81" s="33">
        <v>2408.8999938964839</v>
      </c>
      <c r="AB81" s="33">
        <v>2408.8999938964839</v>
      </c>
      <c r="AC81" s="33">
        <v>2408.8999938964839</v>
      </c>
      <c r="AD81" s="33">
        <v>2408.8999938964839</v>
      </c>
      <c r="AE81" s="33">
        <v>2408.8999938964839</v>
      </c>
    </row>
    <row r="82" spans="1:35" s="28" customFormat="1">
      <c r="A82" s="29" t="s">
        <v>134</v>
      </c>
      <c r="B82" s="29" t="s">
        <v>69</v>
      </c>
      <c r="C82" s="33">
        <v>567.74999237060501</v>
      </c>
      <c r="D82" s="33">
        <v>567.74999237060501</v>
      </c>
      <c r="E82" s="33">
        <v>709.40562737060498</v>
      </c>
      <c r="F82" s="33">
        <v>851.06165237060497</v>
      </c>
      <c r="G82" s="33">
        <v>992.45387499837511</v>
      </c>
      <c r="H82" s="33">
        <v>1129.609279322905</v>
      </c>
      <c r="I82" s="33">
        <v>1266.7649398130052</v>
      </c>
      <c r="J82" s="33">
        <v>1403.920359923075</v>
      </c>
      <c r="K82" s="33">
        <v>1541.0757804776752</v>
      </c>
      <c r="L82" s="33">
        <v>1682.4034407543852</v>
      </c>
      <c r="M82" s="33">
        <v>1824.2071823706049</v>
      </c>
      <c r="N82" s="33">
        <v>1966.774862370605</v>
      </c>
      <c r="O82" s="33">
        <v>2109.3429023706049</v>
      </c>
      <c r="P82" s="33">
        <v>2251.9105923706052</v>
      </c>
      <c r="Q82" s="33">
        <v>2394.4783323706042</v>
      </c>
      <c r="R82" s="33">
        <v>2537.0463338467853</v>
      </c>
      <c r="S82" s="33">
        <v>2679.6140375784953</v>
      </c>
      <c r="T82" s="33">
        <v>2822.342460870605</v>
      </c>
      <c r="U82" s="33">
        <v>2970.078154405825</v>
      </c>
      <c r="V82" s="33">
        <v>3117.8134966360349</v>
      </c>
      <c r="W82" s="33">
        <v>3117.8134966564053</v>
      </c>
      <c r="X82" s="33">
        <v>3117.8134966846051</v>
      </c>
      <c r="Y82" s="33">
        <v>3117.8134966989951</v>
      </c>
      <c r="Z82" s="33">
        <v>2969.4135028164205</v>
      </c>
      <c r="AA82" s="33">
        <v>2969.4135028360006</v>
      </c>
      <c r="AB82" s="33">
        <v>2969.4135028594205</v>
      </c>
      <c r="AC82" s="33">
        <v>2969.4135028899509</v>
      </c>
      <c r="AD82" s="33">
        <v>2969.4135029224908</v>
      </c>
      <c r="AE82" s="33">
        <v>2969.4135029496306</v>
      </c>
    </row>
    <row r="83" spans="1:35" s="28" customFormat="1">
      <c r="A83" s="29" t="s">
        <v>134</v>
      </c>
      <c r="B83" s="29" t="s">
        <v>68</v>
      </c>
      <c r="C83" s="33">
        <v>0</v>
      </c>
      <c r="D83" s="33">
        <v>0</v>
      </c>
      <c r="E83" s="33">
        <v>0</v>
      </c>
      <c r="F83" s="33">
        <v>0</v>
      </c>
      <c r="G83" s="33">
        <v>0</v>
      </c>
      <c r="H83" s="33">
        <v>0</v>
      </c>
      <c r="I83" s="33">
        <v>0</v>
      </c>
      <c r="J83" s="33">
        <v>0</v>
      </c>
      <c r="K83" s="33">
        <v>0</v>
      </c>
      <c r="L83" s="33">
        <v>0</v>
      </c>
      <c r="M83" s="33">
        <v>0</v>
      </c>
      <c r="N83" s="33">
        <v>0</v>
      </c>
      <c r="O83" s="33">
        <v>0</v>
      </c>
      <c r="P83" s="33">
        <v>0</v>
      </c>
      <c r="Q83" s="33">
        <v>0</v>
      </c>
      <c r="R83" s="33">
        <v>0</v>
      </c>
      <c r="S83" s="33">
        <v>0</v>
      </c>
      <c r="T83" s="33">
        <v>0</v>
      </c>
      <c r="U83" s="33">
        <v>0</v>
      </c>
      <c r="V83" s="33">
        <v>0</v>
      </c>
      <c r="W83" s="33">
        <v>0</v>
      </c>
      <c r="X83" s="33">
        <v>0</v>
      </c>
      <c r="Y83" s="33">
        <v>0</v>
      </c>
      <c r="Z83" s="33">
        <v>0</v>
      </c>
      <c r="AA83" s="33">
        <v>0</v>
      </c>
      <c r="AB83" s="33">
        <v>0</v>
      </c>
      <c r="AC83" s="33">
        <v>0</v>
      </c>
      <c r="AD83" s="33">
        <v>0</v>
      </c>
      <c r="AE83" s="33">
        <v>0</v>
      </c>
    </row>
    <row r="84" spans="1:35" s="28" customFormat="1">
      <c r="A84" s="29" t="s">
        <v>134</v>
      </c>
      <c r="B84" s="29" t="s">
        <v>36</v>
      </c>
      <c r="C84" s="33">
        <v>0</v>
      </c>
      <c r="D84" s="33">
        <v>0</v>
      </c>
      <c r="E84" s="33">
        <v>0</v>
      </c>
      <c r="F84" s="33">
        <v>0</v>
      </c>
      <c r="G84" s="33">
        <v>0</v>
      </c>
      <c r="H84" s="33">
        <v>0</v>
      </c>
      <c r="I84" s="33">
        <v>0</v>
      </c>
      <c r="J84" s="33">
        <v>0</v>
      </c>
      <c r="K84" s="33">
        <v>0</v>
      </c>
      <c r="L84" s="33">
        <v>0</v>
      </c>
      <c r="M84" s="33">
        <v>0</v>
      </c>
      <c r="N84" s="33">
        <v>0</v>
      </c>
      <c r="O84" s="33">
        <v>0</v>
      </c>
      <c r="P84" s="33">
        <v>0</v>
      </c>
      <c r="Q84" s="33">
        <v>0</v>
      </c>
      <c r="R84" s="33">
        <v>0</v>
      </c>
      <c r="S84" s="33">
        <v>0</v>
      </c>
      <c r="T84" s="33">
        <v>0</v>
      </c>
      <c r="U84" s="33">
        <v>0</v>
      </c>
      <c r="V84" s="33">
        <v>0</v>
      </c>
      <c r="W84" s="33">
        <v>0</v>
      </c>
      <c r="X84" s="33">
        <v>0</v>
      </c>
      <c r="Y84" s="33">
        <v>0</v>
      </c>
      <c r="Z84" s="33">
        <v>0</v>
      </c>
      <c r="AA84" s="33">
        <v>0</v>
      </c>
      <c r="AB84" s="33">
        <v>0</v>
      </c>
      <c r="AC84" s="33">
        <v>1.0575209999999999E-4</v>
      </c>
      <c r="AD84" s="33">
        <v>1.2382153E-4</v>
      </c>
      <c r="AE84" s="33">
        <v>1.213594E-4</v>
      </c>
    </row>
    <row r="85" spans="1:35" s="28" customFormat="1">
      <c r="A85" s="29" t="s">
        <v>134</v>
      </c>
      <c r="B85" s="29" t="s">
        <v>73</v>
      </c>
      <c r="C85" s="33">
        <v>0</v>
      </c>
      <c r="D85" s="33">
        <v>0</v>
      </c>
      <c r="E85" s="33">
        <v>0</v>
      </c>
      <c r="F85" s="33">
        <v>0</v>
      </c>
      <c r="G85" s="33">
        <v>0</v>
      </c>
      <c r="H85" s="33">
        <v>0</v>
      </c>
      <c r="I85" s="33">
        <v>0</v>
      </c>
      <c r="J85" s="33">
        <v>0</v>
      </c>
      <c r="K85" s="33">
        <v>0</v>
      </c>
      <c r="L85" s="33">
        <v>0</v>
      </c>
      <c r="M85" s="33">
        <v>0</v>
      </c>
      <c r="N85" s="33">
        <v>0</v>
      </c>
      <c r="O85" s="33">
        <v>0</v>
      </c>
      <c r="P85" s="33">
        <v>0</v>
      </c>
      <c r="Q85" s="33">
        <v>0</v>
      </c>
      <c r="R85" s="33">
        <v>0</v>
      </c>
      <c r="S85" s="33">
        <v>0</v>
      </c>
      <c r="T85" s="33">
        <v>0</v>
      </c>
      <c r="U85" s="33">
        <v>0</v>
      </c>
      <c r="V85" s="33">
        <v>0</v>
      </c>
      <c r="W85" s="33">
        <v>0</v>
      </c>
      <c r="X85" s="33">
        <v>0</v>
      </c>
      <c r="Y85" s="33">
        <v>0</v>
      </c>
      <c r="Z85" s="33">
        <v>0</v>
      </c>
      <c r="AA85" s="33">
        <v>0</v>
      </c>
      <c r="AB85" s="33">
        <v>0</v>
      </c>
      <c r="AC85" s="33">
        <v>0</v>
      </c>
      <c r="AD85" s="33">
        <v>0</v>
      </c>
      <c r="AE85" s="33">
        <v>0</v>
      </c>
      <c r="AF85" s="13"/>
      <c r="AG85" s="13"/>
      <c r="AH85" s="13"/>
      <c r="AI85" s="13"/>
    </row>
    <row r="86" spans="1:35" s="28" customFormat="1">
      <c r="A86" s="29" t="s">
        <v>134</v>
      </c>
      <c r="B86" s="29" t="s">
        <v>56</v>
      </c>
      <c r="C86" s="33">
        <v>0.99499997496604808</v>
      </c>
      <c r="D86" s="33">
        <v>1.415000021457667</v>
      </c>
      <c r="E86" s="33">
        <v>2.0360000282525998</v>
      </c>
      <c r="F86" s="33">
        <v>2.958000093698498</v>
      </c>
      <c r="G86" s="33">
        <v>4.20800000429153</v>
      </c>
      <c r="H86" s="33">
        <v>5.8949999809265092</v>
      </c>
      <c r="I86" s="33">
        <v>7.7250001430511404</v>
      </c>
      <c r="J86" s="33">
        <v>9.8589997291564799</v>
      </c>
      <c r="K86" s="33">
        <v>12.51299989223479</v>
      </c>
      <c r="L86" s="33">
        <v>14.7519994974136</v>
      </c>
      <c r="M86" s="33">
        <v>18.24099993705747</v>
      </c>
      <c r="N86" s="33">
        <v>20.73800063133238</v>
      </c>
      <c r="O86" s="33">
        <v>23.62099909782409</v>
      </c>
      <c r="P86" s="33">
        <v>26.457000732421807</v>
      </c>
      <c r="Q86" s="33">
        <v>29.458000183105451</v>
      </c>
      <c r="R86" s="33">
        <v>32.476999282836843</v>
      </c>
      <c r="S86" s="33">
        <v>35.51900005340574</v>
      </c>
      <c r="T86" s="33">
        <v>38.362999916076582</v>
      </c>
      <c r="U86" s="33">
        <v>41.121999740600522</v>
      </c>
      <c r="V86" s="33">
        <v>43.868001937866204</v>
      </c>
      <c r="W86" s="33">
        <v>46.668000221252399</v>
      </c>
      <c r="X86" s="33">
        <v>49.624001502990701</v>
      </c>
      <c r="Y86" s="33">
        <v>52.6380004882812</v>
      </c>
      <c r="Z86" s="33">
        <v>54.9420003890991</v>
      </c>
      <c r="AA86" s="33">
        <v>57.288998603820701</v>
      </c>
      <c r="AB86" s="33">
        <v>59.677999496459798</v>
      </c>
      <c r="AC86" s="33">
        <v>62.101000785827495</v>
      </c>
      <c r="AD86" s="33">
        <v>64.536000251769906</v>
      </c>
      <c r="AE86" s="33">
        <v>66.983001708984304</v>
      </c>
      <c r="AF86" s="13"/>
      <c r="AG86" s="13"/>
      <c r="AH86" s="13"/>
      <c r="AI86" s="13"/>
    </row>
    <row r="87" spans="1:35" s="28" customFormat="1">
      <c r="A87" s="34" t="s">
        <v>138</v>
      </c>
      <c r="B87" s="34"/>
      <c r="C87" s="35">
        <v>3362.6499862670889</v>
      </c>
      <c r="D87" s="35">
        <v>3362.6499862670889</v>
      </c>
      <c r="E87" s="35">
        <v>3504.305621267089</v>
      </c>
      <c r="F87" s="35">
        <v>3645.9616462670888</v>
      </c>
      <c r="G87" s="35">
        <v>3787.3538688948593</v>
      </c>
      <c r="H87" s="35">
        <v>3924.5092732193889</v>
      </c>
      <c r="I87" s="35">
        <v>4061.6649337094891</v>
      </c>
      <c r="J87" s="35">
        <v>4198.8203538195594</v>
      </c>
      <c r="K87" s="35">
        <v>4335.9757743741593</v>
      </c>
      <c r="L87" s="35">
        <v>4477.3034346508693</v>
      </c>
      <c r="M87" s="35">
        <v>4619.107176267089</v>
      </c>
      <c r="N87" s="35">
        <v>4761.6748562670891</v>
      </c>
      <c r="O87" s="35">
        <v>4904.2428962670892</v>
      </c>
      <c r="P87" s="35">
        <v>5046.8105862670891</v>
      </c>
      <c r="Q87" s="35">
        <v>5189.3783262670877</v>
      </c>
      <c r="R87" s="35">
        <v>5331.9463277432696</v>
      </c>
      <c r="S87" s="35">
        <v>5474.5140314749788</v>
      </c>
      <c r="T87" s="35">
        <v>5617.2424547670889</v>
      </c>
      <c r="U87" s="35">
        <v>5764.9781483023089</v>
      </c>
      <c r="V87" s="35">
        <v>5792.7134905325183</v>
      </c>
      <c r="W87" s="35">
        <v>5792.7134905528892</v>
      </c>
      <c r="X87" s="35">
        <v>5792.713490581089</v>
      </c>
      <c r="Y87" s="35">
        <v>5792.713490595479</v>
      </c>
      <c r="Z87" s="35">
        <v>5644.3134967129045</v>
      </c>
      <c r="AA87" s="35">
        <v>5644.3134967324841</v>
      </c>
      <c r="AB87" s="35">
        <v>5644.3134967559045</v>
      </c>
      <c r="AC87" s="35">
        <v>5644.3134967864353</v>
      </c>
      <c r="AD87" s="35">
        <v>5644.3134968189752</v>
      </c>
      <c r="AE87" s="35">
        <v>5644.3134968461145</v>
      </c>
      <c r="AF87" s="13"/>
      <c r="AG87" s="13"/>
      <c r="AH87" s="13"/>
      <c r="AI87" s="13"/>
    </row>
    <row r="88" spans="1:35" s="28" customFormat="1" collapsed="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row>
    <row r="89" spans="1:35" s="28" customForma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row>
    <row r="90" spans="1:35" s="28" customFormat="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row>
    <row r="91" spans="1:35" s="28" customFormat="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c r="AF91" s="13"/>
      <c r="AG91" s="13"/>
      <c r="AH91" s="13"/>
      <c r="AI91" s="13"/>
    </row>
    <row r="92" spans="1:35" s="28" customFormat="1">
      <c r="A92" s="29" t="s">
        <v>40</v>
      </c>
      <c r="B92" s="29" t="s">
        <v>70</v>
      </c>
      <c r="C92" s="33">
        <v>260.329999923706</v>
      </c>
      <c r="D92" s="33">
        <v>600.32999992370605</v>
      </c>
      <c r="E92" s="33">
        <v>600.32999992370605</v>
      </c>
      <c r="F92" s="33">
        <v>600.32999992370605</v>
      </c>
      <c r="G92" s="33">
        <v>600.32999992370605</v>
      </c>
      <c r="H92" s="33">
        <v>600.32999992370605</v>
      </c>
      <c r="I92" s="33">
        <v>600.32999992370605</v>
      </c>
      <c r="J92" s="33">
        <v>600.32999992370605</v>
      </c>
      <c r="K92" s="33">
        <v>600.32999992370605</v>
      </c>
      <c r="L92" s="33">
        <v>570.32999992370605</v>
      </c>
      <c r="M92" s="33">
        <v>570.32999992370605</v>
      </c>
      <c r="N92" s="33">
        <v>570.32999992370605</v>
      </c>
      <c r="O92" s="33">
        <v>515.00032340558005</v>
      </c>
      <c r="P92" s="33">
        <v>490.00032366575999</v>
      </c>
      <c r="Q92" s="33">
        <v>490.00067362438006</v>
      </c>
      <c r="R92" s="33">
        <v>490.00067637051995</v>
      </c>
      <c r="S92" s="33">
        <v>1012.6401275165899</v>
      </c>
      <c r="T92" s="33">
        <v>1012.6401282275999</v>
      </c>
      <c r="U92" s="33">
        <v>1346.1438300848999</v>
      </c>
      <c r="V92" s="33">
        <v>1326.1438333696001</v>
      </c>
      <c r="W92" s="33">
        <v>3420.4918081943106</v>
      </c>
      <c r="X92" s="33">
        <v>3120.4918083156199</v>
      </c>
      <c r="Y92" s="33">
        <v>3120.4918084723304</v>
      </c>
      <c r="Z92" s="33">
        <v>3749.2383493075795</v>
      </c>
      <c r="AA92" s="33">
        <v>3749.2383502379998</v>
      </c>
      <c r="AB92" s="33">
        <v>4818.7636596168004</v>
      </c>
      <c r="AC92" s="33">
        <v>4818.7637641752008</v>
      </c>
      <c r="AD92" s="33">
        <v>5604.9548517968306</v>
      </c>
      <c r="AE92" s="33">
        <v>5604.9547875259905</v>
      </c>
      <c r="AF92" s="13"/>
      <c r="AG92" s="13"/>
      <c r="AH92" s="13"/>
      <c r="AI92" s="13"/>
    </row>
    <row r="93" spans="1:35" collapsed="1">
      <c r="A93" s="29" t="s">
        <v>40</v>
      </c>
      <c r="B93" s="29" t="s">
        <v>72</v>
      </c>
      <c r="C93" s="33">
        <v>1330</v>
      </c>
      <c r="D93" s="33">
        <v>1330</v>
      </c>
      <c r="E93" s="33">
        <v>1330</v>
      </c>
      <c r="F93" s="33">
        <v>1330</v>
      </c>
      <c r="G93" s="33">
        <v>3370</v>
      </c>
      <c r="H93" s="33">
        <v>3370</v>
      </c>
      <c r="I93" s="33">
        <v>3370</v>
      </c>
      <c r="J93" s="33">
        <v>3370</v>
      </c>
      <c r="K93" s="33">
        <v>5369.9998999999998</v>
      </c>
      <c r="L93" s="33">
        <v>5369.9998999999998</v>
      </c>
      <c r="M93" s="33">
        <v>5369.9998999999998</v>
      </c>
      <c r="N93" s="33">
        <v>5369.9998999999998</v>
      </c>
      <c r="O93" s="33">
        <v>5370.0001372239794</v>
      </c>
      <c r="P93" s="33">
        <v>5370.0001373278001</v>
      </c>
      <c r="Q93" s="33">
        <v>5370.0001378883699</v>
      </c>
      <c r="R93" s="33">
        <v>5370.0001380415697</v>
      </c>
      <c r="S93" s="33">
        <v>6480.6939567527197</v>
      </c>
      <c r="T93" s="33">
        <v>6480.6939568551297</v>
      </c>
      <c r="U93" s="33">
        <v>6510.3079383218501</v>
      </c>
      <c r="V93" s="33">
        <v>6510.3079383898994</v>
      </c>
      <c r="W93" s="33">
        <v>6718.3467055547399</v>
      </c>
      <c r="X93" s="33">
        <v>7478.0096057358805</v>
      </c>
      <c r="Y93" s="33">
        <v>7478.0096058538402</v>
      </c>
      <c r="Z93" s="33">
        <v>7979.5189123264245</v>
      </c>
      <c r="AA93" s="33">
        <v>7979.5189127973599</v>
      </c>
      <c r="AB93" s="33">
        <v>8494.3090131751906</v>
      </c>
      <c r="AC93" s="33">
        <v>8494.3090134542417</v>
      </c>
      <c r="AD93" s="33">
        <v>9131.2702139687444</v>
      </c>
      <c r="AE93" s="33">
        <v>9131.2702141700411</v>
      </c>
    </row>
    <row r="94" spans="1:35">
      <c r="A94" s="29" t="s">
        <v>40</v>
      </c>
      <c r="B94" s="29" t="s">
        <v>76</v>
      </c>
      <c r="C94" s="33">
        <v>36.545000463724058</v>
      </c>
      <c r="D94" s="33">
        <v>54.909000635146931</v>
      </c>
      <c r="E94" s="33">
        <v>79.222001329064142</v>
      </c>
      <c r="F94" s="33">
        <v>111.71600082516652</v>
      </c>
      <c r="G94" s="33">
        <v>155.47500127553914</v>
      </c>
      <c r="H94" s="33">
        <v>212.94800400733931</v>
      </c>
      <c r="I94" s="33">
        <v>274.21200037002541</v>
      </c>
      <c r="J94" s="33">
        <v>348.48299837112398</v>
      </c>
      <c r="K94" s="33">
        <v>458.20500552654181</v>
      </c>
      <c r="L94" s="33">
        <v>557.37898790836175</v>
      </c>
      <c r="M94" s="33">
        <v>708.54700160026425</v>
      </c>
      <c r="N94" s="33">
        <v>823.44699454307477</v>
      </c>
      <c r="O94" s="33">
        <v>953.2920100688923</v>
      </c>
      <c r="P94" s="33">
        <v>1081.0300292968739</v>
      </c>
      <c r="Q94" s="33">
        <v>1214.078998565672</v>
      </c>
      <c r="R94" s="33">
        <v>1346.3650131225556</v>
      </c>
      <c r="S94" s="33">
        <v>1479.6769895553557</v>
      </c>
      <c r="T94" s="33">
        <v>1613.9160089492759</v>
      </c>
      <c r="U94" s="33">
        <v>1747.3690090179414</v>
      </c>
      <c r="V94" s="33">
        <v>1881.8849925994843</v>
      </c>
      <c r="W94" s="33">
        <v>2021.695004463194</v>
      </c>
      <c r="X94" s="33">
        <v>2168.3840570449802</v>
      </c>
      <c r="Y94" s="33">
        <v>2317.9879913330051</v>
      </c>
      <c r="Z94" s="33">
        <v>2433.0840139389015</v>
      </c>
      <c r="AA94" s="33">
        <v>2551.4770097732508</v>
      </c>
      <c r="AB94" s="33">
        <v>2673.0289897918656</v>
      </c>
      <c r="AC94" s="33">
        <v>2797.3970060348465</v>
      </c>
      <c r="AD94" s="33">
        <v>2923.2750139236414</v>
      </c>
      <c r="AE94" s="33">
        <v>3050.7689971923801</v>
      </c>
    </row>
    <row r="95" spans="1:35" collapsed="1"/>
    <row r="96" spans="1:35">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3">
        <v>0</v>
      </c>
      <c r="D97" s="33">
        <v>0</v>
      </c>
      <c r="E97" s="33">
        <v>0</v>
      </c>
      <c r="F97" s="33">
        <v>0</v>
      </c>
      <c r="G97" s="33">
        <v>0</v>
      </c>
      <c r="H97" s="33">
        <v>0</v>
      </c>
      <c r="I97" s="33">
        <v>0</v>
      </c>
      <c r="J97" s="33">
        <v>0</v>
      </c>
      <c r="K97" s="33">
        <v>0</v>
      </c>
      <c r="L97" s="33">
        <v>0</v>
      </c>
      <c r="M97" s="33">
        <v>0</v>
      </c>
      <c r="N97" s="33">
        <v>0</v>
      </c>
      <c r="O97" s="33">
        <v>0</v>
      </c>
      <c r="P97" s="33">
        <v>0</v>
      </c>
      <c r="Q97" s="33">
        <v>0</v>
      </c>
      <c r="R97" s="33">
        <v>0</v>
      </c>
      <c r="S97" s="33">
        <v>4.4331014999999998E-3</v>
      </c>
      <c r="T97" s="33">
        <v>4.4332130000000001E-3</v>
      </c>
      <c r="U97" s="33">
        <v>27.42184</v>
      </c>
      <c r="V97" s="33">
        <v>27.421842999999999</v>
      </c>
      <c r="W97" s="33">
        <v>752.68242819431009</v>
      </c>
      <c r="X97" s="33">
        <v>752.68242831562009</v>
      </c>
      <c r="Y97" s="33">
        <v>752.68242847233</v>
      </c>
      <c r="Z97" s="33">
        <v>965.92496930758</v>
      </c>
      <c r="AA97" s="33">
        <v>965.92497023800001</v>
      </c>
      <c r="AB97" s="33">
        <v>965.92497961679999</v>
      </c>
      <c r="AC97" s="33">
        <v>965.92497842310001</v>
      </c>
      <c r="AD97" s="33">
        <v>965.92497797530007</v>
      </c>
      <c r="AE97" s="33">
        <v>965.92491616659004</v>
      </c>
    </row>
    <row r="98" spans="1:31">
      <c r="A98" s="29" t="s">
        <v>130</v>
      </c>
      <c r="B98" s="29" t="s">
        <v>72</v>
      </c>
      <c r="C98" s="33">
        <v>840</v>
      </c>
      <c r="D98" s="33">
        <v>840</v>
      </c>
      <c r="E98" s="33">
        <v>840</v>
      </c>
      <c r="F98" s="33">
        <v>840</v>
      </c>
      <c r="G98" s="33">
        <v>2880</v>
      </c>
      <c r="H98" s="33">
        <v>2880</v>
      </c>
      <c r="I98" s="33">
        <v>2880</v>
      </c>
      <c r="J98" s="33">
        <v>2880</v>
      </c>
      <c r="K98" s="33">
        <v>4879.9998999999998</v>
      </c>
      <c r="L98" s="33">
        <v>4879.9998999999998</v>
      </c>
      <c r="M98" s="33">
        <v>4879.9998999999998</v>
      </c>
      <c r="N98" s="33">
        <v>4879.9998999999998</v>
      </c>
      <c r="O98" s="33">
        <v>4879.9998999999998</v>
      </c>
      <c r="P98" s="33">
        <v>4879.9998999999998</v>
      </c>
      <c r="Q98" s="33">
        <v>4879.9998999999998</v>
      </c>
      <c r="R98" s="33">
        <v>4879.9998999999998</v>
      </c>
      <c r="S98" s="33">
        <v>4880.0001767527201</v>
      </c>
      <c r="T98" s="33">
        <v>4880.0001768551301</v>
      </c>
      <c r="U98" s="33">
        <v>4880.0001783218504</v>
      </c>
      <c r="V98" s="33">
        <v>4880.0001783898997</v>
      </c>
      <c r="W98" s="33">
        <v>4880.0001855547398</v>
      </c>
      <c r="X98" s="33">
        <v>4880.0001857358802</v>
      </c>
      <c r="Y98" s="33">
        <v>4880.0001858538399</v>
      </c>
      <c r="Z98" s="33">
        <v>4880.0003114991505</v>
      </c>
      <c r="AA98" s="33">
        <v>4880.0003117319802</v>
      </c>
      <c r="AB98" s="33">
        <v>4880.0003120174006</v>
      </c>
      <c r="AC98" s="33">
        <v>4880.0003121698001</v>
      </c>
      <c r="AD98" s="33">
        <v>4880.0003125325602</v>
      </c>
      <c r="AE98" s="33">
        <v>4880.0003126442398</v>
      </c>
    </row>
    <row r="99" spans="1:31">
      <c r="A99" s="29" t="s">
        <v>130</v>
      </c>
      <c r="B99" s="29" t="s">
        <v>76</v>
      </c>
      <c r="C99" s="33">
        <v>13.89700031280511</v>
      </c>
      <c r="D99" s="33">
        <v>19.697000503539961</v>
      </c>
      <c r="E99" s="33">
        <v>29.16200041770929</v>
      </c>
      <c r="F99" s="33">
        <v>42.001000881195012</v>
      </c>
      <c r="G99" s="33">
        <v>59.431001186370771</v>
      </c>
      <c r="H99" s="33">
        <v>81.633003234863267</v>
      </c>
      <c r="I99" s="33">
        <v>103.01900100707999</v>
      </c>
      <c r="J99" s="33">
        <v>129.60400009155271</v>
      </c>
      <c r="K99" s="33">
        <v>168.8320045471188</v>
      </c>
      <c r="L99" s="33">
        <v>203.168994903564</v>
      </c>
      <c r="M99" s="33">
        <v>255.2420005798339</v>
      </c>
      <c r="N99" s="33">
        <v>292.83900451660151</v>
      </c>
      <c r="O99" s="33">
        <v>337.19300842285151</v>
      </c>
      <c r="P99" s="33">
        <v>380.77901458740172</v>
      </c>
      <c r="Q99" s="33">
        <v>426.08399200439442</v>
      </c>
      <c r="R99" s="33">
        <v>469.969001770018</v>
      </c>
      <c r="S99" s="33">
        <v>513.22299194335801</v>
      </c>
      <c r="T99" s="33">
        <v>556.71101379394395</v>
      </c>
      <c r="U99" s="33">
        <v>599.30900573730401</v>
      </c>
      <c r="V99" s="33">
        <v>642.05900573730401</v>
      </c>
      <c r="W99" s="33">
        <v>686.95199584960903</v>
      </c>
      <c r="X99" s="33">
        <v>734.32102966308503</v>
      </c>
      <c r="Y99" s="33">
        <v>783.02499389648403</v>
      </c>
      <c r="Z99" s="33">
        <v>821.13299560546807</v>
      </c>
      <c r="AA99" s="33">
        <v>860.40101623535111</v>
      </c>
      <c r="AB99" s="33">
        <v>900.73399353027196</v>
      </c>
      <c r="AC99" s="33">
        <v>941.99501037597497</v>
      </c>
      <c r="AD99" s="33">
        <v>983.64100646972599</v>
      </c>
      <c r="AE99" s="33">
        <v>1025.803985595702</v>
      </c>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3">
        <v>0</v>
      </c>
      <c r="D102" s="33">
        <v>20</v>
      </c>
      <c r="E102" s="33">
        <v>20</v>
      </c>
      <c r="F102" s="33">
        <v>20</v>
      </c>
      <c r="G102" s="33">
        <v>20</v>
      </c>
      <c r="H102" s="33">
        <v>20</v>
      </c>
      <c r="I102" s="33">
        <v>20</v>
      </c>
      <c r="J102" s="33">
        <v>20</v>
      </c>
      <c r="K102" s="33">
        <v>20</v>
      </c>
      <c r="L102" s="33">
        <v>20</v>
      </c>
      <c r="M102" s="33">
        <v>20</v>
      </c>
      <c r="N102" s="33">
        <v>20</v>
      </c>
      <c r="O102" s="33">
        <v>20.000323405580001</v>
      </c>
      <c r="P102" s="33">
        <v>20.00032366576</v>
      </c>
      <c r="Q102" s="33">
        <v>20.000324366000001</v>
      </c>
      <c r="R102" s="33">
        <v>20.00032455925</v>
      </c>
      <c r="S102" s="33">
        <v>542.6318</v>
      </c>
      <c r="T102" s="33">
        <v>542.6318</v>
      </c>
      <c r="U102" s="33">
        <v>542.6318</v>
      </c>
      <c r="V102" s="33">
        <v>522.6318</v>
      </c>
      <c r="W102" s="33">
        <v>1099.2615000000001</v>
      </c>
      <c r="X102" s="33">
        <v>1099.2615000000001</v>
      </c>
      <c r="Y102" s="33">
        <v>1099.2615000000001</v>
      </c>
      <c r="Z102" s="33">
        <v>1514.7655</v>
      </c>
      <c r="AA102" s="33">
        <v>1514.7655</v>
      </c>
      <c r="AB102" s="33">
        <v>2584.2908000000002</v>
      </c>
      <c r="AC102" s="33">
        <v>2584.2908000000002</v>
      </c>
      <c r="AD102" s="33">
        <v>2584.2908000000002</v>
      </c>
      <c r="AE102" s="33">
        <v>2584.2908000000002</v>
      </c>
    </row>
    <row r="103" spans="1:31">
      <c r="A103" s="29" t="s">
        <v>131</v>
      </c>
      <c r="B103" s="29" t="s">
        <v>72</v>
      </c>
      <c r="C103" s="33">
        <v>490</v>
      </c>
      <c r="D103" s="33">
        <v>490</v>
      </c>
      <c r="E103" s="33">
        <v>490</v>
      </c>
      <c r="F103" s="33">
        <v>490</v>
      </c>
      <c r="G103" s="33">
        <v>490</v>
      </c>
      <c r="H103" s="33">
        <v>490</v>
      </c>
      <c r="I103" s="33">
        <v>490</v>
      </c>
      <c r="J103" s="33">
        <v>490</v>
      </c>
      <c r="K103" s="33">
        <v>490</v>
      </c>
      <c r="L103" s="33">
        <v>490</v>
      </c>
      <c r="M103" s="33">
        <v>490</v>
      </c>
      <c r="N103" s="33">
        <v>490</v>
      </c>
      <c r="O103" s="33">
        <v>490.00023722397998</v>
      </c>
      <c r="P103" s="33">
        <v>490.00023732779999</v>
      </c>
      <c r="Q103" s="33">
        <v>490.00023788837001</v>
      </c>
      <c r="R103" s="33">
        <v>490.00023804157001</v>
      </c>
      <c r="S103" s="33">
        <v>1315.7055</v>
      </c>
      <c r="T103" s="33">
        <v>1315.7055</v>
      </c>
      <c r="U103" s="33">
        <v>1315.7055</v>
      </c>
      <c r="V103" s="33">
        <v>1315.7055</v>
      </c>
      <c r="W103" s="33">
        <v>1423.4074000000001</v>
      </c>
      <c r="X103" s="33">
        <v>2183.0703000000003</v>
      </c>
      <c r="Y103" s="33">
        <v>2183.0703000000003</v>
      </c>
      <c r="Z103" s="33">
        <v>2183.0703000000003</v>
      </c>
      <c r="AA103" s="33">
        <v>2183.0703000000003</v>
      </c>
      <c r="AB103" s="33">
        <v>2697.8604</v>
      </c>
      <c r="AC103" s="33">
        <v>2697.8604</v>
      </c>
      <c r="AD103" s="33">
        <v>2697.8604</v>
      </c>
      <c r="AE103" s="33">
        <v>2697.8604</v>
      </c>
    </row>
    <row r="104" spans="1:31">
      <c r="A104" s="29" t="s">
        <v>131</v>
      </c>
      <c r="B104" s="29" t="s">
        <v>76</v>
      </c>
      <c r="C104" s="33">
        <v>6.2830001711845354</v>
      </c>
      <c r="D104" s="33">
        <v>9.0379998683929408</v>
      </c>
      <c r="E104" s="33">
        <v>13.64800012111661</v>
      </c>
      <c r="F104" s="33">
        <v>20.04699945449828</v>
      </c>
      <c r="G104" s="33">
        <v>28.645998954772889</v>
      </c>
      <c r="H104" s="33">
        <v>39.91999959945673</v>
      </c>
      <c r="I104" s="33">
        <v>51.775998115539494</v>
      </c>
      <c r="J104" s="33">
        <v>66.049998283386103</v>
      </c>
      <c r="K104" s="33">
        <v>86.233997344970604</v>
      </c>
      <c r="L104" s="33">
        <v>109.4229984283446</v>
      </c>
      <c r="M104" s="33">
        <v>142.44900131225489</v>
      </c>
      <c r="N104" s="33">
        <v>168.90199279785128</v>
      </c>
      <c r="O104" s="33">
        <v>199.70200347900379</v>
      </c>
      <c r="P104" s="33">
        <v>230.44100189208928</v>
      </c>
      <c r="Q104" s="33">
        <v>262.57600021362282</v>
      </c>
      <c r="R104" s="33">
        <v>295.53199768066332</v>
      </c>
      <c r="S104" s="33">
        <v>329.47499847412041</v>
      </c>
      <c r="T104" s="33">
        <v>362.96698760986317</v>
      </c>
      <c r="U104" s="33">
        <v>395.85900115966712</v>
      </c>
      <c r="V104" s="33">
        <v>429.33000183105401</v>
      </c>
      <c r="W104" s="33">
        <v>463.78398895263598</v>
      </c>
      <c r="X104" s="33">
        <v>499.93299102783101</v>
      </c>
      <c r="Y104" s="33">
        <v>537.29598999023301</v>
      </c>
      <c r="Z104" s="33">
        <v>565.41600036621003</v>
      </c>
      <c r="AA104" s="33">
        <v>594.35398864746003</v>
      </c>
      <c r="AB104" s="33">
        <v>624.14299011230401</v>
      </c>
      <c r="AC104" s="33">
        <v>654.72198486328</v>
      </c>
      <c r="AD104" s="33">
        <v>685.86102294921807</v>
      </c>
      <c r="AE104" s="33">
        <v>717.54901123046807</v>
      </c>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3">
        <v>55.329999923705998</v>
      </c>
      <c r="D107" s="33">
        <v>375.329999923706</v>
      </c>
      <c r="E107" s="33">
        <v>375.329999923706</v>
      </c>
      <c r="F107" s="33">
        <v>375.329999923706</v>
      </c>
      <c r="G107" s="33">
        <v>375.329999923706</v>
      </c>
      <c r="H107" s="33">
        <v>375.329999923706</v>
      </c>
      <c r="I107" s="33">
        <v>375.329999923706</v>
      </c>
      <c r="J107" s="33">
        <v>375.329999923706</v>
      </c>
      <c r="K107" s="33">
        <v>375.329999923706</v>
      </c>
      <c r="L107" s="33">
        <v>375.329999923706</v>
      </c>
      <c r="M107" s="33">
        <v>375.329999923706</v>
      </c>
      <c r="N107" s="33">
        <v>375.329999923706</v>
      </c>
      <c r="O107" s="33">
        <v>320</v>
      </c>
      <c r="P107" s="33">
        <v>320</v>
      </c>
      <c r="Q107" s="33">
        <v>320.00011144280001</v>
      </c>
      <c r="R107" s="33">
        <v>320.00011183101998</v>
      </c>
      <c r="S107" s="33">
        <v>320.00022047469002</v>
      </c>
      <c r="T107" s="33">
        <v>320.00022074890001</v>
      </c>
      <c r="U107" s="33">
        <v>320.00169008490002</v>
      </c>
      <c r="V107" s="33">
        <v>320.0016903696</v>
      </c>
      <c r="W107" s="33">
        <v>657.28403000000003</v>
      </c>
      <c r="X107" s="33">
        <v>357.28402999999997</v>
      </c>
      <c r="Y107" s="33">
        <v>357.28402999999997</v>
      </c>
      <c r="Z107" s="33">
        <v>357.28402999999997</v>
      </c>
      <c r="AA107" s="33">
        <v>357.28402999999997</v>
      </c>
      <c r="AB107" s="33">
        <v>357.28402999999997</v>
      </c>
      <c r="AC107" s="33">
        <v>357.28402999999997</v>
      </c>
      <c r="AD107" s="33">
        <v>1143.4751000000001</v>
      </c>
      <c r="AE107" s="33">
        <v>1143.4751000000001</v>
      </c>
    </row>
    <row r="108" spans="1:31">
      <c r="A108" s="29" t="s">
        <v>132</v>
      </c>
      <c r="B108" s="29" t="s">
        <v>72</v>
      </c>
      <c r="C108" s="33">
        <v>0</v>
      </c>
      <c r="D108" s="33">
        <v>0</v>
      </c>
      <c r="E108" s="33">
        <v>0</v>
      </c>
      <c r="F108" s="33">
        <v>0</v>
      </c>
      <c r="G108" s="33">
        <v>0</v>
      </c>
      <c r="H108" s="33">
        <v>0</v>
      </c>
      <c r="I108" s="33">
        <v>0</v>
      </c>
      <c r="J108" s="33">
        <v>0</v>
      </c>
      <c r="K108" s="33">
        <v>0</v>
      </c>
      <c r="L108" s="33">
        <v>0</v>
      </c>
      <c r="M108" s="33">
        <v>0</v>
      </c>
      <c r="N108" s="33">
        <v>0</v>
      </c>
      <c r="O108" s="33">
        <v>0</v>
      </c>
      <c r="P108" s="33">
        <v>0</v>
      </c>
      <c r="Q108" s="33">
        <v>0</v>
      </c>
      <c r="R108" s="33">
        <v>0</v>
      </c>
      <c r="S108" s="33">
        <v>284.98827999999997</v>
      </c>
      <c r="T108" s="33">
        <v>284.98827999999997</v>
      </c>
      <c r="U108" s="33">
        <v>314.60226</v>
      </c>
      <c r="V108" s="33">
        <v>314.60226</v>
      </c>
      <c r="W108" s="33">
        <v>414.93912</v>
      </c>
      <c r="X108" s="33">
        <v>414.93912</v>
      </c>
      <c r="Y108" s="33">
        <v>414.93912</v>
      </c>
      <c r="Z108" s="33">
        <v>916.44820000000004</v>
      </c>
      <c r="AA108" s="33">
        <v>916.44820000000004</v>
      </c>
      <c r="AB108" s="33">
        <v>916.44820000000004</v>
      </c>
      <c r="AC108" s="33">
        <v>916.44820000000004</v>
      </c>
      <c r="AD108" s="33">
        <v>1553.4094</v>
      </c>
      <c r="AE108" s="33">
        <v>1553.4094</v>
      </c>
    </row>
    <row r="109" spans="1:31">
      <c r="A109" s="29" t="s">
        <v>132</v>
      </c>
      <c r="B109" s="29" t="s">
        <v>76</v>
      </c>
      <c r="C109" s="33">
        <v>7.9670000076293901</v>
      </c>
      <c r="D109" s="33">
        <v>12.184000015258771</v>
      </c>
      <c r="E109" s="33">
        <v>18.007000446319509</v>
      </c>
      <c r="F109" s="33">
        <v>25.892000198364229</v>
      </c>
      <c r="G109" s="33">
        <v>37.312001228332434</v>
      </c>
      <c r="H109" s="33">
        <v>52.961001873016329</v>
      </c>
      <c r="I109" s="33">
        <v>71.587000846862765</v>
      </c>
      <c r="J109" s="33">
        <v>94.074999809265094</v>
      </c>
      <c r="K109" s="33">
        <v>129.77300262451132</v>
      </c>
      <c r="L109" s="33">
        <v>159.42099571227931</v>
      </c>
      <c r="M109" s="33">
        <v>205.4859981536863</v>
      </c>
      <c r="N109" s="33">
        <v>243.57999420165987</v>
      </c>
      <c r="O109" s="33">
        <v>283.22999954223542</v>
      </c>
      <c r="P109" s="33">
        <v>321.6980094909668</v>
      </c>
      <c r="Q109" s="33">
        <v>361.63500976562409</v>
      </c>
      <c r="R109" s="33">
        <v>401.73001098632784</v>
      </c>
      <c r="S109" s="33">
        <v>443.3219985961905</v>
      </c>
      <c r="T109" s="33">
        <v>486.69901275634601</v>
      </c>
      <c r="U109" s="33">
        <v>530.82399749755803</v>
      </c>
      <c r="V109" s="33">
        <v>575.44198608398301</v>
      </c>
      <c r="W109" s="33">
        <v>621.93501281738202</v>
      </c>
      <c r="X109" s="33">
        <v>669.90702819824196</v>
      </c>
      <c r="Y109" s="33">
        <v>718.01499938964798</v>
      </c>
      <c r="Z109" s="33">
        <v>754.91101074218705</v>
      </c>
      <c r="AA109" s="33">
        <v>792.92201232909997</v>
      </c>
      <c r="AB109" s="33">
        <v>831.94000244140489</v>
      </c>
      <c r="AC109" s="33">
        <v>871.86401367187409</v>
      </c>
      <c r="AD109" s="33">
        <v>912.31399536132699</v>
      </c>
      <c r="AE109" s="33">
        <v>953.27198791503804</v>
      </c>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3">
        <v>205</v>
      </c>
      <c r="D112" s="33">
        <v>205</v>
      </c>
      <c r="E112" s="33">
        <v>205</v>
      </c>
      <c r="F112" s="33">
        <v>205</v>
      </c>
      <c r="G112" s="33">
        <v>205</v>
      </c>
      <c r="H112" s="33">
        <v>205</v>
      </c>
      <c r="I112" s="33">
        <v>205</v>
      </c>
      <c r="J112" s="33">
        <v>205</v>
      </c>
      <c r="K112" s="33">
        <v>205</v>
      </c>
      <c r="L112" s="33">
        <v>175</v>
      </c>
      <c r="M112" s="33">
        <v>175</v>
      </c>
      <c r="N112" s="33">
        <v>175</v>
      </c>
      <c r="O112" s="33">
        <v>175</v>
      </c>
      <c r="P112" s="33">
        <v>150</v>
      </c>
      <c r="Q112" s="33">
        <v>150.00023781557999</v>
      </c>
      <c r="R112" s="33">
        <v>150.00023998025</v>
      </c>
      <c r="S112" s="33">
        <v>150.00367394040001</v>
      </c>
      <c r="T112" s="33">
        <v>150.0036742657</v>
      </c>
      <c r="U112" s="33">
        <v>456.08850000000001</v>
      </c>
      <c r="V112" s="33">
        <v>456.08850000000001</v>
      </c>
      <c r="W112" s="33">
        <v>911.26385000000005</v>
      </c>
      <c r="X112" s="33">
        <v>911.26385000000005</v>
      </c>
      <c r="Y112" s="33">
        <v>911.26385000000005</v>
      </c>
      <c r="Z112" s="33">
        <v>911.26385000000005</v>
      </c>
      <c r="AA112" s="33">
        <v>911.26385000000005</v>
      </c>
      <c r="AB112" s="33">
        <v>911.26385000000005</v>
      </c>
      <c r="AC112" s="33">
        <v>911.26385000000005</v>
      </c>
      <c r="AD112" s="33">
        <v>911.26385000000005</v>
      </c>
      <c r="AE112" s="33">
        <v>911.26385000000005</v>
      </c>
    </row>
    <row r="113" spans="1:31">
      <c r="A113" s="29" t="s">
        <v>133</v>
      </c>
      <c r="B113" s="29" t="s">
        <v>72</v>
      </c>
      <c r="C113" s="33">
        <v>0</v>
      </c>
      <c r="D113" s="33">
        <v>0</v>
      </c>
      <c r="E113" s="33">
        <v>0</v>
      </c>
      <c r="F113" s="33">
        <v>0</v>
      </c>
      <c r="G113" s="33">
        <v>0</v>
      </c>
      <c r="H113" s="33">
        <v>0</v>
      </c>
      <c r="I113" s="33">
        <v>0</v>
      </c>
      <c r="J113" s="33">
        <v>0</v>
      </c>
      <c r="K113" s="33">
        <v>0</v>
      </c>
      <c r="L113" s="33">
        <v>0</v>
      </c>
      <c r="M113" s="33">
        <v>0</v>
      </c>
      <c r="N113" s="33">
        <v>0</v>
      </c>
      <c r="O113" s="33">
        <v>0</v>
      </c>
      <c r="P113" s="33">
        <v>0</v>
      </c>
      <c r="Q113" s="33">
        <v>0</v>
      </c>
      <c r="R113" s="33">
        <v>0</v>
      </c>
      <c r="S113" s="33">
        <v>0</v>
      </c>
      <c r="T113" s="33">
        <v>0</v>
      </c>
      <c r="U113" s="33">
        <v>0</v>
      </c>
      <c r="V113" s="33">
        <v>0</v>
      </c>
      <c r="W113" s="33">
        <v>0</v>
      </c>
      <c r="X113" s="33">
        <v>0</v>
      </c>
      <c r="Y113" s="33">
        <v>0</v>
      </c>
      <c r="Z113" s="33">
        <v>1.00827273999999E-4</v>
      </c>
      <c r="AA113" s="33">
        <v>1.0106537999999999E-4</v>
      </c>
      <c r="AB113" s="33">
        <v>1.0115778999999999E-4</v>
      </c>
      <c r="AC113" s="33">
        <v>1.01284439999999E-4</v>
      </c>
      <c r="AD113" s="33">
        <v>1.01436183999999E-4</v>
      </c>
      <c r="AE113" s="33">
        <v>1.015258E-4</v>
      </c>
    </row>
    <row r="114" spans="1:31">
      <c r="A114" s="29" t="s">
        <v>133</v>
      </c>
      <c r="B114" s="29" t="s">
        <v>76</v>
      </c>
      <c r="C114" s="33">
        <v>7.4029999971389735</v>
      </c>
      <c r="D114" s="33">
        <v>12.575000226497592</v>
      </c>
      <c r="E114" s="33">
        <v>16.369000315666128</v>
      </c>
      <c r="F114" s="33">
        <v>20.818000197410502</v>
      </c>
      <c r="G114" s="33">
        <v>25.87799990177151</v>
      </c>
      <c r="H114" s="33">
        <v>32.538999319076488</v>
      </c>
      <c r="I114" s="33">
        <v>40.105000257492037</v>
      </c>
      <c r="J114" s="33">
        <v>48.895000457763594</v>
      </c>
      <c r="K114" s="33">
        <v>60.853001117706292</v>
      </c>
      <c r="L114" s="33">
        <v>70.613999366760211</v>
      </c>
      <c r="M114" s="33">
        <v>87.129001617431598</v>
      </c>
      <c r="N114" s="33">
        <v>97.388002395629798</v>
      </c>
      <c r="O114" s="33">
        <v>109.5459995269775</v>
      </c>
      <c r="P114" s="33">
        <v>121.6550025939941</v>
      </c>
      <c r="Q114" s="33">
        <v>134.32599639892521</v>
      </c>
      <c r="R114" s="33">
        <v>146.65700340270959</v>
      </c>
      <c r="S114" s="33">
        <v>158.13800048828108</v>
      </c>
      <c r="T114" s="33">
        <v>169.17599487304611</v>
      </c>
      <c r="U114" s="33">
        <v>180.25500488281182</v>
      </c>
      <c r="V114" s="33">
        <v>191.1859970092772</v>
      </c>
      <c r="W114" s="33">
        <v>202.3560066223144</v>
      </c>
      <c r="X114" s="33">
        <v>214.59900665283121</v>
      </c>
      <c r="Y114" s="33">
        <v>227.01400756835909</v>
      </c>
      <c r="Z114" s="33">
        <v>236.6820068359371</v>
      </c>
      <c r="AA114" s="33">
        <v>246.51099395751868</v>
      </c>
      <c r="AB114" s="33">
        <v>256.5340042114251</v>
      </c>
      <c r="AC114" s="33">
        <v>266.71499633788972</v>
      </c>
      <c r="AD114" s="33">
        <v>276.9229888916006</v>
      </c>
      <c r="AE114" s="33">
        <v>287.16101074218739</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3">
        <v>0</v>
      </c>
      <c r="D117" s="33">
        <v>0</v>
      </c>
      <c r="E117" s="33">
        <v>0</v>
      </c>
      <c r="F117" s="33">
        <v>0</v>
      </c>
      <c r="G117" s="33">
        <v>0</v>
      </c>
      <c r="H117" s="33">
        <v>0</v>
      </c>
      <c r="I117" s="33">
        <v>0</v>
      </c>
      <c r="J117" s="33">
        <v>0</v>
      </c>
      <c r="K117" s="33">
        <v>0</v>
      </c>
      <c r="L117" s="33">
        <v>0</v>
      </c>
      <c r="M117" s="33">
        <v>0</v>
      </c>
      <c r="N117" s="33">
        <v>0</v>
      </c>
      <c r="O117" s="33">
        <v>0</v>
      </c>
      <c r="P117" s="33">
        <v>0</v>
      </c>
      <c r="Q117" s="33">
        <v>0</v>
      </c>
      <c r="R117" s="33">
        <v>0</v>
      </c>
      <c r="S117" s="33">
        <v>0</v>
      </c>
      <c r="T117" s="33">
        <v>0</v>
      </c>
      <c r="U117" s="33">
        <v>0</v>
      </c>
      <c r="V117" s="33">
        <v>0</v>
      </c>
      <c r="W117" s="33">
        <v>0</v>
      </c>
      <c r="X117" s="33">
        <v>0</v>
      </c>
      <c r="Y117" s="33">
        <v>0</v>
      </c>
      <c r="Z117" s="33">
        <v>0</v>
      </c>
      <c r="AA117" s="33">
        <v>0</v>
      </c>
      <c r="AB117" s="33">
        <v>0</v>
      </c>
      <c r="AC117" s="33">
        <v>1.0575209999999999E-4</v>
      </c>
      <c r="AD117" s="33">
        <v>1.2382153E-4</v>
      </c>
      <c r="AE117" s="33">
        <v>1.213594E-4</v>
      </c>
    </row>
    <row r="118" spans="1:31">
      <c r="A118" s="29" t="s">
        <v>134</v>
      </c>
      <c r="B118" s="29" t="s">
        <v>72</v>
      </c>
      <c r="C118" s="33">
        <v>0</v>
      </c>
      <c r="D118" s="33">
        <v>0</v>
      </c>
      <c r="E118" s="33">
        <v>0</v>
      </c>
      <c r="F118" s="33">
        <v>0</v>
      </c>
      <c r="G118" s="33">
        <v>0</v>
      </c>
      <c r="H118" s="33">
        <v>0</v>
      </c>
      <c r="I118" s="33">
        <v>0</v>
      </c>
      <c r="J118" s="33">
        <v>0</v>
      </c>
      <c r="K118" s="33">
        <v>0</v>
      </c>
      <c r="L118" s="33">
        <v>0</v>
      </c>
      <c r="M118" s="33">
        <v>0</v>
      </c>
      <c r="N118" s="33">
        <v>0</v>
      </c>
      <c r="O118" s="33">
        <v>0</v>
      </c>
      <c r="P118" s="33">
        <v>0</v>
      </c>
      <c r="Q118" s="33">
        <v>0</v>
      </c>
      <c r="R118" s="33">
        <v>0</v>
      </c>
      <c r="S118" s="33">
        <v>0</v>
      </c>
      <c r="T118" s="33">
        <v>0</v>
      </c>
      <c r="U118" s="33">
        <v>0</v>
      </c>
      <c r="V118" s="33">
        <v>0</v>
      </c>
      <c r="W118" s="33">
        <v>0</v>
      </c>
      <c r="X118" s="33">
        <v>0</v>
      </c>
      <c r="Y118" s="33">
        <v>0</v>
      </c>
      <c r="Z118" s="33">
        <v>0</v>
      </c>
      <c r="AA118" s="33">
        <v>0</v>
      </c>
      <c r="AB118" s="33">
        <v>0</v>
      </c>
      <c r="AC118" s="33">
        <v>0</v>
      </c>
      <c r="AD118" s="33">
        <v>0</v>
      </c>
      <c r="AE118" s="33">
        <v>0</v>
      </c>
    </row>
    <row r="119" spans="1:31">
      <c r="A119" s="29" t="s">
        <v>134</v>
      </c>
      <c r="B119" s="29" t="s">
        <v>76</v>
      </c>
      <c r="C119" s="33">
        <v>0.99499997496604808</v>
      </c>
      <c r="D119" s="33">
        <v>1.415000021457667</v>
      </c>
      <c r="E119" s="33">
        <v>2.0360000282525998</v>
      </c>
      <c r="F119" s="33">
        <v>2.958000093698498</v>
      </c>
      <c r="G119" s="33">
        <v>4.20800000429153</v>
      </c>
      <c r="H119" s="33">
        <v>5.8949999809265092</v>
      </c>
      <c r="I119" s="33">
        <v>7.7250001430511404</v>
      </c>
      <c r="J119" s="33">
        <v>9.8589997291564799</v>
      </c>
      <c r="K119" s="33">
        <v>12.51299989223479</v>
      </c>
      <c r="L119" s="33">
        <v>14.7519994974136</v>
      </c>
      <c r="M119" s="33">
        <v>18.24099993705747</v>
      </c>
      <c r="N119" s="33">
        <v>20.73800063133238</v>
      </c>
      <c r="O119" s="33">
        <v>23.62099909782409</v>
      </c>
      <c r="P119" s="33">
        <v>26.457000732421807</v>
      </c>
      <c r="Q119" s="33">
        <v>29.458000183105451</v>
      </c>
      <c r="R119" s="33">
        <v>32.476999282836843</v>
      </c>
      <c r="S119" s="33">
        <v>35.51900005340574</v>
      </c>
      <c r="T119" s="33">
        <v>38.362999916076582</v>
      </c>
      <c r="U119" s="33">
        <v>41.121999740600522</v>
      </c>
      <c r="V119" s="33">
        <v>43.868001937866204</v>
      </c>
      <c r="W119" s="33">
        <v>46.668000221252399</v>
      </c>
      <c r="X119" s="33">
        <v>49.624001502990701</v>
      </c>
      <c r="Y119" s="33">
        <v>52.6380004882812</v>
      </c>
      <c r="Z119" s="33">
        <v>54.9420003890991</v>
      </c>
      <c r="AA119" s="33">
        <v>57.288998603820701</v>
      </c>
      <c r="AB119" s="33">
        <v>59.677999496459798</v>
      </c>
      <c r="AC119" s="33">
        <v>62.101000785827495</v>
      </c>
      <c r="AD119" s="33">
        <v>64.536000251769906</v>
      </c>
      <c r="AE119" s="33">
        <v>66.983001708984304</v>
      </c>
    </row>
    <row r="122" spans="1:31">
      <c r="A122" s="26" t="s">
        <v>136</v>
      </c>
    </row>
    <row r="123" spans="1:31">
      <c r="A123" s="19" t="s">
        <v>128</v>
      </c>
      <c r="B123" s="19" t="s">
        <v>129</v>
      </c>
      <c r="C123" s="19" t="s">
        <v>80</v>
      </c>
      <c r="D123" s="19" t="s">
        <v>89</v>
      </c>
      <c r="E123" s="19" t="s">
        <v>90</v>
      </c>
      <c r="F123" s="19" t="s">
        <v>91</v>
      </c>
      <c r="G123" s="19" t="s">
        <v>92</v>
      </c>
      <c r="H123" s="19" t="s">
        <v>93</v>
      </c>
      <c r="I123" s="19" t="s">
        <v>94</v>
      </c>
      <c r="J123" s="19" t="s">
        <v>95</v>
      </c>
      <c r="K123" s="19" t="s">
        <v>96</v>
      </c>
      <c r="L123" s="19" t="s">
        <v>97</v>
      </c>
      <c r="M123" s="19" t="s">
        <v>98</v>
      </c>
      <c r="N123" s="19" t="s">
        <v>99</v>
      </c>
      <c r="O123" s="19" t="s">
        <v>100</v>
      </c>
      <c r="P123" s="19" t="s">
        <v>101</v>
      </c>
      <c r="Q123" s="19" t="s">
        <v>102</v>
      </c>
      <c r="R123" s="19" t="s">
        <v>103</v>
      </c>
      <c r="S123" s="19" t="s">
        <v>104</v>
      </c>
      <c r="T123" s="19" t="s">
        <v>105</v>
      </c>
      <c r="U123" s="19" t="s">
        <v>106</v>
      </c>
      <c r="V123" s="19" t="s">
        <v>107</v>
      </c>
      <c r="W123" s="19" t="s">
        <v>108</v>
      </c>
      <c r="X123" s="19" t="s">
        <v>109</v>
      </c>
      <c r="Y123" s="19" t="s">
        <v>110</v>
      </c>
      <c r="Z123" s="19" t="s">
        <v>111</v>
      </c>
      <c r="AA123" s="19" t="s">
        <v>112</v>
      </c>
      <c r="AB123" s="19" t="s">
        <v>113</v>
      </c>
      <c r="AC123" s="19" t="s">
        <v>114</v>
      </c>
      <c r="AD123" s="19" t="s">
        <v>115</v>
      </c>
      <c r="AE123" s="19" t="s">
        <v>116</v>
      </c>
    </row>
    <row r="124" spans="1:31">
      <c r="A124" s="29" t="s">
        <v>40</v>
      </c>
      <c r="B124" s="29" t="s">
        <v>24</v>
      </c>
      <c r="C124" s="33">
        <v>13006.681589603413</v>
      </c>
      <c r="D124" s="33">
        <v>14224.879225730887</v>
      </c>
      <c r="E124" s="33">
        <v>15292.659688949567</v>
      </c>
      <c r="F124" s="33">
        <v>16381.080304145813</v>
      </c>
      <c r="G124" s="33">
        <v>17541.104076385498</v>
      </c>
      <c r="H124" s="33">
        <v>18602.739803314205</v>
      </c>
      <c r="I124" s="33">
        <v>19662.109182357781</v>
      </c>
      <c r="J124" s="33">
        <v>20484.533082962032</v>
      </c>
      <c r="K124" s="33">
        <v>21073.28932189941</v>
      </c>
      <c r="L124" s="33">
        <v>21631.393333435051</v>
      </c>
      <c r="M124" s="33">
        <v>22277.923332214348</v>
      </c>
      <c r="N124" s="33">
        <v>22963.935947418213</v>
      </c>
      <c r="O124" s="33">
        <v>23877.268592834465</v>
      </c>
      <c r="P124" s="33">
        <v>24756.333057403557</v>
      </c>
      <c r="Q124" s="33">
        <v>25651.893508911133</v>
      </c>
      <c r="R124" s="33">
        <v>26434.604633331299</v>
      </c>
      <c r="S124" s="33">
        <v>27315.811126708977</v>
      </c>
      <c r="T124" s="33">
        <v>27968.24542236327</v>
      </c>
      <c r="U124" s="33">
        <v>28626.632156372056</v>
      </c>
      <c r="V124" s="33">
        <v>29309.999275207505</v>
      </c>
      <c r="W124" s="33">
        <v>29924.07019805906</v>
      </c>
      <c r="X124" s="33">
        <v>30587.15158081054</v>
      </c>
      <c r="Y124" s="33">
        <v>31477.362854003892</v>
      </c>
      <c r="Z124" s="33">
        <v>32428.921356201157</v>
      </c>
      <c r="AA124" s="33">
        <v>33385.576026916489</v>
      </c>
      <c r="AB124" s="33">
        <v>34291.550361633294</v>
      </c>
      <c r="AC124" s="33">
        <v>35195.720161437959</v>
      </c>
      <c r="AD124" s="33">
        <v>36032.368835449197</v>
      </c>
      <c r="AE124" s="33">
        <v>36787.548629760735</v>
      </c>
    </row>
    <row r="125" spans="1:31" collapsed="1">
      <c r="A125" s="29" t="s">
        <v>40</v>
      </c>
      <c r="B125" s="29" t="s">
        <v>77</v>
      </c>
      <c r="C125" s="33">
        <v>544.70000000000005</v>
      </c>
      <c r="D125" s="33">
        <v>647.30000000000007</v>
      </c>
      <c r="E125" s="33">
        <v>764.30000000000007</v>
      </c>
      <c r="F125" s="33">
        <v>905.6</v>
      </c>
      <c r="G125" s="33">
        <v>1081.3</v>
      </c>
      <c r="H125" s="33">
        <v>1289.8999999999999</v>
      </c>
      <c r="I125" s="33">
        <v>1455.7</v>
      </c>
      <c r="J125" s="33">
        <v>1635.5</v>
      </c>
      <c r="K125" s="33">
        <v>1925.3</v>
      </c>
      <c r="L125" s="33">
        <v>2247</v>
      </c>
      <c r="M125" s="33">
        <v>2756.6999999999994</v>
      </c>
      <c r="N125" s="33">
        <v>3073.7999999999997</v>
      </c>
      <c r="O125" s="33">
        <v>3416.8</v>
      </c>
      <c r="P125" s="33">
        <v>3717.5</v>
      </c>
      <c r="Q125" s="33">
        <v>4007.2000000000003</v>
      </c>
      <c r="R125" s="33">
        <v>4270.8999999999996</v>
      </c>
      <c r="S125" s="33">
        <v>4520.2</v>
      </c>
      <c r="T125" s="33">
        <v>4758.2999999999993</v>
      </c>
      <c r="U125" s="33">
        <v>4983.6000000000004</v>
      </c>
      <c r="V125" s="33">
        <v>5202</v>
      </c>
      <c r="W125" s="33">
        <v>5423.5</v>
      </c>
      <c r="X125" s="33">
        <v>5651.2</v>
      </c>
      <c r="Y125" s="33">
        <v>5870.5</v>
      </c>
      <c r="Z125" s="33">
        <v>5983.1</v>
      </c>
      <c r="AA125" s="33">
        <v>6093.9</v>
      </c>
      <c r="AB125" s="33">
        <v>6203.2000000000007</v>
      </c>
      <c r="AC125" s="33">
        <v>6309.6</v>
      </c>
      <c r="AD125" s="33">
        <v>6410.4</v>
      </c>
      <c r="AE125" s="33">
        <v>6506.3</v>
      </c>
    </row>
    <row r="126" spans="1:31" collapsed="1">
      <c r="A126" s="29" t="s">
        <v>40</v>
      </c>
      <c r="B126" s="29" t="s">
        <v>78</v>
      </c>
      <c r="C126" s="33">
        <v>544.70000000000005</v>
      </c>
      <c r="D126" s="33">
        <v>647.30000000000007</v>
      </c>
      <c r="E126" s="33">
        <v>764.30000000000007</v>
      </c>
      <c r="F126" s="33">
        <v>905.6</v>
      </c>
      <c r="G126" s="33">
        <v>1081.3</v>
      </c>
      <c r="H126" s="33">
        <v>1289.8999999999999</v>
      </c>
      <c r="I126" s="33">
        <v>1455.7</v>
      </c>
      <c r="J126" s="33">
        <v>1635.5</v>
      </c>
      <c r="K126" s="33">
        <v>1925.3</v>
      </c>
      <c r="L126" s="33">
        <v>2247</v>
      </c>
      <c r="M126" s="33">
        <v>2756.6999999999994</v>
      </c>
      <c r="N126" s="33">
        <v>3073.7999999999997</v>
      </c>
      <c r="O126" s="33">
        <v>3416.8</v>
      </c>
      <c r="P126" s="33">
        <v>3717.5</v>
      </c>
      <c r="Q126" s="33">
        <v>4007.2000000000003</v>
      </c>
      <c r="R126" s="33">
        <v>4270.8999999999996</v>
      </c>
      <c r="S126" s="33">
        <v>4520.2</v>
      </c>
      <c r="T126" s="33">
        <v>4758.2999999999993</v>
      </c>
      <c r="U126" s="33">
        <v>4983.6000000000004</v>
      </c>
      <c r="V126" s="33">
        <v>5202</v>
      </c>
      <c r="W126" s="33">
        <v>5423.5</v>
      </c>
      <c r="X126" s="33">
        <v>5651.2</v>
      </c>
      <c r="Y126" s="33">
        <v>5870.5</v>
      </c>
      <c r="Z126" s="33">
        <v>5983.1</v>
      </c>
      <c r="AA126" s="33">
        <v>6093.9</v>
      </c>
      <c r="AB126" s="33">
        <v>6203.2000000000007</v>
      </c>
      <c r="AC126" s="33">
        <v>6309.6</v>
      </c>
      <c r="AD126" s="33">
        <v>6410.4</v>
      </c>
      <c r="AE126" s="33">
        <v>6506.3</v>
      </c>
    </row>
    <row r="128" spans="1:31">
      <c r="A128" s="19" t="s">
        <v>128</v>
      </c>
      <c r="B128" s="19" t="s">
        <v>129</v>
      </c>
      <c r="C128" s="19" t="s">
        <v>80</v>
      </c>
      <c r="D128" s="19" t="s">
        <v>89</v>
      </c>
      <c r="E128" s="19" t="s">
        <v>90</v>
      </c>
      <c r="F128" s="19" t="s">
        <v>91</v>
      </c>
      <c r="G128" s="19" t="s">
        <v>92</v>
      </c>
      <c r="H128" s="19" t="s">
        <v>93</v>
      </c>
      <c r="I128" s="19" t="s">
        <v>94</v>
      </c>
      <c r="J128" s="19" t="s">
        <v>95</v>
      </c>
      <c r="K128" s="19" t="s">
        <v>96</v>
      </c>
      <c r="L128" s="19" t="s">
        <v>97</v>
      </c>
      <c r="M128" s="19" t="s">
        <v>98</v>
      </c>
      <c r="N128" s="19" t="s">
        <v>99</v>
      </c>
      <c r="O128" s="19" t="s">
        <v>100</v>
      </c>
      <c r="P128" s="19" t="s">
        <v>101</v>
      </c>
      <c r="Q128" s="19" t="s">
        <v>102</v>
      </c>
      <c r="R128" s="19" t="s">
        <v>103</v>
      </c>
      <c r="S128" s="19" t="s">
        <v>104</v>
      </c>
      <c r="T128" s="19" t="s">
        <v>105</v>
      </c>
      <c r="U128" s="19" t="s">
        <v>106</v>
      </c>
      <c r="V128" s="19" t="s">
        <v>107</v>
      </c>
      <c r="W128" s="19" t="s">
        <v>108</v>
      </c>
      <c r="X128" s="19" t="s">
        <v>109</v>
      </c>
      <c r="Y128" s="19" t="s">
        <v>110</v>
      </c>
      <c r="Z128" s="19" t="s">
        <v>111</v>
      </c>
      <c r="AA128" s="19" t="s">
        <v>112</v>
      </c>
      <c r="AB128" s="19" t="s">
        <v>113</v>
      </c>
      <c r="AC128" s="19" t="s">
        <v>114</v>
      </c>
      <c r="AD128" s="19" t="s">
        <v>115</v>
      </c>
      <c r="AE128" s="19" t="s">
        <v>116</v>
      </c>
    </row>
    <row r="129" spans="1:31">
      <c r="A129" s="29" t="s">
        <v>130</v>
      </c>
      <c r="B129" s="29" t="s">
        <v>24</v>
      </c>
      <c r="C129" s="25">
        <v>3737.7099609375</v>
      </c>
      <c r="D129" s="25">
        <v>4047.0971984863281</v>
      </c>
      <c r="E129" s="25">
        <v>4276.3001403808539</v>
      </c>
      <c r="F129" s="25">
        <v>4511.1260986328116</v>
      </c>
      <c r="G129" s="25">
        <v>4815.3821105957031</v>
      </c>
      <c r="H129" s="25">
        <v>5044.3134765625</v>
      </c>
      <c r="I129" s="25">
        <v>5278.3341674804678</v>
      </c>
      <c r="J129" s="25">
        <v>5484.2823486328125</v>
      </c>
      <c r="K129" s="25">
        <v>5684.0850219726563</v>
      </c>
      <c r="L129" s="25">
        <v>5871.6786499023428</v>
      </c>
      <c r="M129" s="25">
        <v>6088.9363403320313</v>
      </c>
      <c r="N129" s="25">
        <v>6310.1309814453125</v>
      </c>
      <c r="O129" s="25">
        <v>6601.703125</v>
      </c>
      <c r="P129" s="25">
        <v>6885.3972778320313</v>
      </c>
      <c r="Q129" s="25">
        <v>7196.6529541015625</v>
      </c>
      <c r="R129" s="25">
        <v>7481.676025390625</v>
      </c>
      <c r="S129" s="25">
        <v>7799.1988525390598</v>
      </c>
      <c r="T129" s="25">
        <v>8038.4141845703098</v>
      </c>
      <c r="U129" s="25">
        <v>8273.8078613281195</v>
      </c>
      <c r="V129" s="25">
        <v>8514.1818847656195</v>
      </c>
      <c r="W129" s="25">
        <v>8722.2850341796802</v>
      </c>
      <c r="X129" s="25">
        <v>8966.2119140625</v>
      </c>
      <c r="Y129" s="25">
        <v>9285.2471923828107</v>
      </c>
      <c r="Z129" s="25">
        <v>9619.8883056640607</v>
      </c>
      <c r="AA129" s="25">
        <v>9953.0645751953107</v>
      </c>
      <c r="AB129" s="25">
        <v>10273.53503417968</v>
      </c>
      <c r="AC129" s="25">
        <v>10594.07800292968</v>
      </c>
      <c r="AD129" s="25">
        <v>10890.14477539062</v>
      </c>
      <c r="AE129" s="25">
        <v>11149.80407714843</v>
      </c>
    </row>
    <row r="130" spans="1:31">
      <c r="A130" s="29" t="s">
        <v>130</v>
      </c>
      <c r="B130" s="29" t="s">
        <v>77</v>
      </c>
      <c r="C130" s="33">
        <v>206.2</v>
      </c>
      <c r="D130" s="33">
        <v>230.60000000000002</v>
      </c>
      <c r="E130" s="33">
        <v>279.90000000000003</v>
      </c>
      <c r="F130" s="33">
        <v>339.5</v>
      </c>
      <c r="G130" s="33">
        <v>412.8</v>
      </c>
      <c r="H130" s="33">
        <v>493.9</v>
      </c>
      <c r="I130" s="33">
        <v>545.79999999999995</v>
      </c>
      <c r="J130" s="33">
        <v>606.1</v>
      </c>
      <c r="K130" s="33">
        <v>706.2</v>
      </c>
      <c r="L130" s="33">
        <v>814.09999999999991</v>
      </c>
      <c r="M130" s="33">
        <v>985.7</v>
      </c>
      <c r="N130" s="33">
        <v>1082.6000000000001</v>
      </c>
      <c r="O130" s="33">
        <v>1195.3</v>
      </c>
      <c r="P130" s="33">
        <v>1293.4000000000001</v>
      </c>
      <c r="Q130" s="33">
        <v>1388.4</v>
      </c>
      <c r="R130" s="33">
        <v>1472.6</v>
      </c>
      <c r="S130" s="33">
        <v>1550.4999999999998</v>
      </c>
      <c r="T130" s="33">
        <v>1624.8</v>
      </c>
      <c r="U130" s="33">
        <v>1693.8</v>
      </c>
      <c r="V130" s="33">
        <v>1760.5</v>
      </c>
      <c r="W130" s="33">
        <v>1829.4</v>
      </c>
      <c r="X130" s="33">
        <v>1900.5000000000002</v>
      </c>
      <c r="Y130" s="33">
        <v>1969.8000000000002</v>
      </c>
      <c r="Z130" s="33">
        <v>2006.5</v>
      </c>
      <c r="AA130" s="33">
        <v>2042.6999999999998</v>
      </c>
      <c r="AB130" s="33">
        <v>2078.5</v>
      </c>
      <c r="AC130" s="33">
        <v>2113.3000000000002</v>
      </c>
      <c r="AD130" s="33">
        <v>2146</v>
      </c>
      <c r="AE130" s="33">
        <v>2177</v>
      </c>
    </row>
    <row r="131" spans="1:31">
      <c r="A131" s="29" t="s">
        <v>130</v>
      </c>
      <c r="B131" s="29" t="s">
        <v>78</v>
      </c>
      <c r="C131" s="33">
        <v>206.2</v>
      </c>
      <c r="D131" s="33">
        <v>230.60000000000002</v>
      </c>
      <c r="E131" s="33">
        <v>279.90000000000003</v>
      </c>
      <c r="F131" s="33">
        <v>339.5</v>
      </c>
      <c r="G131" s="33">
        <v>412.8</v>
      </c>
      <c r="H131" s="33">
        <v>493.9</v>
      </c>
      <c r="I131" s="33">
        <v>545.79999999999995</v>
      </c>
      <c r="J131" s="33">
        <v>606.1</v>
      </c>
      <c r="K131" s="33">
        <v>706.2</v>
      </c>
      <c r="L131" s="33">
        <v>814.09999999999991</v>
      </c>
      <c r="M131" s="33">
        <v>985.7</v>
      </c>
      <c r="N131" s="33">
        <v>1082.6000000000001</v>
      </c>
      <c r="O131" s="33">
        <v>1195.3</v>
      </c>
      <c r="P131" s="33">
        <v>1293.4000000000001</v>
      </c>
      <c r="Q131" s="33">
        <v>1388.4</v>
      </c>
      <c r="R131" s="33">
        <v>1472.6</v>
      </c>
      <c r="S131" s="33">
        <v>1550.4999999999998</v>
      </c>
      <c r="T131" s="33">
        <v>1624.8</v>
      </c>
      <c r="U131" s="33">
        <v>1693.8</v>
      </c>
      <c r="V131" s="33">
        <v>1760.5</v>
      </c>
      <c r="W131" s="33">
        <v>1829.4</v>
      </c>
      <c r="X131" s="33">
        <v>1900.5000000000002</v>
      </c>
      <c r="Y131" s="33">
        <v>1969.8000000000002</v>
      </c>
      <c r="Z131" s="33">
        <v>2006.5</v>
      </c>
      <c r="AA131" s="33">
        <v>2042.6999999999998</v>
      </c>
      <c r="AB131" s="33">
        <v>2078.5</v>
      </c>
      <c r="AC131" s="33">
        <v>2113.3000000000002</v>
      </c>
      <c r="AD131" s="33">
        <v>2146</v>
      </c>
      <c r="AE131" s="33">
        <v>2177</v>
      </c>
    </row>
    <row r="133" spans="1:31">
      <c r="A133" s="19" t="s">
        <v>128</v>
      </c>
      <c r="B133" s="19" t="s">
        <v>129</v>
      </c>
      <c r="C133" s="19" t="s">
        <v>80</v>
      </c>
      <c r="D133" s="19" t="s">
        <v>89</v>
      </c>
      <c r="E133" s="19" t="s">
        <v>90</v>
      </c>
      <c r="F133" s="19" t="s">
        <v>91</v>
      </c>
      <c r="G133" s="19" t="s">
        <v>92</v>
      </c>
      <c r="H133" s="19" t="s">
        <v>93</v>
      </c>
      <c r="I133" s="19" t="s">
        <v>94</v>
      </c>
      <c r="J133" s="19" t="s">
        <v>95</v>
      </c>
      <c r="K133" s="19" t="s">
        <v>96</v>
      </c>
      <c r="L133" s="19" t="s">
        <v>97</v>
      </c>
      <c r="M133" s="19" t="s">
        <v>98</v>
      </c>
      <c r="N133" s="19" t="s">
        <v>99</v>
      </c>
      <c r="O133" s="19" t="s">
        <v>100</v>
      </c>
      <c r="P133" s="19" t="s">
        <v>101</v>
      </c>
      <c r="Q133" s="19" t="s">
        <v>102</v>
      </c>
      <c r="R133" s="19" t="s">
        <v>103</v>
      </c>
      <c r="S133" s="19" t="s">
        <v>104</v>
      </c>
      <c r="T133" s="19" t="s">
        <v>105</v>
      </c>
      <c r="U133" s="19" t="s">
        <v>106</v>
      </c>
      <c r="V133" s="19" t="s">
        <v>107</v>
      </c>
      <c r="W133" s="19" t="s">
        <v>108</v>
      </c>
      <c r="X133" s="19" t="s">
        <v>109</v>
      </c>
      <c r="Y133" s="19" t="s">
        <v>110</v>
      </c>
      <c r="Z133" s="19" t="s">
        <v>111</v>
      </c>
      <c r="AA133" s="19" t="s">
        <v>112</v>
      </c>
      <c r="AB133" s="19" t="s">
        <v>113</v>
      </c>
      <c r="AC133" s="19" t="s">
        <v>114</v>
      </c>
      <c r="AD133" s="19" t="s">
        <v>115</v>
      </c>
      <c r="AE133" s="19" t="s">
        <v>116</v>
      </c>
    </row>
    <row r="134" spans="1:31">
      <c r="A134" s="29" t="s">
        <v>131</v>
      </c>
      <c r="B134" s="29" t="s">
        <v>24</v>
      </c>
      <c r="C134" s="25">
        <v>3916.3054809570258</v>
      </c>
      <c r="D134" s="25">
        <v>4142.553192138671</v>
      </c>
      <c r="E134" s="25">
        <v>4336.6095886230414</v>
      </c>
      <c r="F134" s="25">
        <v>4528.467041015625</v>
      </c>
      <c r="G134" s="25">
        <v>4727.6110229492178</v>
      </c>
      <c r="H134" s="25">
        <v>4909.4651489257813</v>
      </c>
      <c r="I134" s="25">
        <v>5088.6728515625</v>
      </c>
      <c r="J134" s="25">
        <v>5253.6436462402344</v>
      </c>
      <c r="K134" s="25">
        <v>5431.47216796875</v>
      </c>
      <c r="L134" s="25">
        <v>5610.0032958984375</v>
      </c>
      <c r="M134" s="25">
        <v>5810.8232421875</v>
      </c>
      <c r="N134" s="25">
        <v>6019.4888916015625</v>
      </c>
      <c r="O134" s="25">
        <v>6302.7183837890625</v>
      </c>
      <c r="P134" s="25">
        <v>6567.2091674804678</v>
      </c>
      <c r="Q134" s="25">
        <v>6810.6754150390625</v>
      </c>
      <c r="R134" s="25">
        <v>7014.3019409179678</v>
      </c>
      <c r="S134" s="25">
        <v>7245.4788818359375</v>
      </c>
      <c r="T134" s="25">
        <v>7413.57958984375</v>
      </c>
      <c r="U134" s="25">
        <v>7586.3035888671875</v>
      </c>
      <c r="V134" s="25">
        <v>7773.2087402343695</v>
      </c>
      <c r="W134" s="25">
        <v>7946.4691162109302</v>
      </c>
      <c r="X134" s="25">
        <v>8130.8671875</v>
      </c>
      <c r="Y134" s="25">
        <v>8361.9190673828107</v>
      </c>
      <c r="Z134" s="25">
        <v>8609.5701904296802</v>
      </c>
      <c r="AA134" s="25">
        <v>8858.2352294921802</v>
      </c>
      <c r="AB134" s="25">
        <v>9095.89013671875</v>
      </c>
      <c r="AC134" s="25">
        <v>9330.6571044921802</v>
      </c>
      <c r="AD134" s="25">
        <v>9552.0788574218695</v>
      </c>
      <c r="AE134" s="25">
        <v>9761.0816650390607</v>
      </c>
    </row>
    <row r="135" spans="1:31">
      <c r="A135" s="29" t="s">
        <v>131</v>
      </c>
      <c r="B135" s="29" t="s">
        <v>77</v>
      </c>
      <c r="C135" s="33">
        <v>92.7</v>
      </c>
      <c r="D135" s="33">
        <v>104.9</v>
      </c>
      <c r="E135" s="33">
        <v>129.20000000000002</v>
      </c>
      <c r="F135" s="33">
        <v>159.1</v>
      </c>
      <c r="G135" s="33">
        <v>194.9</v>
      </c>
      <c r="H135" s="33">
        <v>236.70000000000002</v>
      </c>
      <c r="I135" s="33">
        <v>269</v>
      </c>
      <c r="J135" s="33">
        <v>303</v>
      </c>
      <c r="K135" s="33">
        <v>354</v>
      </c>
      <c r="L135" s="33">
        <v>433.70000000000005</v>
      </c>
      <c r="M135" s="33">
        <v>547.4</v>
      </c>
      <c r="N135" s="33">
        <v>624.5</v>
      </c>
      <c r="O135" s="33">
        <v>711.09999999999991</v>
      </c>
      <c r="P135" s="33">
        <v>789.4</v>
      </c>
      <c r="Q135" s="33">
        <v>864.80000000000007</v>
      </c>
      <c r="R135" s="33">
        <v>936.09999999999991</v>
      </c>
      <c r="S135" s="33">
        <v>1004.8</v>
      </c>
      <c r="T135" s="33">
        <v>1069.3</v>
      </c>
      <c r="U135" s="33">
        <v>1129.6999999999998</v>
      </c>
      <c r="V135" s="33">
        <v>1188.8</v>
      </c>
      <c r="W135" s="33">
        <v>1247.3</v>
      </c>
      <c r="X135" s="33">
        <v>1307</v>
      </c>
      <c r="Y135" s="33">
        <v>1365.4</v>
      </c>
      <c r="Z135" s="33">
        <v>1395.4</v>
      </c>
      <c r="AA135" s="33">
        <v>1425</v>
      </c>
      <c r="AB135" s="33">
        <v>1454.3000000000002</v>
      </c>
      <c r="AC135" s="33">
        <v>1482.9999999999998</v>
      </c>
      <c r="AD135" s="33">
        <v>1510.6999999999998</v>
      </c>
      <c r="AE135" s="33">
        <v>1537.5</v>
      </c>
    </row>
    <row r="136" spans="1:31">
      <c r="A136" s="29" t="s">
        <v>131</v>
      </c>
      <c r="B136" s="29" t="s">
        <v>78</v>
      </c>
      <c r="C136" s="33">
        <v>92.7</v>
      </c>
      <c r="D136" s="33">
        <v>104.9</v>
      </c>
      <c r="E136" s="33">
        <v>129.20000000000002</v>
      </c>
      <c r="F136" s="33">
        <v>159.1</v>
      </c>
      <c r="G136" s="33">
        <v>194.9</v>
      </c>
      <c r="H136" s="33">
        <v>236.70000000000002</v>
      </c>
      <c r="I136" s="33">
        <v>269</v>
      </c>
      <c r="J136" s="33">
        <v>303</v>
      </c>
      <c r="K136" s="33">
        <v>354</v>
      </c>
      <c r="L136" s="33">
        <v>433.70000000000005</v>
      </c>
      <c r="M136" s="33">
        <v>547.4</v>
      </c>
      <c r="N136" s="33">
        <v>624.5</v>
      </c>
      <c r="O136" s="33">
        <v>711.09999999999991</v>
      </c>
      <c r="P136" s="33">
        <v>789.4</v>
      </c>
      <c r="Q136" s="33">
        <v>864.80000000000007</v>
      </c>
      <c r="R136" s="33">
        <v>936.09999999999991</v>
      </c>
      <c r="S136" s="33">
        <v>1004.8</v>
      </c>
      <c r="T136" s="33">
        <v>1069.3</v>
      </c>
      <c r="U136" s="33">
        <v>1129.6999999999998</v>
      </c>
      <c r="V136" s="33">
        <v>1188.8</v>
      </c>
      <c r="W136" s="33">
        <v>1247.3</v>
      </c>
      <c r="X136" s="33">
        <v>1307</v>
      </c>
      <c r="Y136" s="33">
        <v>1365.4</v>
      </c>
      <c r="Z136" s="33">
        <v>1395.4</v>
      </c>
      <c r="AA136" s="33">
        <v>1425</v>
      </c>
      <c r="AB136" s="33">
        <v>1454.3000000000002</v>
      </c>
      <c r="AC136" s="33">
        <v>1482.9999999999998</v>
      </c>
      <c r="AD136" s="33">
        <v>1510.6999999999998</v>
      </c>
      <c r="AE136" s="33">
        <v>1537.5</v>
      </c>
    </row>
    <row r="138" spans="1:31">
      <c r="A138" s="19" t="s">
        <v>128</v>
      </c>
      <c r="B138" s="19" t="s">
        <v>129</v>
      </c>
      <c r="C138" s="19" t="s">
        <v>80</v>
      </c>
      <c r="D138" s="19" t="s">
        <v>89</v>
      </c>
      <c r="E138" s="19" t="s">
        <v>90</v>
      </c>
      <c r="F138" s="19" t="s">
        <v>91</v>
      </c>
      <c r="G138" s="19" t="s">
        <v>92</v>
      </c>
      <c r="H138" s="19" t="s">
        <v>93</v>
      </c>
      <c r="I138" s="19" t="s">
        <v>94</v>
      </c>
      <c r="J138" s="19" t="s">
        <v>95</v>
      </c>
      <c r="K138" s="19" t="s">
        <v>96</v>
      </c>
      <c r="L138" s="19" t="s">
        <v>97</v>
      </c>
      <c r="M138" s="19" t="s">
        <v>98</v>
      </c>
      <c r="N138" s="19" t="s">
        <v>99</v>
      </c>
      <c r="O138" s="19" t="s">
        <v>100</v>
      </c>
      <c r="P138" s="19" t="s">
        <v>101</v>
      </c>
      <c r="Q138" s="19" t="s">
        <v>102</v>
      </c>
      <c r="R138" s="19" t="s">
        <v>103</v>
      </c>
      <c r="S138" s="19" t="s">
        <v>104</v>
      </c>
      <c r="T138" s="19" t="s">
        <v>105</v>
      </c>
      <c r="U138" s="19" t="s">
        <v>106</v>
      </c>
      <c r="V138" s="19" t="s">
        <v>107</v>
      </c>
      <c r="W138" s="19" t="s">
        <v>108</v>
      </c>
      <c r="X138" s="19" t="s">
        <v>109</v>
      </c>
      <c r="Y138" s="19" t="s">
        <v>110</v>
      </c>
      <c r="Z138" s="19" t="s">
        <v>111</v>
      </c>
      <c r="AA138" s="19" t="s">
        <v>112</v>
      </c>
      <c r="AB138" s="19" t="s">
        <v>113</v>
      </c>
      <c r="AC138" s="19" t="s">
        <v>114</v>
      </c>
      <c r="AD138" s="19" t="s">
        <v>115</v>
      </c>
      <c r="AE138" s="19" t="s">
        <v>116</v>
      </c>
    </row>
    <row r="139" spans="1:31">
      <c r="A139" s="29" t="s">
        <v>132</v>
      </c>
      <c r="B139" s="29" t="s">
        <v>24</v>
      </c>
      <c r="C139" s="25">
        <v>3384.7909240722652</v>
      </c>
      <c r="D139" s="25">
        <v>3958.609588623046</v>
      </c>
      <c r="E139" s="25">
        <v>4519.9080810546866</v>
      </c>
      <c r="F139" s="25">
        <v>5093.6760864257813</v>
      </c>
      <c r="G139" s="25">
        <v>5662.8486938476563</v>
      </c>
      <c r="H139" s="25">
        <v>6230.939422607421</v>
      </c>
      <c r="I139" s="25">
        <v>6797.0105590820313</v>
      </c>
      <c r="J139" s="25">
        <v>7165.1328735351563</v>
      </c>
      <c r="K139" s="25">
        <v>7320.8549194335928</v>
      </c>
      <c r="L139" s="25">
        <v>7460.8989868164063</v>
      </c>
      <c r="M139" s="25">
        <v>7628.0634765625</v>
      </c>
      <c r="N139" s="25">
        <v>7808.5128173828125</v>
      </c>
      <c r="O139" s="25">
        <v>8055.4056396484375</v>
      </c>
      <c r="P139" s="25">
        <v>8292.881591796875</v>
      </c>
      <c r="Q139" s="25">
        <v>8553.5922241210938</v>
      </c>
      <c r="R139" s="25">
        <v>8775.068115234375</v>
      </c>
      <c r="S139" s="25">
        <v>9031.8771362304688</v>
      </c>
      <c r="T139" s="25">
        <v>9223.5198974609302</v>
      </c>
      <c r="U139" s="25">
        <v>9419.1701660156195</v>
      </c>
      <c r="V139" s="25">
        <v>9606.5992431640607</v>
      </c>
      <c r="W139" s="25">
        <v>9787.39697265625</v>
      </c>
      <c r="X139" s="25">
        <v>9964.4167480468695</v>
      </c>
      <c r="Y139" s="25">
        <v>10222.96704101562</v>
      </c>
      <c r="Z139" s="25">
        <v>10497.95971679687</v>
      </c>
      <c r="AA139" s="25">
        <v>10788.714477539061</v>
      </c>
      <c r="AB139" s="25">
        <v>11057.80517578125</v>
      </c>
      <c r="AC139" s="25">
        <v>11330.51831054687</v>
      </c>
      <c r="AD139" s="25">
        <v>11571.16003417968</v>
      </c>
      <c r="AE139" s="25">
        <v>11796.18603515625</v>
      </c>
    </row>
    <row r="140" spans="1:31">
      <c r="A140" s="29" t="s">
        <v>132</v>
      </c>
      <c r="B140" s="29" t="s">
        <v>77</v>
      </c>
      <c r="C140" s="33">
        <v>119.3</v>
      </c>
      <c r="D140" s="33">
        <v>144.5</v>
      </c>
      <c r="E140" s="33">
        <v>174.6</v>
      </c>
      <c r="F140" s="33">
        <v>210.9</v>
      </c>
      <c r="G140" s="33">
        <v>260.8</v>
      </c>
      <c r="H140" s="33">
        <v>322.39999999999998</v>
      </c>
      <c r="I140" s="33">
        <v>382</v>
      </c>
      <c r="J140" s="33">
        <v>445</v>
      </c>
      <c r="K140" s="33">
        <v>550.79999999999995</v>
      </c>
      <c r="L140" s="33">
        <v>649.20000000000005</v>
      </c>
      <c r="M140" s="33">
        <v>807.8</v>
      </c>
      <c r="N140" s="33">
        <v>920.49999999999989</v>
      </c>
      <c r="O140" s="33">
        <v>1028.7</v>
      </c>
      <c r="P140" s="33">
        <v>1122.2</v>
      </c>
      <c r="Q140" s="33">
        <v>1211.5999999999999</v>
      </c>
      <c r="R140" s="33">
        <v>1293.0999999999999</v>
      </c>
      <c r="S140" s="33">
        <v>1372.3</v>
      </c>
      <c r="T140" s="33">
        <v>1450.8</v>
      </c>
      <c r="U140" s="33">
        <v>1527.0000000000002</v>
      </c>
      <c r="V140" s="33">
        <v>1601</v>
      </c>
      <c r="W140" s="33">
        <v>1676.6</v>
      </c>
      <c r="X140" s="33">
        <v>1752.7999999999997</v>
      </c>
      <c r="Y140" s="33">
        <v>1824.8000000000002</v>
      </c>
      <c r="Z140" s="33">
        <v>1861.6</v>
      </c>
      <c r="AA140" s="33">
        <v>1898</v>
      </c>
      <c r="AB140" s="33">
        <v>1933.9</v>
      </c>
      <c r="AC140" s="33">
        <v>1968.7999999999997</v>
      </c>
      <c r="AD140" s="33">
        <v>2002.0000000000002</v>
      </c>
      <c r="AE140" s="33">
        <v>2033.5000000000002</v>
      </c>
    </row>
    <row r="141" spans="1:31">
      <c r="A141" s="29" t="s">
        <v>132</v>
      </c>
      <c r="B141" s="29" t="s">
        <v>78</v>
      </c>
      <c r="C141" s="33">
        <v>119.3</v>
      </c>
      <c r="D141" s="33">
        <v>144.5</v>
      </c>
      <c r="E141" s="33">
        <v>174.6</v>
      </c>
      <c r="F141" s="33">
        <v>210.9</v>
      </c>
      <c r="G141" s="33">
        <v>260.8</v>
      </c>
      <c r="H141" s="33">
        <v>322.39999999999998</v>
      </c>
      <c r="I141" s="33">
        <v>382</v>
      </c>
      <c r="J141" s="33">
        <v>445</v>
      </c>
      <c r="K141" s="33">
        <v>550.79999999999995</v>
      </c>
      <c r="L141" s="33">
        <v>649.20000000000005</v>
      </c>
      <c r="M141" s="33">
        <v>807.8</v>
      </c>
      <c r="N141" s="33">
        <v>920.49999999999989</v>
      </c>
      <c r="O141" s="33">
        <v>1028.7</v>
      </c>
      <c r="P141" s="33">
        <v>1122.2</v>
      </c>
      <c r="Q141" s="33">
        <v>1211.5999999999999</v>
      </c>
      <c r="R141" s="33">
        <v>1293.0999999999999</v>
      </c>
      <c r="S141" s="33">
        <v>1372.3</v>
      </c>
      <c r="T141" s="33">
        <v>1450.8</v>
      </c>
      <c r="U141" s="33">
        <v>1527.0000000000002</v>
      </c>
      <c r="V141" s="33">
        <v>1601</v>
      </c>
      <c r="W141" s="33">
        <v>1676.6</v>
      </c>
      <c r="X141" s="33">
        <v>1752.7999999999997</v>
      </c>
      <c r="Y141" s="33">
        <v>1824.8000000000002</v>
      </c>
      <c r="Z141" s="33">
        <v>1861.6</v>
      </c>
      <c r="AA141" s="33">
        <v>1898</v>
      </c>
      <c r="AB141" s="33">
        <v>1933.9</v>
      </c>
      <c r="AC141" s="33">
        <v>1968.7999999999997</v>
      </c>
      <c r="AD141" s="33">
        <v>2002.0000000000002</v>
      </c>
      <c r="AE141" s="33">
        <v>2033.5000000000002</v>
      </c>
    </row>
    <row r="143" spans="1:31">
      <c r="A143" s="19" t="s">
        <v>128</v>
      </c>
      <c r="B143" s="19" t="s">
        <v>129</v>
      </c>
      <c r="C143" s="19" t="s">
        <v>80</v>
      </c>
      <c r="D143" s="19" t="s">
        <v>89</v>
      </c>
      <c r="E143" s="19" t="s">
        <v>90</v>
      </c>
      <c r="F143" s="19" t="s">
        <v>91</v>
      </c>
      <c r="G143" s="19" t="s">
        <v>92</v>
      </c>
      <c r="H143" s="19" t="s">
        <v>93</v>
      </c>
      <c r="I143" s="19" t="s">
        <v>94</v>
      </c>
      <c r="J143" s="19" t="s">
        <v>95</v>
      </c>
      <c r="K143" s="19" t="s">
        <v>96</v>
      </c>
      <c r="L143" s="19" t="s">
        <v>97</v>
      </c>
      <c r="M143" s="19" t="s">
        <v>98</v>
      </c>
      <c r="N143" s="19" t="s">
        <v>99</v>
      </c>
      <c r="O143" s="19" t="s">
        <v>100</v>
      </c>
      <c r="P143" s="19" t="s">
        <v>101</v>
      </c>
      <c r="Q143" s="19" t="s">
        <v>102</v>
      </c>
      <c r="R143" s="19" t="s">
        <v>103</v>
      </c>
      <c r="S143" s="19" t="s">
        <v>104</v>
      </c>
      <c r="T143" s="19" t="s">
        <v>105</v>
      </c>
      <c r="U143" s="19" t="s">
        <v>106</v>
      </c>
      <c r="V143" s="19" t="s">
        <v>107</v>
      </c>
      <c r="W143" s="19" t="s">
        <v>108</v>
      </c>
      <c r="X143" s="19" t="s">
        <v>109</v>
      </c>
      <c r="Y143" s="19" t="s">
        <v>110</v>
      </c>
      <c r="Z143" s="19" t="s">
        <v>111</v>
      </c>
      <c r="AA143" s="19" t="s">
        <v>112</v>
      </c>
      <c r="AB143" s="19" t="s">
        <v>113</v>
      </c>
      <c r="AC143" s="19" t="s">
        <v>114</v>
      </c>
      <c r="AD143" s="19" t="s">
        <v>115</v>
      </c>
      <c r="AE143" s="19" t="s">
        <v>116</v>
      </c>
    </row>
    <row r="144" spans="1:31">
      <c r="A144" s="29" t="s">
        <v>133</v>
      </c>
      <c r="B144" s="29" t="s">
        <v>24</v>
      </c>
      <c r="C144" s="25">
        <v>1769.37426757812</v>
      </c>
      <c r="D144" s="25">
        <v>1860.485839843742</v>
      </c>
      <c r="E144" s="25">
        <v>1931.5702819824139</v>
      </c>
      <c r="F144" s="25">
        <v>2006.2436828613281</v>
      </c>
      <c r="G144" s="25">
        <v>2079.5261535644531</v>
      </c>
      <c r="H144" s="25">
        <v>2145.1152038574191</v>
      </c>
      <c r="I144" s="25">
        <v>2213.157836914057</v>
      </c>
      <c r="J144" s="25">
        <v>2286.6977539062468</v>
      </c>
      <c r="K144" s="25">
        <v>2331.4306945800731</v>
      </c>
      <c r="L144" s="25">
        <v>2373.5903625488199</v>
      </c>
      <c r="M144" s="25">
        <v>2422.0252380371012</v>
      </c>
      <c r="N144" s="25">
        <v>2480.1324768066402</v>
      </c>
      <c r="O144" s="25">
        <v>2554.8207092285102</v>
      </c>
      <c r="P144" s="25">
        <v>2631.6817016601508</v>
      </c>
      <c r="Q144" s="25">
        <v>2692.8515625</v>
      </c>
      <c r="R144" s="25">
        <v>2748.4629211425781</v>
      </c>
      <c r="S144" s="25">
        <v>2801.3577270507758</v>
      </c>
      <c r="T144" s="25">
        <v>2839.9126586914063</v>
      </c>
      <c r="U144" s="25">
        <v>2879.826782226557</v>
      </c>
      <c r="V144" s="25">
        <v>2931.237915039062</v>
      </c>
      <c r="W144" s="25">
        <v>2971.476684570307</v>
      </c>
      <c r="X144" s="25">
        <v>3015.2011108398428</v>
      </c>
      <c r="Y144" s="25">
        <v>3078.599243164057</v>
      </c>
      <c r="Z144" s="25">
        <v>3152.173583984375</v>
      </c>
      <c r="AA144" s="25">
        <v>3216.4719848632758</v>
      </c>
      <c r="AB144" s="25">
        <v>3276.48291015625</v>
      </c>
      <c r="AC144" s="25">
        <v>3334.913696289057</v>
      </c>
      <c r="AD144" s="25">
        <v>3396.386596679682</v>
      </c>
      <c r="AE144" s="25">
        <v>3445.174926757812</v>
      </c>
    </row>
    <row r="145" spans="1:31">
      <c r="A145" s="29" t="s">
        <v>133</v>
      </c>
      <c r="B145" s="29" t="s">
        <v>77</v>
      </c>
      <c r="C145" s="33">
        <v>111.8</v>
      </c>
      <c r="D145" s="33">
        <v>150.70000000000002</v>
      </c>
      <c r="E145" s="33">
        <v>160.9</v>
      </c>
      <c r="F145" s="33">
        <v>172.1</v>
      </c>
      <c r="G145" s="33">
        <v>183.29999999999998</v>
      </c>
      <c r="H145" s="33">
        <v>200.8</v>
      </c>
      <c r="I145" s="33">
        <v>217.20000000000002</v>
      </c>
      <c r="J145" s="33">
        <v>234.20000000000002</v>
      </c>
      <c r="K145" s="33">
        <v>260.60000000000002</v>
      </c>
      <c r="L145" s="33">
        <v>289.5</v>
      </c>
      <c r="M145" s="33">
        <v>343.70000000000005</v>
      </c>
      <c r="N145" s="33">
        <v>367.6</v>
      </c>
      <c r="O145" s="33">
        <v>395.9</v>
      </c>
      <c r="P145" s="33">
        <v>420.50000000000006</v>
      </c>
      <c r="Q145" s="33">
        <v>444.3</v>
      </c>
      <c r="R145" s="33">
        <v>465.40000000000003</v>
      </c>
      <c r="S145" s="33">
        <v>483.5</v>
      </c>
      <c r="T145" s="33">
        <v>499.7</v>
      </c>
      <c r="U145" s="33">
        <v>515.09999999999991</v>
      </c>
      <c r="V145" s="33">
        <v>529.59999999999991</v>
      </c>
      <c r="W145" s="33">
        <v>544.1</v>
      </c>
      <c r="X145" s="33">
        <v>560.6</v>
      </c>
      <c r="Y145" s="33">
        <v>576.1</v>
      </c>
      <c r="Z145" s="33">
        <v>583.29999999999995</v>
      </c>
      <c r="AA145" s="33">
        <v>590.20000000000005</v>
      </c>
      <c r="AB145" s="33">
        <v>596.79999999999995</v>
      </c>
      <c r="AC145" s="33">
        <v>603.09999999999991</v>
      </c>
      <c r="AD145" s="33">
        <v>608.80000000000007</v>
      </c>
      <c r="AE145" s="33">
        <v>614</v>
      </c>
    </row>
    <row r="146" spans="1:31">
      <c r="A146" s="29" t="s">
        <v>133</v>
      </c>
      <c r="B146" s="29" t="s">
        <v>78</v>
      </c>
      <c r="C146" s="33">
        <v>111.8</v>
      </c>
      <c r="D146" s="33">
        <v>150.70000000000002</v>
      </c>
      <c r="E146" s="33">
        <v>160.9</v>
      </c>
      <c r="F146" s="33">
        <v>172.1</v>
      </c>
      <c r="G146" s="33">
        <v>183.29999999999998</v>
      </c>
      <c r="H146" s="33">
        <v>200.8</v>
      </c>
      <c r="I146" s="33">
        <v>217.20000000000002</v>
      </c>
      <c r="J146" s="33">
        <v>234.20000000000002</v>
      </c>
      <c r="K146" s="33">
        <v>260.60000000000002</v>
      </c>
      <c r="L146" s="33">
        <v>289.5</v>
      </c>
      <c r="M146" s="33">
        <v>343.70000000000005</v>
      </c>
      <c r="N146" s="33">
        <v>367.6</v>
      </c>
      <c r="O146" s="33">
        <v>395.9</v>
      </c>
      <c r="P146" s="33">
        <v>420.50000000000006</v>
      </c>
      <c r="Q146" s="33">
        <v>444.3</v>
      </c>
      <c r="R146" s="33">
        <v>465.40000000000003</v>
      </c>
      <c r="S146" s="33">
        <v>483.5</v>
      </c>
      <c r="T146" s="33">
        <v>499.7</v>
      </c>
      <c r="U146" s="33">
        <v>515.09999999999991</v>
      </c>
      <c r="V146" s="33">
        <v>529.59999999999991</v>
      </c>
      <c r="W146" s="33">
        <v>544.1</v>
      </c>
      <c r="X146" s="33">
        <v>560.6</v>
      </c>
      <c r="Y146" s="33">
        <v>576.1</v>
      </c>
      <c r="Z146" s="33">
        <v>583.29999999999995</v>
      </c>
      <c r="AA146" s="33">
        <v>590.20000000000005</v>
      </c>
      <c r="AB146" s="33">
        <v>596.79999999999995</v>
      </c>
      <c r="AC146" s="33">
        <v>603.09999999999991</v>
      </c>
      <c r="AD146" s="33">
        <v>608.80000000000007</v>
      </c>
      <c r="AE146" s="33">
        <v>614</v>
      </c>
    </row>
    <row r="148" spans="1:31">
      <c r="A148" s="19" t="s">
        <v>128</v>
      </c>
      <c r="B148" s="19" t="s">
        <v>129</v>
      </c>
      <c r="C148" s="19" t="s">
        <v>80</v>
      </c>
      <c r="D148" s="19" t="s">
        <v>89</v>
      </c>
      <c r="E148" s="19" t="s">
        <v>90</v>
      </c>
      <c r="F148" s="19" t="s">
        <v>91</v>
      </c>
      <c r="G148" s="19" t="s">
        <v>92</v>
      </c>
      <c r="H148" s="19" t="s">
        <v>93</v>
      </c>
      <c r="I148" s="19" t="s">
        <v>94</v>
      </c>
      <c r="J148" s="19" t="s">
        <v>95</v>
      </c>
      <c r="K148" s="19" t="s">
        <v>96</v>
      </c>
      <c r="L148" s="19" t="s">
        <v>97</v>
      </c>
      <c r="M148" s="19" t="s">
        <v>98</v>
      </c>
      <c r="N148" s="19" t="s">
        <v>99</v>
      </c>
      <c r="O148" s="19" t="s">
        <v>100</v>
      </c>
      <c r="P148" s="19" t="s">
        <v>101</v>
      </c>
      <c r="Q148" s="19" t="s">
        <v>102</v>
      </c>
      <c r="R148" s="19" t="s">
        <v>103</v>
      </c>
      <c r="S148" s="19" t="s">
        <v>104</v>
      </c>
      <c r="T148" s="19" t="s">
        <v>105</v>
      </c>
      <c r="U148" s="19" t="s">
        <v>106</v>
      </c>
      <c r="V148" s="19" t="s">
        <v>107</v>
      </c>
      <c r="W148" s="19" t="s">
        <v>108</v>
      </c>
      <c r="X148" s="19" t="s">
        <v>109</v>
      </c>
      <c r="Y148" s="19" t="s">
        <v>110</v>
      </c>
      <c r="Z148" s="19" t="s">
        <v>111</v>
      </c>
      <c r="AA148" s="19" t="s">
        <v>112</v>
      </c>
      <c r="AB148" s="19" t="s">
        <v>113</v>
      </c>
      <c r="AC148" s="19" t="s">
        <v>114</v>
      </c>
      <c r="AD148" s="19" t="s">
        <v>115</v>
      </c>
      <c r="AE148" s="19" t="s">
        <v>116</v>
      </c>
    </row>
    <row r="149" spans="1:31">
      <c r="A149" s="29" t="s">
        <v>134</v>
      </c>
      <c r="B149" s="29" t="s">
        <v>24</v>
      </c>
      <c r="C149" s="25">
        <v>198.50095605850208</v>
      </c>
      <c r="D149" s="25">
        <v>216.13340663909887</v>
      </c>
      <c r="E149" s="25">
        <v>228.27159690856877</v>
      </c>
      <c r="F149" s="25">
        <v>241.5673952102654</v>
      </c>
      <c r="G149" s="25">
        <v>255.7360954284664</v>
      </c>
      <c r="H149" s="25">
        <v>272.9065513610837</v>
      </c>
      <c r="I149" s="25">
        <v>284.93376731872519</v>
      </c>
      <c r="J149" s="25">
        <v>294.77646064758255</v>
      </c>
      <c r="K149" s="25">
        <v>305.44651794433508</v>
      </c>
      <c r="L149" s="25">
        <v>315.22203826904223</v>
      </c>
      <c r="M149" s="25">
        <v>328.07503509521479</v>
      </c>
      <c r="N149" s="25">
        <v>345.6707801818846</v>
      </c>
      <c r="O149" s="25">
        <v>362.62073516845658</v>
      </c>
      <c r="P149" s="25">
        <v>379.16331863403303</v>
      </c>
      <c r="Q149" s="25">
        <v>398.12135314941401</v>
      </c>
      <c r="R149" s="25">
        <v>415.09563064575138</v>
      </c>
      <c r="S149" s="25">
        <v>437.89852905273369</v>
      </c>
      <c r="T149" s="25">
        <v>452.81909179687455</v>
      </c>
      <c r="U149" s="25">
        <v>467.52375793456963</v>
      </c>
      <c r="V149" s="25">
        <v>484.77149200439362</v>
      </c>
      <c r="W149" s="25">
        <v>496.44239044189408</v>
      </c>
      <c r="X149" s="25">
        <v>510.45462036132756</v>
      </c>
      <c r="Y149" s="25">
        <v>528.63031005859352</v>
      </c>
      <c r="Z149" s="25">
        <v>549.32955932617142</v>
      </c>
      <c r="AA149" s="25">
        <v>569.08975982665925</v>
      </c>
      <c r="AB149" s="25">
        <v>587.83710479736305</v>
      </c>
      <c r="AC149" s="25">
        <v>605.55304718017521</v>
      </c>
      <c r="AD149" s="25">
        <v>622.59857177734352</v>
      </c>
      <c r="AE149" s="25">
        <v>635.30192565917912</v>
      </c>
    </row>
    <row r="150" spans="1:31">
      <c r="A150" s="29" t="s">
        <v>134</v>
      </c>
      <c r="B150" s="29" t="s">
        <v>77</v>
      </c>
      <c r="C150" s="33">
        <v>14.7</v>
      </c>
      <c r="D150" s="33">
        <v>16.600000000000001</v>
      </c>
      <c r="E150" s="33">
        <v>19.7</v>
      </c>
      <c r="F150" s="33">
        <v>24</v>
      </c>
      <c r="G150" s="33">
        <v>29.500000000000004</v>
      </c>
      <c r="H150" s="33">
        <v>36.1</v>
      </c>
      <c r="I150" s="33">
        <v>41.699999999999996</v>
      </c>
      <c r="J150" s="33">
        <v>47.2</v>
      </c>
      <c r="K150" s="33">
        <v>53.7</v>
      </c>
      <c r="L150" s="33">
        <v>60.5</v>
      </c>
      <c r="M150" s="33">
        <v>72.099999999999994</v>
      </c>
      <c r="N150" s="33">
        <v>78.599999999999994</v>
      </c>
      <c r="O150" s="33">
        <v>85.800000000000011</v>
      </c>
      <c r="P150" s="33">
        <v>92</v>
      </c>
      <c r="Q150" s="33">
        <v>98.1</v>
      </c>
      <c r="R150" s="33">
        <v>103.69999999999999</v>
      </c>
      <c r="S150" s="33">
        <v>109.1</v>
      </c>
      <c r="T150" s="33">
        <v>113.69999999999999</v>
      </c>
      <c r="U150" s="33">
        <v>118</v>
      </c>
      <c r="V150" s="33">
        <v>122.1</v>
      </c>
      <c r="W150" s="33">
        <v>126.10000000000001</v>
      </c>
      <c r="X150" s="33">
        <v>130.30000000000001</v>
      </c>
      <c r="Y150" s="33">
        <v>134.4</v>
      </c>
      <c r="Z150" s="33">
        <v>136.29999999999998</v>
      </c>
      <c r="AA150" s="33">
        <v>138</v>
      </c>
      <c r="AB150" s="33">
        <v>139.69999999999999</v>
      </c>
      <c r="AC150" s="33">
        <v>141.4</v>
      </c>
      <c r="AD150" s="33">
        <v>142.9</v>
      </c>
      <c r="AE150" s="33">
        <v>144.30000000000001</v>
      </c>
    </row>
    <row r="151" spans="1:31">
      <c r="A151" s="29" t="s">
        <v>134</v>
      </c>
      <c r="B151" s="29" t="s">
        <v>78</v>
      </c>
      <c r="C151" s="33">
        <v>14.7</v>
      </c>
      <c r="D151" s="33">
        <v>16.600000000000001</v>
      </c>
      <c r="E151" s="33">
        <v>19.7</v>
      </c>
      <c r="F151" s="33">
        <v>24</v>
      </c>
      <c r="G151" s="33">
        <v>29.500000000000004</v>
      </c>
      <c r="H151" s="33">
        <v>36.1</v>
      </c>
      <c r="I151" s="33">
        <v>41.699999999999996</v>
      </c>
      <c r="J151" s="33">
        <v>47.2</v>
      </c>
      <c r="K151" s="33">
        <v>53.7</v>
      </c>
      <c r="L151" s="33">
        <v>60.5</v>
      </c>
      <c r="M151" s="33">
        <v>72.099999999999994</v>
      </c>
      <c r="N151" s="33">
        <v>78.599999999999994</v>
      </c>
      <c r="O151" s="33">
        <v>85.800000000000011</v>
      </c>
      <c r="P151" s="33">
        <v>92</v>
      </c>
      <c r="Q151" s="33">
        <v>98.1</v>
      </c>
      <c r="R151" s="33">
        <v>103.69999999999999</v>
      </c>
      <c r="S151" s="33">
        <v>109.1</v>
      </c>
      <c r="T151" s="33">
        <v>113.69999999999999</v>
      </c>
      <c r="U151" s="33">
        <v>118</v>
      </c>
      <c r="V151" s="33">
        <v>122.1</v>
      </c>
      <c r="W151" s="33">
        <v>126.10000000000001</v>
      </c>
      <c r="X151" s="33">
        <v>130.30000000000001</v>
      </c>
      <c r="Y151" s="33">
        <v>134.4</v>
      </c>
      <c r="Z151" s="33">
        <v>136.29999999999998</v>
      </c>
      <c r="AA151" s="33">
        <v>138</v>
      </c>
      <c r="AB151" s="33">
        <v>139.69999999999999</v>
      </c>
      <c r="AC151" s="33">
        <v>141.4</v>
      </c>
      <c r="AD151" s="33">
        <v>142.9</v>
      </c>
      <c r="AE151" s="33">
        <v>144.30000000000001</v>
      </c>
    </row>
  </sheetData>
  <sheetProtection algorithmName="SHA-512" hashValue="2hLwBhYph35sgYBw7GsHKVJXtE5NKd7lNgeloniAYzrlr+ydWH0/Gch1Zq4DHDnsKDwF0kRtUG5C3ZyaSn4xOg==" saltValue="b+8RNAWIJuwSm+wRSnEbPg=="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57E188"/>
  </sheetPr>
  <dimension ref="A1:AE12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141</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54</v>
      </c>
      <c r="B2" s="18" t="s">
        <v>142</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359435.50319999998</v>
      </c>
      <c r="D6" s="33">
        <v>300391.33420000004</v>
      </c>
      <c r="E6" s="33">
        <v>285797.03200000001</v>
      </c>
      <c r="F6" s="33">
        <v>274660.63639840682</v>
      </c>
      <c r="G6" s="33">
        <v>237889.90510414942</v>
      </c>
      <c r="H6" s="33">
        <v>208162.20911823778</v>
      </c>
      <c r="I6" s="33">
        <v>177417.00946193718</v>
      </c>
      <c r="J6" s="33">
        <v>176633.66172975098</v>
      </c>
      <c r="K6" s="33">
        <v>130423.243875063</v>
      </c>
      <c r="L6" s="33">
        <v>117447.96754360991</v>
      </c>
      <c r="M6" s="33">
        <v>106390.48528316883</v>
      </c>
      <c r="N6" s="33">
        <v>102001.061230167</v>
      </c>
      <c r="O6" s="33">
        <v>104833.40558742289</v>
      </c>
      <c r="P6" s="33">
        <v>94885.785665813397</v>
      </c>
      <c r="Q6" s="33">
        <v>80249.874599999996</v>
      </c>
      <c r="R6" s="33">
        <v>73796.553700000004</v>
      </c>
      <c r="S6" s="33">
        <v>60785.265499999994</v>
      </c>
      <c r="T6" s="33">
        <v>58204.322800000002</v>
      </c>
      <c r="U6" s="33">
        <v>52633.825700000001</v>
      </c>
      <c r="V6" s="33">
        <v>48414.410799999998</v>
      </c>
      <c r="W6" s="33">
        <v>44190.912799999998</v>
      </c>
      <c r="X6" s="33">
        <v>28063.459199999998</v>
      </c>
      <c r="Y6" s="33">
        <v>22412.5347</v>
      </c>
      <c r="Z6" s="33">
        <v>18128.347699999998</v>
      </c>
      <c r="AA6" s="33">
        <v>14322.0574</v>
      </c>
      <c r="AB6" s="33">
        <v>11244.089800000002</v>
      </c>
      <c r="AC6" s="33">
        <v>10287.5085</v>
      </c>
      <c r="AD6" s="33">
        <v>9645.4529999999995</v>
      </c>
      <c r="AE6" s="33">
        <v>8605.1862000000001</v>
      </c>
    </row>
    <row r="7" spans="1:31">
      <c r="A7" s="29" t="s">
        <v>40</v>
      </c>
      <c r="B7" s="29" t="s">
        <v>71</v>
      </c>
      <c r="C7" s="33">
        <v>118999.223</v>
      </c>
      <c r="D7" s="33">
        <v>107351.844</v>
      </c>
      <c r="E7" s="33">
        <v>103718.662</v>
      </c>
      <c r="F7" s="33">
        <v>78314.971416891</v>
      </c>
      <c r="G7" s="33">
        <v>77717.827413229403</v>
      </c>
      <c r="H7" s="33">
        <v>71618.941822765992</v>
      </c>
      <c r="I7" s="33">
        <v>66688.903122134507</v>
      </c>
      <c r="J7" s="33">
        <v>62724.240686588499</v>
      </c>
      <c r="K7" s="33">
        <v>58667.748775873399</v>
      </c>
      <c r="L7" s="33">
        <v>56258.964436031296</v>
      </c>
      <c r="M7" s="33">
        <v>52479.433530618197</v>
      </c>
      <c r="N7" s="33">
        <v>49320.6895</v>
      </c>
      <c r="O7" s="33">
        <v>48174.631000000001</v>
      </c>
      <c r="P7" s="33">
        <v>45670.748</v>
      </c>
      <c r="Q7" s="33">
        <v>44774.682000000001</v>
      </c>
      <c r="R7" s="33">
        <v>40329.267999999996</v>
      </c>
      <c r="S7" s="33">
        <v>35686.169000000002</v>
      </c>
      <c r="T7" s="33">
        <v>35146.294999999998</v>
      </c>
      <c r="U7" s="33">
        <v>29530.4555</v>
      </c>
      <c r="V7" s="33">
        <v>29964.677299999999</v>
      </c>
      <c r="W7" s="33">
        <v>31587.449000000001</v>
      </c>
      <c r="X7" s="33">
        <v>29571.648499999999</v>
      </c>
      <c r="Y7" s="33">
        <v>26897.583500000001</v>
      </c>
      <c r="Z7" s="33">
        <v>25780.6495</v>
      </c>
      <c r="AA7" s="33">
        <v>23233.440500000001</v>
      </c>
      <c r="AB7" s="33">
        <v>22946.706100000003</v>
      </c>
      <c r="AC7" s="33">
        <v>14711.7775</v>
      </c>
      <c r="AD7" s="33">
        <v>0</v>
      </c>
      <c r="AE7" s="33">
        <v>0</v>
      </c>
    </row>
    <row r="8" spans="1:31">
      <c r="A8" s="29" t="s">
        <v>40</v>
      </c>
      <c r="B8" s="29" t="s">
        <v>20</v>
      </c>
      <c r="C8" s="33">
        <v>15641.244389528214</v>
      </c>
      <c r="D8" s="33">
        <v>14905.369415409665</v>
      </c>
      <c r="E8" s="33">
        <v>12041.324972045582</v>
      </c>
      <c r="F8" s="33">
        <v>11976.365350349641</v>
      </c>
      <c r="G8" s="33">
        <v>10121.103603191772</v>
      </c>
      <c r="H8" s="33">
        <v>9842.819703448582</v>
      </c>
      <c r="I8" s="33">
        <v>9108.6155026041506</v>
      </c>
      <c r="J8" s="33">
        <v>10130.514239921389</v>
      </c>
      <c r="K8" s="33">
        <v>8358.3968712794758</v>
      </c>
      <c r="L8" s="33">
        <v>8173.8334725301511</v>
      </c>
      <c r="M8" s="33">
        <v>8148.5356989819293</v>
      </c>
      <c r="N8" s="33">
        <v>20205.431507593494</v>
      </c>
      <c r="O8" s="33">
        <v>19705.278531988886</v>
      </c>
      <c r="P8" s="33">
        <v>20392.933894925354</v>
      </c>
      <c r="Q8" s="33">
        <v>15778.810170699549</v>
      </c>
      <c r="R8" s="33">
        <v>15522.207661628941</v>
      </c>
      <c r="S8" s="33">
        <v>17870.689907662203</v>
      </c>
      <c r="T8" s="33">
        <v>17164.178249071683</v>
      </c>
      <c r="U8" s="33">
        <v>12962.554247413109</v>
      </c>
      <c r="V8" s="33">
        <v>12862.438185688017</v>
      </c>
      <c r="W8" s="33">
        <v>13293.110906876949</v>
      </c>
      <c r="X8" s="33">
        <v>13734.812162500635</v>
      </c>
      <c r="Y8" s="33">
        <v>8673.2432813513024</v>
      </c>
      <c r="Z8" s="33">
        <v>7510.9990717627243</v>
      </c>
      <c r="AA8" s="33">
        <v>3425.2445238137243</v>
      </c>
      <c r="AB8" s="33">
        <v>2066.36133328911</v>
      </c>
      <c r="AC8" s="33">
        <v>1977.53378123119</v>
      </c>
      <c r="AD8" s="33">
        <v>1877.5175422331999</v>
      </c>
      <c r="AE8" s="33">
        <v>1792.721024685474</v>
      </c>
    </row>
    <row r="9" spans="1:31">
      <c r="A9" s="29" t="s">
        <v>40</v>
      </c>
      <c r="B9" s="29" t="s">
        <v>32</v>
      </c>
      <c r="C9" s="33">
        <v>1716.5279740000001</v>
      </c>
      <c r="D9" s="33">
        <v>1668.3225755999999</v>
      </c>
      <c r="E9" s="33">
        <v>1782.136579</v>
      </c>
      <c r="F9" s="33">
        <v>637.40382999999997</v>
      </c>
      <c r="G9" s="33">
        <v>577.25817800000004</v>
      </c>
      <c r="H9" s="33">
        <v>570.04247600000008</v>
      </c>
      <c r="I9" s="33">
        <v>529.52373699999998</v>
      </c>
      <c r="J9" s="33">
        <v>525.82137699999998</v>
      </c>
      <c r="K9" s="33">
        <v>469.26629593000007</v>
      </c>
      <c r="L9" s="33">
        <v>456.19781599999999</v>
      </c>
      <c r="M9" s="33">
        <v>429.13768900000002</v>
      </c>
      <c r="N9" s="33">
        <v>558.30628400000001</v>
      </c>
      <c r="O9" s="33">
        <v>455.10165699999999</v>
      </c>
      <c r="P9" s="33">
        <v>594.65724599999999</v>
      </c>
      <c r="Q9" s="33">
        <v>324.23788999999999</v>
      </c>
      <c r="R9" s="33">
        <v>346.12269000000003</v>
      </c>
      <c r="S9" s="33">
        <v>717.30534</v>
      </c>
      <c r="T9" s="33">
        <v>728.87031000000002</v>
      </c>
      <c r="U9" s="33">
        <v>514.08010000000002</v>
      </c>
      <c r="V9" s="33">
        <v>543.36575000000005</v>
      </c>
      <c r="W9" s="33">
        <v>568.58593999999994</v>
      </c>
      <c r="X9" s="33">
        <v>638.78800000000001</v>
      </c>
      <c r="Y9" s="33">
        <v>601.62025000000006</v>
      </c>
      <c r="Z9" s="33">
        <v>460.72565999999995</v>
      </c>
      <c r="AA9" s="33">
        <v>604.47825</v>
      </c>
      <c r="AB9" s="33">
        <v>0</v>
      </c>
      <c r="AC9" s="33">
        <v>0</v>
      </c>
      <c r="AD9" s="33">
        <v>0</v>
      </c>
      <c r="AE9" s="33">
        <v>0</v>
      </c>
    </row>
    <row r="10" spans="1:31">
      <c r="A10" s="29" t="s">
        <v>40</v>
      </c>
      <c r="B10" s="29" t="s">
        <v>66</v>
      </c>
      <c r="C10" s="33">
        <v>568.80043473126432</v>
      </c>
      <c r="D10" s="33">
        <v>249.69499645434297</v>
      </c>
      <c r="E10" s="33">
        <v>1158.1275921597221</v>
      </c>
      <c r="F10" s="33">
        <v>873.65772122758449</v>
      </c>
      <c r="G10" s="33">
        <v>298.86384372410595</v>
      </c>
      <c r="H10" s="33">
        <v>522.62899908781299</v>
      </c>
      <c r="I10" s="33">
        <v>212.43107369791488</v>
      </c>
      <c r="J10" s="33">
        <v>618.8007703422885</v>
      </c>
      <c r="K10" s="33">
        <v>61.160568007967996</v>
      </c>
      <c r="L10" s="33">
        <v>169.09266641892097</v>
      </c>
      <c r="M10" s="33">
        <v>155.49449703654619</v>
      </c>
      <c r="N10" s="33">
        <v>2702.9826137720152</v>
      </c>
      <c r="O10" s="33">
        <v>1634.3523603015599</v>
      </c>
      <c r="P10" s="33">
        <v>2417.0885965945454</v>
      </c>
      <c r="Q10" s="33">
        <v>2152.6715905642563</v>
      </c>
      <c r="R10" s="33">
        <v>2599.6500261689112</v>
      </c>
      <c r="S10" s="33">
        <v>8494.5165381912793</v>
      </c>
      <c r="T10" s="33">
        <v>9700.3011529804789</v>
      </c>
      <c r="U10" s="33">
        <v>15635.678091842519</v>
      </c>
      <c r="V10" s="33">
        <v>15393.559082015097</v>
      </c>
      <c r="W10" s="33">
        <v>12382.796998530714</v>
      </c>
      <c r="X10" s="33">
        <v>17521.375947251647</v>
      </c>
      <c r="Y10" s="33">
        <v>21576.549646797241</v>
      </c>
      <c r="Z10" s="33">
        <v>9428.4929945836138</v>
      </c>
      <c r="AA10" s="33">
        <v>10255.260912931033</v>
      </c>
      <c r="AB10" s="33">
        <v>9433.0908137684746</v>
      </c>
      <c r="AC10" s="33">
        <v>11145.323857540829</v>
      </c>
      <c r="AD10" s="33">
        <v>14762.808709457713</v>
      </c>
      <c r="AE10" s="33">
        <v>13564.334905490907</v>
      </c>
    </row>
    <row r="11" spans="1:31">
      <c r="A11" s="29" t="s">
        <v>40</v>
      </c>
      <c r="B11" s="29" t="s">
        <v>65</v>
      </c>
      <c r="C11" s="33">
        <v>89291.163979999998</v>
      </c>
      <c r="D11" s="33">
        <v>87621.468720000004</v>
      </c>
      <c r="E11" s="33">
        <v>83172.862119999991</v>
      </c>
      <c r="F11" s="33">
        <v>95304.373549999989</v>
      </c>
      <c r="G11" s="33">
        <v>94803.111860000005</v>
      </c>
      <c r="H11" s="33">
        <v>82830.480759999991</v>
      </c>
      <c r="I11" s="33">
        <v>80394.171130000002</v>
      </c>
      <c r="J11" s="33">
        <v>86123.176409999985</v>
      </c>
      <c r="K11" s="33">
        <v>71014.547170000005</v>
      </c>
      <c r="L11" s="33">
        <v>62733.246549999996</v>
      </c>
      <c r="M11" s="33">
        <v>56829.296249999999</v>
      </c>
      <c r="N11" s="33">
        <v>55013.586819999997</v>
      </c>
      <c r="O11" s="33">
        <v>54716.336319999988</v>
      </c>
      <c r="P11" s="33">
        <v>50170.450834629999</v>
      </c>
      <c r="Q11" s="33">
        <v>46083.504843400005</v>
      </c>
      <c r="R11" s="33">
        <v>41101.368406299996</v>
      </c>
      <c r="S11" s="33">
        <v>44105.123924999993</v>
      </c>
      <c r="T11" s="33">
        <v>37367.506215699999</v>
      </c>
      <c r="U11" s="33">
        <v>33679.140900400002</v>
      </c>
      <c r="V11" s="33">
        <v>29406.987527600002</v>
      </c>
      <c r="W11" s="33">
        <v>28614.912961000002</v>
      </c>
      <c r="X11" s="33">
        <v>29194.319737999998</v>
      </c>
      <c r="Y11" s="33">
        <v>27135.503596999999</v>
      </c>
      <c r="Z11" s="33">
        <v>25996.634554700002</v>
      </c>
      <c r="AA11" s="33">
        <v>23709.0568528</v>
      </c>
      <c r="AB11" s="33">
        <v>26556.658256399998</v>
      </c>
      <c r="AC11" s="33">
        <v>22314.722658800001</v>
      </c>
      <c r="AD11" s="33">
        <v>20517.485878</v>
      </c>
      <c r="AE11" s="33">
        <v>18123.9266025</v>
      </c>
    </row>
    <row r="12" spans="1:31">
      <c r="A12" s="29" t="s">
        <v>40</v>
      </c>
      <c r="B12" s="29" t="s">
        <v>69</v>
      </c>
      <c r="C12" s="33">
        <v>67478.860044756831</v>
      </c>
      <c r="D12" s="33">
        <v>80526.370541059834</v>
      </c>
      <c r="E12" s="33">
        <v>69210.785309986706</v>
      </c>
      <c r="F12" s="33">
        <v>67489.636739568843</v>
      </c>
      <c r="G12" s="33">
        <v>66835.607125363444</v>
      </c>
      <c r="H12" s="33">
        <v>66980.372757042001</v>
      </c>
      <c r="I12" s="33">
        <v>65389.136614935567</v>
      </c>
      <c r="J12" s="33">
        <v>55850.63818568753</v>
      </c>
      <c r="K12" s="33">
        <v>50858.271626284899</v>
      </c>
      <c r="L12" s="33">
        <v>48201.813160029349</v>
      </c>
      <c r="M12" s="33">
        <v>50107.807639642451</v>
      </c>
      <c r="N12" s="33">
        <v>43456.191142184209</v>
      </c>
      <c r="O12" s="33">
        <v>40696.070859694366</v>
      </c>
      <c r="P12" s="33">
        <v>39480.841239565911</v>
      </c>
      <c r="Q12" s="33">
        <v>37888.488067065329</v>
      </c>
      <c r="R12" s="33">
        <v>35554.739097250334</v>
      </c>
      <c r="S12" s="33">
        <v>28708.280187842058</v>
      </c>
      <c r="T12" s="33">
        <v>25391.987661747393</v>
      </c>
      <c r="U12" s="33">
        <v>22563.017051180403</v>
      </c>
      <c r="V12" s="33">
        <v>21395.725214040147</v>
      </c>
      <c r="W12" s="33">
        <v>19056.596579965983</v>
      </c>
      <c r="X12" s="33">
        <v>17085.107502235689</v>
      </c>
      <c r="Y12" s="33">
        <v>13293.713523249442</v>
      </c>
      <c r="Z12" s="33">
        <v>11938.282046542319</v>
      </c>
      <c r="AA12" s="33">
        <v>8045.7604489282849</v>
      </c>
      <c r="AB12" s="33">
        <v>5971.184415084449</v>
      </c>
      <c r="AC12" s="33">
        <v>5589.683180932665</v>
      </c>
      <c r="AD12" s="33">
        <v>5057.55697479233</v>
      </c>
      <c r="AE12" s="33">
        <v>2986.6787677862831</v>
      </c>
    </row>
    <row r="13" spans="1:31">
      <c r="A13" s="29" t="s">
        <v>40</v>
      </c>
      <c r="B13" s="29" t="s">
        <v>68</v>
      </c>
      <c r="C13" s="33">
        <v>13.512077849256146</v>
      </c>
      <c r="D13" s="33">
        <v>15.821317469944077</v>
      </c>
      <c r="E13" s="33">
        <v>15.351857910365633</v>
      </c>
      <c r="F13" s="33">
        <v>14.048118538884866</v>
      </c>
      <c r="G13" s="33">
        <v>13.116829028913722</v>
      </c>
      <c r="H13" s="33">
        <v>13.256409183592044</v>
      </c>
      <c r="I13" s="33">
        <v>12.806542453161024</v>
      </c>
      <c r="J13" s="33">
        <v>13.92916317388897</v>
      </c>
      <c r="K13" s="33">
        <v>72.921501487806196</v>
      </c>
      <c r="L13" s="33">
        <v>73.437046172924198</v>
      </c>
      <c r="M13" s="33">
        <v>71.838185366406336</v>
      </c>
      <c r="N13" s="33">
        <v>67.85099607479016</v>
      </c>
      <c r="O13" s="33">
        <v>62.764423787666317</v>
      </c>
      <c r="P13" s="33">
        <v>57.787145124008305</v>
      </c>
      <c r="Q13" s="33">
        <v>59.254741282348384</v>
      </c>
      <c r="R13" s="33">
        <v>56.315246241012467</v>
      </c>
      <c r="S13" s="33">
        <v>64.590033971644203</v>
      </c>
      <c r="T13" s="33">
        <v>64.057669963812131</v>
      </c>
      <c r="U13" s="33">
        <v>64.354259028262987</v>
      </c>
      <c r="V13" s="33">
        <v>66.10714391458346</v>
      </c>
      <c r="W13" s="33">
        <v>70.310129048835961</v>
      </c>
      <c r="X13" s="33">
        <v>106.50494498067275</v>
      </c>
      <c r="Y13" s="33">
        <v>100.19692955728947</v>
      </c>
      <c r="Z13" s="33">
        <v>101.00525184058255</v>
      </c>
      <c r="AA13" s="33">
        <v>103.82772664723761</v>
      </c>
      <c r="AB13" s="33">
        <v>114.05146915853265</v>
      </c>
      <c r="AC13" s="33">
        <v>115.10924658589346</v>
      </c>
      <c r="AD13" s="33">
        <v>126.79316336692472</v>
      </c>
      <c r="AE13" s="33">
        <v>135.75818380878908</v>
      </c>
    </row>
    <row r="14" spans="1:31">
      <c r="A14" s="29" t="s">
        <v>40</v>
      </c>
      <c r="B14" s="29" t="s">
        <v>36</v>
      </c>
      <c r="C14" s="33">
        <v>0.20108263572441293</v>
      </c>
      <c r="D14" s="33">
        <v>0.27266169373416377</v>
      </c>
      <c r="E14" s="33">
        <v>0.26692999375629395</v>
      </c>
      <c r="F14" s="33">
        <v>0.29253512764488293</v>
      </c>
      <c r="G14" s="33">
        <v>0.27780609103487991</v>
      </c>
      <c r="H14" s="33">
        <v>0.26973564184168997</v>
      </c>
      <c r="I14" s="33">
        <v>0.241415323654567</v>
      </c>
      <c r="J14" s="33">
        <v>0.21994563979517381</v>
      </c>
      <c r="K14" s="33">
        <v>0.18887222097365999</v>
      </c>
      <c r="L14" s="33">
        <v>0.18152024220764001</v>
      </c>
      <c r="M14" s="33">
        <v>0.16749317731999991</v>
      </c>
      <c r="N14" s="33">
        <v>0.16632149274382987</v>
      </c>
      <c r="O14" s="33">
        <v>0.14044230372184999</v>
      </c>
      <c r="P14" s="33">
        <v>0.11722194154837998</v>
      </c>
      <c r="Q14" s="33">
        <v>0.11857807794971999</v>
      </c>
      <c r="R14" s="33">
        <v>0.1155357151545298</v>
      </c>
      <c r="S14" s="33">
        <v>0.76727832385748995</v>
      </c>
      <c r="T14" s="33">
        <v>0.73707336860548978</v>
      </c>
      <c r="U14" s="33">
        <v>1.0819558648193099</v>
      </c>
      <c r="V14" s="33">
        <v>1.0024261938143098</v>
      </c>
      <c r="W14" s="33">
        <v>3.0004928741335801</v>
      </c>
      <c r="X14" s="33">
        <v>2.8214613061365701</v>
      </c>
      <c r="Y14" s="33">
        <v>2.6874707758218701</v>
      </c>
      <c r="Z14" s="33">
        <v>3.2006764501850502</v>
      </c>
      <c r="AA14" s="33">
        <v>3.0275427686423497</v>
      </c>
      <c r="AB14" s="33">
        <v>3.5477946831318001</v>
      </c>
      <c r="AC14" s="33">
        <v>3.4177719760017897</v>
      </c>
      <c r="AD14" s="33">
        <v>3.7795672346746789</v>
      </c>
      <c r="AE14" s="33">
        <v>3.5968626218777491</v>
      </c>
    </row>
    <row r="15" spans="1:31">
      <c r="A15" s="29" t="s">
        <v>40</v>
      </c>
      <c r="B15" s="29" t="s">
        <v>73</v>
      </c>
      <c r="C15" s="33">
        <v>331.63344499999999</v>
      </c>
      <c r="D15" s="33">
        <v>839.76882000000001</v>
      </c>
      <c r="E15" s="33">
        <v>1237.3024807972774</v>
      </c>
      <c r="F15" s="33">
        <v>4101.4409933508878</v>
      </c>
      <c r="G15" s="33">
        <v>3471.9685342461294</v>
      </c>
      <c r="H15" s="33">
        <v>2960.4672058461088</v>
      </c>
      <c r="I15" s="33">
        <v>2742.6322929336584</v>
      </c>
      <c r="J15" s="33">
        <v>3538.6989815545953</v>
      </c>
      <c r="K15" s="33">
        <v>2893.2549742306055</v>
      </c>
      <c r="L15" s="33">
        <v>3183.3616259450982</v>
      </c>
      <c r="M15" s="33">
        <v>2800.0616675689876</v>
      </c>
      <c r="N15" s="33">
        <v>4122.9826034560683</v>
      </c>
      <c r="O15" s="33">
        <v>3719.4514980665122</v>
      </c>
      <c r="P15" s="33">
        <v>3284.1922813215788</v>
      </c>
      <c r="Q15" s="33">
        <v>3621.2938712188511</v>
      </c>
      <c r="R15" s="33">
        <v>3305.162558570797</v>
      </c>
      <c r="S15" s="33">
        <v>2144.3428563105522</v>
      </c>
      <c r="T15" s="33">
        <v>2022.1129281508199</v>
      </c>
      <c r="U15" s="33">
        <v>2016.2424137176988</v>
      </c>
      <c r="V15" s="33">
        <v>1493.0729234066077</v>
      </c>
      <c r="W15" s="33">
        <v>1653.8781837670069</v>
      </c>
      <c r="X15" s="33">
        <v>1727.0215110532151</v>
      </c>
      <c r="Y15" s="33">
        <v>1136.868888289255</v>
      </c>
      <c r="Z15" s="33">
        <v>1236.3951640638106</v>
      </c>
      <c r="AA15" s="33">
        <v>1140.1272972055417</v>
      </c>
      <c r="AB15" s="33">
        <v>1002.7963651627231</v>
      </c>
      <c r="AC15" s="33">
        <v>846.5105908188151</v>
      </c>
      <c r="AD15" s="33">
        <v>783.3191240536288</v>
      </c>
      <c r="AE15" s="33">
        <v>730.2874613250026</v>
      </c>
    </row>
    <row r="16" spans="1:31">
      <c r="A16" s="29" t="s">
        <v>40</v>
      </c>
      <c r="B16" s="29" t="s">
        <v>56</v>
      </c>
      <c r="C16" s="33">
        <v>0.23002965527999991</v>
      </c>
      <c r="D16" s="33">
        <v>0.3834030042899999</v>
      </c>
      <c r="E16" s="33">
        <v>0.48638139867000002</v>
      </c>
      <c r="F16" s="33">
        <v>0.76846293829999968</v>
      </c>
      <c r="G16" s="33">
        <v>1.0524506540999989</v>
      </c>
      <c r="H16" s="33">
        <v>1.3503101048699999</v>
      </c>
      <c r="I16" s="33">
        <v>1.5618474966399989</v>
      </c>
      <c r="J16" s="33">
        <v>1.820912797749999</v>
      </c>
      <c r="K16" s="33">
        <v>2.0633609037</v>
      </c>
      <c r="L16" s="33">
        <v>2.406606734199999</v>
      </c>
      <c r="M16" s="33">
        <v>2.862516553799999</v>
      </c>
      <c r="N16" s="33">
        <v>3.2606100005999994</v>
      </c>
      <c r="O16" s="33">
        <v>3.5299486579999995</v>
      </c>
      <c r="P16" s="33">
        <v>3.6191512549999993</v>
      </c>
      <c r="Q16" s="33">
        <v>3.9499154329999997</v>
      </c>
      <c r="R16" s="33">
        <v>4.1069778119999985</v>
      </c>
      <c r="S16" s="33">
        <v>3.8193855489999993</v>
      </c>
      <c r="T16" s="33">
        <v>3.837202180999999</v>
      </c>
      <c r="U16" s="33">
        <v>3.8105849380000003</v>
      </c>
      <c r="V16" s="33">
        <v>3.7787700219999993</v>
      </c>
      <c r="W16" s="33">
        <v>3.6725483874999894</v>
      </c>
      <c r="X16" s="33">
        <v>3.7567122569999984</v>
      </c>
      <c r="Y16" s="33">
        <v>3.6901193875000002</v>
      </c>
      <c r="Z16" s="33">
        <v>3.8434792569999994</v>
      </c>
      <c r="AA16" s="33">
        <v>3.6487223999999996</v>
      </c>
      <c r="AB16" s="33">
        <v>3.4413954790000001</v>
      </c>
      <c r="AC16" s="33">
        <v>3.4145355419999999</v>
      </c>
      <c r="AD16" s="33">
        <v>3.3464340549999991</v>
      </c>
      <c r="AE16" s="33">
        <v>3.0349349579999991</v>
      </c>
    </row>
    <row r="17" spans="1:31">
      <c r="A17" s="34" t="s">
        <v>138</v>
      </c>
      <c r="B17" s="34"/>
      <c r="C17" s="35">
        <v>653144.83510086546</v>
      </c>
      <c r="D17" s="35">
        <v>592730.22576599382</v>
      </c>
      <c r="E17" s="35">
        <v>556896.28243110247</v>
      </c>
      <c r="F17" s="35">
        <v>529271.09312498267</v>
      </c>
      <c r="G17" s="35">
        <v>488256.79395668709</v>
      </c>
      <c r="H17" s="35">
        <v>440540.75204576569</v>
      </c>
      <c r="I17" s="35">
        <v>399752.59718476253</v>
      </c>
      <c r="J17" s="35">
        <v>392620.78256246453</v>
      </c>
      <c r="K17" s="35">
        <v>319925.55668392655</v>
      </c>
      <c r="L17" s="35">
        <v>293514.55269079254</v>
      </c>
      <c r="M17" s="35">
        <v>274612.02877381432</v>
      </c>
      <c r="N17" s="35">
        <v>273326.10009379149</v>
      </c>
      <c r="O17" s="35">
        <v>270277.94074019534</v>
      </c>
      <c r="P17" s="35">
        <v>253670.29262265321</v>
      </c>
      <c r="Q17" s="35">
        <v>227311.52390301146</v>
      </c>
      <c r="R17" s="35">
        <v>209306.22482758921</v>
      </c>
      <c r="S17" s="35">
        <v>196431.94043266718</v>
      </c>
      <c r="T17" s="35">
        <v>183767.51905946335</v>
      </c>
      <c r="U17" s="35">
        <v>167583.10584986431</v>
      </c>
      <c r="V17" s="35">
        <v>158047.27100325783</v>
      </c>
      <c r="W17" s="35">
        <v>149764.67531542247</v>
      </c>
      <c r="X17" s="35">
        <v>135916.01599496862</v>
      </c>
      <c r="Y17" s="35">
        <v>120690.94542795527</v>
      </c>
      <c r="Z17" s="35">
        <v>99345.136779429231</v>
      </c>
      <c r="AA17" s="35">
        <v>83699.126615120287</v>
      </c>
      <c r="AB17" s="35">
        <v>78332.142187700578</v>
      </c>
      <c r="AC17" s="35">
        <v>66141.658725090587</v>
      </c>
      <c r="AD17" s="35">
        <v>51987.61526785016</v>
      </c>
      <c r="AE17" s="35">
        <v>45208.605684271446</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183057.19949999999</v>
      </c>
      <c r="D20" s="33">
        <v>146738.81400000001</v>
      </c>
      <c r="E20" s="33">
        <v>129163.47749999999</v>
      </c>
      <c r="F20" s="33">
        <v>136058.36407633452</v>
      </c>
      <c r="G20" s="33">
        <v>105464.0946089209</v>
      </c>
      <c r="H20" s="33">
        <v>86570.26344260099</v>
      </c>
      <c r="I20" s="33">
        <v>70995.338559420008</v>
      </c>
      <c r="J20" s="33">
        <v>77021.186182326899</v>
      </c>
      <c r="K20" s="33">
        <v>42041.661758697002</v>
      </c>
      <c r="L20" s="33">
        <v>36414.357296472997</v>
      </c>
      <c r="M20" s="33">
        <v>31263.311971278632</v>
      </c>
      <c r="N20" s="33">
        <v>24598.587072887301</v>
      </c>
      <c r="O20" s="33">
        <v>28076.580063539401</v>
      </c>
      <c r="P20" s="33">
        <v>24285.655867012003</v>
      </c>
      <c r="Q20" s="33">
        <v>12827.387000000001</v>
      </c>
      <c r="R20" s="33">
        <v>14910.907499999999</v>
      </c>
      <c r="S20" s="33">
        <v>15562.548500000001</v>
      </c>
      <c r="T20" s="33">
        <v>14298.6235</v>
      </c>
      <c r="U20" s="33">
        <v>12924.604499999999</v>
      </c>
      <c r="V20" s="33">
        <v>10615.526</v>
      </c>
      <c r="W20" s="33">
        <v>9111.1944999999996</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231.40200991227502</v>
      </c>
      <c r="D22" s="33">
        <v>219.72689813645999</v>
      </c>
      <c r="E22" s="33">
        <v>642.12780827326992</v>
      </c>
      <c r="F22" s="33">
        <v>396.58157533859008</v>
      </c>
      <c r="G22" s="33">
        <v>368.501429501622</v>
      </c>
      <c r="H22" s="33">
        <v>348.32884355790594</v>
      </c>
      <c r="I22" s="33">
        <v>332.78933835182397</v>
      </c>
      <c r="J22" s="33">
        <v>320.98342127289999</v>
      </c>
      <c r="K22" s="33">
        <v>302.02117533876998</v>
      </c>
      <c r="L22" s="33">
        <v>290.43355328874998</v>
      </c>
      <c r="M22" s="33">
        <v>272.40255217853996</v>
      </c>
      <c r="N22" s="33">
        <v>3996.2349472706001</v>
      </c>
      <c r="O22" s="33">
        <v>3162.2958445937797</v>
      </c>
      <c r="P22" s="33">
        <v>4046.8903727068728</v>
      </c>
      <c r="Q22" s="33">
        <v>2400.4655495704606</v>
      </c>
      <c r="R22" s="33">
        <v>3595.1415025924048</v>
      </c>
      <c r="S22" s="33">
        <v>5235.3672230018201</v>
      </c>
      <c r="T22" s="33">
        <v>5409.1129851390006</v>
      </c>
      <c r="U22" s="33">
        <v>4324.9263978048002</v>
      </c>
      <c r="V22" s="33">
        <v>4165.6742708065995</v>
      </c>
      <c r="W22" s="33">
        <v>4166.9717432221005</v>
      </c>
      <c r="X22" s="33">
        <v>4525.3479731412699</v>
      </c>
      <c r="Y22" s="33">
        <v>67.046518095370004</v>
      </c>
      <c r="Z22" s="33">
        <v>3.7542157999999998E-4</v>
      </c>
      <c r="AA22" s="33">
        <v>3.7580680000000002E-4</v>
      </c>
      <c r="AB22" s="33">
        <v>5.0349619999999994E-4</v>
      </c>
      <c r="AC22" s="33">
        <v>4.8094659999999901E-4</v>
      </c>
      <c r="AD22" s="33">
        <v>5.2098686000000001E-4</v>
      </c>
      <c r="AE22" s="33">
        <v>4.7898363999999998E-4</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1.8334764889435</v>
      </c>
      <c r="D24" s="33">
        <v>1.44935762E-4</v>
      </c>
      <c r="E24" s="33">
        <v>135.658431167841</v>
      </c>
      <c r="F24" s="33">
        <v>442.77966960723001</v>
      </c>
      <c r="G24" s="33">
        <v>91.519168337255891</v>
      </c>
      <c r="H24" s="33">
        <v>145.63257064769198</v>
      </c>
      <c r="I24" s="33">
        <v>50.999354977160998</v>
      </c>
      <c r="J24" s="33">
        <v>99.756400768751021</v>
      </c>
      <c r="K24" s="33">
        <v>1.4735361700000003E-4</v>
      </c>
      <c r="L24" s="33">
        <v>6.49176413900899</v>
      </c>
      <c r="M24" s="33">
        <v>1.4613385099999991E-4</v>
      </c>
      <c r="N24" s="33">
        <v>206.194141613238</v>
      </c>
      <c r="O24" s="33">
        <v>102.492911337876</v>
      </c>
      <c r="P24" s="33">
        <v>134.01518460278999</v>
      </c>
      <c r="Q24" s="33">
        <v>437.96732243168805</v>
      </c>
      <c r="R24" s="33">
        <v>303.98579423566696</v>
      </c>
      <c r="S24" s="33">
        <v>1282.65595175255</v>
      </c>
      <c r="T24" s="33">
        <v>2393.8296439454498</v>
      </c>
      <c r="U24" s="33">
        <v>5757.42227985503</v>
      </c>
      <c r="V24" s="33">
        <v>6833.7997692208201</v>
      </c>
      <c r="W24" s="33">
        <v>3849.6079403606795</v>
      </c>
      <c r="X24" s="33">
        <v>6707.66758951057</v>
      </c>
      <c r="Y24" s="33">
        <v>9696.474055660241</v>
      </c>
      <c r="Z24" s="33">
        <v>2591.2010491047399</v>
      </c>
      <c r="AA24" s="33">
        <v>2674.0596624152504</v>
      </c>
      <c r="AB24" s="33">
        <v>3138.8201784575103</v>
      </c>
      <c r="AC24" s="33">
        <v>5546.2636220444001</v>
      </c>
      <c r="AD24" s="33">
        <v>7131.8790688711806</v>
      </c>
      <c r="AE24" s="33">
        <v>7050.2826410854304</v>
      </c>
    </row>
    <row r="25" spans="1:31">
      <c r="A25" s="29" t="s">
        <v>130</v>
      </c>
      <c r="B25" s="29" t="s">
        <v>65</v>
      </c>
      <c r="C25" s="33">
        <v>13699.100739999998</v>
      </c>
      <c r="D25" s="33">
        <v>13692.671260000001</v>
      </c>
      <c r="E25" s="33">
        <v>11958.855</v>
      </c>
      <c r="F25" s="33">
        <v>16796.335749999998</v>
      </c>
      <c r="G25" s="33">
        <v>15935.509689999999</v>
      </c>
      <c r="H25" s="33">
        <v>14130.895359999999</v>
      </c>
      <c r="I25" s="33">
        <v>13224.704649999998</v>
      </c>
      <c r="J25" s="33">
        <v>17732.280899999998</v>
      </c>
      <c r="K25" s="33">
        <v>13299.642030000001</v>
      </c>
      <c r="L25" s="33">
        <v>11615.694809999999</v>
      </c>
      <c r="M25" s="33">
        <v>10665.01182</v>
      </c>
      <c r="N25" s="33">
        <v>11674.63176</v>
      </c>
      <c r="O25" s="33">
        <v>12481.447059999999</v>
      </c>
      <c r="P25" s="33">
        <v>12236.022530000002</v>
      </c>
      <c r="Q25" s="33">
        <v>12145.770640000001</v>
      </c>
      <c r="R25" s="33">
        <v>10701.440140000001</v>
      </c>
      <c r="S25" s="33">
        <v>12818.742109999999</v>
      </c>
      <c r="T25" s="33">
        <v>9958.58439</v>
      </c>
      <c r="U25" s="33">
        <v>8705.2009999999991</v>
      </c>
      <c r="V25" s="33">
        <v>7686.0010000000002</v>
      </c>
      <c r="W25" s="33">
        <v>7122.2415199999996</v>
      </c>
      <c r="X25" s="33">
        <v>8383.0662200000006</v>
      </c>
      <c r="Y25" s="33">
        <v>8125.5648700000002</v>
      </c>
      <c r="Z25" s="33">
        <v>8157.1238400000002</v>
      </c>
      <c r="AA25" s="33">
        <v>7495.22847</v>
      </c>
      <c r="AB25" s="33">
        <v>8613.3500899999999</v>
      </c>
      <c r="AC25" s="33">
        <v>6752.9169900000006</v>
      </c>
      <c r="AD25" s="33">
        <v>6119.7907500000001</v>
      </c>
      <c r="AE25" s="33">
        <v>5524.8340099999996</v>
      </c>
    </row>
    <row r="26" spans="1:31">
      <c r="A26" s="29" t="s">
        <v>130</v>
      </c>
      <c r="B26" s="29" t="s">
        <v>69</v>
      </c>
      <c r="C26" s="33">
        <v>15743.286922080457</v>
      </c>
      <c r="D26" s="33">
        <v>17631.40876915949</v>
      </c>
      <c r="E26" s="33">
        <v>15861.095791770493</v>
      </c>
      <c r="F26" s="33">
        <v>14962.661851085721</v>
      </c>
      <c r="G26" s="33">
        <v>14903.694300414198</v>
      </c>
      <c r="H26" s="33">
        <v>15103.428868081322</v>
      </c>
      <c r="I26" s="33">
        <v>14178.407853628942</v>
      </c>
      <c r="J26" s="33">
        <v>11102.144309108377</v>
      </c>
      <c r="K26" s="33">
        <v>9314.1321921130457</v>
      </c>
      <c r="L26" s="33">
        <v>9692.0678754569071</v>
      </c>
      <c r="M26" s="33">
        <v>10896.579999086896</v>
      </c>
      <c r="N26" s="33">
        <v>9873.250480007262</v>
      </c>
      <c r="O26" s="33">
        <v>9403.159465822273</v>
      </c>
      <c r="P26" s="33">
        <v>9203.9271752564291</v>
      </c>
      <c r="Q26" s="33">
        <v>9015.4240382378885</v>
      </c>
      <c r="R26" s="33">
        <v>8379.1413980715643</v>
      </c>
      <c r="S26" s="33">
        <v>5825.2596282662398</v>
      </c>
      <c r="T26" s="33">
        <v>4312.0456406913718</v>
      </c>
      <c r="U26" s="33">
        <v>4428.1263653094993</v>
      </c>
      <c r="V26" s="33">
        <v>4063.2345885357558</v>
      </c>
      <c r="W26" s="33">
        <v>3674.5668281291214</v>
      </c>
      <c r="X26" s="33">
        <v>3401.2708826321218</v>
      </c>
      <c r="Y26" s="33">
        <v>2430.0652549663105</v>
      </c>
      <c r="Z26" s="33">
        <v>2491.9595237655049</v>
      </c>
      <c r="AA26" s="33">
        <v>2221.3861469272279</v>
      </c>
      <c r="AB26" s="33">
        <v>1198.1847525029639</v>
      </c>
      <c r="AC26" s="33">
        <v>1065.9089796719222</v>
      </c>
      <c r="AD26" s="33">
        <v>1033.2219874555688</v>
      </c>
      <c r="AE26" s="33">
        <v>843.34035096521575</v>
      </c>
    </row>
    <row r="27" spans="1:31">
      <c r="A27" s="29" t="s">
        <v>130</v>
      </c>
      <c r="B27" s="29" t="s">
        <v>68</v>
      </c>
      <c r="C27" s="33">
        <v>4.9791116298440503</v>
      </c>
      <c r="D27" s="33">
        <v>5.7841328804414305</v>
      </c>
      <c r="E27" s="33">
        <v>5.5558583763727176</v>
      </c>
      <c r="F27" s="33">
        <v>5.10416686278925</v>
      </c>
      <c r="G27" s="33">
        <v>4.6300729078770919</v>
      </c>
      <c r="H27" s="33">
        <v>4.7832912547403668</v>
      </c>
      <c r="I27" s="33">
        <v>4.5891400647896665</v>
      </c>
      <c r="J27" s="33">
        <v>7.1159028362308696</v>
      </c>
      <c r="K27" s="33">
        <v>65.977302121946408</v>
      </c>
      <c r="L27" s="33">
        <v>66.600419698427103</v>
      </c>
      <c r="M27" s="33">
        <v>65.249878471740317</v>
      </c>
      <c r="N27" s="33">
        <v>61.435635109460605</v>
      </c>
      <c r="O27" s="33">
        <v>56.909809741399357</v>
      </c>
      <c r="P27" s="33">
        <v>52.225506273605376</v>
      </c>
      <c r="Q27" s="33">
        <v>53.685844773516301</v>
      </c>
      <c r="R27" s="33">
        <v>51.096838081254894</v>
      </c>
      <c r="S27" s="33">
        <v>50.995947237308521</v>
      </c>
      <c r="T27" s="33">
        <v>50.26711841362674</v>
      </c>
      <c r="U27" s="33">
        <v>50.703294140070312</v>
      </c>
      <c r="V27" s="33">
        <v>49.347183936131529</v>
      </c>
      <c r="W27" s="33">
        <v>46.76050418909908</v>
      </c>
      <c r="X27" s="33">
        <v>64.823730605741815</v>
      </c>
      <c r="Y27" s="33">
        <v>59.690538681200231</v>
      </c>
      <c r="Z27" s="33">
        <v>60.840777690427352</v>
      </c>
      <c r="AA27" s="33">
        <v>57.860217684493698</v>
      </c>
      <c r="AB27" s="33">
        <v>64.034609214527109</v>
      </c>
      <c r="AC27" s="33">
        <v>62.109723292842148</v>
      </c>
      <c r="AD27" s="33">
        <v>71.112060640886369</v>
      </c>
      <c r="AE27" s="33">
        <v>71.901053462951168</v>
      </c>
    </row>
    <row r="28" spans="1:31">
      <c r="A28" s="29" t="s">
        <v>130</v>
      </c>
      <c r="B28" s="29" t="s">
        <v>36</v>
      </c>
      <c r="C28" s="33">
        <v>1.5516161299999989E-7</v>
      </c>
      <c r="D28" s="33">
        <v>1.5422008399999997E-7</v>
      </c>
      <c r="E28" s="33">
        <v>1.4701123399999999E-7</v>
      </c>
      <c r="F28" s="33">
        <v>1.39176358E-7</v>
      </c>
      <c r="G28" s="33">
        <v>1.3065392599999989E-7</v>
      </c>
      <c r="H28" s="33">
        <v>1.2708903999999989E-7</v>
      </c>
      <c r="I28" s="33">
        <v>1.47332113E-7</v>
      </c>
      <c r="J28" s="33">
        <v>1.5202158799999989E-7</v>
      </c>
      <c r="K28" s="33">
        <v>4.4594510999999999E-7</v>
      </c>
      <c r="L28" s="33">
        <v>4.3926397999999996E-7</v>
      </c>
      <c r="M28" s="33">
        <v>4.2346906999999998E-7</v>
      </c>
      <c r="N28" s="33">
        <v>4.5851570999999995E-7</v>
      </c>
      <c r="O28" s="33">
        <v>4.3743476999999901E-7</v>
      </c>
      <c r="P28" s="33">
        <v>4.2020137999999999E-7</v>
      </c>
      <c r="Q28" s="33">
        <v>4.6736820999999799E-7</v>
      </c>
      <c r="R28" s="33">
        <v>4.4386103999999997E-7</v>
      </c>
      <c r="S28" s="33">
        <v>6.4115154499999994E-6</v>
      </c>
      <c r="T28" s="33">
        <v>6.0581609400000001E-6</v>
      </c>
      <c r="U28" s="33">
        <v>3.1243606976240002E-2</v>
      </c>
      <c r="V28" s="33">
        <v>2.8805609034689997E-2</v>
      </c>
      <c r="W28" s="33">
        <v>0.72919527393588013</v>
      </c>
      <c r="X28" s="33">
        <v>0.69267690019922001</v>
      </c>
      <c r="Y28" s="33">
        <v>0.66642555227365996</v>
      </c>
      <c r="Z28" s="33">
        <v>0.85605246279914993</v>
      </c>
      <c r="AA28" s="33">
        <v>0.81060589110263004</v>
      </c>
      <c r="AB28" s="33">
        <v>0.7631877804906001</v>
      </c>
      <c r="AC28" s="33">
        <v>0.70360519070652006</v>
      </c>
      <c r="AD28" s="33">
        <v>0.70129910784387994</v>
      </c>
      <c r="AE28" s="33">
        <v>0.66523605189025004</v>
      </c>
    </row>
    <row r="29" spans="1:31">
      <c r="A29" s="29" t="s">
        <v>130</v>
      </c>
      <c r="B29" s="29" t="s">
        <v>73</v>
      </c>
      <c r="C29" s="33">
        <v>142.762585</v>
      </c>
      <c r="D29" s="33">
        <v>436.13234999999997</v>
      </c>
      <c r="E29" s="33">
        <v>578.12008021901715</v>
      </c>
      <c r="F29" s="33">
        <v>1062.4854927466831</v>
      </c>
      <c r="G29" s="33">
        <v>544.41433362532575</v>
      </c>
      <c r="H29" s="33">
        <v>613.26270522208688</v>
      </c>
      <c r="I29" s="33">
        <v>802.30249232479684</v>
      </c>
      <c r="J29" s="33">
        <v>872.12578092950253</v>
      </c>
      <c r="K29" s="33">
        <v>777.12477361586025</v>
      </c>
      <c r="L29" s="33">
        <v>905.65112532071169</v>
      </c>
      <c r="M29" s="33">
        <v>741.58526691931741</v>
      </c>
      <c r="N29" s="33">
        <v>1264.8554024737941</v>
      </c>
      <c r="O29" s="33">
        <v>1090.2704965653647</v>
      </c>
      <c r="P29" s="33">
        <v>826.53677985751699</v>
      </c>
      <c r="Q29" s="33">
        <v>1085.4483696884915</v>
      </c>
      <c r="R29" s="33">
        <v>959.52055707861734</v>
      </c>
      <c r="S29" s="33">
        <v>760.06385899254963</v>
      </c>
      <c r="T29" s="33">
        <v>673.85794724135133</v>
      </c>
      <c r="U29" s="33">
        <v>679.34279495612896</v>
      </c>
      <c r="V29" s="33">
        <v>499.2380907266907</v>
      </c>
      <c r="W29" s="33">
        <v>527.74765180206225</v>
      </c>
      <c r="X29" s="33">
        <v>622.61140118400988</v>
      </c>
      <c r="Y29" s="33">
        <v>358.32660866887284</v>
      </c>
      <c r="Z29" s="33">
        <v>469.87928509755335</v>
      </c>
      <c r="AA29" s="33">
        <v>452.75477275219851</v>
      </c>
      <c r="AB29" s="33">
        <v>450.82115852041676</v>
      </c>
      <c r="AC29" s="33">
        <v>382.36755238396398</v>
      </c>
      <c r="AD29" s="33">
        <v>378.43073290685044</v>
      </c>
      <c r="AE29" s="33">
        <v>335.73677159670456</v>
      </c>
    </row>
    <row r="30" spans="1:31">
      <c r="A30" s="29" t="s">
        <v>130</v>
      </c>
      <c r="B30" s="29" t="s">
        <v>56</v>
      </c>
      <c r="C30" s="33">
        <v>8.0973775299999995E-2</v>
      </c>
      <c r="D30" s="33">
        <v>0.13642703599999997</v>
      </c>
      <c r="E30" s="33">
        <v>0.16022111999999999</v>
      </c>
      <c r="F30" s="33">
        <v>0.27907587499999997</v>
      </c>
      <c r="G30" s="33">
        <v>0.38503205200000001</v>
      </c>
      <c r="H30" s="33">
        <v>0.50059250399999999</v>
      </c>
      <c r="I30" s="33">
        <v>0.58122223999999989</v>
      </c>
      <c r="J30" s="33">
        <v>0.67580269999999998</v>
      </c>
      <c r="K30" s="33">
        <v>0.73775073400000002</v>
      </c>
      <c r="L30" s="33">
        <v>0.85776604000000001</v>
      </c>
      <c r="M30" s="33">
        <v>0.97286092999999896</v>
      </c>
      <c r="N30" s="33">
        <v>1.11224722</v>
      </c>
      <c r="O30" s="33">
        <v>1.1913485000000001</v>
      </c>
      <c r="P30" s="33">
        <v>1.1832628000000001</v>
      </c>
      <c r="Q30" s="33">
        <v>1.28941142</v>
      </c>
      <c r="R30" s="33">
        <v>1.3357151200000001</v>
      </c>
      <c r="S30" s="33">
        <v>1.2939518000000001</v>
      </c>
      <c r="T30" s="33">
        <v>1.26109406</v>
      </c>
      <c r="U30" s="33">
        <v>1.2809267099999999</v>
      </c>
      <c r="V30" s="33">
        <v>1.2644839699999997</v>
      </c>
      <c r="W30" s="33">
        <v>1.214941209999989</v>
      </c>
      <c r="X30" s="33">
        <v>1.2505796500000002</v>
      </c>
      <c r="Y30" s="33">
        <v>1.2387401400000002</v>
      </c>
      <c r="Z30" s="33">
        <v>1.30354547</v>
      </c>
      <c r="AA30" s="33">
        <v>1.2361244299999989</v>
      </c>
      <c r="AB30" s="33">
        <v>1.22064083</v>
      </c>
      <c r="AC30" s="33">
        <v>1.16822209</v>
      </c>
      <c r="AD30" s="33">
        <v>1.203227029999999</v>
      </c>
      <c r="AE30" s="33">
        <v>1.14455072</v>
      </c>
    </row>
    <row r="31" spans="1:31">
      <c r="A31" s="34" t="s">
        <v>138</v>
      </c>
      <c r="B31" s="34"/>
      <c r="C31" s="35">
        <v>212737.8017601115</v>
      </c>
      <c r="D31" s="35">
        <v>178288.40520511218</v>
      </c>
      <c r="E31" s="35">
        <v>157766.770389588</v>
      </c>
      <c r="F31" s="35">
        <v>168661.82708922884</v>
      </c>
      <c r="G31" s="35">
        <v>136767.94927008185</v>
      </c>
      <c r="H31" s="35">
        <v>116303.33237614264</v>
      </c>
      <c r="I31" s="35">
        <v>98786.828896442734</v>
      </c>
      <c r="J31" s="35">
        <v>106283.46711631316</v>
      </c>
      <c r="K31" s="35">
        <v>65023.434605624381</v>
      </c>
      <c r="L31" s="35">
        <v>58085.64571905609</v>
      </c>
      <c r="M31" s="35">
        <v>53162.556367149657</v>
      </c>
      <c r="N31" s="35">
        <v>50410.334036887871</v>
      </c>
      <c r="O31" s="35">
        <v>53282.885155034732</v>
      </c>
      <c r="P31" s="35">
        <v>49958.73663585171</v>
      </c>
      <c r="Q31" s="35">
        <v>36880.700395013555</v>
      </c>
      <c r="R31" s="35">
        <v>37941.713172980897</v>
      </c>
      <c r="S31" s="35">
        <v>40775.569360257919</v>
      </c>
      <c r="T31" s="35">
        <v>36422.463278189447</v>
      </c>
      <c r="U31" s="35">
        <v>36190.983837109394</v>
      </c>
      <c r="V31" s="35">
        <v>33413.582812499306</v>
      </c>
      <c r="W31" s="35">
        <v>27971.343035901002</v>
      </c>
      <c r="X31" s="35">
        <v>23082.176395889703</v>
      </c>
      <c r="Y31" s="35">
        <v>20378.841237403121</v>
      </c>
      <c r="Z31" s="35">
        <v>13301.125565982253</v>
      </c>
      <c r="AA31" s="35">
        <v>12448.534872833774</v>
      </c>
      <c r="AB31" s="35">
        <v>13014.390133671201</v>
      </c>
      <c r="AC31" s="35">
        <v>13427.199795955765</v>
      </c>
      <c r="AD31" s="35">
        <v>14356.004387954494</v>
      </c>
      <c r="AE31" s="35">
        <v>13490.358534497236</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176378.30369999999</v>
      </c>
      <c r="D34" s="33">
        <v>153652.5202</v>
      </c>
      <c r="E34" s="33">
        <v>156633.5545</v>
      </c>
      <c r="F34" s="33">
        <v>138602.2723220723</v>
      </c>
      <c r="G34" s="33">
        <v>132425.81049522851</v>
      </c>
      <c r="H34" s="33">
        <v>121591.9456756368</v>
      </c>
      <c r="I34" s="33">
        <v>106421.67090251719</v>
      </c>
      <c r="J34" s="33">
        <v>99612.475547424096</v>
      </c>
      <c r="K34" s="33">
        <v>88381.582116366</v>
      </c>
      <c r="L34" s="33">
        <v>81033.610247136909</v>
      </c>
      <c r="M34" s="33">
        <v>75127.173311890205</v>
      </c>
      <c r="N34" s="33">
        <v>77402.474157279707</v>
      </c>
      <c r="O34" s="33">
        <v>76756.825523883497</v>
      </c>
      <c r="P34" s="33">
        <v>70600.129798801398</v>
      </c>
      <c r="Q34" s="33">
        <v>67422.487599999993</v>
      </c>
      <c r="R34" s="33">
        <v>58885.646200000003</v>
      </c>
      <c r="S34" s="33">
        <v>45222.716999999997</v>
      </c>
      <c r="T34" s="33">
        <v>43905.6993</v>
      </c>
      <c r="U34" s="33">
        <v>39709.2212</v>
      </c>
      <c r="V34" s="33">
        <v>37798.8848</v>
      </c>
      <c r="W34" s="33">
        <v>35079.7183</v>
      </c>
      <c r="X34" s="33">
        <v>28063.459199999998</v>
      </c>
      <c r="Y34" s="33">
        <v>22412.5347</v>
      </c>
      <c r="Z34" s="33">
        <v>18128.347699999998</v>
      </c>
      <c r="AA34" s="33">
        <v>14322.0574</v>
      </c>
      <c r="AB34" s="33">
        <v>11244.089800000002</v>
      </c>
      <c r="AC34" s="33">
        <v>10287.5085</v>
      </c>
      <c r="AD34" s="33">
        <v>9645.4529999999995</v>
      </c>
      <c r="AE34" s="33">
        <v>8605.1862000000001</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7663.3351760268397</v>
      </c>
      <c r="D36" s="33">
        <v>7324.8376246632106</v>
      </c>
      <c r="E36" s="33">
        <v>7772.1721567873356</v>
      </c>
      <c r="F36" s="33">
        <v>8850.0840687462205</v>
      </c>
      <c r="G36" s="33">
        <v>7172.7947752473001</v>
      </c>
      <c r="H36" s="33">
        <v>7028.5468707438549</v>
      </c>
      <c r="I36" s="33">
        <v>6428.0771765656691</v>
      </c>
      <c r="J36" s="33">
        <v>7553.9314236308801</v>
      </c>
      <c r="K36" s="33">
        <v>5916.5167084851801</v>
      </c>
      <c r="L36" s="33">
        <v>5842.2861365842255</v>
      </c>
      <c r="M36" s="33">
        <v>5934.7175686272203</v>
      </c>
      <c r="N36" s="33">
        <v>12435.284787575019</v>
      </c>
      <c r="O36" s="33">
        <v>13102.727426337829</v>
      </c>
      <c r="P36" s="33">
        <v>12057.393269629145</v>
      </c>
      <c r="Q36" s="33">
        <v>10738.59717488973</v>
      </c>
      <c r="R36" s="33">
        <v>8989.9457209831817</v>
      </c>
      <c r="S36" s="33">
        <v>12635.322308471632</v>
      </c>
      <c r="T36" s="33">
        <v>11755.06489951774</v>
      </c>
      <c r="U36" s="33">
        <v>8637.6274319474705</v>
      </c>
      <c r="V36" s="33">
        <v>8696.7635222582503</v>
      </c>
      <c r="W36" s="33">
        <v>9126.1386981786691</v>
      </c>
      <c r="X36" s="33">
        <v>9209.463733000397</v>
      </c>
      <c r="Y36" s="33">
        <v>8606.1963172964806</v>
      </c>
      <c r="Z36" s="33">
        <v>7510.9982941087801</v>
      </c>
      <c r="AA36" s="33">
        <v>3425.2437479876803</v>
      </c>
      <c r="AB36" s="33">
        <v>2066.36043308643</v>
      </c>
      <c r="AC36" s="33">
        <v>1977.5329164573302</v>
      </c>
      <c r="AD36" s="33">
        <v>1877.5161990762299</v>
      </c>
      <c r="AE36" s="33">
        <v>1792.71977945563</v>
      </c>
    </row>
    <row r="37" spans="1:31">
      <c r="A37" s="29" t="s">
        <v>131</v>
      </c>
      <c r="B37" s="29" t="s">
        <v>32</v>
      </c>
      <c r="C37" s="33">
        <v>257.14452</v>
      </c>
      <c r="D37" s="33">
        <v>245.8484</v>
      </c>
      <c r="E37" s="33">
        <v>463.2697</v>
      </c>
      <c r="F37" s="33">
        <v>442.66237999999998</v>
      </c>
      <c r="G37" s="33">
        <v>418.53378000000004</v>
      </c>
      <c r="H37" s="33">
        <v>401.39934000000005</v>
      </c>
      <c r="I37" s="33">
        <v>381.77115999999995</v>
      </c>
      <c r="J37" s="33">
        <v>365.24462</v>
      </c>
      <c r="K37" s="33">
        <v>345.99028000000004</v>
      </c>
      <c r="L37" s="33">
        <v>331.2106</v>
      </c>
      <c r="M37" s="33">
        <v>315.17574999999999</v>
      </c>
      <c r="N37" s="33">
        <v>300.64684</v>
      </c>
      <c r="O37" s="33">
        <v>288.92196999999999</v>
      </c>
      <c r="P37" s="33">
        <v>274.37061999999997</v>
      </c>
      <c r="Q37" s="33">
        <v>261.66985999999997</v>
      </c>
      <c r="R37" s="33">
        <v>294.33420000000001</v>
      </c>
      <c r="S37" s="33">
        <v>597.11009999999999</v>
      </c>
      <c r="T37" s="33">
        <v>621.27</v>
      </c>
      <c r="U37" s="33">
        <v>514.08010000000002</v>
      </c>
      <c r="V37" s="33">
        <v>543.36575000000005</v>
      </c>
      <c r="W37" s="33">
        <v>568.58593999999994</v>
      </c>
      <c r="X37" s="33">
        <v>638.78800000000001</v>
      </c>
      <c r="Y37" s="33">
        <v>601.62025000000006</v>
      </c>
      <c r="Z37" s="33">
        <v>460.72565999999995</v>
      </c>
      <c r="AA37" s="33">
        <v>604.47825</v>
      </c>
      <c r="AB37" s="33">
        <v>0</v>
      </c>
      <c r="AC37" s="33">
        <v>0</v>
      </c>
      <c r="AD37" s="33">
        <v>0</v>
      </c>
      <c r="AE37" s="33">
        <v>0</v>
      </c>
    </row>
    <row r="38" spans="1:31">
      <c r="A38" s="29" t="s">
        <v>131</v>
      </c>
      <c r="B38" s="29" t="s">
        <v>66</v>
      </c>
      <c r="C38" s="33">
        <v>2.8920111999999979E-4</v>
      </c>
      <c r="D38" s="33">
        <v>2.8585005299999999E-4</v>
      </c>
      <c r="E38" s="33">
        <v>15.260918682883998</v>
      </c>
      <c r="F38" s="33">
        <v>272.51182625827499</v>
      </c>
      <c r="G38" s="33">
        <v>117.521213577341</v>
      </c>
      <c r="H38" s="33">
        <v>165.60847103018452</v>
      </c>
      <c r="I38" s="33">
        <v>65.720188751993888</v>
      </c>
      <c r="J38" s="33">
        <v>371.7336216002135</v>
      </c>
      <c r="K38" s="33">
        <v>50.688112383548997</v>
      </c>
      <c r="L38" s="33">
        <v>125.99713164631699</v>
      </c>
      <c r="M38" s="33">
        <v>138.90517052368699</v>
      </c>
      <c r="N38" s="33">
        <v>1134.1272820232803</v>
      </c>
      <c r="O38" s="33">
        <v>631.121299197604</v>
      </c>
      <c r="P38" s="33">
        <v>342.72814117423798</v>
      </c>
      <c r="Q38" s="33">
        <v>511.87055783114499</v>
      </c>
      <c r="R38" s="33">
        <v>1128.1986293921782</v>
      </c>
      <c r="S38" s="33">
        <v>3761.4417494649174</v>
      </c>
      <c r="T38" s="33">
        <v>3717.5255183306917</v>
      </c>
      <c r="U38" s="33">
        <v>5284.223603813999</v>
      </c>
      <c r="V38" s="33">
        <v>4617.3793335721293</v>
      </c>
      <c r="W38" s="33">
        <v>4728.1787512085502</v>
      </c>
      <c r="X38" s="33">
        <v>6602.5980977587406</v>
      </c>
      <c r="Y38" s="33">
        <v>6482.8579377939195</v>
      </c>
      <c r="Z38" s="33">
        <v>5547.8383146548995</v>
      </c>
      <c r="AA38" s="33">
        <v>6292.1492149439209</v>
      </c>
      <c r="AB38" s="33">
        <v>5228.0968481804794</v>
      </c>
      <c r="AC38" s="33">
        <v>4447.4262307853805</v>
      </c>
      <c r="AD38" s="33">
        <v>4418.6649651608805</v>
      </c>
      <c r="AE38" s="33">
        <v>3130.5183052344801</v>
      </c>
    </row>
    <row r="39" spans="1:31">
      <c r="A39" s="29" t="s">
        <v>131</v>
      </c>
      <c r="B39" s="29" t="s">
        <v>65</v>
      </c>
      <c r="C39" s="33">
        <v>4642.1668000000009</v>
      </c>
      <c r="D39" s="33">
        <v>4414.0554000000002</v>
      </c>
      <c r="E39" s="33">
        <v>4213.0108</v>
      </c>
      <c r="F39" s="33">
        <v>3985.9969999999998</v>
      </c>
      <c r="G39" s="33">
        <v>3786.4793999999997</v>
      </c>
      <c r="H39" s="33">
        <v>3600.3917000000001</v>
      </c>
      <c r="I39" s="33">
        <v>3433.5506</v>
      </c>
      <c r="J39" s="33">
        <v>3248.6907000000001</v>
      </c>
      <c r="K39" s="33">
        <v>3086.1027000000004</v>
      </c>
      <c r="L39" s="33">
        <v>2881.2030999999997</v>
      </c>
      <c r="M39" s="33">
        <v>2798.9720999999995</v>
      </c>
      <c r="N39" s="33">
        <v>2645.6112000000003</v>
      </c>
      <c r="O39" s="33">
        <v>2514.0252999999998</v>
      </c>
      <c r="P39" s="33">
        <v>2390.0112999999997</v>
      </c>
      <c r="Q39" s="33">
        <v>2279.2998499999999</v>
      </c>
      <c r="R39" s="33">
        <v>2156.9673499999999</v>
      </c>
      <c r="S39" s="33">
        <v>768.04769999999996</v>
      </c>
      <c r="T39" s="33">
        <v>734.95590000000004</v>
      </c>
      <c r="U39" s="33">
        <v>694.88443999999993</v>
      </c>
      <c r="V39" s="33">
        <v>659.93819999999994</v>
      </c>
      <c r="W39" s="33">
        <v>629.52149999999995</v>
      </c>
      <c r="X39" s="33">
        <v>0</v>
      </c>
      <c r="Y39" s="33">
        <v>0</v>
      </c>
      <c r="Z39" s="33">
        <v>0</v>
      </c>
      <c r="AA39" s="33">
        <v>0</v>
      </c>
      <c r="AB39" s="33">
        <v>0</v>
      </c>
      <c r="AC39" s="33">
        <v>0</v>
      </c>
      <c r="AD39" s="33">
        <v>0</v>
      </c>
      <c r="AE39" s="33">
        <v>0</v>
      </c>
    </row>
    <row r="40" spans="1:31">
      <c r="A40" s="29" t="s">
        <v>131</v>
      </c>
      <c r="B40" s="29" t="s">
        <v>69</v>
      </c>
      <c r="C40" s="33">
        <v>5372.5627663896594</v>
      </c>
      <c r="D40" s="33">
        <v>8660.6617359522952</v>
      </c>
      <c r="E40" s="33">
        <v>8254.037145504748</v>
      </c>
      <c r="F40" s="33">
        <v>7254.1212244126709</v>
      </c>
      <c r="G40" s="33">
        <v>8191.7085829752423</v>
      </c>
      <c r="H40" s="33">
        <v>7817.226994745035</v>
      </c>
      <c r="I40" s="33">
        <v>8011.657283247474</v>
      </c>
      <c r="J40" s="33">
        <v>7288.7599981167104</v>
      </c>
      <c r="K40" s="33">
        <v>6396.9769461556552</v>
      </c>
      <c r="L40" s="33">
        <v>6339.588634097624</v>
      </c>
      <c r="M40" s="33">
        <v>5401.102516455815</v>
      </c>
      <c r="N40" s="33">
        <v>5127.574683622267</v>
      </c>
      <c r="O40" s="33">
        <v>4510.1824406867026</v>
      </c>
      <c r="P40" s="33">
        <v>5091.0043966021249</v>
      </c>
      <c r="Q40" s="33">
        <v>4641.8052994459322</v>
      </c>
      <c r="R40" s="33">
        <v>4765.6166258327576</v>
      </c>
      <c r="S40" s="33">
        <v>4505.7901962145352</v>
      </c>
      <c r="T40" s="33">
        <v>4172.9743274094189</v>
      </c>
      <c r="U40" s="33">
        <v>4096.566702353347</v>
      </c>
      <c r="V40" s="33">
        <v>3382.0121619411238</v>
      </c>
      <c r="W40" s="33">
        <v>3268.4726071093355</v>
      </c>
      <c r="X40" s="33">
        <v>2661.7051061572438</v>
      </c>
      <c r="Y40" s="33">
        <v>2520.9697743375209</v>
      </c>
      <c r="Z40" s="33">
        <v>1313.5116167864774</v>
      </c>
      <c r="AA40" s="33">
        <v>1345.8692817987062</v>
      </c>
      <c r="AB40" s="33">
        <v>1182.9173048527643</v>
      </c>
      <c r="AC40" s="33">
        <v>1132.9846173169731</v>
      </c>
      <c r="AD40" s="33">
        <v>1073.513203527893</v>
      </c>
      <c r="AE40" s="33">
        <v>652.2311712082103</v>
      </c>
    </row>
    <row r="41" spans="1:31">
      <c r="A41" s="29" t="s">
        <v>131</v>
      </c>
      <c r="B41" s="29" t="s">
        <v>68</v>
      </c>
      <c r="C41" s="33">
        <v>5.1758231248985114</v>
      </c>
      <c r="D41" s="33">
        <v>6.7105295144595498</v>
      </c>
      <c r="E41" s="33">
        <v>6.5263130547345733</v>
      </c>
      <c r="F41" s="33">
        <v>5.9520929293156888</v>
      </c>
      <c r="G41" s="33">
        <v>5.7564027445302388</v>
      </c>
      <c r="H41" s="33">
        <v>5.7532041304533594</v>
      </c>
      <c r="I41" s="33">
        <v>5.5568088955613062</v>
      </c>
      <c r="J41" s="33">
        <v>4.4257199343396447</v>
      </c>
      <c r="K41" s="33">
        <v>4.5781405697662771</v>
      </c>
      <c r="L41" s="33">
        <v>4.5418933812341562</v>
      </c>
      <c r="M41" s="33">
        <v>4.4035761754871148</v>
      </c>
      <c r="N41" s="33">
        <v>4.2645894166027691</v>
      </c>
      <c r="O41" s="33">
        <v>3.8936549463172065</v>
      </c>
      <c r="P41" s="33">
        <v>3.7711967017333992</v>
      </c>
      <c r="Q41" s="33">
        <v>3.7786563212379076</v>
      </c>
      <c r="R41" s="33">
        <v>3.4765444031967325</v>
      </c>
      <c r="S41" s="33">
        <v>12.029106553475662</v>
      </c>
      <c r="T41" s="33">
        <v>12.241032231848731</v>
      </c>
      <c r="U41" s="33">
        <v>12.144619559005815</v>
      </c>
      <c r="V41" s="33">
        <v>14.089941643336378</v>
      </c>
      <c r="W41" s="33">
        <v>18.204389613778424</v>
      </c>
      <c r="X41" s="33">
        <v>35.382166861343329</v>
      </c>
      <c r="Y41" s="33">
        <v>32.862889821577348</v>
      </c>
      <c r="Z41" s="33">
        <v>32.721568891052925</v>
      </c>
      <c r="AA41" s="33">
        <v>31.901058154029705</v>
      </c>
      <c r="AB41" s="33">
        <v>38.222103368609694</v>
      </c>
      <c r="AC41" s="33">
        <v>38.60769221712399</v>
      </c>
      <c r="AD41" s="33">
        <v>37.970586591431093</v>
      </c>
      <c r="AE41" s="33">
        <v>44.636870212060266</v>
      </c>
    </row>
    <row r="42" spans="1:31">
      <c r="A42" s="29" t="s">
        <v>131</v>
      </c>
      <c r="B42" s="29" t="s">
        <v>36</v>
      </c>
      <c r="C42" s="33">
        <v>1.0408430999999999E-7</v>
      </c>
      <c r="D42" s="33">
        <v>2.29661557258099E-2</v>
      </c>
      <c r="E42" s="33">
        <v>2.2198689667189998E-2</v>
      </c>
      <c r="F42" s="33">
        <v>2.6544889188189903E-2</v>
      </c>
      <c r="G42" s="33">
        <v>2.681847434364E-2</v>
      </c>
      <c r="H42" s="33">
        <v>2.5152614297136E-2</v>
      </c>
      <c r="I42" s="33">
        <v>2.3393372889809999E-2</v>
      </c>
      <c r="J42" s="33">
        <v>2.2100377830720001E-2</v>
      </c>
      <c r="K42" s="33">
        <v>2.0210990034799998E-2</v>
      </c>
      <c r="L42" s="33">
        <v>1.937369983672E-2</v>
      </c>
      <c r="M42" s="33">
        <v>1.8224789769689997E-2</v>
      </c>
      <c r="N42" s="33">
        <v>1.7831793251349901E-2</v>
      </c>
      <c r="O42" s="33">
        <v>1.6827039460300001E-2</v>
      </c>
      <c r="P42" s="33">
        <v>1.6394378309199997E-2</v>
      </c>
      <c r="Q42" s="33">
        <v>1.549245936654E-2</v>
      </c>
      <c r="R42" s="33">
        <v>1.4865550949099899E-2</v>
      </c>
      <c r="S42" s="33">
        <v>0.67831914049999997</v>
      </c>
      <c r="T42" s="33">
        <v>0.6544445069999999</v>
      </c>
      <c r="U42" s="33">
        <v>0.621310158</v>
      </c>
      <c r="V42" s="33">
        <v>0.58140150000000002</v>
      </c>
      <c r="W42" s="33">
        <v>1.1414961000000001</v>
      </c>
      <c r="X42" s="33">
        <v>1.0801703</v>
      </c>
      <c r="Y42" s="33">
        <v>1.0394491000000001</v>
      </c>
      <c r="Z42" s="33">
        <v>1.3578647000000001</v>
      </c>
      <c r="AA42" s="33">
        <v>1.2699982999999999</v>
      </c>
      <c r="AB42" s="33">
        <v>1.9031456</v>
      </c>
      <c r="AC42" s="33">
        <v>1.8765963999999999</v>
      </c>
      <c r="AD42" s="33">
        <v>1.7750364999999999</v>
      </c>
      <c r="AE42" s="33">
        <v>1.7398169999999999</v>
      </c>
    </row>
    <row r="43" spans="1:31">
      <c r="A43" s="29" t="s">
        <v>131</v>
      </c>
      <c r="B43" s="29" t="s">
        <v>73</v>
      </c>
      <c r="C43" s="33">
        <v>188.87085999999999</v>
      </c>
      <c r="D43" s="33">
        <v>403.63646999999997</v>
      </c>
      <c r="E43" s="33">
        <v>659.18240010451211</v>
      </c>
      <c r="F43" s="33">
        <v>3038.9555001249887</v>
      </c>
      <c r="G43" s="33">
        <v>2927.5542001193062</v>
      </c>
      <c r="H43" s="33">
        <v>2347.2045001187225</v>
      </c>
      <c r="I43" s="33">
        <v>1940.3298001183932</v>
      </c>
      <c r="J43" s="33">
        <v>2666.5732001312726</v>
      </c>
      <c r="K43" s="33">
        <v>2116.1302001256699</v>
      </c>
      <c r="L43" s="33">
        <v>2277.7105001281648</v>
      </c>
      <c r="M43" s="33">
        <v>2058.4764001276367</v>
      </c>
      <c r="N43" s="33">
        <v>2858.1272002626883</v>
      </c>
      <c r="O43" s="33">
        <v>2629.1810008165339</v>
      </c>
      <c r="P43" s="33">
        <v>2457.6555008038977</v>
      </c>
      <c r="Q43" s="33">
        <v>2535.8455007651082</v>
      </c>
      <c r="R43" s="33">
        <v>2345.6420007350798</v>
      </c>
      <c r="S43" s="33">
        <v>1383.5959068</v>
      </c>
      <c r="T43" s="33">
        <v>1347.5944259000003</v>
      </c>
      <c r="U43" s="33">
        <v>1336.1819700999999</v>
      </c>
      <c r="V43" s="33">
        <v>993.18589689999999</v>
      </c>
      <c r="W43" s="33">
        <v>1125.3005441</v>
      </c>
      <c r="X43" s="33">
        <v>1103.6376190999999</v>
      </c>
      <c r="Y43" s="33">
        <v>777.86089749999996</v>
      </c>
      <c r="Z43" s="33">
        <v>765.03416040000002</v>
      </c>
      <c r="AA43" s="33">
        <v>685.90879760000007</v>
      </c>
      <c r="AB43" s="33">
        <v>550.60466650000001</v>
      </c>
      <c r="AC43" s="33">
        <v>462.79305049999999</v>
      </c>
      <c r="AD43" s="33">
        <v>402.88470049999995</v>
      </c>
      <c r="AE43" s="33">
        <v>392.70084499999996</v>
      </c>
    </row>
    <row r="44" spans="1:31">
      <c r="A44" s="29" t="s">
        <v>131</v>
      </c>
      <c r="B44" s="29" t="s">
        <v>56</v>
      </c>
      <c r="C44" s="33">
        <v>3.4386937000000006E-2</v>
      </c>
      <c r="D44" s="33">
        <v>5.3448050999999996E-2</v>
      </c>
      <c r="E44" s="33">
        <v>7.4821088000000008E-2</v>
      </c>
      <c r="F44" s="33">
        <v>0.134981563</v>
      </c>
      <c r="G44" s="33">
        <v>0.19764992599999889</v>
      </c>
      <c r="H44" s="33">
        <v>0.25812290500000001</v>
      </c>
      <c r="I44" s="33">
        <v>0.30888995299999999</v>
      </c>
      <c r="J44" s="33">
        <v>0.36722167700000002</v>
      </c>
      <c r="K44" s="33">
        <v>0.43051985999999998</v>
      </c>
      <c r="L44" s="33">
        <v>0.51403811999999993</v>
      </c>
      <c r="M44" s="33">
        <v>0.64099103999999996</v>
      </c>
      <c r="N44" s="33">
        <v>0.72967218</v>
      </c>
      <c r="O44" s="33">
        <v>0.80162022999999893</v>
      </c>
      <c r="P44" s="33">
        <v>0.89417134999999992</v>
      </c>
      <c r="Q44" s="33">
        <v>0.9352635600000001</v>
      </c>
      <c r="R44" s="33">
        <v>0.98941430999999902</v>
      </c>
      <c r="S44" s="33">
        <v>0.80408190999999996</v>
      </c>
      <c r="T44" s="33">
        <v>0.83776700000000004</v>
      </c>
      <c r="U44" s="33">
        <v>0.85713781999999994</v>
      </c>
      <c r="V44" s="33">
        <v>0.87139728000000005</v>
      </c>
      <c r="W44" s="33">
        <v>0.88808650000000011</v>
      </c>
      <c r="X44" s="33">
        <v>0.92133286999999897</v>
      </c>
      <c r="Y44" s="33">
        <v>0.92714424999999989</v>
      </c>
      <c r="Z44" s="33">
        <v>0.89995442000000003</v>
      </c>
      <c r="AA44" s="33">
        <v>0.83317324000000004</v>
      </c>
      <c r="AB44" s="33">
        <v>0.69640422000000002</v>
      </c>
      <c r="AC44" s="33">
        <v>0.74018597499999994</v>
      </c>
      <c r="AD44" s="33">
        <v>0.74179856000000011</v>
      </c>
      <c r="AE44" s="33">
        <v>0.66305128999999896</v>
      </c>
    </row>
    <row r="45" spans="1:31">
      <c r="A45" s="34" t="s">
        <v>138</v>
      </c>
      <c r="B45" s="34"/>
      <c r="C45" s="35">
        <v>194318.68907474252</v>
      </c>
      <c r="D45" s="35">
        <v>174304.63417598006</v>
      </c>
      <c r="E45" s="35">
        <v>177357.83153402968</v>
      </c>
      <c r="F45" s="35">
        <v>159413.60091441876</v>
      </c>
      <c r="G45" s="35">
        <v>152118.60464977293</v>
      </c>
      <c r="H45" s="35">
        <v>140610.87225628633</v>
      </c>
      <c r="I45" s="35">
        <v>124748.00411997789</v>
      </c>
      <c r="J45" s="35">
        <v>118445.26163070626</v>
      </c>
      <c r="K45" s="35">
        <v>104182.43500396016</v>
      </c>
      <c r="L45" s="35">
        <v>96558.437742846319</v>
      </c>
      <c r="M45" s="35">
        <v>89720.449993672417</v>
      </c>
      <c r="N45" s="35">
        <v>99049.983539916881</v>
      </c>
      <c r="O45" s="35">
        <v>97807.697615051948</v>
      </c>
      <c r="P45" s="35">
        <v>90759.408722908644</v>
      </c>
      <c r="Q45" s="35">
        <v>85859.508998488032</v>
      </c>
      <c r="R45" s="35">
        <v>76224.185270611328</v>
      </c>
      <c r="S45" s="35">
        <v>67502.458160704555</v>
      </c>
      <c r="T45" s="35">
        <v>64919.7309774897</v>
      </c>
      <c r="U45" s="35">
        <v>58948.748097673815</v>
      </c>
      <c r="V45" s="35">
        <v>55712.433709414829</v>
      </c>
      <c r="W45" s="35">
        <v>53418.82018611033</v>
      </c>
      <c r="X45" s="35">
        <v>47211.396303777721</v>
      </c>
      <c r="Y45" s="35">
        <v>40657.041869249493</v>
      </c>
      <c r="Z45" s="35">
        <v>32994.143154441204</v>
      </c>
      <c r="AA45" s="35">
        <v>26021.698952884341</v>
      </c>
      <c r="AB45" s="35">
        <v>19759.686489488282</v>
      </c>
      <c r="AC45" s="35">
        <v>17884.059956776804</v>
      </c>
      <c r="AD45" s="35">
        <v>17053.117954356432</v>
      </c>
      <c r="AE45" s="35">
        <v>14225.292326110381</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118999.223</v>
      </c>
      <c r="D49" s="33">
        <v>107351.844</v>
      </c>
      <c r="E49" s="33">
        <v>103718.662</v>
      </c>
      <c r="F49" s="33">
        <v>78314.971416891</v>
      </c>
      <c r="G49" s="33">
        <v>77717.827413229403</v>
      </c>
      <c r="H49" s="33">
        <v>71618.941822765992</v>
      </c>
      <c r="I49" s="33">
        <v>66688.903122134507</v>
      </c>
      <c r="J49" s="33">
        <v>62724.240686588499</v>
      </c>
      <c r="K49" s="33">
        <v>58667.748775873399</v>
      </c>
      <c r="L49" s="33">
        <v>56258.964436031296</v>
      </c>
      <c r="M49" s="33">
        <v>52479.433530618197</v>
      </c>
      <c r="N49" s="33">
        <v>49320.6895</v>
      </c>
      <c r="O49" s="33">
        <v>48174.631000000001</v>
      </c>
      <c r="P49" s="33">
        <v>45670.748</v>
      </c>
      <c r="Q49" s="33">
        <v>44774.682000000001</v>
      </c>
      <c r="R49" s="33">
        <v>40329.267999999996</v>
      </c>
      <c r="S49" s="33">
        <v>35686.169000000002</v>
      </c>
      <c r="T49" s="33">
        <v>35146.294999999998</v>
      </c>
      <c r="U49" s="33">
        <v>29530.4555</v>
      </c>
      <c r="V49" s="33">
        <v>29964.677299999999</v>
      </c>
      <c r="W49" s="33">
        <v>31587.449000000001</v>
      </c>
      <c r="X49" s="33">
        <v>29571.648499999999</v>
      </c>
      <c r="Y49" s="33">
        <v>26897.583500000001</v>
      </c>
      <c r="Z49" s="33">
        <v>25780.6495</v>
      </c>
      <c r="AA49" s="33">
        <v>23233.440500000001</v>
      </c>
      <c r="AB49" s="33">
        <v>22946.706100000003</v>
      </c>
      <c r="AC49" s="33">
        <v>14711.7775</v>
      </c>
      <c r="AD49" s="33">
        <v>0</v>
      </c>
      <c r="AE49" s="33">
        <v>0</v>
      </c>
    </row>
    <row r="50" spans="1:31">
      <c r="A50" s="29" t="s">
        <v>132</v>
      </c>
      <c r="B50" s="29" t="s">
        <v>20</v>
      </c>
      <c r="C50" s="33">
        <v>7.0259989999999994E-5</v>
      </c>
      <c r="D50" s="33">
        <v>6.6383960000000004E-5</v>
      </c>
      <c r="E50" s="33">
        <v>6.6542060000000005E-5</v>
      </c>
      <c r="F50" s="33">
        <v>7.311005E-5</v>
      </c>
      <c r="G50" s="33">
        <v>7.0690050000000006E-5</v>
      </c>
      <c r="H50" s="33">
        <v>6.7374950000000008E-5</v>
      </c>
      <c r="I50" s="33">
        <v>6.850427400000001E-5</v>
      </c>
      <c r="J50" s="33">
        <v>7.1795910000000009E-5</v>
      </c>
      <c r="K50" s="33">
        <v>6.8106490000000009E-5</v>
      </c>
      <c r="L50" s="33">
        <v>6.5621055999999994E-5</v>
      </c>
      <c r="M50" s="33">
        <v>6.4301269999999998E-5</v>
      </c>
      <c r="N50" s="33">
        <v>1.06682435E-4</v>
      </c>
      <c r="O50" s="33">
        <v>1.0148324999999999E-4</v>
      </c>
      <c r="P50" s="33">
        <v>9.7763545999999898E-5</v>
      </c>
      <c r="Q50" s="33">
        <v>9.2794779999999993E-5</v>
      </c>
      <c r="R50" s="33">
        <v>8.9271550000000004E-5</v>
      </c>
      <c r="S50" s="33">
        <v>1.4292349999999902E-4</v>
      </c>
      <c r="T50" s="33">
        <v>1.3886768999999999E-4</v>
      </c>
      <c r="U50" s="33">
        <v>1.8031428999999997E-4</v>
      </c>
      <c r="V50" s="33">
        <v>1.6939709999999998E-4</v>
      </c>
      <c r="W50" s="33">
        <v>1.7251300999999999E-4</v>
      </c>
      <c r="X50" s="33">
        <v>1.6906747000000001E-4</v>
      </c>
      <c r="Y50" s="33">
        <v>1.6198089999999902E-4</v>
      </c>
      <c r="Z50" s="33">
        <v>1.4512683000000002E-4</v>
      </c>
      <c r="AA50" s="33">
        <v>1.4402008E-4</v>
      </c>
      <c r="AB50" s="33">
        <v>1.4665880999999999E-4</v>
      </c>
      <c r="AC50" s="33">
        <v>1.4229913E-4</v>
      </c>
      <c r="AD50" s="33">
        <v>5.0500995000000006E-4</v>
      </c>
      <c r="AE50" s="33">
        <v>4.7001909999999902E-4</v>
      </c>
    </row>
    <row r="51" spans="1:31">
      <c r="A51" s="29" t="s">
        <v>132</v>
      </c>
      <c r="B51" s="29" t="s">
        <v>32</v>
      </c>
      <c r="C51" s="33">
        <v>17.863354000000001</v>
      </c>
      <c r="D51" s="33">
        <v>7.3079755999999998</v>
      </c>
      <c r="E51" s="33">
        <v>19.408479</v>
      </c>
      <c r="F51" s="33">
        <v>36.654069999999997</v>
      </c>
      <c r="G51" s="33">
        <v>9.8265180000000001</v>
      </c>
      <c r="H51" s="33">
        <v>26.856666000000001</v>
      </c>
      <c r="I51" s="33">
        <v>13.231406999999999</v>
      </c>
      <c r="J51" s="33">
        <v>30.545116999999998</v>
      </c>
      <c r="K51" s="33">
        <v>0.49092593000000001</v>
      </c>
      <c r="L51" s="33">
        <v>7.6789160000000001</v>
      </c>
      <c r="M51" s="33">
        <v>2.5143990000000001</v>
      </c>
      <c r="N51" s="33">
        <v>29.506413999999999</v>
      </c>
      <c r="O51" s="33">
        <v>21.609127000000001</v>
      </c>
      <c r="P51" s="33">
        <v>17.654006000000003</v>
      </c>
      <c r="Q51" s="33">
        <v>62.56803</v>
      </c>
      <c r="R51" s="33">
        <v>51.788489999999996</v>
      </c>
      <c r="S51" s="33">
        <v>120.19524</v>
      </c>
      <c r="T51" s="33">
        <v>107.60030999999999</v>
      </c>
      <c r="U51" s="33">
        <v>0</v>
      </c>
      <c r="V51" s="33">
        <v>0</v>
      </c>
      <c r="W51" s="33">
        <v>0</v>
      </c>
      <c r="X51" s="33">
        <v>0</v>
      </c>
      <c r="Y51" s="33">
        <v>0</v>
      </c>
      <c r="Z51" s="33">
        <v>0</v>
      </c>
      <c r="AA51" s="33">
        <v>0</v>
      </c>
      <c r="AB51" s="33">
        <v>0</v>
      </c>
      <c r="AC51" s="33">
        <v>0</v>
      </c>
      <c r="AD51" s="33">
        <v>0</v>
      </c>
      <c r="AE51" s="33">
        <v>0</v>
      </c>
    </row>
    <row r="52" spans="1:31">
      <c r="A52" s="29" t="s">
        <v>132</v>
      </c>
      <c r="B52" s="29" t="s">
        <v>66</v>
      </c>
      <c r="C52" s="33">
        <v>76.863042968219006</v>
      </c>
      <c r="D52" s="33">
        <v>2.7829246399999991E-4</v>
      </c>
      <c r="E52" s="33">
        <v>81.497816121585998</v>
      </c>
      <c r="F52" s="33">
        <v>32.894873493837991</v>
      </c>
      <c r="G52" s="33">
        <v>21.730639770852004</v>
      </c>
      <c r="H52" s="33">
        <v>68.671585212056996</v>
      </c>
      <c r="I52" s="33">
        <v>35.562135544313008</v>
      </c>
      <c r="J52" s="33">
        <v>18.022634238865994</v>
      </c>
      <c r="K52" s="33">
        <v>3.1657082399999986E-4</v>
      </c>
      <c r="L52" s="33">
        <v>3.1298109399999994E-4</v>
      </c>
      <c r="M52" s="33">
        <v>3.0544870099999996E-4</v>
      </c>
      <c r="N52" s="33">
        <v>237.34624685069829</v>
      </c>
      <c r="O52" s="33">
        <v>81.043584177788006</v>
      </c>
      <c r="P52" s="33">
        <v>91.659967892710995</v>
      </c>
      <c r="Q52" s="33">
        <v>163.87097149785501</v>
      </c>
      <c r="R52" s="33">
        <v>112.12274273362399</v>
      </c>
      <c r="S52" s="33">
        <v>307.27603964284486</v>
      </c>
      <c r="T52" s="33">
        <v>109.78938380589601</v>
      </c>
      <c r="U52" s="33">
        <v>734.09214013397593</v>
      </c>
      <c r="V52" s="33">
        <v>521.16534368429302</v>
      </c>
      <c r="W52" s="33">
        <v>396.08472974581679</v>
      </c>
      <c r="X52" s="33">
        <v>193.18112297279001</v>
      </c>
      <c r="Y52" s="33">
        <v>951.9339315841961</v>
      </c>
      <c r="Z52" s="33">
        <v>631.22759665878095</v>
      </c>
      <c r="AA52" s="33">
        <v>576.29433839777096</v>
      </c>
      <c r="AB52" s="33">
        <v>405.72376319004297</v>
      </c>
      <c r="AC52" s="33">
        <v>258.116833028803</v>
      </c>
      <c r="AD52" s="33">
        <v>2042.1147350212198</v>
      </c>
      <c r="AE52" s="33">
        <v>2268.0713323386799</v>
      </c>
    </row>
    <row r="53" spans="1:31">
      <c r="A53" s="29" t="s">
        <v>132</v>
      </c>
      <c r="B53" s="29" t="s">
        <v>65</v>
      </c>
      <c r="C53" s="33">
        <v>18562.569239999997</v>
      </c>
      <c r="D53" s="33">
        <v>17707.407459999999</v>
      </c>
      <c r="E53" s="33">
        <v>15349.91202</v>
      </c>
      <c r="F53" s="33">
        <v>18092.088299999999</v>
      </c>
      <c r="G53" s="33">
        <v>17551.841869999997</v>
      </c>
      <c r="H53" s="33">
        <v>15857.4051</v>
      </c>
      <c r="I53" s="33">
        <v>15254.92268</v>
      </c>
      <c r="J53" s="33">
        <v>18427.240309999997</v>
      </c>
      <c r="K53" s="33">
        <v>14505.738539999998</v>
      </c>
      <c r="L53" s="33">
        <v>11837.202780000001</v>
      </c>
      <c r="M53" s="33">
        <v>11278.59217</v>
      </c>
      <c r="N53" s="33">
        <v>9720.98891</v>
      </c>
      <c r="O53" s="33">
        <v>11517.730879999999</v>
      </c>
      <c r="P53" s="33">
        <v>11173.77663</v>
      </c>
      <c r="Q53" s="33">
        <v>10132.723050000001</v>
      </c>
      <c r="R53" s="33">
        <v>9654.4313099999999</v>
      </c>
      <c r="S53" s="33">
        <v>11659.069449999999</v>
      </c>
      <c r="T53" s="33">
        <v>9225.7249900000006</v>
      </c>
      <c r="U53" s="33">
        <v>7522.2885500000002</v>
      </c>
      <c r="V53" s="33">
        <v>7146.3545200000008</v>
      </c>
      <c r="W53" s="33">
        <v>6213.8699639999995</v>
      </c>
      <c r="X53" s="33">
        <v>7277.3077449999992</v>
      </c>
      <c r="Y53" s="33">
        <v>7122.0259399999995</v>
      </c>
      <c r="Z53" s="33">
        <v>6427.4836400000004</v>
      </c>
      <c r="AA53" s="33">
        <v>6147.1329900000001</v>
      </c>
      <c r="AB53" s="33">
        <v>7391.5693759999995</v>
      </c>
      <c r="AC53" s="33">
        <v>5862.0734699999994</v>
      </c>
      <c r="AD53" s="33">
        <v>4774.1790499999997</v>
      </c>
      <c r="AE53" s="33">
        <v>4554.9519</v>
      </c>
    </row>
    <row r="54" spans="1:31">
      <c r="A54" s="29" t="s">
        <v>132</v>
      </c>
      <c r="B54" s="29" t="s">
        <v>69</v>
      </c>
      <c r="C54" s="33">
        <v>27226.731271268203</v>
      </c>
      <c r="D54" s="33">
        <v>33315.052651202495</v>
      </c>
      <c r="E54" s="33">
        <v>27344.789325106703</v>
      </c>
      <c r="F54" s="33">
        <v>26815.736111460443</v>
      </c>
      <c r="G54" s="33">
        <v>26245.596421487051</v>
      </c>
      <c r="H54" s="33">
        <v>25916.395526449294</v>
      </c>
      <c r="I54" s="33">
        <v>25821.431801586619</v>
      </c>
      <c r="J54" s="33">
        <v>22208.04637174058</v>
      </c>
      <c r="K54" s="33">
        <v>21369.02874170665</v>
      </c>
      <c r="L54" s="33">
        <v>19658.195872607994</v>
      </c>
      <c r="M54" s="33">
        <v>20969.047531661177</v>
      </c>
      <c r="N54" s="33">
        <v>17616.821624100641</v>
      </c>
      <c r="O54" s="33">
        <v>16772.606478370828</v>
      </c>
      <c r="P54" s="33">
        <v>16059.58998697228</v>
      </c>
      <c r="Q54" s="33">
        <v>15927.146933870379</v>
      </c>
      <c r="R54" s="33">
        <v>15263.710580619023</v>
      </c>
      <c r="S54" s="33">
        <v>12443.963706136085</v>
      </c>
      <c r="T54" s="33">
        <v>11550.472172760385</v>
      </c>
      <c r="U54" s="33">
        <v>10001.150457679405</v>
      </c>
      <c r="V54" s="33">
        <v>10083.377679574181</v>
      </c>
      <c r="W54" s="33">
        <v>8580.5740585813564</v>
      </c>
      <c r="X54" s="33">
        <v>7749.7532695191512</v>
      </c>
      <c r="Y54" s="33">
        <v>6011.5277697818183</v>
      </c>
      <c r="Z54" s="33">
        <v>5664.3446616375122</v>
      </c>
      <c r="AA54" s="33">
        <v>2837.947128374683</v>
      </c>
      <c r="AB54" s="33">
        <v>2306.8513660670446</v>
      </c>
      <c r="AC54" s="33">
        <v>2075.4952779706537</v>
      </c>
      <c r="AD54" s="33">
        <v>1822.6090527784477</v>
      </c>
      <c r="AE54" s="33">
        <v>573.86020478240721</v>
      </c>
    </row>
    <row r="55" spans="1:31">
      <c r="A55" s="29" t="s">
        <v>132</v>
      </c>
      <c r="B55" s="29" t="s">
        <v>68</v>
      </c>
      <c r="C55" s="33">
        <v>2.4749839903144357</v>
      </c>
      <c r="D55" s="33">
        <v>2.3463491167304604</v>
      </c>
      <c r="E55" s="33">
        <v>2.325622558154107</v>
      </c>
      <c r="F55" s="33">
        <v>2.1268094311001851</v>
      </c>
      <c r="G55" s="33">
        <v>1.9256625019527389</v>
      </c>
      <c r="H55" s="33">
        <v>1.9337665427542905</v>
      </c>
      <c r="I55" s="33">
        <v>1.8871689862851893</v>
      </c>
      <c r="J55" s="33">
        <v>1.685896299345641</v>
      </c>
      <c r="K55" s="33">
        <v>1.6681697409789389</v>
      </c>
      <c r="L55" s="33">
        <v>1.6229867221990188</v>
      </c>
      <c r="M55" s="33">
        <v>1.5407640709059278</v>
      </c>
      <c r="N55" s="33">
        <v>1.5266354844691181</v>
      </c>
      <c r="O55" s="33">
        <v>1.3938550596042101</v>
      </c>
      <c r="P55" s="33">
        <v>1.2627243719736179</v>
      </c>
      <c r="Q55" s="33">
        <v>1.2739743929709879</v>
      </c>
      <c r="R55" s="33">
        <v>1.2355559262222988</v>
      </c>
      <c r="S55" s="33">
        <v>1.1050835747270902</v>
      </c>
      <c r="T55" s="33">
        <v>1.0918202598085389</v>
      </c>
      <c r="U55" s="33">
        <v>1.0653535438360302</v>
      </c>
      <c r="V55" s="33">
        <v>1.00859830902772</v>
      </c>
      <c r="W55" s="33">
        <v>3.3215723672730988</v>
      </c>
      <c r="X55" s="33">
        <v>3.3764050774942</v>
      </c>
      <c r="Y55" s="33">
        <v>3.1785100912760997</v>
      </c>
      <c r="Z55" s="33">
        <v>3.1234803765382404</v>
      </c>
      <c r="AA55" s="33">
        <v>8.9104447367045498</v>
      </c>
      <c r="AB55" s="33">
        <v>7.4698510294971303</v>
      </c>
      <c r="AC55" s="33">
        <v>10.4702676645444</v>
      </c>
      <c r="AD55" s="33">
        <v>13.723738729171801</v>
      </c>
      <c r="AE55" s="33">
        <v>15.073269256924799</v>
      </c>
    </row>
    <row r="56" spans="1:31">
      <c r="A56" s="29" t="s">
        <v>132</v>
      </c>
      <c r="B56" s="29" t="s">
        <v>36</v>
      </c>
      <c r="C56" s="33">
        <v>0.10463685511812001</v>
      </c>
      <c r="D56" s="33">
        <v>0.15512303380234999</v>
      </c>
      <c r="E56" s="33">
        <v>0.14930763513958001</v>
      </c>
      <c r="F56" s="33">
        <v>0.16874351248649003</v>
      </c>
      <c r="G56" s="33">
        <v>0.15938840441721</v>
      </c>
      <c r="H56" s="33">
        <v>0.15574752646156001</v>
      </c>
      <c r="I56" s="33">
        <v>0.13989572969770397</v>
      </c>
      <c r="J56" s="33">
        <v>0.12571324186760591</v>
      </c>
      <c r="K56" s="33">
        <v>0.10825702601012999</v>
      </c>
      <c r="L56" s="33">
        <v>0.10512592459259001</v>
      </c>
      <c r="M56" s="33">
        <v>9.6115976646189996E-2</v>
      </c>
      <c r="N56" s="33">
        <v>9.6922269972709987E-2</v>
      </c>
      <c r="O56" s="33">
        <v>7.3939494905449987E-2</v>
      </c>
      <c r="P56" s="33">
        <v>6.6268342121739987E-2</v>
      </c>
      <c r="Q56" s="33">
        <v>6.7834528728499988E-2</v>
      </c>
      <c r="R56" s="33">
        <v>6.6207744944199995E-2</v>
      </c>
      <c r="S56" s="33">
        <v>5.7785192292529902E-2</v>
      </c>
      <c r="T56" s="33">
        <v>5.3113860499379988E-2</v>
      </c>
      <c r="U56" s="33">
        <v>4.9156830477399986E-2</v>
      </c>
      <c r="V56" s="33">
        <v>4.4857664745799886E-2</v>
      </c>
      <c r="W56" s="33">
        <v>0.37386708899999999</v>
      </c>
      <c r="X56" s="33">
        <v>0.32980777</v>
      </c>
      <c r="Y56" s="33">
        <v>0.30935757000000003</v>
      </c>
      <c r="Z56" s="33">
        <v>0.31980792000000002</v>
      </c>
      <c r="AA56" s="33">
        <v>0.30061349999999998</v>
      </c>
      <c r="AB56" s="33">
        <v>0.28157544000000001</v>
      </c>
      <c r="AC56" s="33">
        <v>0.26997701999999996</v>
      </c>
      <c r="AD56" s="33">
        <v>0.77375615999999903</v>
      </c>
      <c r="AE56" s="33">
        <v>0.7103294</v>
      </c>
    </row>
    <row r="57" spans="1:31">
      <c r="A57" s="29" t="s">
        <v>132</v>
      </c>
      <c r="B57" s="29" t="s">
        <v>73</v>
      </c>
      <c r="C57" s="33">
        <v>0</v>
      </c>
      <c r="D57" s="33">
        <v>0</v>
      </c>
      <c r="E57" s="33">
        <v>1.2576367999999999E-7</v>
      </c>
      <c r="F57" s="33">
        <v>1.3714663999999902E-7</v>
      </c>
      <c r="G57" s="33">
        <v>1.3512465000000001E-7</v>
      </c>
      <c r="H57" s="33">
        <v>1.3948318E-7</v>
      </c>
      <c r="I57" s="33">
        <v>1.2913877000000002E-7</v>
      </c>
      <c r="J57" s="33">
        <v>1.3042896E-7</v>
      </c>
      <c r="K57" s="33">
        <v>1.2514918E-7</v>
      </c>
      <c r="L57" s="33">
        <v>1.2821514999999998E-7</v>
      </c>
      <c r="M57" s="33">
        <v>1.2786248E-7</v>
      </c>
      <c r="N57" s="33">
        <v>2.7400625000000001E-7</v>
      </c>
      <c r="O57" s="33">
        <v>2.5587409999999997E-7</v>
      </c>
      <c r="P57" s="33">
        <v>2.3929551999999998E-7</v>
      </c>
      <c r="Q57" s="33">
        <v>3.0185916999999998E-7</v>
      </c>
      <c r="R57" s="33">
        <v>2.9041614999999999E-7</v>
      </c>
      <c r="S57" s="33">
        <v>0.68309000000000009</v>
      </c>
      <c r="T57" s="33">
        <v>0.66055449999999993</v>
      </c>
      <c r="U57" s="33">
        <v>0.71764810000000001</v>
      </c>
      <c r="V57" s="33">
        <v>0.64893524000000002</v>
      </c>
      <c r="W57" s="33">
        <v>0.82998729999999998</v>
      </c>
      <c r="X57" s="33">
        <v>0.77249022999999994</v>
      </c>
      <c r="Y57" s="33">
        <v>0.68138160000000003</v>
      </c>
      <c r="Z57" s="33">
        <v>1.4817179999999901</v>
      </c>
      <c r="AA57" s="33">
        <v>1.4637263</v>
      </c>
      <c r="AB57" s="33">
        <v>1.3705396000000001</v>
      </c>
      <c r="AC57" s="33">
        <v>1.3499874000000001</v>
      </c>
      <c r="AD57" s="33">
        <v>2.0036901</v>
      </c>
      <c r="AE57" s="33">
        <v>1.8498441999999999</v>
      </c>
    </row>
    <row r="58" spans="1:31">
      <c r="A58" s="29" t="s">
        <v>132</v>
      </c>
      <c r="B58" s="29" t="s">
        <v>56</v>
      </c>
      <c r="C58" s="33">
        <v>5.53889139999999E-2</v>
      </c>
      <c r="D58" s="33">
        <v>8.9116578000000002E-2</v>
      </c>
      <c r="E58" s="33">
        <v>0.12036875399999999</v>
      </c>
      <c r="F58" s="33">
        <v>0.19436667099999988</v>
      </c>
      <c r="G58" s="33">
        <v>0.27704266999999999</v>
      </c>
      <c r="H58" s="33">
        <v>0.36603560199999985</v>
      </c>
      <c r="I58" s="33">
        <v>0.42823626799999898</v>
      </c>
      <c r="J58" s="33">
        <v>0.502364373999999</v>
      </c>
      <c r="K58" s="33">
        <v>0.60285094499999992</v>
      </c>
      <c r="L58" s="33">
        <v>0.70509213000000004</v>
      </c>
      <c r="M58" s="33">
        <v>0.85121369000000002</v>
      </c>
      <c r="N58" s="33">
        <v>0.990491439999999</v>
      </c>
      <c r="O58" s="33">
        <v>1.0864611799999999</v>
      </c>
      <c r="P58" s="33">
        <v>1.0926834599999991</v>
      </c>
      <c r="Q58" s="33">
        <v>1.21775473</v>
      </c>
      <c r="R58" s="33">
        <v>1.2634348</v>
      </c>
      <c r="S58" s="33">
        <v>1.2106811699999989</v>
      </c>
      <c r="T58" s="33">
        <v>1.2370215399999989</v>
      </c>
      <c r="U58" s="33">
        <v>1.2141005</v>
      </c>
      <c r="V58" s="33">
        <v>1.2043484</v>
      </c>
      <c r="W58" s="33">
        <v>1.1620372999999999</v>
      </c>
      <c r="X58" s="33">
        <v>1.1693723499999991</v>
      </c>
      <c r="Y58" s="33">
        <v>1.12203158</v>
      </c>
      <c r="Z58" s="33">
        <v>1.2192403599999999</v>
      </c>
      <c r="AA58" s="33">
        <v>1.1648586500000002</v>
      </c>
      <c r="AB58" s="33">
        <v>1.12853625</v>
      </c>
      <c r="AC58" s="33">
        <v>1.1265258499999999</v>
      </c>
      <c r="AD58" s="33">
        <v>1.0324162299999999</v>
      </c>
      <c r="AE58" s="33">
        <v>0.90339527999999991</v>
      </c>
    </row>
    <row r="59" spans="1:31">
      <c r="A59" s="34" t="s">
        <v>138</v>
      </c>
      <c r="B59" s="34"/>
      <c r="C59" s="35">
        <v>164885.72496248671</v>
      </c>
      <c r="D59" s="35">
        <v>158383.95878059565</v>
      </c>
      <c r="E59" s="35">
        <v>146516.59532932853</v>
      </c>
      <c r="F59" s="35">
        <v>123294.47165438642</v>
      </c>
      <c r="G59" s="35">
        <v>121548.7485956793</v>
      </c>
      <c r="H59" s="35">
        <v>113490.20453434506</v>
      </c>
      <c r="I59" s="35">
        <v>107815.938383756</v>
      </c>
      <c r="J59" s="35">
        <v>103409.7810876632</v>
      </c>
      <c r="K59" s="35">
        <v>94544.675537928342</v>
      </c>
      <c r="L59" s="35">
        <v>87763.665369963637</v>
      </c>
      <c r="M59" s="35">
        <v>84731.128765100235</v>
      </c>
      <c r="N59" s="35">
        <v>76926.879437118245</v>
      </c>
      <c r="O59" s="35">
        <v>76569.015026091482</v>
      </c>
      <c r="P59" s="35">
        <v>73014.691413000503</v>
      </c>
      <c r="Q59" s="35">
        <v>71062.265052555987</v>
      </c>
      <c r="R59" s="35">
        <v>65412.556768550414</v>
      </c>
      <c r="S59" s="35">
        <v>60217.778662277153</v>
      </c>
      <c r="T59" s="35">
        <v>56140.973815693782</v>
      </c>
      <c r="U59" s="35">
        <v>47789.052181671512</v>
      </c>
      <c r="V59" s="35">
        <v>47716.583610964597</v>
      </c>
      <c r="W59" s="35">
        <v>46781.299497207459</v>
      </c>
      <c r="X59" s="35">
        <v>44795.267211636907</v>
      </c>
      <c r="Y59" s="35">
        <v>40986.249813438189</v>
      </c>
      <c r="Z59" s="35">
        <v>38506.829023799663</v>
      </c>
      <c r="AA59" s="35">
        <v>32803.72554552924</v>
      </c>
      <c r="AB59" s="35">
        <v>33058.320602945401</v>
      </c>
      <c r="AC59" s="35">
        <v>22917.933490963129</v>
      </c>
      <c r="AD59" s="35">
        <v>8652.6270815387888</v>
      </c>
      <c r="AE59" s="35">
        <v>7411.9571763971107</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7746.5070691135898</v>
      </c>
      <c r="D64" s="33">
        <v>7360.8047655855207</v>
      </c>
      <c r="E64" s="33">
        <v>3627.0248813635958</v>
      </c>
      <c r="F64" s="33">
        <v>2729.6995767532399</v>
      </c>
      <c r="G64" s="33">
        <v>2579.8072743938901</v>
      </c>
      <c r="H64" s="33">
        <v>2465.9438704050499</v>
      </c>
      <c r="I64" s="33">
        <v>2347.7488682595495</v>
      </c>
      <c r="J64" s="33">
        <v>2255.5992727715102</v>
      </c>
      <c r="K64" s="33">
        <v>2139.8588693191959</v>
      </c>
      <c r="L64" s="33">
        <v>2041.1136681835701</v>
      </c>
      <c r="M64" s="33">
        <v>1941.4154672677398</v>
      </c>
      <c r="N64" s="33">
        <v>3773.91161944639</v>
      </c>
      <c r="O64" s="33">
        <v>3440.2551141052841</v>
      </c>
      <c r="P64" s="33">
        <v>4288.6501101422755</v>
      </c>
      <c r="Q64" s="33">
        <v>2639.7473091183656</v>
      </c>
      <c r="R64" s="33">
        <v>2937.12030495708</v>
      </c>
      <c r="S64" s="33">
        <v>1.8947764999999999E-4</v>
      </c>
      <c r="T64" s="33">
        <v>1.8198097999999998E-4</v>
      </c>
      <c r="U64" s="33">
        <v>1.9187792999999999E-4</v>
      </c>
      <c r="V64" s="33">
        <v>1.7953433E-4</v>
      </c>
      <c r="W64" s="33">
        <v>2.4787733000000001E-4</v>
      </c>
      <c r="X64" s="33">
        <v>2.43680099999999E-4</v>
      </c>
      <c r="Y64" s="33">
        <v>2.4046692000000001E-4</v>
      </c>
      <c r="Z64" s="33">
        <v>2.1381208E-4</v>
      </c>
      <c r="AA64" s="33">
        <v>2.1287117999999999E-4</v>
      </c>
      <c r="AB64" s="33">
        <v>2.0681550000000001E-4</v>
      </c>
      <c r="AC64" s="33">
        <v>1.9821912E-4</v>
      </c>
      <c r="AD64" s="33">
        <v>2.7338317000000001E-4</v>
      </c>
      <c r="AE64" s="33">
        <v>2.5318846000000001E-4</v>
      </c>
    </row>
    <row r="65" spans="1:31">
      <c r="A65" s="29" t="s">
        <v>133</v>
      </c>
      <c r="B65" s="29" t="s">
        <v>32</v>
      </c>
      <c r="C65" s="33">
        <v>1441.5201000000002</v>
      </c>
      <c r="D65" s="33">
        <v>1415.1661999999999</v>
      </c>
      <c r="E65" s="33">
        <v>1299.4584</v>
      </c>
      <c r="F65" s="33">
        <v>158.08738</v>
      </c>
      <c r="G65" s="33">
        <v>148.89788000000001</v>
      </c>
      <c r="H65" s="33">
        <v>141.78647000000001</v>
      </c>
      <c r="I65" s="33">
        <v>134.52117000000001</v>
      </c>
      <c r="J65" s="33">
        <v>130.03164000000001</v>
      </c>
      <c r="K65" s="33">
        <v>122.78509</v>
      </c>
      <c r="L65" s="33">
        <v>117.3083</v>
      </c>
      <c r="M65" s="33">
        <v>111.44753999999999</v>
      </c>
      <c r="N65" s="33">
        <v>228.15303</v>
      </c>
      <c r="O65" s="33">
        <v>144.57056</v>
      </c>
      <c r="P65" s="33">
        <v>302.63261999999997</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490.10354511548991</v>
      </c>
      <c r="D66" s="33">
        <v>249.69421227615899</v>
      </c>
      <c r="E66" s="33">
        <v>925.71035112957702</v>
      </c>
      <c r="F66" s="33">
        <v>125.47127867674452</v>
      </c>
      <c r="G66" s="33">
        <v>68.092754195899005</v>
      </c>
      <c r="H66" s="33">
        <v>142.7163037868815</v>
      </c>
      <c r="I66" s="33">
        <v>60.149326682230992</v>
      </c>
      <c r="J66" s="33">
        <v>129.288046362226</v>
      </c>
      <c r="K66" s="33">
        <v>10.471924205087999</v>
      </c>
      <c r="L66" s="33">
        <v>36.603391604011996</v>
      </c>
      <c r="M66" s="33">
        <v>16.588812820243497</v>
      </c>
      <c r="N66" s="33">
        <v>1124.550249313397</v>
      </c>
      <c r="O66" s="33">
        <v>819.69450464004285</v>
      </c>
      <c r="P66" s="33">
        <v>1848.6852427660062</v>
      </c>
      <c r="Q66" s="33">
        <v>1038.9626792300489</v>
      </c>
      <c r="R66" s="33">
        <v>1055.3428012180998</v>
      </c>
      <c r="S66" s="33">
        <v>3143.1427380172122</v>
      </c>
      <c r="T66" s="33">
        <v>3479.1565493098615</v>
      </c>
      <c r="U66" s="33">
        <v>3859.9400098845904</v>
      </c>
      <c r="V66" s="33">
        <v>3421.2145972489388</v>
      </c>
      <c r="W66" s="33">
        <v>3408.7069976239304</v>
      </c>
      <c r="X66" s="33">
        <v>4017.9290986849041</v>
      </c>
      <c r="Y66" s="33">
        <v>4445.2836836517818</v>
      </c>
      <c r="Z66" s="33">
        <v>658.22599586139006</v>
      </c>
      <c r="AA66" s="33">
        <v>712.75765989524996</v>
      </c>
      <c r="AB66" s="33">
        <v>660.44998574088004</v>
      </c>
      <c r="AC66" s="33">
        <v>893.51713363217004</v>
      </c>
      <c r="AD66" s="33">
        <v>1169.4771507948699</v>
      </c>
      <c r="AE66" s="33">
        <v>1115.462589349522</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15791.335522678562</v>
      </c>
      <c r="D68" s="33">
        <v>17054.71998251112</v>
      </c>
      <c r="E68" s="33">
        <v>14417.85360284331</v>
      </c>
      <c r="F68" s="33">
        <v>15248.318382906555</v>
      </c>
      <c r="G68" s="33">
        <v>14228.335682727831</v>
      </c>
      <c r="H68" s="33">
        <v>14964.09388287215</v>
      </c>
      <c r="I68" s="33">
        <v>14256.587452930979</v>
      </c>
      <c r="J68" s="33">
        <v>12721.407633281256</v>
      </c>
      <c r="K68" s="33">
        <v>11376.016463153186</v>
      </c>
      <c r="L68" s="33">
        <v>10458.458563058777</v>
      </c>
      <c r="M68" s="33">
        <v>10518.475573117703</v>
      </c>
      <c r="N68" s="33">
        <v>8903.5954041972036</v>
      </c>
      <c r="O68" s="33">
        <v>8247.6677077114273</v>
      </c>
      <c r="P68" s="33">
        <v>7537.7269782347676</v>
      </c>
      <c r="Q68" s="33">
        <v>6956.2160161665151</v>
      </c>
      <c r="R68" s="33">
        <v>5921.0434962492072</v>
      </c>
      <c r="S68" s="33">
        <v>5100.7606285481324</v>
      </c>
      <c r="T68" s="33">
        <v>4545.8573886868717</v>
      </c>
      <c r="U68" s="33">
        <v>3407.8354759052295</v>
      </c>
      <c r="V68" s="33">
        <v>3256.2976450874189</v>
      </c>
      <c r="W68" s="33">
        <v>2949.570392575155</v>
      </c>
      <c r="X68" s="33">
        <v>2731.9028329970615</v>
      </c>
      <c r="Y68" s="33">
        <v>1855.3962128655219</v>
      </c>
      <c r="Z68" s="33">
        <v>2068.6810098124306</v>
      </c>
      <c r="AA68" s="33">
        <v>1246.5529466608559</v>
      </c>
      <c r="AB68" s="33">
        <v>978.88088150839133</v>
      </c>
      <c r="AC68" s="33">
        <v>996.02979576232315</v>
      </c>
      <c r="AD68" s="33">
        <v>852.69476664511342</v>
      </c>
      <c r="AE68" s="33">
        <v>660.64600666067327</v>
      </c>
    </row>
    <row r="69" spans="1:31">
      <c r="A69" s="29" t="s">
        <v>133</v>
      </c>
      <c r="B69" s="29" t="s">
        <v>68</v>
      </c>
      <c r="C69" s="33">
        <v>0.88215906774063801</v>
      </c>
      <c r="D69" s="33">
        <v>0.98030590854043309</v>
      </c>
      <c r="E69" s="33">
        <v>0.94406384437491497</v>
      </c>
      <c r="F69" s="33">
        <v>0.86504922886904179</v>
      </c>
      <c r="G69" s="33">
        <v>0.8046908047973701</v>
      </c>
      <c r="H69" s="33">
        <v>0.78614717491579877</v>
      </c>
      <c r="I69" s="33">
        <v>0.7734244161686411</v>
      </c>
      <c r="J69" s="33">
        <v>0.70164400942645988</v>
      </c>
      <c r="K69" s="33">
        <v>0.69788893122456896</v>
      </c>
      <c r="L69" s="33">
        <v>0.67174620980548605</v>
      </c>
      <c r="M69" s="33">
        <v>0.64396646085603482</v>
      </c>
      <c r="N69" s="33">
        <v>0.62413587992812603</v>
      </c>
      <c r="O69" s="33">
        <v>0.56710385970088995</v>
      </c>
      <c r="P69" s="33">
        <v>0.52771762743317985</v>
      </c>
      <c r="Q69" s="33">
        <v>0.51626564017034016</v>
      </c>
      <c r="R69" s="33">
        <v>0.50630768640666901</v>
      </c>
      <c r="S69" s="33">
        <v>0.45989643389060991</v>
      </c>
      <c r="T69" s="33">
        <v>0.45769885591521992</v>
      </c>
      <c r="U69" s="33">
        <v>0.44099158042138897</v>
      </c>
      <c r="V69" s="33">
        <v>1.6614197247260398</v>
      </c>
      <c r="W69" s="33">
        <v>2.0236625914710591</v>
      </c>
      <c r="X69" s="33">
        <v>2.9226421623278296</v>
      </c>
      <c r="Y69" s="33">
        <v>4.4649907322708193</v>
      </c>
      <c r="Z69" s="33">
        <v>4.3194246447829494</v>
      </c>
      <c r="AA69" s="33">
        <v>5.1560058560534996</v>
      </c>
      <c r="AB69" s="33">
        <v>4.32490534000347</v>
      </c>
      <c r="AC69" s="33">
        <v>3.9215632039650159</v>
      </c>
      <c r="AD69" s="33">
        <v>3.98677721163466</v>
      </c>
      <c r="AE69" s="33">
        <v>4.1469906971075101</v>
      </c>
    </row>
    <row r="70" spans="1:31">
      <c r="A70" s="29" t="s">
        <v>133</v>
      </c>
      <c r="B70" s="29" t="s">
        <v>36</v>
      </c>
      <c r="C70" s="33">
        <v>9.6445420075729899E-2</v>
      </c>
      <c r="D70" s="33">
        <v>9.4572249625329882E-2</v>
      </c>
      <c r="E70" s="33">
        <v>9.542342744825992E-2</v>
      </c>
      <c r="F70" s="33">
        <v>9.7246496221240014E-2</v>
      </c>
      <c r="G70" s="33">
        <v>9.1598988039223894E-2</v>
      </c>
      <c r="H70" s="33">
        <v>8.8835281129474003E-2</v>
      </c>
      <c r="I70" s="33">
        <v>7.8125975926150004E-2</v>
      </c>
      <c r="J70" s="33">
        <v>7.2131758079919894E-2</v>
      </c>
      <c r="K70" s="33">
        <v>6.0403610997100003E-2</v>
      </c>
      <c r="L70" s="33">
        <v>5.7020027247150003E-2</v>
      </c>
      <c r="M70" s="33">
        <v>5.3151827331649901E-2</v>
      </c>
      <c r="N70" s="33">
        <v>5.156679177055E-2</v>
      </c>
      <c r="O70" s="33">
        <v>4.9675159915199996E-2</v>
      </c>
      <c r="P70" s="33">
        <v>3.4558624168800005E-2</v>
      </c>
      <c r="Q70" s="33">
        <v>3.5250443101040002E-2</v>
      </c>
      <c r="R70" s="33">
        <v>3.4461789763939897E-2</v>
      </c>
      <c r="S70" s="33">
        <v>3.1167388472300002E-2</v>
      </c>
      <c r="T70" s="33">
        <v>2.9508752172300003E-2</v>
      </c>
      <c r="U70" s="33">
        <v>0.38024502300000002</v>
      </c>
      <c r="V70" s="33">
        <v>0.34736118299999996</v>
      </c>
      <c r="W70" s="33">
        <v>0.75593416700000005</v>
      </c>
      <c r="X70" s="33">
        <v>0.71880610200000006</v>
      </c>
      <c r="Y70" s="33">
        <v>0.672238322</v>
      </c>
      <c r="Z70" s="33">
        <v>0.66695113900000003</v>
      </c>
      <c r="AA70" s="33">
        <v>0.64632484899999998</v>
      </c>
      <c r="AB70" s="33">
        <v>0.59988562700000003</v>
      </c>
      <c r="AC70" s="33">
        <v>0.56759312699999998</v>
      </c>
      <c r="AD70" s="33">
        <v>0.52947520299999995</v>
      </c>
      <c r="AE70" s="33">
        <v>0.48147992099999903</v>
      </c>
    </row>
    <row r="71" spans="1:31">
      <c r="A71" s="29" t="s">
        <v>133</v>
      </c>
      <c r="B71" s="29" t="s">
        <v>73</v>
      </c>
      <c r="C71" s="33">
        <v>0</v>
      </c>
      <c r="D71" s="33">
        <v>0</v>
      </c>
      <c r="E71" s="33">
        <v>9.7790970000000002E-8</v>
      </c>
      <c r="F71" s="33">
        <v>9.0865739999999998E-8</v>
      </c>
      <c r="G71" s="33">
        <v>8.6072450000000009E-8</v>
      </c>
      <c r="H71" s="33">
        <v>8.561304E-8</v>
      </c>
      <c r="I71" s="33">
        <v>8.2134990000000004E-8</v>
      </c>
      <c r="J71" s="33">
        <v>8.29146699999999E-8</v>
      </c>
      <c r="K71" s="33">
        <v>8.1256769999999997E-8</v>
      </c>
      <c r="L71" s="33">
        <v>8.2563639999999896E-8</v>
      </c>
      <c r="M71" s="33">
        <v>8.2528680000000001E-8</v>
      </c>
      <c r="N71" s="33">
        <v>1.13957074E-7</v>
      </c>
      <c r="O71" s="33">
        <v>1.08137065E-7</v>
      </c>
      <c r="P71" s="33">
        <v>1.0206142E-7</v>
      </c>
      <c r="Q71" s="33">
        <v>1.3923725000000002E-7</v>
      </c>
      <c r="R71" s="33">
        <v>1.3876439999999998E-7</v>
      </c>
      <c r="S71" s="33">
        <v>1.86434769999999E-7</v>
      </c>
      <c r="T71" s="33">
        <v>1.78689339999999E-7</v>
      </c>
      <c r="U71" s="33">
        <v>1.7025808999999899E-7</v>
      </c>
      <c r="V71" s="33">
        <v>1.6282083000000002E-7</v>
      </c>
      <c r="W71" s="33">
        <v>1.8258707000000001E-7</v>
      </c>
      <c r="X71" s="33">
        <v>1.7250741E-7</v>
      </c>
      <c r="Y71" s="33">
        <v>1.6407439999999901E-7</v>
      </c>
      <c r="Z71" s="33">
        <v>2.1828711999999999E-7</v>
      </c>
      <c r="AA71" s="33">
        <v>2.0737264999999999E-7</v>
      </c>
      <c r="AB71" s="33">
        <v>1.9590203000000001E-7</v>
      </c>
      <c r="AC71" s="33">
        <v>1.8851310000000001E-7</v>
      </c>
      <c r="AD71" s="33">
        <v>1.8001756999999901E-7</v>
      </c>
      <c r="AE71" s="33">
        <v>1.7317626000000001E-7</v>
      </c>
    </row>
    <row r="72" spans="1:31">
      <c r="A72" s="29" t="s">
        <v>133</v>
      </c>
      <c r="B72" s="29" t="s">
        <v>56</v>
      </c>
      <c r="C72" s="33">
        <v>5.7927232800000006E-2</v>
      </c>
      <c r="D72" s="33">
        <v>0.100550663</v>
      </c>
      <c r="E72" s="33">
        <v>0.12859847399999999</v>
      </c>
      <c r="F72" s="33">
        <v>0.15574650199999998</v>
      </c>
      <c r="G72" s="33">
        <v>0.1858288686</v>
      </c>
      <c r="H72" s="33">
        <v>0.21478386199999999</v>
      </c>
      <c r="I72" s="33">
        <v>0.23173637400000002</v>
      </c>
      <c r="J72" s="33">
        <v>0.26058057699999998</v>
      </c>
      <c r="K72" s="33">
        <v>0.27057233800000002</v>
      </c>
      <c r="L72" s="33">
        <v>0.30310641799999899</v>
      </c>
      <c r="M72" s="33">
        <v>0.35574386200000002</v>
      </c>
      <c r="N72" s="33">
        <v>0.37952001499999999</v>
      </c>
      <c r="O72" s="33">
        <v>0.39714392199999998</v>
      </c>
      <c r="P72" s="33">
        <v>0.38651548600000002</v>
      </c>
      <c r="Q72" s="33">
        <v>0.43596461999999991</v>
      </c>
      <c r="R72" s="33">
        <v>0.43589815699999901</v>
      </c>
      <c r="S72" s="33">
        <v>0.42993131000000001</v>
      </c>
      <c r="T72" s="33">
        <v>0.42011189000000004</v>
      </c>
      <c r="U72" s="33">
        <v>0.37787440000000005</v>
      </c>
      <c r="V72" s="33">
        <v>0.35290630999999989</v>
      </c>
      <c r="W72" s="33">
        <v>0.32087911599999996</v>
      </c>
      <c r="X72" s="33">
        <v>0.32814077599999997</v>
      </c>
      <c r="Y72" s="33">
        <v>0.31712139399999995</v>
      </c>
      <c r="Z72" s="33">
        <v>0.33835038399999989</v>
      </c>
      <c r="AA72" s="33">
        <v>0.32683670799999998</v>
      </c>
      <c r="AB72" s="33">
        <v>0.31229826000000005</v>
      </c>
      <c r="AC72" s="33">
        <v>0.30134128999999998</v>
      </c>
      <c r="AD72" s="33">
        <v>0.29392673499999999</v>
      </c>
      <c r="AE72" s="33">
        <v>0.24904356000000002</v>
      </c>
    </row>
    <row r="73" spans="1:31">
      <c r="A73" s="34" t="s">
        <v>138</v>
      </c>
      <c r="B73" s="34"/>
      <c r="C73" s="35">
        <v>25470.348395975379</v>
      </c>
      <c r="D73" s="35">
        <v>26081.365466281339</v>
      </c>
      <c r="E73" s="35">
        <v>20270.991299180856</v>
      </c>
      <c r="F73" s="35">
        <v>18262.441667565407</v>
      </c>
      <c r="G73" s="35">
        <v>17025.938282122417</v>
      </c>
      <c r="H73" s="35">
        <v>17715.326674238997</v>
      </c>
      <c r="I73" s="35">
        <v>16799.780242288929</v>
      </c>
      <c r="J73" s="35">
        <v>15237.028236424419</v>
      </c>
      <c r="K73" s="35">
        <v>13649.830235608695</v>
      </c>
      <c r="L73" s="35">
        <v>12654.155669056165</v>
      </c>
      <c r="M73" s="35">
        <v>12588.571359666541</v>
      </c>
      <c r="N73" s="35">
        <v>14030.834438836921</v>
      </c>
      <c r="O73" s="35">
        <v>12652.754990316456</v>
      </c>
      <c r="P73" s="35">
        <v>13978.222668770484</v>
      </c>
      <c r="Q73" s="35">
        <v>10635.442270155099</v>
      </c>
      <c r="R73" s="35">
        <v>9914.0129101107923</v>
      </c>
      <c r="S73" s="35">
        <v>8244.3634524768859</v>
      </c>
      <c r="T73" s="35">
        <v>8025.4718188336292</v>
      </c>
      <c r="U73" s="35">
        <v>7268.2166692481715</v>
      </c>
      <c r="V73" s="35">
        <v>6679.1738415954142</v>
      </c>
      <c r="W73" s="35">
        <v>6360.3013006678866</v>
      </c>
      <c r="X73" s="35">
        <v>6752.7548175243937</v>
      </c>
      <c r="Y73" s="35">
        <v>6305.1451277164952</v>
      </c>
      <c r="Z73" s="35">
        <v>2731.2266441306838</v>
      </c>
      <c r="AA73" s="35">
        <v>1964.4668252833394</v>
      </c>
      <c r="AB73" s="35">
        <v>1643.6559794047746</v>
      </c>
      <c r="AC73" s="35">
        <v>1893.4686908175781</v>
      </c>
      <c r="AD73" s="35">
        <v>2026.1589680347881</v>
      </c>
      <c r="AE73" s="35">
        <v>1780.2558398957626</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6.4215520000000003E-5</v>
      </c>
      <c r="D78" s="33">
        <v>6.0640514000000002E-5</v>
      </c>
      <c r="E78" s="33">
        <v>5.9079322999999897E-5</v>
      </c>
      <c r="F78" s="33">
        <v>5.6401540000000001E-5</v>
      </c>
      <c r="G78" s="33">
        <v>5.3358910000000002E-5</v>
      </c>
      <c r="H78" s="33">
        <v>5.1366819999999999E-5</v>
      </c>
      <c r="I78" s="33">
        <v>5.0922833000000003E-5</v>
      </c>
      <c r="J78" s="33">
        <v>5.045019E-5</v>
      </c>
      <c r="K78" s="33">
        <v>5.0029839999999996E-5</v>
      </c>
      <c r="L78" s="33">
        <v>4.8852550000000004E-5</v>
      </c>
      <c r="M78" s="33">
        <v>4.6607160000000001E-5</v>
      </c>
      <c r="N78" s="33">
        <v>4.6619049999999999E-5</v>
      </c>
      <c r="O78" s="33">
        <v>4.5468744000000001E-5</v>
      </c>
      <c r="P78" s="33">
        <v>4.4683515999999997E-5</v>
      </c>
      <c r="Q78" s="33">
        <v>4.4326211999999995E-5</v>
      </c>
      <c r="R78" s="33">
        <v>4.3824725000000002E-5</v>
      </c>
      <c r="S78" s="33">
        <v>4.3787601999999999E-5</v>
      </c>
      <c r="T78" s="33">
        <v>4.3566275000000002E-5</v>
      </c>
      <c r="U78" s="33">
        <v>4.5468617E-5</v>
      </c>
      <c r="V78" s="33">
        <v>4.3691735999999897E-5</v>
      </c>
      <c r="W78" s="33">
        <v>4.5085840000000004E-5</v>
      </c>
      <c r="X78" s="33">
        <v>4.3611395999999996E-5</v>
      </c>
      <c r="Y78" s="33">
        <v>4.3511630000000001E-5</v>
      </c>
      <c r="Z78" s="33">
        <v>4.3293454000000002E-5</v>
      </c>
      <c r="AA78" s="33">
        <v>4.3127984000000001E-5</v>
      </c>
      <c r="AB78" s="33">
        <v>4.323217E-5</v>
      </c>
      <c r="AC78" s="33">
        <v>4.3309010000000002E-5</v>
      </c>
      <c r="AD78" s="33">
        <v>4.3776990000000004E-5</v>
      </c>
      <c r="AE78" s="33">
        <v>4.3038643999999999E-5</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8.095749199999999E-5</v>
      </c>
      <c r="D80" s="33">
        <v>7.5099904999999996E-5</v>
      </c>
      <c r="E80" s="33">
        <v>7.5057833999999984E-5</v>
      </c>
      <c r="F80" s="33">
        <v>7.319149699999999E-5</v>
      </c>
      <c r="G80" s="33">
        <v>6.784275799999989E-5</v>
      </c>
      <c r="H80" s="33">
        <v>6.8410998000000001E-5</v>
      </c>
      <c r="I80" s="33">
        <v>6.7742215999999994E-5</v>
      </c>
      <c r="J80" s="33">
        <v>6.7372231999999891E-5</v>
      </c>
      <c r="K80" s="33">
        <v>6.7494889999999901E-5</v>
      </c>
      <c r="L80" s="33">
        <v>6.6048489E-5</v>
      </c>
      <c r="M80" s="33">
        <v>6.2110063699999797E-5</v>
      </c>
      <c r="N80" s="33">
        <v>0.76469397140200002</v>
      </c>
      <c r="O80" s="33">
        <v>6.0948248999999988E-5</v>
      </c>
      <c r="P80" s="33">
        <v>6.0158799999999902E-5</v>
      </c>
      <c r="Q80" s="33">
        <v>5.9573519499999998E-5</v>
      </c>
      <c r="R80" s="33">
        <v>5.8589342E-5</v>
      </c>
      <c r="S80" s="33">
        <v>5.9313756400000001E-5</v>
      </c>
      <c r="T80" s="33">
        <v>5.7588579499999905E-5</v>
      </c>
      <c r="U80" s="33">
        <v>5.8154923000000004E-5</v>
      </c>
      <c r="V80" s="33">
        <v>3.8288916000000002E-5</v>
      </c>
      <c r="W80" s="33">
        <v>0.21857959173499997</v>
      </c>
      <c r="X80" s="33">
        <v>3.8324641000000001E-5</v>
      </c>
      <c r="Y80" s="33">
        <v>3.8107099299999904E-5</v>
      </c>
      <c r="Z80" s="33">
        <v>3.8303804899999999E-5</v>
      </c>
      <c r="AA80" s="33">
        <v>3.7278842499999999E-5</v>
      </c>
      <c r="AB80" s="33">
        <v>3.8199563499999983E-5</v>
      </c>
      <c r="AC80" s="33">
        <v>3.8050074300000001E-5</v>
      </c>
      <c r="AD80" s="33">
        <v>0.67278960956400002</v>
      </c>
      <c r="AE80" s="33">
        <v>3.7482795799999999E-5</v>
      </c>
    </row>
    <row r="81" spans="1:31">
      <c r="A81" s="29" t="s">
        <v>134</v>
      </c>
      <c r="B81" s="29" t="s">
        <v>65</v>
      </c>
      <c r="C81" s="33">
        <v>52387.3272</v>
      </c>
      <c r="D81" s="33">
        <v>51807.334600000002</v>
      </c>
      <c r="E81" s="33">
        <v>51651.084299999995</v>
      </c>
      <c r="F81" s="33">
        <v>56429.952499999999</v>
      </c>
      <c r="G81" s="33">
        <v>57529.280900000005</v>
      </c>
      <c r="H81" s="33">
        <v>49241.788599999993</v>
      </c>
      <c r="I81" s="33">
        <v>48480.993200000004</v>
      </c>
      <c r="J81" s="33">
        <v>46714.964499999995</v>
      </c>
      <c r="K81" s="33">
        <v>40123.063900000008</v>
      </c>
      <c r="L81" s="33">
        <v>36399.145859999997</v>
      </c>
      <c r="M81" s="33">
        <v>32086.720160000004</v>
      </c>
      <c r="N81" s="33">
        <v>30972.354950000001</v>
      </c>
      <c r="O81" s="33">
        <v>28203.133079999996</v>
      </c>
      <c r="P81" s="33">
        <v>24370.640374629998</v>
      </c>
      <c r="Q81" s="33">
        <v>21525.711303400003</v>
      </c>
      <c r="R81" s="33">
        <v>18588.529606299995</v>
      </c>
      <c r="S81" s="33">
        <v>18859.264664999999</v>
      </c>
      <c r="T81" s="33">
        <v>17448.2409357</v>
      </c>
      <c r="U81" s="33">
        <v>16756.766910400005</v>
      </c>
      <c r="V81" s="33">
        <v>13914.693807600002</v>
      </c>
      <c r="W81" s="33">
        <v>14649.279977</v>
      </c>
      <c r="X81" s="33">
        <v>13533.945772999999</v>
      </c>
      <c r="Y81" s="33">
        <v>11887.912786999999</v>
      </c>
      <c r="Z81" s="33">
        <v>11412.0270747</v>
      </c>
      <c r="AA81" s="33">
        <v>10066.695392800002</v>
      </c>
      <c r="AB81" s="33">
        <v>10551.738790400001</v>
      </c>
      <c r="AC81" s="33">
        <v>9699.7321988000003</v>
      </c>
      <c r="AD81" s="33">
        <v>9623.5160780000024</v>
      </c>
      <c r="AE81" s="33">
        <v>8044.1406925000001</v>
      </c>
    </row>
    <row r="82" spans="1:31">
      <c r="A82" s="29" t="s">
        <v>134</v>
      </c>
      <c r="B82" s="29" t="s">
        <v>69</v>
      </c>
      <c r="C82" s="33">
        <v>3344.9435623399431</v>
      </c>
      <c r="D82" s="33">
        <v>3864.5274022344347</v>
      </c>
      <c r="E82" s="33">
        <v>3333.0094447614492</v>
      </c>
      <c r="F82" s="33">
        <v>3208.7991697034608</v>
      </c>
      <c r="G82" s="33">
        <v>3266.2721377591188</v>
      </c>
      <c r="H82" s="33">
        <v>3179.2274848941934</v>
      </c>
      <c r="I82" s="33">
        <v>3121.052223541551</v>
      </c>
      <c r="J82" s="33">
        <v>2530.2798734406119</v>
      </c>
      <c r="K82" s="33">
        <v>2402.1172831563617</v>
      </c>
      <c r="L82" s="33">
        <v>2053.5022148080448</v>
      </c>
      <c r="M82" s="33">
        <v>2322.6020193208578</v>
      </c>
      <c r="N82" s="33">
        <v>1934.9489502568288</v>
      </c>
      <c r="O82" s="33">
        <v>1762.4547671031314</v>
      </c>
      <c r="P82" s="33">
        <v>1588.5927025003075</v>
      </c>
      <c r="Q82" s="33">
        <v>1347.8957793446175</v>
      </c>
      <c r="R82" s="33">
        <v>1225.2269964777793</v>
      </c>
      <c r="S82" s="33">
        <v>832.50602867706891</v>
      </c>
      <c r="T82" s="33">
        <v>810.63813219934411</v>
      </c>
      <c r="U82" s="33">
        <v>629.33804993292324</v>
      </c>
      <c r="V82" s="33">
        <v>610.80313890166963</v>
      </c>
      <c r="W82" s="33">
        <v>583.4126935710168</v>
      </c>
      <c r="X82" s="33">
        <v>540.47541093010955</v>
      </c>
      <c r="Y82" s="33">
        <v>475.75451129827042</v>
      </c>
      <c r="Z82" s="33">
        <v>399.78523454039288</v>
      </c>
      <c r="AA82" s="33">
        <v>394.00494516681192</v>
      </c>
      <c r="AB82" s="33">
        <v>304.35011015328541</v>
      </c>
      <c r="AC82" s="33">
        <v>319.26451021079311</v>
      </c>
      <c r="AD82" s="33">
        <v>275.5179643853067</v>
      </c>
      <c r="AE82" s="33">
        <v>256.60103416977671</v>
      </c>
    </row>
    <row r="83" spans="1:31">
      <c r="A83" s="29" t="s">
        <v>134</v>
      </c>
      <c r="B83" s="29" t="s">
        <v>68</v>
      </c>
      <c r="C83" s="33">
        <v>3.6458509999999998E-8</v>
      </c>
      <c r="D83" s="33">
        <v>4.9772202999999999E-8</v>
      </c>
      <c r="E83" s="33">
        <v>7.6729319999999995E-8</v>
      </c>
      <c r="F83" s="33">
        <v>8.6810699999999993E-8</v>
      </c>
      <c r="G83" s="33">
        <v>6.9756279999999989E-8</v>
      </c>
      <c r="H83" s="33">
        <v>8.0728230000000007E-8</v>
      </c>
      <c r="I83" s="33">
        <v>9.035621999999989E-8</v>
      </c>
      <c r="J83" s="33">
        <v>9.4546353999999992E-8</v>
      </c>
      <c r="K83" s="33">
        <v>1.2389000999999999E-7</v>
      </c>
      <c r="L83" s="33">
        <v>1.6125841999999901E-7</v>
      </c>
      <c r="M83" s="33">
        <v>1.8741695000000002E-7</v>
      </c>
      <c r="N83" s="33">
        <v>1.8432952000000002E-7</v>
      </c>
      <c r="O83" s="33">
        <v>1.8064464999999999E-7</v>
      </c>
      <c r="P83" s="33">
        <v>1.4926273E-7</v>
      </c>
      <c r="Q83" s="33">
        <v>1.5445285E-7</v>
      </c>
      <c r="R83" s="33">
        <v>1.4393187E-7</v>
      </c>
      <c r="S83" s="33">
        <v>1.7224231999999998E-7</v>
      </c>
      <c r="T83" s="33">
        <v>2.0261290999999998E-7</v>
      </c>
      <c r="U83" s="33">
        <v>2.0492942999999999E-7</v>
      </c>
      <c r="V83" s="33">
        <v>3.0136180000000001E-7</v>
      </c>
      <c r="W83" s="33">
        <v>2.8721429999999997E-7</v>
      </c>
      <c r="X83" s="33">
        <v>2.7376556000000004E-7</v>
      </c>
      <c r="Y83" s="33">
        <v>2.3096497E-7</v>
      </c>
      <c r="Z83" s="33">
        <v>2.3778106000000001E-7</v>
      </c>
      <c r="AA83" s="33">
        <v>2.1595615999999998E-7</v>
      </c>
      <c r="AB83" s="33">
        <v>2.0589524999999999E-7</v>
      </c>
      <c r="AC83" s="33">
        <v>2.0741789999999999E-7</v>
      </c>
      <c r="AD83" s="33">
        <v>1.93800789999999E-7</v>
      </c>
      <c r="AE83" s="33">
        <v>1.7974536999999999E-7</v>
      </c>
    </row>
    <row r="84" spans="1:31">
      <c r="A84" s="29" t="s">
        <v>134</v>
      </c>
      <c r="B84" s="29" t="s">
        <v>36</v>
      </c>
      <c r="C84" s="33">
        <v>1.0128464E-7</v>
      </c>
      <c r="D84" s="33">
        <v>1.0036058999999999E-7</v>
      </c>
      <c r="E84" s="33">
        <v>9.4490029999999997E-8</v>
      </c>
      <c r="F84" s="33">
        <v>9.0572604999999996E-8</v>
      </c>
      <c r="G84" s="33">
        <v>9.3580879999999997E-8</v>
      </c>
      <c r="H84" s="33">
        <v>9.2864479999999998E-8</v>
      </c>
      <c r="I84" s="33">
        <v>9.7808789999999992E-8</v>
      </c>
      <c r="J84" s="33">
        <v>1.0999534E-7</v>
      </c>
      <c r="K84" s="33">
        <v>1.4798651999999999E-7</v>
      </c>
      <c r="L84" s="33">
        <v>1.5126720000000001E-7</v>
      </c>
      <c r="M84" s="33">
        <v>1.6010340000000001E-7</v>
      </c>
      <c r="N84" s="33">
        <v>1.7923351E-7</v>
      </c>
      <c r="O84" s="33">
        <v>1.7200612999999998E-7</v>
      </c>
      <c r="P84" s="33">
        <v>1.7674726E-7</v>
      </c>
      <c r="Q84" s="33">
        <v>1.7938542999999999E-7</v>
      </c>
      <c r="R84" s="33">
        <v>1.8563625000000002E-7</v>
      </c>
      <c r="S84" s="33">
        <v>1.9107721000000001E-7</v>
      </c>
      <c r="T84" s="33">
        <v>1.9077286999999999E-7</v>
      </c>
      <c r="U84" s="33">
        <v>2.4636567000000002E-7</v>
      </c>
      <c r="V84" s="33">
        <v>2.3703381999999999E-7</v>
      </c>
      <c r="W84" s="33">
        <v>2.441977E-7</v>
      </c>
      <c r="X84" s="33">
        <v>2.3393734999999998E-7</v>
      </c>
      <c r="Y84" s="33">
        <v>2.3154821E-7</v>
      </c>
      <c r="Z84" s="33">
        <v>2.283859E-7</v>
      </c>
      <c r="AA84" s="33">
        <v>2.2853972000000002E-7</v>
      </c>
      <c r="AB84" s="33">
        <v>2.356412E-7</v>
      </c>
      <c r="AC84" s="33">
        <v>2.3829527E-7</v>
      </c>
      <c r="AD84" s="33">
        <v>2.6383079999999999E-7</v>
      </c>
      <c r="AE84" s="33">
        <v>2.4898749999999999E-7</v>
      </c>
    </row>
    <row r="85" spans="1:31">
      <c r="A85" s="29" t="s">
        <v>134</v>
      </c>
      <c r="B85" s="29" t="s">
        <v>73</v>
      </c>
      <c r="C85" s="33">
        <v>0</v>
      </c>
      <c r="D85" s="33">
        <v>0</v>
      </c>
      <c r="E85" s="33">
        <v>2.5019342499999998E-7</v>
      </c>
      <c r="F85" s="33">
        <v>2.5120294E-7</v>
      </c>
      <c r="G85" s="33">
        <v>2.8030093000000003E-7</v>
      </c>
      <c r="H85" s="33">
        <v>2.8020316999999999E-7</v>
      </c>
      <c r="I85" s="33">
        <v>2.7919435999999999E-7</v>
      </c>
      <c r="J85" s="33">
        <v>2.8047682000000004E-7</v>
      </c>
      <c r="K85" s="33">
        <v>2.8266919999999999E-7</v>
      </c>
      <c r="L85" s="33">
        <v>2.8544289999999998E-7</v>
      </c>
      <c r="M85" s="33">
        <v>3.1164248000000005E-7</v>
      </c>
      <c r="N85" s="33">
        <v>3.3162242999999997E-7</v>
      </c>
      <c r="O85" s="33">
        <v>3.2060249000000003E-7</v>
      </c>
      <c r="P85" s="33">
        <v>3.1880734999999995E-7</v>
      </c>
      <c r="Q85" s="33">
        <v>3.2415484999999997E-7</v>
      </c>
      <c r="R85" s="33">
        <v>3.2791934999999901E-7</v>
      </c>
      <c r="S85" s="33">
        <v>3.3156819999999903E-7</v>
      </c>
      <c r="T85" s="33">
        <v>3.3077922999999901E-7</v>
      </c>
      <c r="U85" s="33">
        <v>3.9131182999999899E-7</v>
      </c>
      <c r="V85" s="33">
        <v>3.7709619E-7</v>
      </c>
      <c r="W85" s="33">
        <v>3.8235775999999901E-7</v>
      </c>
      <c r="X85" s="33">
        <v>3.6669781000000002E-7</v>
      </c>
      <c r="Y85" s="33">
        <v>3.5630769999999895E-7</v>
      </c>
      <c r="Z85" s="33">
        <v>3.4797011999999902E-7</v>
      </c>
      <c r="AA85" s="33">
        <v>3.4597040999999902E-7</v>
      </c>
      <c r="AB85" s="33">
        <v>3.46404239999999E-7</v>
      </c>
      <c r="AC85" s="33">
        <v>3.4633794999999899E-7</v>
      </c>
      <c r="AD85" s="33">
        <v>3.6676090000000002E-7</v>
      </c>
      <c r="AE85" s="33">
        <v>3.5512188999999893E-7</v>
      </c>
    </row>
    <row r="86" spans="1:31">
      <c r="A86" s="29" t="s">
        <v>134</v>
      </c>
      <c r="B86" s="29" t="s">
        <v>56</v>
      </c>
      <c r="C86" s="33">
        <v>1.35279618E-3</v>
      </c>
      <c r="D86" s="33">
        <v>3.8606762900000001E-3</v>
      </c>
      <c r="E86" s="33">
        <v>2.37196267E-3</v>
      </c>
      <c r="F86" s="33">
        <v>4.2923272999999982E-3</v>
      </c>
      <c r="G86" s="33">
        <v>6.8971374999999991E-3</v>
      </c>
      <c r="H86" s="33">
        <v>1.0775231869999999E-2</v>
      </c>
      <c r="I86" s="33">
        <v>1.1762661640000002E-2</v>
      </c>
      <c r="J86" s="33">
        <v>1.494346975E-2</v>
      </c>
      <c r="K86" s="33">
        <v>2.1667026700000001E-2</v>
      </c>
      <c r="L86" s="33">
        <v>2.6604026199999999E-2</v>
      </c>
      <c r="M86" s="33">
        <v>4.1707031799999995E-2</v>
      </c>
      <c r="N86" s="33">
        <v>4.8679145600000001E-2</v>
      </c>
      <c r="O86" s="33">
        <v>5.3374826E-2</v>
      </c>
      <c r="P86" s="33">
        <v>6.2518159000000004E-2</v>
      </c>
      <c r="Q86" s="33">
        <v>7.1521102999999892E-2</v>
      </c>
      <c r="R86" s="33">
        <v>8.2515425000000003E-2</v>
      </c>
      <c r="S86" s="33">
        <v>8.0739359000000011E-2</v>
      </c>
      <c r="T86" s="33">
        <v>8.1207690999999999E-2</v>
      </c>
      <c r="U86" s="33">
        <v>8.0545508000000002E-2</v>
      </c>
      <c r="V86" s="33">
        <v>8.5634061999999997E-2</v>
      </c>
      <c r="W86" s="33">
        <v>8.6604261500000002E-2</v>
      </c>
      <c r="X86" s="33">
        <v>8.7286611000000014E-2</v>
      </c>
      <c r="Y86" s="33">
        <v>8.5082023499999909E-2</v>
      </c>
      <c r="Z86" s="33">
        <v>8.2388622999999994E-2</v>
      </c>
      <c r="AA86" s="33">
        <v>8.7729372E-2</v>
      </c>
      <c r="AB86" s="33">
        <v>8.3515918999999994E-2</v>
      </c>
      <c r="AC86" s="33">
        <v>7.8260336999999999E-2</v>
      </c>
      <c r="AD86" s="33">
        <v>7.5065499999999896E-2</v>
      </c>
      <c r="AE86" s="33">
        <v>7.4894107999999904E-2</v>
      </c>
    </row>
    <row r="87" spans="1:31">
      <c r="A87" s="34" t="s">
        <v>138</v>
      </c>
      <c r="B87" s="34"/>
      <c r="C87" s="35">
        <v>55732.270907549413</v>
      </c>
      <c r="D87" s="35">
        <v>55671.862138024626</v>
      </c>
      <c r="E87" s="35">
        <v>54984.093878975327</v>
      </c>
      <c r="F87" s="35">
        <v>59638.751799383303</v>
      </c>
      <c r="G87" s="35">
        <v>60795.55315903054</v>
      </c>
      <c r="H87" s="35">
        <v>52421.016204752734</v>
      </c>
      <c r="I87" s="35">
        <v>51602.045542296953</v>
      </c>
      <c r="J87" s="35">
        <v>49245.244491357567</v>
      </c>
      <c r="K87" s="35">
        <v>42525.181300804987</v>
      </c>
      <c r="L87" s="35">
        <v>38452.648189870342</v>
      </c>
      <c r="M87" s="35">
        <v>34409.3222882255</v>
      </c>
      <c r="N87" s="35">
        <v>32908.068641031612</v>
      </c>
      <c r="O87" s="35">
        <v>29965.587953700764</v>
      </c>
      <c r="P87" s="35">
        <v>25959.233182121883</v>
      </c>
      <c r="Q87" s="35">
        <v>22873.607186798807</v>
      </c>
      <c r="R87" s="35">
        <v>19813.756705335774</v>
      </c>
      <c r="S87" s="35">
        <v>19691.77079695067</v>
      </c>
      <c r="T87" s="35">
        <v>18258.879169256812</v>
      </c>
      <c r="U87" s="35">
        <v>17386.105064161402</v>
      </c>
      <c r="V87" s="35">
        <v>14525.497028783686</v>
      </c>
      <c r="W87" s="35">
        <v>15232.911295535807</v>
      </c>
      <c r="X87" s="35">
        <v>14074.421266139912</v>
      </c>
      <c r="Y87" s="35">
        <v>12363.667380147963</v>
      </c>
      <c r="Z87" s="35">
        <v>11811.812391075433</v>
      </c>
      <c r="AA87" s="35">
        <v>10460.700418589595</v>
      </c>
      <c r="AB87" s="35">
        <v>10856.088982190915</v>
      </c>
      <c r="AC87" s="35">
        <v>10018.996790577296</v>
      </c>
      <c r="AD87" s="35">
        <v>9899.7068759656631</v>
      </c>
      <c r="AE87" s="35">
        <v>8300.7418073709614</v>
      </c>
    </row>
    <row r="90" spans="1:31" collapsed="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row>
    <row r="91" spans="1:3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row>
    <row r="92" spans="1:31">
      <c r="A92" s="29" t="s">
        <v>40</v>
      </c>
      <c r="B92" s="29" t="s">
        <v>70</v>
      </c>
      <c r="C92" s="37">
        <v>0.24753604699999998</v>
      </c>
      <c r="D92" s="37">
        <v>0.33740519299999999</v>
      </c>
      <c r="E92" s="37">
        <v>0.32869398619999995</v>
      </c>
      <c r="F92" s="37">
        <v>0.36151274449999904</v>
      </c>
      <c r="G92" s="37">
        <v>0.34271413019999986</v>
      </c>
      <c r="H92" s="37">
        <v>0.33293951849999992</v>
      </c>
      <c r="I92" s="37">
        <v>0.29868202659999998</v>
      </c>
      <c r="J92" s="37">
        <v>0.27091919640000001</v>
      </c>
      <c r="K92" s="37">
        <v>0.23318442750000001</v>
      </c>
      <c r="L92" s="37">
        <v>0.22410750739999991</v>
      </c>
      <c r="M92" s="37">
        <v>0.207335665</v>
      </c>
      <c r="N92" s="37">
        <v>0.2047968552999998</v>
      </c>
      <c r="O92" s="37">
        <v>0.17364502549999999</v>
      </c>
      <c r="P92" s="37">
        <v>0.14446913399999989</v>
      </c>
      <c r="Q92" s="37">
        <v>0.1463960826</v>
      </c>
      <c r="R92" s="37">
        <v>0.1426402785</v>
      </c>
      <c r="S92" s="37">
        <v>0.12475902999999999</v>
      </c>
      <c r="T92" s="37">
        <v>0.11655159319999997</v>
      </c>
      <c r="U92" s="37">
        <v>0.10560135120000001</v>
      </c>
      <c r="V92" s="37">
        <v>8.3494147999999796E-2</v>
      </c>
      <c r="W92" s="37">
        <v>4.3226279999999999E-2</v>
      </c>
      <c r="X92" s="37">
        <v>2.3820655999999999E-2</v>
      </c>
      <c r="Y92" s="37">
        <v>2.1710407000000001E-2</v>
      </c>
      <c r="Z92" s="37">
        <v>2.2854639999999999E-2</v>
      </c>
      <c r="AA92" s="37">
        <v>2.2233949999999999E-2</v>
      </c>
      <c r="AB92" s="37">
        <v>2.001027E-2</v>
      </c>
      <c r="AC92" s="37">
        <v>1.9375916999999999E-2</v>
      </c>
      <c r="AD92" s="37">
        <v>1.7931163999999999E-2</v>
      </c>
      <c r="AE92" s="37">
        <v>1.5180931E-2</v>
      </c>
    </row>
    <row r="93" spans="1:31">
      <c r="A93" s="29" t="s">
        <v>40</v>
      </c>
      <c r="B93" s="29" t="s">
        <v>72</v>
      </c>
      <c r="C93" s="33">
        <v>909.14038299999993</v>
      </c>
      <c r="D93" s="33">
        <v>2796.0214499999997</v>
      </c>
      <c r="E93" s="33">
        <v>3637.5879200000004</v>
      </c>
      <c r="F93" s="33">
        <v>11202.612448100001</v>
      </c>
      <c r="G93" s="33">
        <v>7914.7194990000007</v>
      </c>
      <c r="H93" s="33">
        <v>7222.5812319999995</v>
      </c>
      <c r="I93" s="33">
        <v>7428.5726830000003</v>
      </c>
      <c r="J93" s="33">
        <v>8963.2582516999992</v>
      </c>
      <c r="K93" s="33">
        <v>8056.4066936999989</v>
      </c>
      <c r="L93" s="33">
        <v>8937.5458127000002</v>
      </c>
      <c r="M93" s="33">
        <v>8358.4027649999989</v>
      </c>
      <c r="N93" s="33">
        <v>12625.223155</v>
      </c>
      <c r="O93" s="33">
        <v>11519.348944500001</v>
      </c>
      <c r="P93" s="33">
        <v>9791.824423099999</v>
      </c>
      <c r="Q93" s="33">
        <v>11816.945693000001</v>
      </c>
      <c r="R93" s="33">
        <v>10372.783015999999</v>
      </c>
      <c r="S93" s="33">
        <v>7970.1365459999997</v>
      </c>
      <c r="T93" s="33">
        <v>7102.4054612</v>
      </c>
      <c r="U93" s="33">
        <v>7720.3625038</v>
      </c>
      <c r="V93" s="33">
        <v>6099.9110263999992</v>
      </c>
      <c r="W93" s="33">
        <v>6621.1499384999997</v>
      </c>
      <c r="X93" s="33">
        <v>6967.5871378000002</v>
      </c>
      <c r="Y93" s="33">
        <v>5410.2109928999998</v>
      </c>
      <c r="Z93" s="33">
        <v>6808.9018605000001</v>
      </c>
      <c r="AA93" s="33">
        <v>6139.0725091999993</v>
      </c>
      <c r="AB93" s="33">
        <v>5558.8290418999995</v>
      </c>
      <c r="AC93" s="33">
        <v>4659.8977771999998</v>
      </c>
      <c r="AD93" s="33">
        <v>5132.220919899999</v>
      </c>
      <c r="AE93" s="33">
        <v>4393.650179100001</v>
      </c>
    </row>
    <row r="94" spans="1:31">
      <c r="A94" s="29" t="s">
        <v>40</v>
      </c>
      <c r="B94" s="29" t="s">
        <v>76</v>
      </c>
      <c r="C94" s="33">
        <v>0.27063529472999998</v>
      </c>
      <c r="D94" s="33">
        <v>0.4520866321</v>
      </c>
      <c r="E94" s="33">
        <v>0.57123345291999994</v>
      </c>
      <c r="F94" s="33">
        <v>0.90482237409999799</v>
      </c>
      <c r="G94" s="33">
        <v>1.2379517583999988</v>
      </c>
      <c r="H94" s="33">
        <v>1.5882002919999987</v>
      </c>
      <c r="I94" s="33">
        <v>1.8409478250399998</v>
      </c>
      <c r="J94" s="33">
        <v>2.1389121725999996</v>
      </c>
      <c r="K94" s="33">
        <v>2.4275820114999997</v>
      </c>
      <c r="L94" s="33">
        <v>2.8314163499999982</v>
      </c>
      <c r="M94" s="33">
        <v>3.375701912199998</v>
      </c>
      <c r="N94" s="33">
        <v>3.8284920239999987</v>
      </c>
      <c r="O94" s="33">
        <v>4.1561473700000002</v>
      </c>
      <c r="P94" s="33">
        <v>4.2570343490000004</v>
      </c>
      <c r="Q94" s="33">
        <v>4.6447976664999997</v>
      </c>
      <c r="R94" s="33">
        <v>4.8321930140000005</v>
      </c>
      <c r="S94" s="33">
        <v>4.499747707</v>
      </c>
      <c r="T94" s="33">
        <v>4.5169199459999989</v>
      </c>
      <c r="U94" s="33">
        <v>4.4744838599999985</v>
      </c>
      <c r="V94" s="33">
        <v>4.4549703120000004</v>
      </c>
      <c r="W94" s="33">
        <v>4.3159063309999999</v>
      </c>
      <c r="X94" s="33">
        <v>4.4236031339999995</v>
      </c>
      <c r="Y94" s="33">
        <v>4.335379365999998</v>
      </c>
      <c r="Z94" s="33">
        <v>4.5215282250000008</v>
      </c>
      <c r="AA94" s="33">
        <v>4.3004059589999981</v>
      </c>
      <c r="AB94" s="33">
        <v>4.0417925999999991</v>
      </c>
      <c r="AC94" s="33">
        <v>4.0250547540000001</v>
      </c>
      <c r="AD94" s="33">
        <v>3.9294735839999975</v>
      </c>
      <c r="AE94" s="33">
        <v>3.5691470819999997</v>
      </c>
    </row>
    <row r="95" spans="1:31">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row>
    <row r="96" spans="1:31">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3">
        <v>0</v>
      </c>
      <c r="D97" s="33">
        <v>0</v>
      </c>
      <c r="E97" s="33">
        <v>0</v>
      </c>
      <c r="F97" s="33">
        <v>0</v>
      </c>
      <c r="G97" s="33">
        <v>0</v>
      </c>
      <c r="H97" s="33">
        <v>0</v>
      </c>
      <c r="I97" s="33">
        <v>0</v>
      </c>
      <c r="J97" s="33">
        <v>0</v>
      </c>
      <c r="K97" s="33">
        <v>0</v>
      </c>
      <c r="L97" s="33">
        <v>0</v>
      </c>
      <c r="M97" s="33">
        <v>0</v>
      </c>
      <c r="N97" s="33">
        <v>0</v>
      </c>
      <c r="O97" s="33">
        <v>0</v>
      </c>
      <c r="P97" s="33">
        <v>0</v>
      </c>
      <c r="Q97" s="33">
        <v>0</v>
      </c>
      <c r="R97" s="33">
        <v>0</v>
      </c>
      <c r="S97" s="33">
        <v>0</v>
      </c>
      <c r="T97" s="33">
        <v>0</v>
      </c>
      <c r="U97" s="33">
        <v>0</v>
      </c>
      <c r="V97" s="33">
        <v>0</v>
      </c>
      <c r="W97" s="33">
        <v>0</v>
      </c>
      <c r="X97" s="33">
        <v>0</v>
      </c>
      <c r="Y97" s="33">
        <v>0</v>
      </c>
      <c r="Z97" s="33">
        <v>0</v>
      </c>
      <c r="AA97" s="33">
        <v>0</v>
      </c>
      <c r="AB97" s="33">
        <v>0</v>
      </c>
      <c r="AC97" s="33">
        <v>0</v>
      </c>
      <c r="AD97" s="33">
        <v>0</v>
      </c>
      <c r="AE97" s="33">
        <v>0</v>
      </c>
    </row>
    <row r="98" spans="1:31">
      <c r="A98" s="29" t="s">
        <v>130</v>
      </c>
      <c r="B98" s="29" t="s">
        <v>72</v>
      </c>
      <c r="C98" s="33">
        <v>648.57633299999998</v>
      </c>
      <c r="D98" s="33">
        <v>2199.3890499999998</v>
      </c>
      <c r="E98" s="33">
        <v>2710.1951200000003</v>
      </c>
      <c r="F98" s="33">
        <v>6865.7304481000001</v>
      </c>
      <c r="G98" s="33">
        <v>3725.8959990000003</v>
      </c>
      <c r="H98" s="33">
        <v>3875.4102319999997</v>
      </c>
      <c r="I98" s="33">
        <v>4649.8648830000002</v>
      </c>
      <c r="J98" s="33">
        <v>5160.0774517</v>
      </c>
      <c r="K98" s="33">
        <v>5033.0926936999995</v>
      </c>
      <c r="L98" s="33">
        <v>5683.4013126999998</v>
      </c>
      <c r="M98" s="33">
        <v>5410.4232649999994</v>
      </c>
      <c r="N98" s="33">
        <v>8549.0101549999999</v>
      </c>
      <c r="O98" s="33">
        <v>7763.1677445000005</v>
      </c>
      <c r="P98" s="33">
        <v>6280.6886230999999</v>
      </c>
      <c r="Q98" s="33">
        <v>8194.1186930000003</v>
      </c>
      <c r="R98" s="33">
        <v>7021.6822160000002</v>
      </c>
      <c r="S98" s="33">
        <v>5986.2436459999999</v>
      </c>
      <c r="T98" s="33">
        <v>5189.5484612</v>
      </c>
      <c r="U98" s="33">
        <v>5813.9613037999998</v>
      </c>
      <c r="V98" s="33">
        <v>4674.7591263999993</v>
      </c>
      <c r="W98" s="33">
        <v>5016.4453384999997</v>
      </c>
      <c r="X98" s="33">
        <v>5396.6060378000002</v>
      </c>
      <c r="Y98" s="33">
        <v>4309.9524928999999</v>
      </c>
      <c r="Z98" s="33">
        <v>5719.9152604999999</v>
      </c>
      <c r="AA98" s="33">
        <v>5162.8621091999994</v>
      </c>
      <c r="AB98" s="33">
        <v>4769.5650418999994</v>
      </c>
      <c r="AC98" s="33">
        <v>4004.2810772000003</v>
      </c>
      <c r="AD98" s="33">
        <v>4559.1092198999995</v>
      </c>
      <c r="AE98" s="33">
        <v>3842.1953791000005</v>
      </c>
    </row>
    <row r="99" spans="1:31">
      <c r="A99" s="29" t="s">
        <v>130</v>
      </c>
      <c r="B99" s="29" t="s">
        <v>76</v>
      </c>
      <c r="C99" s="33">
        <v>9.5267788999999992E-2</v>
      </c>
      <c r="D99" s="33">
        <v>0.16086571899999999</v>
      </c>
      <c r="E99" s="33">
        <v>0.18814549799999997</v>
      </c>
      <c r="F99" s="33">
        <v>0.32846482499999902</v>
      </c>
      <c r="G99" s="33">
        <v>0.45287762100000001</v>
      </c>
      <c r="H99" s="33">
        <v>0.58894162000000005</v>
      </c>
      <c r="I99" s="33">
        <v>0.68503150299999993</v>
      </c>
      <c r="J99" s="33">
        <v>0.79387439000000004</v>
      </c>
      <c r="K99" s="33">
        <v>0.86797807000000005</v>
      </c>
      <c r="L99" s="33">
        <v>1.009178294999999</v>
      </c>
      <c r="M99" s="33">
        <v>1.147470489999999</v>
      </c>
      <c r="N99" s="33">
        <v>1.30570214</v>
      </c>
      <c r="O99" s="33">
        <v>1.4017987199999999</v>
      </c>
      <c r="P99" s="33">
        <v>1.39407945</v>
      </c>
      <c r="Q99" s="33">
        <v>1.5149207499999999</v>
      </c>
      <c r="R99" s="33">
        <v>1.57149399</v>
      </c>
      <c r="S99" s="33">
        <v>1.5262413500000001</v>
      </c>
      <c r="T99" s="33">
        <v>1.4837921700000001</v>
      </c>
      <c r="U99" s="33">
        <v>1.5030862299999999</v>
      </c>
      <c r="V99" s="33">
        <v>1.4918056999999998</v>
      </c>
      <c r="W99" s="33">
        <v>1.4294875199999999</v>
      </c>
      <c r="X99" s="33">
        <v>1.46885084</v>
      </c>
      <c r="Y99" s="33">
        <v>1.455752629999999</v>
      </c>
      <c r="Z99" s="33">
        <v>1.5336601500000002</v>
      </c>
      <c r="AA99" s="33">
        <v>1.457680429999999</v>
      </c>
      <c r="AB99" s="33">
        <v>1.4327858099999999</v>
      </c>
      <c r="AC99" s="33">
        <v>1.3785217000000001</v>
      </c>
      <c r="AD99" s="33">
        <v>1.4115661699999997</v>
      </c>
      <c r="AE99" s="33">
        <v>1.34660311</v>
      </c>
    </row>
    <row r="100" spans="1:31">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3">
        <v>0</v>
      </c>
      <c r="D102" s="33">
        <v>2.8350515E-2</v>
      </c>
      <c r="E102" s="33">
        <v>2.7321208999999999E-2</v>
      </c>
      <c r="F102" s="33">
        <v>3.2772679999999998E-2</v>
      </c>
      <c r="G102" s="33">
        <v>3.3129077999999999E-2</v>
      </c>
      <c r="H102" s="33">
        <v>3.1035077999999997E-2</v>
      </c>
      <c r="I102" s="33">
        <v>2.8895458000000002E-2</v>
      </c>
      <c r="J102" s="33">
        <v>2.7271609999999998E-2</v>
      </c>
      <c r="K102" s="33">
        <v>2.4952682E-2</v>
      </c>
      <c r="L102" s="33">
        <v>2.3918926E-2</v>
      </c>
      <c r="M102" s="33">
        <v>2.2542685E-2</v>
      </c>
      <c r="N102" s="33">
        <v>2.1972929999999898E-2</v>
      </c>
      <c r="O102" s="33">
        <v>2.0774011999999998E-2</v>
      </c>
      <c r="P102" s="33">
        <v>2.0240210999999998E-2</v>
      </c>
      <c r="Q102" s="33">
        <v>1.9125965000000002E-2</v>
      </c>
      <c r="R102" s="33">
        <v>1.8352385000000002E-2</v>
      </c>
      <c r="S102" s="33">
        <v>1.4943445000000001E-2</v>
      </c>
      <c r="T102" s="33">
        <v>1.4254863E-2</v>
      </c>
      <c r="U102" s="33">
        <v>1.3752E-2</v>
      </c>
      <c r="V102" s="33">
        <v>0</v>
      </c>
      <c r="W102" s="33">
        <v>0</v>
      </c>
      <c r="X102" s="33">
        <v>0</v>
      </c>
      <c r="Y102" s="33">
        <v>0</v>
      </c>
      <c r="Z102" s="33">
        <v>0</v>
      </c>
      <c r="AA102" s="33">
        <v>0</v>
      </c>
      <c r="AB102" s="33">
        <v>0</v>
      </c>
      <c r="AC102" s="33">
        <v>0</v>
      </c>
      <c r="AD102" s="33">
        <v>0</v>
      </c>
      <c r="AE102" s="33">
        <v>0</v>
      </c>
    </row>
    <row r="103" spans="1:31">
      <c r="A103" s="29" t="s">
        <v>131</v>
      </c>
      <c r="B103" s="29" t="s">
        <v>72</v>
      </c>
      <c r="C103" s="33">
        <v>260.56405000000001</v>
      </c>
      <c r="D103" s="33">
        <v>596.63240000000008</v>
      </c>
      <c r="E103" s="33">
        <v>927.39280000000008</v>
      </c>
      <c r="F103" s="33">
        <v>4336.8819999999996</v>
      </c>
      <c r="G103" s="33">
        <v>4188.8235000000004</v>
      </c>
      <c r="H103" s="33">
        <v>3347.1709999999998</v>
      </c>
      <c r="I103" s="33">
        <v>2778.7077999999997</v>
      </c>
      <c r="J103" s="33">
        <v>3803.1807999999996</v>
      </c>
      <c r="K103" s="33">
        <v>3023.3139999999999</v>
      </c>
      <c r="L103" s="33">
        <v>3254.1444999999999</v>
      </c>
      <c r="M103" s="33">
        <v>2947.9794999999999</v>
      </c>
      <c r="N103" s="33">
        <v>4076.2130000000002</v>
      </c>
      <c r="O103" s="33">
        <v>3756.1812</v>
      </c>
      <c r="P103" s="33">
        <v>3511.1358</v>
      </c>
      <c r="Q103" s="33">
        <v>3622.8270000000002</v>
      </c>
      <c r="R103" s="33">
        <v>3351.1007999999997</v>
      </c>
      <c r="S103" s="33">
        <v>1983.8928999999998</v>
      </c>
      <c r="T103" s="33">
        <v>1912.857</v>
      </c>
      <c r="U103" s="33">
        <v>1906.4012</v>
      </c>
      <c r="V103" s="33">
        <v>1425.1518999999998</v>
      </c>
      <c r="W103" s="33">
        <v>1604.7046</v>
      </c>
      <c r="X103" s="33">
        <v>1570.9811000000002</v>
      </c>
      <c r="Y103" s="33">
        <v>1100.2584999999999</v>
      </c>
      <c r="Z103" s="33">
        <v>1088.9866000000002</v>
      </c>
      <c r="AA103" s="33">
        <v>976.21040000000005</v>
      </c>
      <c r="AB103" s="33">
        <v>789.26400000000001</v>
      </c>
      <c r="AC103" s="33">
        <v>655.61669999999992</v>
      </c>
      <c r="AD103" s="33">
        <v>573.11169999999993</v>
      </c>
      <c r="AE103" s="33">
        <v>551.45480000000009</v>
      </c>
    </row>
    <row r="104" spans="1:31">
      <c r="A104" s="29" t="s">
        <v>131</v>
      </c>
      <c r="B104" s="29" t="s">
        <v>76</v>
      </c>
      <c r="C104" s="33">
        <v>4.0457090600000002E-2</v>
      </c>
      <c r="D104" s="33">
        <v>6.3045018499999994E-2</v>
      </c>
      <c r="E104" s="33">
        <v>8.7866119999999992E-2</v>
      </c>
      <c r="F104" s="33">
        <v>0.15880724800000001</v>
      </c>
      <c r="G104" s="33">
        <v>0.23275126699999887</v>
      </c>
      <c r="H104" s="33">
        <v>0.30347012299999887</v>
      </c>
      <c r="I104" s="33">
        <v>0.363930953</v>
      </c>
      <c r="J104" s="33">
        <v>0.43152148499999998</v>
      </c>
      <c r="K104" s="33">
        <v>0.50651197000000003</v>
      </c>
      <c r="L104" s="33">
        <v>0.60477269499999997</v>
      </c>
      <c r="M104" s="33">
        <v>0.75576116999999998</v>
      </c>
      <c r="N104" s="33">
        <v>0.85684247499999999</v>
      </c>
      <c r="O104" s="33">
        <v>0.94311568000000001</v>
      </c>
      <c r="P104" s="33">
        <v>1.05201162</v>
      </c>
      <c r="Q104" s="33">
        <v>1.1003417200000001</v>
      </c>
      <c r="R104" s="33">
        <v>1.16405889</v>
      </c>
      <c r="S104" s="33">
        <v>0.94856249999999998</v>
      </c>
      <c r="T104" s="33">
        <v>0.98311189999999893</v>
      </c>
      <c r="U104" s="33">
        <v>1.00844464</v>
      </c>
      <c r="V104" s="33">
        <v>1.0252338700000001</v>
      </c>
      <c r="W104" s="33">
        <v>1.0448463400000001</v>
      </c>
      <c r="X104" s="33">
        <v>1.085168189999999</v>
      </c>
      <c r="Y104" s="33">
        <v>1.09123992</v>
      </c>
      <c r="Z104" s="33">
        <v>1.0583263600000001</v>
      </c>
      <c r="AA104" s="33">
        <v>0.97915743999999905</v>
      </c>
      <c r="AB104" s="33">
        <v>0.82099353999999891</v>
      </c>
      <c r="AC104" s="33">
        <v>0.86923541000000004</v>
      </c>
      <c r="AD104" s="33">
        <v>0.87436650999999899</v>
      </c>
      <c r="AE104" s="33">
        <v>0.77851886000000003</v>
      </c>
    </row>
    <row r="105" spans="1:31">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3">
        <v>0.12875379199999998</v>
      </c>
      <c r="D107" s="33">
        <v>0.19202933750000001</v>
      </c>
      <c r="E107" s="33">
        <v>0.18382647599999999</v>
      </c>
      <c r="F107" s="33">
        <v>0.20854695499999901</v>
      </c>
      <c r="G107" s="33">
        <v>0.19662760399999998</v>
      </c>
      <c r="H107" s="33">
        <v>0.19222753100000001</v>
      </c>
      <c r="I107" s="33">
        <v>0.17312154199999999</v>
      </c>
      <c r="J107" s="33">
        <v>0.1548024284</v>
      </c>
      <c r="K107" s="33">
        <v>0.13365629050000002</v>
      </c>
      <c r="L107" s="33">
        <v>0.1297905563999999</v>
      </c>
      <c r="M107" s="33">
        <v>0.11900247200000001</v>
      </c>
      <c r="N107" s="33">
        <v>0.11932663029999989</v>
      </c>
      <c r="O107" s="33">
        <v>9.1541227500000003E-2</v>
      </c>
      <c r="P107" s="33">
        <v>8.156223600000001E-2</v>
      </c>
      <c r="Q107" s="33">
        <v>8.3749689599999996E-2</v>
      </c>
      <c r="R107" s="33">
        <v>8.1741129499999995E-2</v>
      </c>
      <c r="S107" s="33">
        <v>7.1342564999999997E-2</v>
      </c>
      <c r="T107" s="33">
        <v>6.5776560199999987E-2</v>
      </c>
      <c r="U107" s="33">
        <v>6.0486638200000005E-2</v>
      </c>
      <c r="V107" s="33">
        <v>5.5553799999999896E-2</v>
      </c>
      <c r="W107" s="33">
        <v>1.8307193999999999E-2</v>
      </c>
      <c r="X107" s="33">
        <v>0</v>
      </c>
      <c r="Y107" s="33">
        <v>0</v>
      </c>
      <c r="Z107" s="33">
        <v>0</v>
      </c>
      <c r="AA107" s="33">
        <v>0</v>
      </c>
      <c r="AB107" s="33">
        <v>0</v>
      </c>
      <c r="AC107" s="33">
        <v>0</v>
      </c>
      <c r="AD107" s="33">
        <v>0</v>
      </c>
      <c r="AE107" s="33">
        <v>0</v>
      </c>
    </row>
    <row r="108" spans="1:31">
      <c r="A108" s="29" t="s">
        <v>132</v>
      </c>
      <c r="B108" s="29" t="s">
        <v>72</v>
      </c>
      <c r="C108" s="33">
        <v>0</v>
      </c>
      <c r="D108" s="33">
        <v>0</v>
      </c>
      <c r="E108" s="33">
        <v>0</v>
      </c>
      <c r="F108" s="33">
        <v>0</v>
      </c>
      <c r="G108" s="33">
        <v>0</v>
      </c>
      <c r="H108" s="33">
        <v>0</v>
      </c>
      <c r="I108" s="33">
        <v>0</v>
      </c>
      <c r="J108" s="33">
        <v>0</v>
      </c>
      <c r="K108" s="33">
        <v>0</v>
      </c>
      <c r="L108" s="33">
        <v>0</v>
      </c>
      <c r="M108" s="33">
        <v>0</v>
      </c>
      <c r="N108" s="33">
        <v>0</v>
      </c>
      <c r="O108" s="33">
        <v>0</v>
      </c>
      <c r="P108" s="33">
        <v>0</v>
      </c>
      <c r="Q108" s="33">
        <v>0</v>
      </c>
      <c r="R108" s="33">
        <v>0</v>
      </c>
      <c r="S108" s="33">
        <v>0</v>
      </c>
      <c r="T108" s="33">
        <v>0</v>
      </c>
      <c r="U108" s="33">
        <v>0</v>
      </c>
      <c r="V108" s="33">
        <v>0</v>
      </c>
      <c r="W108" s="33">
        <v>0</v>
      </c>
      <c r="X108" s="33">
        <v>0</v>
      </c>
      <c r="Y108" s="33">
        <v>0</v>
      </c>
      <c r="Z108" s="33">
        <v>0</v>
      </c>
      <c r="AA108" s="33">
        <v>0</v>
      </c>
      <c r="AB108" s="33">
        <v>0</v>
      </c>
      <c r="AC108" s="33">
        <v>0</v>
      </c>
      <c r="AD108" s="33">
        <v>0</v>
      </c>
      <c r="AE108" s="33">
        <v>0</v>
      </c>
    </row>
    <row r="109" spans="1:31">
      <c r="A109" s="29" t="s">
        <v>132</v>
      </c>
      <c r="B109" s="29" t="s">
        <v>76</v>
      </c>
      <c r="C109" s="33">
        <v>6.5166135E-2</v>
      </c>
      <c r="D109" s="33">
        <v>0.10507211299999999</v>
      </c>
      <c r="E109" s="33">
        <v>0.14139080229999998</v>
      </c>
      <c r="F109" s="33">
        <v>0.22899107899999901</v>
      </c>
      <c r="G109" s="33">
        <v>0.32584485999999996</v>
      </c>
      <c r="H109" s="33">
        <v>0.4304240359999999</v>
      </c>
      <c r="I109" s="33">
        <v>0.50485174699999991</v>
      </c>
      <c r="J109" s="33">
        <v>0.59001061999999993</v>
      </c>
      <c r="K109" s="33">
        <v>0.70926529999999999</v>
      </c>
      <c r="L109" s="33">
        <v>0.82955409000000002</v>
      </c>
      <c r="M109" s="33">
        <v>1.003878569999999</v>
      </c>
      <c r="N109" s="33">
        <v>1.1629239399999991</v>
      </c>
      <c r="O109" s="33">
        <v>1.2811797199999999</v>
      </c>
      <c r="P109" s="33">
        <v>1.2826266300000002</v>
      </c>
      <c r="Q109" s="33">
        <v>1.4327110600000001</v>
      </c>
      <c r="R109" s="33">
        <v>1.4864530500000002</v>
      </c>
      <c r="S109" s="33">
        <v>1.42439044</v>
      </c>
      <c r="T109" s="33">
        <v>1.4590022199999999</v>
      </c>
      <c r="U109" s="33">
        <v>1.4248056799999991</v>
      </c>
      <c r="V109" s="33">
        <v>1.42076764</v>
      </c>
      <c r="W109" s="33">
        <v>1.3633543099999998</v>
      </c>
      <c r="X109" s="33">
        <v>1.3798021300000001</v>
      </c>
      <c r="Y109" s="33">
        <v>1.3161150299999991</v>
      </c>
      <c r="Z109" s="33">
        <v>1.4344766000000002</v>
      </c>
      <c r="AA109" s="33">
        <v>1.3744982100000001</v>
      </c>
      <c r="AB109" s="33">
        <v>1.3237619100000002</v>
      </c>
      <c r="AC109" s="33">
        <v>1.3293020200000001</v>
      </c>
      <c r="AD109" s="33">
        <v>1.2107825499999998</v>
      </c>
      <c r="AE109" s="33">
        <v>1.0628947</v>
      </c>
    </row>
    <row r="110" spans="1:31">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3">
        <v>0.118782255</v>
      </c>
      <c r="D112" s="33">
        <v>0.11702534050000001</v>
      </c>
      <c r="E112" s="33">
        <v>0.11754630119999999</v>
      </c>
      <c r="F112" s="33">
        <v>0.12019310950000001</v>
      </c>
      <c r="G112" s="33">
        <v>0.11295744819999989</v>
      </c>
      <c r="H112" s="33">
        <v>0.10967690949999989</v>
      </c>
      <c r="I112" s="33">
        <v>9.6665026600000009E-2</v>
      </c>
      <c r="J112" s="33">
        <v>8.8845157999999994E-2</v>
      </c>
      <c r="K112" s="33">
        <v>7.4575454999999999E-2</v>
      </c>
      <c r="L112" s="33">
        <v>7.0398025000000003E-2</v>
      </c>
      <c r="M112" s="33">
        <v>6.5790507999999998E-2</v>
      </c>
      <c r="N112" s="33">
        <v>6.3497294999999995E-2</v>
      </c>
      <c r="O112" s="33">
        <v>6.1329785999999997E-2</v>
      </c>
      <c r="P112" s="33">
        <v>4.2666686999999898E-2</v>
      </c>
      <c r="Q112" s="33">
        <v>4.3520428E-2</v>
      </c>
      <c r="R112" s="33">
        <v>4.2546764000000001E-2</v>
      </c>
      <c r="S112" s="33">
        <v>3.8473019999999997E-2</v>
      </c>
      <c r="T112" s="33">
        <v>3.6520169999999998E-2</v>
      </c>
      <c r="U112" s="33">
        <v>3.1362713E-2</v>
      </c>
      <c r="V112" s="33">
        <v>2.79403479999999E-2</v>
      </c>
      <c r="W112" s="33">
        <v>2.4919086E-2</v>
      </c>
      <c r="X112" s="33">
        <v>2.3820655999999999E-2</v>
      </c>
      <c r="Y112" s="33">
        <v>2.1710407000000001E-2</v>
      </c>
      <c r="Z112" s="33">
        <v>2.2854639999999999E-2</v>
      </c>
      <c r="AA112" s="33">
        <v>2.2233949999999999E-2</v>
      </c>
      <c r="AB112" s="33">
        <v>2.001027E-2</v>
      </c>
      <c r="AC112" s="33">
        <v>1.9375916999999999E-2</v>
      </c>
      <c r="AD112" s="33">
        <v>1.7931163999999999E-2</v>
      </c>
      <c r="AE112" s="33">
        <v>1.5180931E-2</v>
      </c>
    </row>
    <row r="113" spans="1:31">
      <c r="A113" s="29" t="s">
        <v>133</v>
      </c>
      <c r="B113" s="29" t="s">
        <v>72</v>
      </c>
      <c r="C113" s="33">
        <v>0</v>
      </c>
      <c r="D113" s="33">
        <v>0</v>
      </c>
      <c r="E113" s="33">
        <v>0</v>
      </c>
      <c r="F113" s="33">
        <v>0</v>
      </c>
      <c r="G113" s="33">
        <v>0</v>
      </c>
      <c r="H113" s="33">
        <v>0</v>
      </c>
      <c r="I113" s="33">
        <v>0</v>
      </c>
      <c r="J113" s="33">
        <v>0</v>
      </c>
      <c r="K113" s="33">
        <v>0</v>
      </c>
      <c r="L113" s="33">
        <v>0</v>
      </c>
      <c r="M113" s="33">
        <v>0</v>
      </c>
      <c r="N113" s="33">
        <v>0</v>
      </c>
      <c r="O113" s="33">
        <v>0</v>
      </c>
      <c r="P113" s="33">
        <v>0</v>
      </c>
      <c r="Q113" s="33">
        <v>0</v>
      </c>
      <c r="R113" s="33">
        <v>0</v>
      </c>
      <c r="S113" s="33">
        <v>0</v>
      </c>
      <c r="T113" s="33">
        <v>0</v>
      </c>
      <c r="U113" s="33">
        <v>0</v>
      </c>
      <c r="V113" s="33">
        <v>0</v>
      </c>
      <c r="W113" s="33">
        <v>0</v>
      </c>
      <c r="X113" s="33">
        <v>0</v>
      </c>
      <c r="Y113" s="33">
        <v>0</v>
      </c>
      <c r="Z113" s="33">
        <v>0</v>
      </c>
      <c r="AA113" s="33">
        <v>0</v>
      </c>
      <c r="AB113" s="33">
        <v>0</v>
      </c>
      <c r="AC113" s="33">
        <v>0</v>
      </c>
      <c r="AD113" s="33">
        <v>0</v>
      </c>
      <c r="AE113" s="33">
        <v>0</v>
      </c>
    </row>
    <row r="114" spans="1:31">
      <c r="A114" s="29" t="s">
        <v>133</v>
      </c>
      <c r="B114" s="29" t="s">
        <v>76</v>
      </c>
      <c r="C114" s="33">
        <v>6.8152357999999996E-2</v>
      </c>
      <c r="D114" s="33">
        <v>0.118537015</v>
      </c>
      <c r="E114" s="33">
        <v>0.1510601154</v>
      </c>
      <c r="F114" s="33">
        <v>0.18346887239999998</v>
      </c>
      <c r="G114" s="33">
        <v>0.218397856</v>
      </c>
      <c r="H114" s="33">
        <v>0.25269535799999998</v>
      </c>
      <c r="I114" s="33">
        <v>0.27318610999999998</v>
      </c>
      <c r="J114" s="33">
        <v>0.30603114399999998</v>
      </c>
      <c r="K114" s="33">
        <v>0.31833349500000002</v>
      </c>
      <c r="L114" s="33">
        <v>0.35661074999999998</v>
      </c>
      <c r="M114" s="33">
        <v>0.41952129999999999</v>
      </c>
      <c r="N114" s="33">
        <v>0.44553261</v>
      </c>
      <c r="O114" s="33">
        <v>0.46724774299999999</v>
      </c>
      <c r="P114" s="33">
        <v>0.45474404999999996</v>
      </c>
      <c r="Q114" s="33">
        <v>0.51292146500000002</v>
      </c>
      <c r="R114" s="33">
        <v>0.51284415999999999</v>
      </c>
      <c r="S114" s="33">
        <v>0.50582327999999999</v>
      </c>
      <c r="T114" s="33">
        <v>0.49547084999999996</v>
      </c>
      <c r="U114" s="33">
        <v>0.44338339000000004</v>
      </c>
      <c r="V114" s="33">
        <v>0.41641231000000001</v>
      </c>
      <c r="W114" s="33">
        <v>0.37632610999999999</v>
      </c>
      <c r="X114" s="33">
        <v>0.38688544999999996</v>
      </c>
      <c r="Y114" s="33">
        <v>0.37229608200000003</v>
      </c>
      <c r="Z114" s="33">
        <v>0.39818932499999998</v>
      </c>
      <c r="AA114" s="33">
        <v>0.38559820999999989</v>
      </c>
      <c r="AB114" s="33">
        <v>0.36626708000000002</v>
      </c>
      <c r="AC114" s="33">
        <v>0.35565699499999998</v>
      </c>
      <c r="AD114" s="33">
        <v>0.34470464999999889</v>
      </c>
      <c r="AE114" s="33">
        <v>0.29301523199999996</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3">
        <v>0</v>
      </c>
      <c r="D117" s="33">
        <v>0</v>
      </c>
      <c r="E117" s="33">
        <v>0</v>
      </c>
      <c r="F117" s="33">
        <v>0</v>
      </c>
      <c r="G117" s="33">
        <v>0</v>
      </c>
      <c r="H117" s="33">
        <v>0</v>
      </c>
      <c r="I117" s="33">
        <v>0</v>
      </c>
      <c r="J117" s="33">
        <v>0</v>
      </c>
      <c r="K117" s="33">
        <v>0</v>
      </c>
      <c r="L117" s="33">
        <v>0</v>
      </c>
      <c r="M117" s="33">
        <v>0</v>
      </c>
      <c r="N117" s="33">
        <v>0</v>
      </c>
      <c r="O117" s="33">
        <v>0</v>
      </c>
      <c r="P117" s="33">
        <v>0</v>
      </c>
      <c r="Q117" s="33">
        <v>0</v>
      </c>
      <c r="R117" s="33">
        <v>0</v>
      </c>
      <c r="S117" s="33">
        <v>0</v>
      </c>
      <c r="T117" s="33">
        <v>0</v>
      </c>
      <c r="U117" s="33">
        <v>0</v>
      </c>
      <c r="V117" s="33">
        <v>0</v>
      </c>
      <c r="W117" s="33">
        <v>0</v>
      </c>
      <c r="X117" s="33">
        <v>0</v>
      </c>
      <c r="Y117" s="33">
        <v>0</v>
      </c>
      <c r="Z117" s="33">
        <v>0</v>
      </c>
      <c r="AA117" s="33">
        <v>0</v>
      </c>
      <c r="AB117" s="33">
        <v>0</v>
      </c>
      <c r="AC117" s="33">
        <v>0</v>
      </c>
      <c r="AD117" s="33">
        <v>0</v>
      </c>
      <c r="AE117" s="33">
        <v>0</v>
      </c>
    </row>
    <row r="118" spans="1:31">
      <c r="A118" s="29" t="s">
        <v>134</v>
      </c>
      <c r="B118" s="29" t="s">
        <v>72</v>
      </c>
      <c r="C118" s="33">
        <v>0</v>
      </c>
      <c r="D118" s="33">
        <v>0</v>
      </c>
      <c r="E118" s="33">
        <v>0</v>
      </c>
      <c r="F118" s="33">
        <v>0</v>
      </c>
      <c r="G118" s="33">
        <v>0</v>
      </c>
      <c r="H118" s="33">
        <v>0</v>
      </c>
      <c r="I118" s="33">
        <v>0</v>
      </c>
      <c r="J118" s="33">
        <v>0</v>
      </c>
      <c r="K118" s="33">
        <v>0</v>
      </c>
      <c r="L118" s="33">
        <v>0</v>
      </c>
      <c r="M118" s="33">
        <v>0</v>
      </c>
      <c r="N118" s="33">
        <v>0</v>
      </c>
      <c r="O118" s="33">
        <v>0</v>
      </c>
      <c r="P118" s="33">
        <v>0</v>
      </c>
      <c r="Q118" s="33">
        <v>0</v>
      </c>
      <c r="R118" s="33">
        <v>0</v>
      </c>
      <c r="S118" s="33">
        <v>0</v>
      </c>
      <c r="T118" s="33">
        <v>0</v>
      </c>
      <c r="U118" s="33">
        <v>0</v>
      </c>
      <c r="V118" s="33">
        <v>0</v>
      </c>
      <c r="W118" s="33">
        <v>0</v>
      </c>
      <c r="X118" s="33">
        <v>0</v>
      </c>
      <c r="Y118" s="33">
        <v>0</v>
      </c>
      <c r="Z118" s="33">
        <v>0</v>
      </c>
      <c r="AA118" s="33">
        <v>0</v>
      </c>
      <c r="AB118" s="33">
        <v>0</v>
      </c>
      <c r="AC118" s="33">
        <v>0</v>
      </c>
      <c r="AD118" s="33">
        <v>0</v>
      </c>
      <c r="AE118" s="33">
        <v>0</v>
      </c>
    </row>
    <row r="119" spans="1:31">
      <c r="A119" s="29" t="s">
        <v>134</v>
      </c>
      <c r="B119" s="29" t="s">
        <v>76</v>
      </c>
      <c r="C119" s="33">
        <v>1.5919221299999999E-3</v>
      </c>
      <c r="D119" s="33">
        <v>4.5667666000000001E-3</v>
      </c>
      <c r="E119" s="33">
        <v>2.7709172199999999E-3</v>
      </c>
      <c r="F119" s="33">
        <v>5.0903496999999999E-3</v>
      </c>
      <c r="G119" s="33">
        <v>8.0801543999999993E-3</v>
      </c>
      <c r="H119" s="33">
        <v>1.2669154999999998E-2</v>
      </c>
      <c r="I119" s="33">
        <v>1.39475120399999E-2</v>
      </c>
      <c r="J119" s="33">
        <v>1.7474533599999897E-2</v>
      </c>
      <c r="K119" s="33">
        <v>2.5493176499999999E-2</v>
      </c>
      <c r="L119" s="33">
        <v>3.1300519999999901E-2</v>
      </c>
      <c r="M119" s="33">
        <v>4.9070382199999998E-2</v>
      </c>
      <c r="N119" s="33">
        <v>5.7490858999999998E-2</v>
      </c>
      <c r="O119" s="33">
        <v>6.2805506999999899E-2</v>
      </c>
      <c r="P119" s="33">
        <v>7.3572599000000002E-2</v>
      </c>
      <c r="Q119" s="33">
        <v>8.3902671499999998E-2</v>
      </c>
      <c r="R119" s="33">
        <v>9.7342923999999997E-2</v>
      </c>
      <c r="S119" s="33">
        <v>9.4730136999999895E-2</v>
      </c>
      <c r="T119" s="33">
        <v>9.5542805999999897E-2</v>
      </c>
      <c r="U119" s="33">
        <v>9.4763920000000001E-2</v>
      </c>
      <c r="V119" s="33">
        <v>0.10075079199999999</v>
      </c>
      <c r="W119" s="33">
        <v>0.101892051</v>
      </c>
      <c r="X119" s="33">
        <v>0.102896524</v>
      </c>
      <c r="Y119" s="33">
        <v>9.9975703999999901E-2</v>
      </c>
      <c r="Z119" s="33">
        <v>9.6875789999999989E-2</v>
      </c>
      <c r="AA119" s="33">
        <v>0.10347166899999999</v>
      </c>
      <c r="AB119" s="33">
        <v>9.7984260000000004E-2</v>
      </c>
      <c r="AC119" s="33">
        <v>9.2338628999999992E-2</v>
      </c>
      <c r="AD119" s="33">
        <v>8.8053703999999997E-2</v>
      </c>
      <c r="AE119" s="33">
        <v>8.8115180000000001E-2</v>
      </c>
    </row>
    <row r="121" spans="1:31" collapsed="1"/>
  </sheetData>
  <sheetProtection algorithmName="SHA-512" hashValue="PR5iW+kYZyj7Grbj4LVIQ6lWrGRmiHT5Cqxaac086koI2qyvtfK9ImnyLz7kuojFXOAua1dvwj9CgNEl+hwIDQ==" saltValue="c3i/wKxeAkHFpREROSOCow==" spinCount="100000" sheet="1" objects="1" scenarios="1"/>
  <mergeCells count="6">
    <mergeCell ref="A17:B17"/>
    <mergeCell ref="A31:B31"/>
    <mergeCell ref="A45:B45"/>
    <mergeCell ref="A59:B59"/>
    <mergeCell ref="A73:B73"/>
    <mergeCell ref="A87:B8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Cover</vt:lpstr>
      <vt:lpstr>Release notice</vt:lpstr>
      <vt:lpstr>Version notes</vt:lpstr>
      <vt:lpstr>Abbreviations and notes</vt:lpstr>
      <vt:lpstr>---Compare options---</vt:lpstr>
      <vt:lpstr>BaseCase_CF</vt:lpstr>
      <vt:lpstr>BaseCase_Generation</vt:lpstr>
      <vt:lpstr>BaseCase_Capacity</vt:lpstr>
      <vt:lpstr>BaseCase_VOM Cost</vt:lpstr>
      <vt:lpstr>BaseCase_FOM Cost</vt:lpstr>
      <vt:lpstr>BaseCase_Fuel Cost</vt:lpstr>
      <vt:lpstr>BaseCase_Build Cost</vt:lpstr>
      <vt:lpstr>BaseCase_REHAB Cost</vt:lpstr>
      <vt:lpstr>BaseCase_REZ Tx Cost</vt:lpstr>
      <vt:lpstr>BaseCase_USE+DSP Cost</vt:lpstr>
      <vt:lpstr>BaseCase_SyncCon Cost</vt:lpstr>
      <vt:lpstr>BaseCase_System Strength Cost</vt:lpstr>
      <vt:lpstr>Marinus_CF</vt:lpstr>
      <vt:lpstr>Marinus_Generation</vt:lpstr>
      <vt:lpstr>Marinus_Capacity</vt:lpstr>
      <vt:lpstr>Marinus_VOM Cost</vt:lpstr>
      <vt:lpstr>Marinus_FOM Cost</vt:lpstr>
      <vt:lpstr>Marinus_Fuel Cost</vt:lpstr>
      <vt:lpstr>Marinus_Build Cost</vt:lpstr>
      <vt:lpstr>Marinus_REHAB Cost</vt:lpstr>
      <vt:lpstr>Marinus_REZ Tx Cost</vt:lpstr>
      <vt:lpstr>Marinus_USE+DSP Cost</vt:lpstr>
      <vt:lpstr>Marinus_SyncCon Cost</vt:lpstr>
      <vt:lpstr>Marinus_System Strength Cost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Damien Slinger</dc:creator>
  <cp:lastModifiedBy>Damien Slinger</cp:lastModifiedBy>
  <dcterms:created xsi:type="dcterms:W3CDTF">2021-06-22T00:36:07Z</dcterms:created>
  <dcterms:modified xsi:type="dcterms:W3CDTF">2021-06-22T00:36:32Z</dcterms:modified>
</cp:coreProperties>
</file>