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28680" yWindow="-120" windowWidth="29040" windowHeight="15840"/>
  </bookViews>
  <sheets>
    <sheet name="Cover" sheetId="1" r:id="rId1"/>
    <sheet name="Release notice" sheetId="2" r:id="rId2"/>
    <sheet name="Version notes" sheetId="3" r:id="rId3"/>
    <sheet name="Abbreviations and notes" sheetId="4" r:id="rId4"/>
    <sheet name="---Compare options---" sheetId="8" r:id="rId5"/>
    <sheet name="BaseCase_Generation" sheetId="9" r:id="rId6"/>
    <sheet name="BaseCase_Capacity" sheetId="10" r:id="rId7"/>
    <sheet name="BaseCase_VOM Cost" sheetId="11" r:id="rId8"/>
    <sheet name="BaseCase_FOM Cost" sheetId="12" r:id="rId9"/>
    <sheet name="BaseCase_Fuel Cost" sheetId="13" r:id="rId10"/>
    <sheet name="BaseCase_Build Cost" sheetId="14" r:id="rId11"/>
    <sheet name="BaseCase_REHAB Cost" sheetId="15" r:id="rId12"/>
    <sheet name="BaseCase_REZ Tx Cost" sheetId="16" r:id="rId13"/>
    <sheet name="BaseCase_USE+DSP Cost" sheetId="17" r:id="rId14"/>
    <sheet name="BaseCase_SyncCon Cost" sheetId="18" r:id="rId15"/>
    <sheet name="M31_34_Generation" sheetId="19" r:id="rId16"/>
    <sheet name="M31_34_Capacity" sheetId="20" r:id="rId17"/>
    <sheet name="M31_34_VOM Cost" sheetId="21" r:id="rId18"/>
    <sheet name="M31_34_FOM Cost" sheetId="22" r:id="rId19"/>
    <sheet name="M31_34_Fuel Cost" sheetId="23" r:id="rId20"/>
    <sheet name="M31_34_Build Cost" sheetId="24" r:id="rId21"/>
    <sheet name="M31_34_REHAB Cost" sheetId="25" r:id="rId22"/>
    <sheet name="M31_34_REZ Tx Cost" sheetId="26" r:id="rId23"/>
    <sheet name="M31_34_USE+DSP Cost" sheetId="27" r:id="rId24"/>
    <sheet name="M31_34_SyncCon Cost" sheetId="28" r:id="rId25"/>
  </sheets>
  <definedNames>
    <definedName name="_xlnm._FilterDatabase" localSheetId="3" hidden="1">'Abbreviations and notes'!$A$3:$B$20</definedName>
    <definedName name="CIQWBGuid" hidden="1">"32a91085-3057-4656-87d2-f3c7894ddc12"</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42419.6529050926</definedName>
    <definedName name="IQ_NAMES_REVISION_DATE__1" hidden="1">42118.6535879629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6" i="8" l="1"/>
  <c r="K46" i="8" s="1"/>
  <c r="L46" i="8" s="1"/>
  <c r="M46" i="8" s="1"/>
  <c r="N46" i="8" s="1"/>
  <c r="O46" i="8" s="1"/>
  <c r="P46" i="8" s="1"/>
  <c r="Q46" i="8" s="1"/>
  <c r="R46" i="8" s="1"/>
  <c r="S46" i="8" s="1"/>
  <c r="T46" i="8" s="1"/>
  <c r="U46" i="8" s="1"/>
  <c r="V46" i="8" s="1"/>
  <c r="W46" i="8" s="1"/>
  <c r="X46" i="8" s="1"/>
  <c r="Y46" i="8" s="1"/>
  <c r="Z46" i="8" s="1"/>
  <c r="AA46" i="8" s="1"/>
  <c r="AB46" i="8" s="1"/>
  <c r="AC46" i="8" s="1"/>
  <c r="A43" i="8"/>
  <c r="M25" i="8"/>
  <c r="N25" i="8" s="1"/>
  <c r="O25" i="8" s="1"/>
  <c r="P25" i="8" s="1"/>
  <c r="Q25" i="8" s="1"/>
  <c r="R25" i="8" s="1"/>
  <c r="S25" i="8" s="1"/>
  <c r="T25" i="8" s="1"/>
  <c r="U25" i="8" s="1"/>
  <c r="V25" i="8" s="1"/>
  <c r="W25" i="8" s="1"/>
  <c r="X25" i="8" s="1"/>
  <c r="Y25" i="8" s="1"/>
  <c r="Z25" i="8" s="1"/>
  <c r="AA25" i="8" s="1"/>
  <c r="AB25" i="8" s="1"/>
  <c r="AC25" i="8" s="1"/>
  <c r="J25" i="8"/>
  <c r="K25" i="8" s="1"/>
  <c r="L25" i="8" s="1"/>
  <c r="A22" i="8"/>
  <c r="E14" i="8"/>
  <c r="E11" i="8"/>
  <c r="E10" i="8"/>
  <c r="E9" i="8"/>
  <c r="E8" i="8"/>
  <c r="L6" i="8"/>
  <c r="M6" i="8" s="1"/>
  <c r="N6" i="8" s="1"/>
  <c r="O6" i="8" s="1"/>
  <c r="P6" i="8" s="1"/>
  <c r="Q6" i="8" s="1"/>
  <c r="R6" i="8" s="1"/>
  <c r="S6" i="8" s="1"/>
  <c r="T6" i="8" s="1"/>
  <c r="U6" i="8" s="1"/>
  <c r="V6" i="8" s="1"/>
  <c r="W6" i="8" s="1"/>
  <c r="X6" i="8" s="1"/>
  <c r="Y6" i="8" s="1"/>
  <c r="Z6" i="8" s="1"/>
  <c r="AA6" i="8" s="1"/>
  <c r="AB6" i="8" s="1"/>
  <c r="AC6" i="8" s="1"/>
  <c r="J6" i="8"/>
  <c r="K6" i="8" s="1"/>
  <c r="A3" i="8"/>
  <c r="Z60" i="8"/>
  <c r="Y56" i="8"/>
  <c r="X53" i="8"/>
  <c r="W50" i="8"/>
  <c r="V47" i="8"/>
  <c r="R38" i="8"/>
  <c r="Q34" i="8"/>
  <c r="P31" i="8"/>
  <c r="O28" i="8"/>
  <c r="K12" i="8"/>
  <c r="S61" i="8"/>
  <c r="R57" i="8"/>
  <c r="Q54" i="8"/>
  <c r="P51" i="8"/>
  <c r="O48" i="8"/>
  <c r="K39" i="8"/>
  <c r="J35" i="8"/>
  <c r="I32" i="8"/>
  <c r="AC28" i="8"/>
  <c r="AB13" i="8"/>
  <c r="Q61" i="8"/>
  <c r="W54" i="8"/>
  <c r="J61" i="8"/>
  <c r="I57" i="8"/>
  <c r="AC53" i="8"/>
  <c r="AB50" i="8"/>
  <c r="AA47" i="8"/>
  <c r="J39" i="8"/>
  <c r="I35" i="8"/>
  <c r="AC31" i="8"/>
  <c r="AB28" i="8"/>
  <c r="M14" i="8"/>
  <c r="AA59" i="8"/>
  <c r="Y52" i="8"/>
  <c r="S56" i="8"/>
  <c r="Q50" i="8"/>
  <c r="L38" i="8"/>
  <c r="N32" i="8"/>
  <c r="Y14" i="8"/>
  <c r="O7" i="8"/>
  <c r="W49" i="8"/>
  <c r="K38" i="8"/>
  <c r="M32" i="8"/>
  <c r="O27" i="8"/>
  <c r="AB8" i="8"/>
  <c r="R56" i="8"/>
  <c r="U55" i="8"/>
  <c r="V49" i="8"/>
  <c r="I38" i="8"/>
  <c r="L32" i="8"/>
  <c r="N27" i="8"/>
  <c r="N61" i="8"/>
  <c r="I50" i="8"/>
  <c r="AA31" i="8"/>
  <c r="J12" i="8"/>
  <c r="L56" i="8"/>
  <c r="K50" i="8"/>
  <c r="T38" i="8"/>
  <c r="V32" i="8"/>
  <c r="M27" i="8"/>
  <c r="J7" i="8"/>
  <c r="V39" i="8"/>
  <c r="Z28" i="8"/>
  <c r="P55" i="8"/>
  <c r="S49" i="8"/>
  <c r="I39" i="8"/>
  <c r="M33" i="8"/>
  <c r="P28" i="8"/>
  <c r="L12" i="8"/>
  <c r="AC55" i="8"/>
  <c r="AC49" i="8"/>
  <c r="N38" i="8"/>
  <c r="R32" i="8"/>
  <c r="U27" i="8"/>
  <c r="Z59" i="8"/>
  <c r="X52" i="8"/>
  <c r="Q47" i="8"/>
  <c r="P35" i="8"/>
  <c r="T30" i="8"/>
  <c r="X13" i="8"/>
  <c r="J13" i="8"/>
  <c r="R60" i="8"/>
  <c r="Q56" i="8"/>
  <c r="P53" i="8"/>
  <c r="O50" i="8"/>
  <c r="N47" i="8"/>
  <c r="J38" i="8"/>
  <c r="I34" i="8"/>
  <c r="AC30" i="8"/>
  <c r="AB27" i="8"/>
  <c r="AB61" i="8"/>
  <c r="K61" i="8"/>
  <c r="J57" i="8"/>
  <c r="I54" i="8"/>
  <c r="AC50" i="8"/>
  <c r="AB47" i="8"/>
  <c r="X38" i="8"/>
  <c r="W34" i="8"/>
  <c r="V31" i="8"/>
  <c r="U28" i="8"/>
  <c r="T13" i="8"/>
  <c r="V60" i="8"/>
  <c r="AB53" i="8"/>
  <c r="W60" i="8"/>
  <c r="V56" i="8"/>
  <c r="U53" i="8"/>
  <c r="T50" i="8"/>
  <c r="S47" i="8"/>
  <c r="W38" i="8"/>
  <c r="V34" i="8"/>
  <c r="U31" i="8"/>
  <c r="T28" i="8"/>
  <c r="AA13" i="8"/>
  <c r="K59" i="8"/>
  <c r="I52" i="8"/>
  <c r="X55" i="8"/>
  <c r="X49" i="8"/>
  <c r="S36" i="8"/>
  <c r="W31" i="8"/>
  <c r="K14" i="8"/>
  <c r="AB54" i="8"/>
  <c r="K49" i="8"/>
  <c r="R36" i="8"/>
  <c r="T31" i="8"/>
  <c r="X26" i="8"/>
  <c r="N8" i="8"/>
  <c r="W55" i="8"/>
  <c r="Z54" i="8"/>
  <c r="AC48" i="8"/>
  <c r="Q36" i="8"/>
  <c r="S31" i="8"/>
  <c r="I14" i="8"/>
  <c r="U57" i="8"/>
  <c r="Z48" i="8"/>
  <c r="W30" i="8"/>
  <c r="R11" i="8"/>
  <c r="Q55" i="8"/>
  <c r="U49" i="8"/>
  <c r="AA36" i="8"/>
  <c r="J32" i="8"/>
  <c r="S14" i="8"/>
  <c r="L60" i="8"/>
  <c r="Q38" i="8"/>
  <c r="V27" i="8"/>
  <c r="U54" i="8"/>
  <c r="AA48" i="8"/>
  <c r="S38" i="8"/>
  <c r="U32" i="8"/>
  <c r="W27" i="8"/>
  <c r="V8" i="8"/>
  <c r="M55" i="8"/>
  <c r="O49" i="8"/>
  <c r="X36" i="8"/>
  <c r="Z31" i="8"/>
  <c r="P26" i="8"/>
  <c r="J59" i="8"/>
  <c r="AC51" i="8"/>
  <c r="W40" i="8"/>
  <c r="Z34" i="8"/>
  <c r="AB29" i="8"/>
  <c r="L34" i="8"/>
  <c r="N29" i="8"/>
  <c r="N49" i="8"/>
  <c r="M61" i="8"/>
  <c r="X31" i="8"/>
  <c r="Y54" i="8"/>
  <c r="R35" i="8"/>
  <c r="R55" i="8"/>
  <c r="O51" i="8"/>
  <c r="O29" i="8"/>
  <c r="L51" i="8"/>
  <c r="P50" i="8"/>
  <c r="AC27" i="8"/>
  <c r="N50" i="8"/>
  <c r="J33" i="8"/>
  <c r="L39" i="8"/>
  <c r="K56" i="8"/>
  <c r="W39" i="8"/>
  <c r="X56" i="8"/>
  <c r="I33" i="8"/>
  <c r="J60" i="8"/>
  <c r="I56" i="8"/>
  <c r="AC52" i="8"/>
  <c r="AB49" i="8"/>
  <c r="X40" i="8"/>
  <c r="W36" i="8"/>
  <c r="V33" i="8"/>
  <c r="U30" i="8"/>
  <c r="T27" i="8"/>
  <c r="T61" i="8"/>
  <c r="X60" i="8"/>
  <c r="W56" i="8"/>
  <c r="V53" i="8"/>
  <c r="U50" i="8"/>
  <c r="T47" i="8"/>
  <c r="P38" i="8"/>
  <c r="O34" i="8"/>
  <c r="N31" i="8"/>
  <c r="M28" i="8"/>
  <c r="L13" i="8"/>
  <c r="N60" i="8"/>
  <c r="L53" i="8"/>
  <c r="O60" i="8"/>
  <c r="N56" i="8"/>
  <c r="M53" i="8"/>
  <c r="L50" i="8"/>
  <c r="K47" i="8"/>
  <c r="O38" i="8"/>
  <c r="N34" i="8"/>
  <c r="M31" i="8"/>
  <c r="L28" i="8"/>
  <c r="S13" i="8"/>
  <c r="P57" i="8"/>
  <c r="N51" i="8"/>
  <c r="AC54" i="8"/>
  <c r="M49" i="8"/>
  <c r="AC35" i="8"/>
  <c r="J31" i="8"/>
  <c r="W13" i="8"/>
  <c r="L54" i="8"/>
  <c r="S48" i="8"/>
  <c r="AA35" i="8"/>
  <c r="I31" i="8"/>
  <c r="K26" i="8"/>
  <c r="Z7" i="8"/>
  <c r="V61" i="8"/>
  <c r="J54" i="8"/>
  <c r="R48" i="8"/>
  <c r="X35" i="8"/>
  <c r="AB30" i="8"/>
  <c r="R13" i="8"/>
  <c r="Z56" i="8"/>
  <c r="L40" i="8"/>
  <c r="S29" i="8"/>
  <c r="S7" i="8"/>
  <c r="V54" i="8"/>
  <c r="AB48" i="8"/>
  <c r="P36" i="8"/>
  <c r="R31" i="8"/>
  <c r="X14" i="8"/>
  <c r="Y53" i="8"/>
  <c r="K36" i="8"/>
  <c r="O61" i="8"/>
  <c r="Z53" i="8"/>
  <c r="M48" i="8"/>
  <c r="Z36" i="8"/>
  <c r="AB31" i="8"/>
  <c r="K27" i="8"/>
  <c r="K8" i="8"/>
  <c r="R54" i="8"/>
  <c r="X48" i="8"/>
  <c r="J36" i="8"/>
  <c r="L31" i="8"/>
  <c r="AA14" i="8"/>
  <c r="O57" i="8"/>
  <c r="M51" i="8"/>
  <c r="J40" i="8"/>
  <c r="T12" i="8"/>
  <c r="M38" i="8"/>
  <c r="K54" i="8"/>
  <c r="S12" i="8"/>
  <c r="W48" i="8"/>
  <c r="P29" i="8"/>
  <c r="P54" i="8"/>
  <c r="P32" i="8"/>
  <c r="N57" i="8"/>
  <c r="AA7" i="8"/>
  <c r="W10" i="8"/>
  <c r="K7" i="8"/>
  <c r="Z50" i="8"/>
  <c r="Z40" i="8"/>
  <c r="Y33" i="8"/>
  <c r="AB38" i="8"/>
  <c r="S53" i="8"/>
  <c r="I36" i="8"/>
  <c r="W59" i="8"/>
  <c r="V55" i="8"/>
  <c r="U52" i="8"/>
  <c r="T49" i="8"/>
  <c r="P40" i="8"/>
  <c r="O36" i="8"/>
  <c r="N33" i="8"/>
  <c r="M30" i="8"/>
  <c r="L27" i="8"/>
  <c r="L61" i="8"/>
  <c r="P60" i="8"/>
  <c r="O56" i="8"/>
  <c r="N53" i="8"/>
  <c r="M50" i="8"/>
  <c r="L47" i="8"/>
  <c r="AC36" i="8"/>
  <c r="AB33" i="8"/>
  <c r="AA30" i="8"/>
  <c r="Z27" i="8"/>
  <c r="Y12" i="8"/>
  <c r="S59" i="8"/>
  <c r="Q52" i="8"/>
  <c r="AB59" i="8"/>
  <c r="AA55" i="8"/>
  <c r="Z52" i="8"/>
  <c r="Y49" i="8"/>
  <c r="AC40" i="8"/>
  <c r="AB36" i="8"/>
  <c r="AA33" i="8"/>
  <c r="Z30" i="8"/>
  <c r="Y27" i="8"/>
  <c r="K13" i="8"/>
  <c r="U56" i="8"/>
  <c r="X61" i="8"/>
  <c r="M54" i="8"/>
  <c r="T48" i="8"/>
  <c r="O35" i="8"/>
  <c r="Q30" i="8"/>
  <c r="I13" i="8"/>
  <c r="Q53" i="8"/>
  <c r="O47" i="8"/>
  <c r="N35" i="8"/>
  <c r="P30" i="8"/>
  <c r="J14" i="8"/>
  <c r="W61" i="8"/>
  <c r="T60" i="8"/>
  <c r="O53" i="8"/>
  <c r="Y47" i="8"/>
  <c r="M35" i="8"/>
  <c r="O30" i="8"/>
  <c r="AB12" i="8"/>
  <c r="J56" i="8"/>
  <c r="AC38" i="8"/>
  <c r="N28" i="8"/>
  <c r="P61" i="8"/>
  <c r="AA53" i="8"/>
  <c r="P48" i="8"/>
  <c r="W35" i="8"/>
  <c r="Y30" i="8"/>
  <c r="Q13" i="8"/>
  <c r="N52" i="8"/>
  <c r="AB34" i="8"/>
  <c r="M60" i="8"/>
  <c r="J53" i="8"/>
  <c r="W47" i="8"/>
  <c r="N36" i="8"/>
  <c r="Q31" i="8"/>
  <c r="S26" i="8"/>
  <c r="AC60" i="8"/>
  <c r="W53" i="8"/>
  <c r="K48" i="8"/>
  <c r="S35" i="8"/>
  <c r="V30" i="8"/>
  <c r="Y13" i="8"/>
  <c r="T56" i="8"/>
  <c r="R50" i="8"/>
  <c r="Q39" i="8"/>
  <c r="U33" i="8"/>
  <c r="X28" i="8"/>
  <c r="S8" i="8"/>
  <c r="U12" i="8"/>
  <c r="S27" i="8"/>
  <c r="J51" i="8"/>
  <c r="O26" i="8"/>
  <c r="N48" i="8"/>
  <c r="I61" i="8"/>
  <c r="W32" i="8"/>
  <c r="O33" i="8"/>
  <c r="Z14" i="8"/>
  <c r="O59" i="8"/>
  <c r="N55" i="8"/>
  <c r="M52" i="8"/>
  <c r="L49" i="8"/>
  <c r="AC39" i="8"/>
  <c r="AB35" i="8"/>
  <c r="AA32" i="8"/>
  <c r="Z29" i="8"/>
  <c r="V13" i="8"/>
  <c r="Y60" i="8"/>
  <c r="AC59" i="8"/>
  <c r="AB55" i="8"/>
  <c r="AA52" i="8"/>
  <c r="Z49" i="8"/>
  <c r="V40" i="8"/>
  <c r="U36" i="8"/>
  <c r="T33" i="8"/>
  <c r="S30" i="8"/>
  <c r="R27" i="8"/>
  <c r="Q12" i="8"/>
  <c r="X57" i="8"/>
  <c r="V51" i="8"/>
  <c r="T59" i="8"/>
  <c r="S55" i="8"/>
  <c r="R52" i="8"/>
  <c r="Q49" i="8"/>
  <c r="U40" i="8"/>
  <c r="T36" i="8"/>
  <c r="S33" i="8"/>
  <c r="R30" i="8"/>
  <c r="Q27" i="8"/>
  <c r="X12" i="8"/>
  <c r="Z55" i="8"/>
  <c r="AA60" i="8"/>
  <c r="R53" i="8"/>
  <c r="T40" i="8"/>
  <c r="X34" i="8"/>
  <c r="AA29" i="8"/>
  <c r="R12" i="8"/>
  <c r="V52" i="8"/>
  <c r="S40" i="8"/>
  <c r="U34" i="8"/>
  <c r="Y29" i="8"/>
  <c r="U13" i="8"/>
  <c r="U60" i="8"/>
  <c r="V59" i="8"/>
  <c r="T52" i="8"/>
  <c r="R40" i="8"/>
  <c r="T34" i="8"/>
  <c r="V29" i="8"/>
  <c r="N12" i="8"/>
  <c r="O55" i="8"/>
  <c r="Y36" i="8"/>
  <c r="Q14" i="8"/>
  <c r="S60" i="8"/>
  <c r="K53" i="8"/>
  <c r="AB40" i="8"/>
  <c r="K35" i="8"/>
  <c r="N30" i="8"/>
  <c r="Z12" i="8"/>
  <c r="X50" i="8"/>
  <c r="X33" i="8"/>
  <c r="Q59" i="8"/>
  <c r="O52" i="8"/>
  <c r="I47" i="8"/>
  <c r="V35" i="8"/>
  <c r="X30" i="8"/>
  <c r="R14" i="8"/>
  <c r="K60" i="8"/>
  <c r="AB52" i="8"/>
  <c r="Y40" i="8"/>
  <c r="AA34" i="8"/>
  <c r="AC29" i="8"/>
  <c r="M13" i="8"/>
  <c r="Y55" i="8"/>
  <c r="AA49" i="8"/>
  <c r="AA38" i="8"/>
  <c r="AC32" i="8"/>
  <c r="J28" i="8"/>
  <c r="P59" i="8"/>
  <c r="K40" i="8"/>
  <c r="O32" i="8"/>
  <c r="I48" i="8"/>
  <c r="R61" i="8"/>
  <c r="Y38" i="8"/>
  <c r="U38" i="8"/>
  <c r="I30" i="8"/>
  <c r="AC61" i="8"/>
  <c r="AB57" i="8"/>
  <c r="AA54" i="8"/>
  <c r="Z51" i="8"/>
  <c r="Y48" i="8"/>
  <c r="U39" i="8"/>
  <c r="T35" i="8"/>
  <c r="S32" i="8"/>
  <c r="R29" i="8"/>
  <c r="N13" i="8"/>
  <c r="Q60" i="8"/>
  <c r="U59" i="8"/>
  <c r="T55" i="8"/>
  <c r="S52" i="8"/>
  <c r="R49" i="8"/>
  <c r="N40" i="8"/>
  <c r="M36" i="8"/>
  <c r="L33" i="8"/>
  <c r="K30" i="8"/>
  <c r="J27" i="8"/>
  <c r="I12" i="8"/>
  <c r="AC56" i="8"/>
  <c r="AA50" i="8"/>
  <c r="L59" i="8"/>
  <c r="K55" i="8"/>
  <c r="J52" i="8"/>
  <c r="I49" i="8"/>
  <c r="M40" i="8"/>
  <c r="L36" i="8"/>
  <c r="K33" i="8"/>
  <c r="J30" i="8"/>
  <c r="I27" i="8"/>
  <c r="P12" i="8"/>
  <c r="J55" i="8"/>
  <c r="Y59" i="8"/>
  <c r="W52" i="8"/>
  <c r="I40" i="8"/>
  <c r="K34" i="8"/>
  <c r="M29" i="8"/>
  <c r="Z11" i="8"/>
  <c r="AA51" i="8"/>
  <c r="AB39" i="8"/>
  <c r="J34" i="8"/>
  <c r="L29" i="8"/>
  <c r="AC12" i="8"/>
  <c r="X59" i="8"/>
  <c r="AA57" i="8"/>
  <c r="Y51" i="8"/>
  <c r="Y39" i="8"/>
  <c r="AC33" i="8"/>
  <c r="K29" i="8"/>
  <c r="J11" i="8"/>
  <c r="T54" i="8"/>
  <c r="U35" i="8"/>
  <c r="Z13" i="8"/>
  <c r="R59" i="8"/>
  <c r="P52" i="8"/>
  <c r="Q40" i="8"/>
  <c r="S34" i="8"/>
  <c r="U29" i="8"/>
  <c r="M12" i="8"/>
  <c r="P49" i="8"/>
  <c r="T32" i="8"/>
  <c r="V57" i="8"/>
  <c r="T51" i="8"/>
  <c r="AA40" i="8"/>
  <c r="AC34" i="8"/>
  <c r="L30" i="8"/>
  <c r="AC13" i="8"/>
  <c r="N59" i="8"/>
  <c r="L52" i="8"/>
  <c r="M34" i="8"/>
  <c r="Q29" i="8"/>
  <c r="I55" i="8"/>
  <c r="L57" i="8"/>
  <c r="AA61" i="8"/>
  <c r="X51" i="8"/>
  <c r="Q32" i="8"/>
  <c r="Q57" i="8"/>
  <c r="Q35" i="8"/>
  <c r="T53" i="8"/>
  <c r="I28" i="8"/>
  <c r="Z32" i="8"/>
  <c r="P56" i="8"/>
  <c r="S51" i="8"/>
  <c r="AB56" i="8"/>
  <c r="W7" i="8"/>
  <c r="AA28" i="8"/>
  <c r="V50" i="8"/>
  <c r="AB60" i="8"/>
  <c r="J48" i="8"/>
  <c r="K31" i="8"/>
  <c r="U61" i="8"/>
  <c r="T57" i="8"/>
  <c r="S54" i="8"/>
  <c r="R51" i="8"/>
  <c r="Q48" i="8"/>
  <c r="M39" i="8"/>
  <c r="L35" i="8"/>
  <c r="K32" i="8"/>
  <c r="J29" i="8"/>
  <c r="AA12" i="8"/>
  <c r="I60" i="8"/>
  <c r="M59" i="8"/>
  <c r="L55" i="8"/>
  <c r="K52" i="8"/>
  <c r="J49" i="8"/>
  <c r="AA39" i="8"/>
  <c r="Z35" i="8"/>
  <c r="Y32" i="8"/>
  <c r="X29" i="8"/>
  <c r="W26" i="8"/>
  <c r="V11" i="8"/>
  <c r="M56" i="8"/>
  <c r="Z61" i="8"/>
  <c r="Y57" i="8"/>
  <c r="X54" i="8"/>
  <c r="W51" i="8"/>
  <c r="V48" i="8"/>
  <c r="Z39" i="8"/>
  <c r="Y35" i="8"/>
  <c r="X32" i="8"/>
  <c r="W29" i="8"/>
  <c r="AC14" i="8"/>
  <c r="Y61" i="8"/>
  <c r="O54" i="8"/>
  <c r="I59" i="8"/>
  <c r="AB51" i="8"/>
  <c r="P39" i="8"/>
  <c r="R33" i="8"/>
  <c r="V28" i="8"/>
  <c r="Q8" i="8"/>
  <c r="K51" i="8"/>
  <c r="O39" i="8"/>
  <c r="Q33" i="8"/>
  <c r="S28" i="8"/>
  <c r="O12" i="8"/>
  <c r="AC57" i="8"/>
  <c r="K57" i="8"/>
  <c r="I51" i="8"/>
  <c r="N39" i="8"/>
  <c r="P33" i="8"/>
  <c r="R28" i="8"/>
  <c r="AA8" i="8"/>
  <c r="I53" i="8"/>
  <c r="P34" i="8"/>
  <c r="O13" i="8"/>
  <c r="W57" i="8"/>
  <c r="U51" i="8"/>
  <c r="X39" i="8"/>
  <c r="Z33" i="8"/>
  <c r="I29" i="8"/>
  <c r="Y8" i="8"/>
  <c r="L48" i="8"/>
  <c r="O31" i="8"/>
  <c r="AA56" i="8"/>
  <c r="Y50" i="8"/>
  <c r="O40" i="8"/>
  <c r="R34" i="8"/>
  <c r="T29" i="8"/>
  <c r="P13" i="8"/>
  <c r="S57" i="8"/>
  <c r="Q51" i="8"/>
  <c r="T39" i="8"/>
  <c r="W33" i="8"/>
  <c r="Y28" i="8"/>
  <c r="R7" i="8"/>
  <c r="N54" i="8"/>
  <c r="U48" i="8"/>
  <c r="V36" i="8"/>
  <c r="Y31" i="8"/>
  <c r="AA26" i="8"/>
  <c r="Z38" i="8"/>
  <c r="Y34" i="8"/>
  <c r="W28" i="8"/>
  <c r="Z57" i="8"/>
  <c r="S39" i="8"/>
  <c r="N11" i="8"/>
  <c r="R39" i="8"/>
  <c r="U14" i="8"/>
  <c r="AB32" i="8"/>
  <c r="V38" i="8"/>
  <c r="M57" i="8"/>
  <c r="AA27" i="8"/>
  <c r="V12" i="8"/>
  <c r="Q28" i="8"/>
  <c r="J50" i="8"/>
  <c r="W12" i="8"/>
  <c r="K28" i="8"/>
  <c r="N14" i="8" l="1"/>
  <c r="AC11" i="8"/>
  <c r="T26" i="8"/>
  <c r="T11" i="8"/>
  <c r="T7" i="8"/>
  <c r="Q7" i="8"/>
  <c r="M10" i="8"/>
  <c r="X27" i="8"/>
  <c r="X47" i="8"/>
  <c r="S50" i="8"/>
  <c r="AB10" i="8"/>
  <c r="J10" i="8"/>
  <c r="L10" i="8"/>
  <c r="R9" i="8"/>
  <c r="K10" i="8"/>
  <c r="Y9" i="8"/>
  <c r="AA10" i="8"/>
  <c r="V14" i="8"/>
  <c r="Y11" i="8"/>
  <c r="AB26" i="8"/>
  <c r="AB11" i="8"/>
  <c r="Y7" i="8"/>
  <c r="L8" i="8"/>
  <c r="AC10" i="8"/>
  <c r="Z26" i="8"/>
  <c r="U47" i="8"/>
  <c r="Q9" i="8"/>
  <c r="U9" i="8"/>
  <c r="P11" i="8"/>
  <c r="P14" i="8"/>
  <c r="O10" i="8"/>
  <c r="P8" i="8"/>
  <c r="J9" i="8"/>
  <c r="M11" i="8"/>
  <c r="AA11" i="8"/>
  <c r="L26" i="8"/>
  <c r="X11" i="8"/>
  <c r="AB7" i="8"/>
  <c r="T8" i="8"/>
  <c r="P10" i="8"/>
  <c r="I26" i="8"/>
  <c r="J47" i="8"/>
  <c r="AA9" i="8"/>
  <c r="R8" i="8"/>
  <c r="X10" i="8"/>
  <c r="N9" i="8"/>
  <c r="AC9" i="8"/>
  <c r="X8" i="8"/>
  <c r="I11" i="8"/>
  <c r="N7" i="8"/>
  <c r="AB14" i="8"/>
  <c r="O11" i="8"/>
  <c r="P7" i="8"/>
  <c r="M8" i="8"/>
  <c r="J26" i="8"/>
  <c r="M26" i="8"/>
  <c r="M47" i="8"/>
  <c r="N10" i="8"/>
  <c r="J8" i="8"/>
  <c r="O8" i="8"/>
  <c r="Z9" i="8"/>
  <c r="S10" i="8"/>
  <c r="Z10" i="8"/>
  <c r="K11" i="8"/>
  <c r="V7" i="8"/>
  <c r="O14" i="8"/>
  <c r="L11" i="8"/>
  <c r="M7" i="8"/>
  <c r="U8" i="8"/>
  <c r="N26" i="8"/>
  <c r="Q26" i="8"/>
  <c r="R47" i="8"/>
  <c r="S9" i="8"/>
  <c r="T9" i="8"/>
  <c r="V10" i="8"/>
  <c r="W9" i="8"/>
  <c r="W8" i="8"/>
  <c r="U11" i="8"/>
  <c r="I8" i="8"/>
  <c r="W14" i="8"/>
  <c r="W11" i="8"/>
  <c r="X7" i="8"/>
  <c r="AC8" i="8"/>
  <c r="AC26" i="8"/>
  <c r="Y26" i="8"/>
  <c r="Z47" i="8"/>
  <c r="AB9" i="8"/>
  <c r="V9" i="8"/>
  <c r="L9" i="8"/>
  <c r="O9" i="8"/>
  <c r="Q11" i="8"/>
  <c r="Z8" i="8"/>
  <c r="T14" i="8"/>
  <c r="L7" i="8"/>
  <c r="U7" i="8"/>
  <c r="I10" i="8"/>
  <c r="R26" i="8"/>
  <c r="U26" i="8"/>
  <c r="AC47" i="8"/>
  <c r="I9" i="8"/>
  <c r="M9" i="8"/>
  <c r="K9" i="8"/>
  <c r="S11" i="8"/>
  <c r="R10" i="8"/>
  <c r="L14" i="8"/>
  <c r="AC7" i="8"/>
  <c r="I7" i="8"/>
  <c r="Y10" i="8"/>
  <c r="V26" i="8"/>
  <c r="P27" i="8"/>
  <c r="P47" i="8"/>
  <c r="Q10" i="8"/>
  <c r="T10" i="8"/>
  <c r="X9" i="8"/>
  <c r="U10" i="8"/>
  <c r="P9" i="8"/>
  <c r="I15" i="8" l="1"/>
  <c r="J15" i="8" s="1"/>
  <c r="K15" i="8" s="1"/>
  <c r="L15" i="8" s="1"/>
  <c r="M15" i="8" s="1"/>
  <c r="N15" i="8" s="1"/>
  <c r="O15" i="8" s="1"/>
  <c r="P15" i="8" s="1"/>
  <c r="Q15" i="8" s="1"/>
  <c r="R15" i="8" s="1"/>
  <c r="S15" i="8" s="1"/>
  <c r="T15" i="8" s="1"/>
  <c r="U15" i="8" s="1"/>
  <c r="V15" i="8" s="1"/>
  <c r="W15" i="8" s="1"/>
  <c r="X15" i="8" s="1"/>
  <c r="Y15" i="8" s="1"/>
  <c r="Z15" i="8" s="1"/>
  <c r="AA15" i="8" s="1"/>
  <c r="AB15" i="8" s="1"/>
  <c r="AC15" i="8" s="1"/>
</calcChain>
</file>

<file path=xl/sharedStrings.xml><?xml version="1.0" encoding="utf-8"?>
<sst xmlns="http://schemas.openxmlformats.org/spreadsheetml/2006/main" count="6365" uniqueCount="155">
  <si>
    <t xml:space="preserve"> </t>
  </si>
  <si>
    <t>Notice</t>
  </si>
  <si>
    <r>
      <t>Ernst &amp; Young ("</t>
    </r>
    <r>
      <rPr>
        <b/>
        <sz val="11"/>
        <color theme="1"/>
        <rFont val="Calibri"/>
        <family val="2"/>
        <scheme val="minor"/>
      </rPr>
      <t>EY</t>
    </r>
    <r>
      <rPr>
        <sz val="11"/>
        <color theme="1"/>
        <rFont val="Calibri"/>
        <family val="2"/>
        <scheme val="minor"/>
      </rPr>
      <t>") was engaged on the instructions of Tasmanian Networks Pty Ltd (“</t>
    </r>
    <r>
      <rPr>
        <b/>
        <sz val="11"/>
        <color theme="1"/>
        <rFont val="Calibri"/>
        <family val="2"/>
        <scheme val="minor"/>
      </rPr>
      <t>TasNetworks</t>
    </r>
    <r>
      <rPr>
        <sz val="11"/>
        <color theme="1"/>
        <rFont val="Calibri"/>
        <family val="2"/>
        <scheme val="minor"/>
      </rPr>
      <t>” or “</t>
    </r>
    <r>
      <rPr>
        <b/>
        <sz val="11"/>
        <color theme="1"/>
        <rFont val="Calibri"/>
        <family val="2"/>
        <scheme val="minor"/>
      </rPr>
      <t>Client</t>
    </r>
    <r>
      <rPr>
        <sz val="11"/>
        <color theme="1"/>
        <rFont val="Calibri"/>
        <family val="2"/>
        <scheme val="minor"/>
      </rPr>
      <t>”) to provide market modelling in relation to the proposed Marinus Link interconnector (“</t>
    </r>
    <r>
      <rPr>
        <b/>
        <sz val="11"/>
        <color theme="1"/>
        <rFont val="Calibri"/>
        <family val="2"/>
        <scheme val="minor"/>
      </rPr>
      <t>Project</t>
    </r>
    <r>
      <rPr>
        <sz val="11"/>
        <color theme="1"/>
        <rFont val="Calibri"/>
        <family val="2"/>
        <scheme val="minor"/>
      </rPr>
      <t xml:space="preserve">”), in accordance with the contract dated 14 June 2018.
</t>
    </r>
  </si>
  <si>
    <r>
      <t>The results of EY’s work, including the assumptions and qualifications made in preparing the workbook dated 9 November 2020 (“</t>
    </r>
    <r>
      <rPr>
        <b/>
        <sz val="11"/>
        <color theme="1"/>
        <rFont val="Calibri"/>
        <family val="2"/>
        <scheme val="minor"/>
      </rPr>
      <t>Workbook</t>
    </r>
    <r>
      <rPr>
        <sz val="11"/>
        <color theme="1"/>
        <rFont val="Calibri"/>
        <family val="2"/>
        <scheme val="minor"/>
      </rPr>
      <t>”), are set out in EY's report dated 27 November 2019 ("</t>
    </r>
    <r>
      <rPr>
        <b/>
        <sz val="11"/>
        <color theme="1"/>
        <rFont val="Calibri"/>
        <family val="2"/>
        <scheme val="minor"/>
      </rPr>
      <t>Report</t>
    </r>
    <r>
      <rPr>
        <sz val="11"/>
        <color theme="1"/>
        <rFont val="Calibri"/>
        <family val="2"/>
        <scheme val="minor"/>
      </rPr>
      <t>") and addendum report dated 9 November 2020 ("</t>
    </r>
    <r>
      <rPr>
        <b/>
        <sz val="11"/>
        <color theme="1"/>
        <rFont val="Calibri"/>
        <family val="2"/>
        <scheme val="minor"/>
      </rPr>
      <t>Addendum</t>
    </r>
    <r>
      <rPr>
        <sz val="11"/>
        <color theme="1"/>
        <rFont val="Calibri"/>
        <family val="2"/>
        <scheme val="minor"/>
      </rPr>
      <t xml:space="preserve">") which is an addendum to the Report prepared at the specific request of the Client to update the scenarios and various input assumptions to align with more recent data. The Workbook must be read in conjunction with the Report and Addendum (https://www.marinuslink.com.au/rit-t-process/) to understand the full context and details of the model used to compute the long-term least-cost generation development plan and gross market benefits of Marinus Link. The Workbook, Report and Addendum should be read in their entirety including this notice, the applicable scope of the work and any limitations. A reference to the Workbook includes any part of the Report, Addendum and Workbook. No further work has been undertaken by EY since the date of the Workbook to update it. Except as described in the Addendum, no further work has been undertaken by EY since the date of the Report to update its contents.
</t>
    </r>
  </si>
  <si>
    <t xml:space="preserve">EY has prepared the Workbook under the directions of the Client. EY has not been engaged to act, and has not acted, as advisor to any other party. Accordingly, EY makes no representations as to the appropriateness, accuracy or completeness of the Workbook for any other party's purposes.
</t>
  </si>
  <si>
    <t xml:space="preserve">No reliance may be placed upon the Workbook or any of its contents by any party other than the Client (“Third Parties”). Any Third Party receiving a copy of the Workbook must make and rely on their own enquiries in relation to the issues to which the Workbook relates, the contents of the Workbook and all matters arising from or relating to or in any way connected with the Workbook or its contents.
</t>
  </si>
  <si>
    <t xml:space="preserve">EY disclaims all responsibility to any Third Parties for any loss or liability that the Third Parties may suffer or incur arising from or relating to or in any way connected with the contents of the Workbook, the provision of the Workbook to the Third Parties or the reliance upon the Workbook by the Third Parties.
</t>
  </si>
  <si>
    <t xml:space="preserve">No claim or demand or any actions or proceedings may be brought against EY arising from or connected with the contents of the Workbook or the provision of the Workbook to the Third Parties. EY will be released and forever discharged from any such claims, demands, actions or proceedings.
</t>
  </si>
  <si>
    <t xml:space="preserve">Our work commenced on 6 January 2020 and was completed on 21 October 2020. Therefore, our Workbook does not take account of events or circumstances arising after 21 October 2020 and we have no responsibility to update the Workbook for such events or circumstances.
</t>
  </si>
  <si>
    <t xml:space="preserve">In preparing this Workbook we have considered and relied upon information from a range of sources believed to be reliable and accurate. We do not imply, and it should not be construed, that we have verified any of the information provided to us, or that our enquiries could have identified any matter that a more extensive examination might disclose.
</t>
  </si>
  <si>
    <t xml:space="preserve">The work performed as part of our scope considers information provided to us and a number of combinations of input assumptions relating to future conditions, which may not necessarily represent actual or most likely future conditions. Additionally, modelling work performed as part of our scope inherently requires assumptions about future behaviours and market interactions, which may result in forecasts that deviate from future conditions. There will usually be differences between estimated and actual results, because events and circumstances frequently do not occur as expected, and those differences may be material. We take no responsibility that the projected outcomes will be achieved, if any.
</t>
  </si>
  <si>
    <t xml:space="preserve">We highlight that our analysis and Workbook do not constitute investment advice or a recommendation to you on a future course of action. We provide no assurance that the scenarios we have modelled will be accepted by any relevant authority or third party.
</t>
  </si>
  <si>
    <t xml:space="preserve">Our conclusions are based, in part, on the assumptions stated and on information provided by the Client and other information sources used during the course of the engagement. The modelled outcomes are contingent on the collection of assumptions as agreed with the Client and no consideration of other market events, announcements or other changing circumstances are reflected in this Workbook. Neither EY nor any member or employee thereof undertakes responsibility in any way whatsoever to any person in respect of errors in this Workbook arising from incorrect information provided by the Client or other information sources used.
</t>
  </si>
  <si>
    <t xml:space="preserve">EY has consented to the Workbook being published electronically on the Client’s website alongside the Report and Addendum for informational purposes only. EY has not consented to distribution or disclosure beyond this. The material contained in the Workbook, including the EY logo, is copyright. The copyright in the material contained in the Workbook itself, excluding EY logo, vests in the Client. The Workbook, including the EY logo, cannot be altered without prior written permission from EY.
</t>
  </si>
  <si>
    <t>EY’s liability is limited by a scheme approved under Professional Standards Legislation.</t>
  </si>
  <si>
    <t>Change log</t>
  </si>
  <si>
    <t>Supporting material for the Economic Modelling Appendix to the TasNetworks Supplementary Analysis Report, Step Scenario. Marinus Link stage 1 from 1 July 2031 and stage 2 from 1 July 2034.</t>
  </si>
  <si>
    <t>Abbreviations</t>
  </si>
  <si>
    <t>CCGT</t>
  </si>
  <si>
    <t>Closed cycle gas turbine</t>
  </si>
  <si>
    <t>Diesel</t>
  </si>
  <si>
    <t>Diesel generator</t>
  </si>
  <si>
    <t>Distributed PV</t>
  </si>
  <si>
    <t>Small-scale PV (PVNSG) and Rooftop PV</t>
  </si>
  <si>
    <t>DSP</t>
  </si>
  <si>
    <t>Demand-side participation</t>
  </si>
  <si>
    <t>FOM</t>
  </si>
  <si>
    <t>Fixed operations and maintenance</t>
  </si>
  <si>
    <t>Gas - Steam</t>
  </si>
  <si>
    <t>Gas-powered steam turbine</t>
  </si>
  <si>
    <t>GWh</t>
  </si>
  <si>
    <t>Gigawatt-hours</t>
  </si>
  <si>
    <t>LS Battery</t>
  </si>
  <si>
    <t>Explicitly modelled existing and new entrant (4 hour) battery storage</t>
  </si>
  <si>
    <t>MW</t>
  </si>
  <si>
    <t>Megawatts</t>
  </si>
  <si>
    <t>NEM</t>
  </si>
  <si>
    <t>National Electricity Market</t>
  </si>
  <si>
    <t>OCGT</t>
  </si>
  <si>
    <t>Open cycle gas turbine</t>
  </si>
  <si>
    <t>PADR</t>
  </si>
  <si>
    <t>Project Assessment Draft Report</t>
  </si>
  <si>
    <t>PV</t>
  </si>
  <si>
    <t>Photovoltaic</t>
  </si>
  <si>
    <t>PVNSG</t>
  </si>
  <si>
    <t>PV non-scheduled generators</t>
  </si>
  <si>
    <t>Rehab</t>
  </si>
  <si>
    <t>Rehabilitation (after closing an existing generator)</t>
  </si>
  <si>
    <t>USE</t>
  </si>
  <si>
    <t>Unserved energy</t>
  </si>
  <si>
    <t>VOM</t>
  </si>
  <si>
    <t>Variable operations and maintenance</t>
  </si>
  <si>
    <t>VPP</t>
  </si>
  <si>
    <t>Virtual power plants</t>
  </si>
  <si>
    <t>Notes</t>
  </si>
  <si>
    <t>1. BaseCase simulations do not include Marinus Link. M31_34 simulations include Marinus Link stage 1 from 1 July 2031 and stage 2 from 1 July 2034.</t>
  </si>
  <si>
    <t>2. Tumut 3 generation is included in Hydro, whereas Tumut 3 pump is included in Pumped Hydro Pump.</t>
  </si>
  <si>
    <t>3. REZ expansion costs only capture intra-regional network augmentations. These costs do not include the cost of interconnectors.</t>
  </si>
  <si>
    <t>4. New entrant capacity and retiring capacity for allowable generators are made at the beginning of each financial year, on 1 July.</t>
  </si>
  <si>
    <t>5. Other non-scheduled generation is handled on the demand side as per Australian Energy Market Operator's (AEMO's) 2020 Electricity Statement of Opportunities (ESOO).</t>
  </si>
  <si>
    <t>Black Coal</t>
  </si>
  <si>
    <t>Hydro</t>
  </si>
  <si>
    <t>OCGT / Diesel</t>
  </si>
  <si>
    <t>USE / DSP</t>
  </si>
  <si>
    <t>Solar PV</t>
  </si>
  <si>
    <t>Wind</t>
  </si>
  <si>
    <t>LS Battery pump</t>
  </si>
  <si>
    <t>Brown Coal</t>
  </si>
  <si>
    <t>Pumped Hydro Pump</t>
  </si>
  <si>
    <t>Pumped Hydro</t>
  </si>
  <si>
    <t>Transmission</t>
  </si>
  <si>
    <t>SyncCon</t>
  </si>
  <si>
    <t>VPP pump</t>
  </si>
  <si>
    <t>Behind the meter battery</t>
  </si>
  <si>
    <t>Behind the meter battery pump</t>
  </si>
  <si>
    <t>2021-22</t>
  </si>
  <si>
    <t>Fuel</t>
  </si>
  <si>
    <t>REHAB</t>
  </si>
  <si>
    <t>Compare</t>
  </si>
  <si>
    <t>M31_34</t>
  </si>
  <si>
    <t>to</t>
  </si>
  <si>
    <t>BaseCase</t>
  </si>
  <si>
    <t>Select region</t>
  </si>
  <si>
    <t>Real June 2019 dollars ($m) discounted to 1 July 2019</t>
  </si>
  <si>
    <t>Build</t>
  </si>
  <si>
    <t>CAPEX</t>
  </si>
  <si>
    <t>REZ Tx</t>
  </si>
  <si>
    <t>REZ</t>
  </si>
  <si>
    <t>USE+DSP</t>
  </si>
  <si>
    <t>Total cumulative gross benefits</t>
  </si>
  <si>
    <t>Capacity difference (MW)</t>
  </si>
  <si>
    <t>Sent-out generation difference (GWh)*</t>
  </si>
  <si>
    <t>*Generation shown is sent-out, as is demand. The difference in sent-out generation with the Marinus Link option and the Base Case is due to the difference in losses from interconnectors and storage.</t>
  </si>
  <si>
    <t>Ernst &amp; Young’s liability is limited by a scheme approved under Professional Standards Legislation</t>
  </si>
  <si>
    <t>Annual sent-out generation by technology (GWh) - Base Case, Step Change Scenario</t>
  </si>
  <si>
    <t>Explicitly modelled generation</t>
  </si>
  <si>
    <t>Region</t>
  </si>
  <si>
    <t>Technology</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</si>
  <si>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</si>
  <si>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</si>
  <si>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</si>
  <si>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</si>
  <si>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</si>
  <si>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</si>
  <si>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</si>
  <si>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</si>
  <si>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</si>
  <si>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</si>
  <si>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</si>
  <si>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</si>
  <si>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</si>
  <si>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</si>
  <si>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</si>
  <si>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</si>
  <si>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</si>
  <si>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</si>
  <si>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</si>
  <si>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</si>
  <si>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Total excluding storage</t>
  </si>
  <si>
    <t>NSW1</t>
  </si>
  <si>
    <t>QLD1</t>
  </si>
  <si>
    <t>VIC1</t>
  </si>
  <si>
    <t>SA1</t>
  </si>
  <si>
    <t>TAS1</t>
  </si>
  <si>
    <t>Explicitly modelled pumping</t>
  </si>
  <si>
    <t>Non-controllable generation</t>
  </si>
  <si>
    <t>Installed capacity by technology (MW) - Base Case, Step Change Scenario</t>
  </si>
  <si>
    <t>Capacity calculated on 1 July. In early study years some wind and solar projects enter later in the financial year and are reflected in the following financial year's capacity.</t>
  </si>
  <si>
    <t>Non-controllable capacity</t>
  </si>
  <si>
    <t>VOM cost by technology ($000s) - Base Case, Step Change Scenario</t>
  </si>
  <si>
    <t>Real June 2019 dollars discounted to 1 July 2019</t>
  </si>
  <si>
    <t>FOM cost by technology ($000s) - Base Case, Step Change Scenario</t>
  </si>
  <si>
    <t>Real June 2019 dollars discounted to 1 July 2019. For new entrant capacity, the FOM is incurred annually in modelling. For existing capacity, FOM is considered to be a sunk cost, since the fixed retirement dates are assumed to be the same in the Base Case and the case with Marinus Link. As such, early retirements are presented as an annual FOM saving, or negative cost, that continues until the assumed fixed date retirement.</t>
  </si>
  <si>
    <t>Fuel cost by technology ($000s) - Base Case, Step Change Scenario</t>
  </si>
  <si>
    <t>New generation build cost (CAPEX) by technology ($000s) - Base Case, Step Change Scenario</t>
  </si>
  <si>
    <t>CAPEX (Install)</t>
  </si>
  <si>
    <t>Real June 2019 dollars discounted to 1 July 2019. The total capital costs are annualised for modelling purposes.</t>
  </si>
  <si>
    <t>Rehabilition cost by technology ($000s) - Base Case, Step Change Scenario</t>
  </si>
  <si>
    <t>REZ transmission expansion cost by region ($000s) - Base Case, Step Change Scenario</t>
  </si>
  <si>
    <t>REZ Expansion</t>
  </si>
  <si>
    <t>Real June 2019 dollars discounted to 1 July 2019. As with the total capital costs, the REZ transmission expansion costs are annualised for modelling purposes.</t>
  </si>
  <si>
    <t>Aggregation</t>
  </si>
  <si>
    <t>Total</t>
  </si>
  <si>
    <t>USE and USE / DSP cost by region ($000s) - Base Case, Step Change Scenario</t>
  </si>
  <si>
    <t>Synchronous Condenser cost by region ($000s) - Base Case, Step Change Scenario</t>
  </si>
  <si>
    <t>Annual sent-out generation by technology (GWh) - Marinus 1500MW M31_34, Step Change Scenario</t>
  </si>
  <si>
    <t>Installed capacity by technology (MW) - Marinus 1500MW M31_34, Step Change Scenario</t>
  </si>
  <si>
    <t>VOM cost by technology ($000s) - Marinus 1500MW M31_34, Step Change Scenario</t>
  </si>
  <si>
    <t>FOM cost by technology ($000s) - Marinus 1500MW M31_34, Step Change Scenario</t>
  </si>
  <si>
    <t>Fuel cost by technology ($000s) - Marinus 1500MW M31_34, Step Change Scenario</t>
  </si>
  <si>
    <t>New generation build cost (CAPEX) by technology ($000s) - Marinus 1500MW M31_34, Step Change Scenario</t>
  </si>
  <si>
    <t>Rehabilitation cost by technology ($000s) - Marinus 1500MW M31_34, Step Change Scenario</t>
  </si>
  <si>
    <t>REZ transmission expansion cost by region ($000s) - Marinus 1500MW M31_34, Step Change Scenario</t>
  </si>
  <si>
    <t>USE and USE / DSP cost by region ($000s) - Marinus 1500MW M31_34, Step Change Scenario</t>
  </si>
  <si>
    <t>Synchronous Condenser cost by region ($000s) - Marinus 1500MW M31_34, Step Change Scenario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</si>
</sst>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quot;$&quot;#,##0"/>
  </numFmts>
  <fonts count="16">
    <font>
      <sz val="11"/>
      <color theme="1"/>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i/>
      <sz val="11"/>
      <color theme="1"/>
      <name val="Calibri"/>
      <family val="2"/>
      <scheme val="minor"/>
    </font>
    <font>
      <sz val="18"/>
      <color rgb="FFFFE600"/>
      <name val="Arial"/>
      <family val="2"/>
    </font>
    <font>
      <sz val="18"/>
      <color rgb="FFFFD200"/>
      <name val="Arial"/>
      <family val="2"/>
    </font>
    <font>
      <b/>
      <sz val="18"/>
      <color rgb="FF3F3F3F"/>
      <name val="Arial"/>
      <family val="2"/>
    </font>
    <font>
      <sz val="18"/>
      <color rgb="FFFFE600"/>
      <name val="EYInterstate"/>
    </font>
    <font>
      <sz val="18"/>
      <color rgb="FFFFD200"/>
      <name val="EYInterstate"/>
    </font>
    <font>
      <i/>
      <sz val="11"/>
      <color theme="1"/>
      <name val="Calibri"/>
      <family val="2"/>
      <scheme val="minor"/>
    </font>
    <font>
      <b/>
      <sz val="11"/>
      <name val="Calibri"/>
      <family val="2"/>
      <scheme val="minor"/>
    </font>
    <font>
      <b/>
      <sz val="12"/>
      <color rgb="FFFFE600"/>
      <name val="Arial"/>
      <family val="2"/>
    </font>
  </fonts>
  <fills count="10">
    <fill>
      <patternFill patternType="none"/>
    </fill>
    <fill>
      <patternFill patternType="gray125"/>
    </fill>
    <fill>
      <patternFill patternType="solid">
        <fgColor rgb="FFFFCC99"/>
      </patternFill>
    </fill>
    <fill>
      <patternFill patternType="solid">
        <fgColor rgb="FFF2F2F2"/>
      </patternFill>
    </fill>
    <fill>
      <patternFill patternType="solid">
        <fgColor theme="0"/>
        <bgColor indexed="64"/>
      </patternFill>
    </fill>
    <fill>
      <patternFill patternType="solid">
        <fgColor theme="0" tint="-0.499984740745262"/>
        <bgColor indexed="64"/>
      </patternFill>
    </fill>
    <fill>
      <patternFill patternType="solid">
        <fgColor rgb="FFFFFFFF"/>
        <bgColor indexed="64"/>
      </patternFill>
    </fill>
    <fill>
      <patternFill patternType="solid">
        <fgColor rgb="FF747480"/>
        <bgColor indexed="64"/>
      </patternFill>
    </fill>
    <fill>
      <patternFill patternType="solid">
        <fgColor rgb="FFC4C4CD"/>
        <bgColor indexed="64"/>
      </patternFill>
    </fill>
    <fill>
      <patternFill patternType="solid">
        <fgColor rgb="FFFFE600"/>
        <bgColor indexed="64"/>
      </patternFill>
    </fill>
  </fills>
  <borders count="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
    <xf numFmtId="0" fontId="0" fillId="0" borderId="0"/>
    <xf numFmtId="0" fontId="1" fillId="2" borderId="1" applyNumberFormat="0" applyAlignment="0" applyProtection="0"/>
    <xf numFmtId="0" fontId="2" fillId="3" borderId="2" applyNumberFormat="0" applyAlignment="0" applyProtection="0"/>
    <xf numFmtId="0" fontId="6" fillId="0" borderId="0"/>
  </cellStyleXfs>
  <cellXfs count="31">
    <xf numFmtId="0" fontId="0" fillId="0" borderId="0" xfId="0"/>
    <xf numFmtId="0" fontId="6" fillId="0" borderId="0" xfId="3"/>
    <xf numFmtId="0" fontId="7" fillId="0" borderId="0" xfId="0" applyFont="1"/>
    <xf numFmtId="14" fontId="0" fillId="0" borderId="0" xfId="0" applyNumberFormat="1"/>
    <xf numFmtId="164" fontId="0" fillId="0" borderId="0" xfId="0" applyNumberFormat="1" applyAlignment="1">
      <alignment wrapText="1"/>
    </xf>
    <xf numFmtId="164" fontId="0" fillId="0" borderId="0" xfId="0" applyNumberFormat="1"/>
    <xf numFmtId="0" fontId="0" fillId="0" borderId="0" xfId="0" applyAlignment="1">
      <alignment horizontal="left"/>
    </xf>
    <xf numFmtId="0" fontId="0" fillId="4" borderId="0" xfId="0" applyFill="1"/>
    <xf numFmtId="0" fontId="1" fillId="2" borderId="1" xfId="1"/>
    <xf numFmtId="0" fontId="8" fillId="5" borderId="0" xfId="0" applyFont="1" applyFill="1"/>
    <xf numFmtId="0" fontId="9" fillId="5" borderId="0" xfId="0" applyFont="1" applyFill="1"/>
    <xf numFmtId="0" fontId="10" fillId="3" borderId="2" xfId="2" applyFont="1"/>
    <xf numFmtId="0" fontId="5" fillId="4" borderId="0" xfId="0" applyFont="1" applyFill="1"/>
    <xf numFmtId="0" fontId="11" fillId="5" borderId="0" xfId="0" applyFont="1" applyFill="1"/>
    <xf numFmtId="0" fontId="12" fillId="5" borderId="0" xfId="0" applyFont="1" applyFill="1"/>
    <xf numFmtId="0" fontId="4" fillId="4" borderId="0" xfId="0" applyFont="1" applyFill="1"/>
    <xf numFmtId="0" fontId="13" fillId="6" borderId="0" xfId="0" applyFont="1" applyFill="1"/>
    <xf numFmtId="0" fontId="3" fillId="7" borderId="0" xfId="0" applyFont="1" applyFill="1"/>
    <xf numFmtId="165" fontId="0" fillId="4" borderId="0" xfId="0" applyNumberFormat="1" applyFill="1"/>
    <xf numFmtId="165" fontId="4" fillId="8" borderId="0" xfId="0" applyNumberFormat="1" applyFont="1" applyFill="1"/>
    <xf numFmtId="165" fontId="0" fillId="8" borderId="0" xfId="0" applyNumberFormat="1" applyFill="1"/>
    <xf numFmtId="0" fontId="14" fillId="9" borderId="0" xfId="0" applyFont="1" applyFill="1"/>
    <xf numFmtId="165" fontId="14" fillId="9" borderId="0" xfId="0" applyNumberFormat="1" applyFont="1" applyFill="1"/>
    <xf numFmtId="3" fontId="0" fillId="8" borderId="0" xfId="0" applyNumberFormat="1" applyFill="1"/>
    <xf numFmtId="0" fontId="13" fillId="4" borderId="0" xfId="0" applyFont="1" applyFill="1"/>
    <xf numFmtId="0" fontId="15" fillId="7" borderId="0" xfId="0" applyFont="1" applyFill="1" applyAlignment="1">
      <alignment vertical="center"/>
    </xf>
    <xf numFmtId="0" fontId="0" fillId="6" borderId="0" xfId="0" applyFill="1"/>
    <xf numFmtId="0" fontId="0" fillId="8" borderId="0" xfId="0" applyFill="1"/>
    <xf numFmtId="3" fontId="0" fillId="9" borderId="0" xfId="0" applyNumberFormat="1" applyFill="1"/>
    <xf numFmtId="0" fontId="14" fillId="9" borderId="0" xfId="0" applyFont="1" applyFill="1" applyAlignment="1">
      <alignment horizontal="center"/>
    </xf>
    <xf numFmtId="0" fontId="13" fillId="6" borderId="0" xfId="0" applyFont="1" applyFill="1" applyAlignment="1">
      <alignment horizontal="left" wrapText="1"/>
    </xf>
  </cellXfs>
  <cellStyles count="4">
    <cellStyle name="Input" xfId="1" builtinId="20"/>
    <cellStyle name="Normal" xfId="0" builtinId="0"/>
    <cellStyle name="Normal 2" xfId="3"/>
    <cellStyle name="Output" xfId="2"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options---'!$H$7</c:f>
              <c:strCache>
                <c:ptCount val="1"/>
                <c:pt idx="0">
                  <c:v>CAPEX</c:v>
                </c:pt>
              </c:strCache>
            </c:strRef>
          </c:tx>
          <c:spPr>
            <a:solidFill>
              <a:srgbClr val="FF6D00"/>
            </a:solidFill>
            <a:ln w="25400">
              <a:noFill/>
              <a:prstDash val="solid"/>
            </a:ln>
            <a:effectLst/>
            <a:extLst>
              <a:ext uri="{91240B29-F687-4F45-9708-019B960494DF}">
                <a14:hiddenLine xmlns:a14="http://schemas.microsoft.com/office/drawing/2010/main" w="25400">
                  <a:solidFill>
                    <a:srgbClr val="FF6D00"/>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options---'!$I$7:$AC$7</c:f>
              <c:numCache>
                <c:formatCode>"$"#,##0</c:formatCode>
                <c:ptCount val="21"/>
                <c:pt idx="0">
                  <c:v>9.1023578788735905E-5</c:v>
                </c:pt>
                <c:pt idx="1">
                  <c:v>1.0139414081641007E-4</c:v>
                </c:pt>
                <c:pt idx="2">
                  <c:v>1.2673137334058993E-4</c:v>
                </c:pt>
                <c:pt idx="3">
                  <c:v>18.381914426442467</c:v>
                </c:pt>
                <c:pt idx="4">
                  <c:v>30.735287103839685</c:v>
                </c:pt>
                <c:pt idx="5">
                  <c:v>60.799347703474808</c:v>
                </c:pt>
                <c:pt idx="6">
                  <c:v>28.957888490631245</c:v>
                </c:pt>
                <c:pt idx="7">
                  <c:v>35.45226643781271</c:v>
                </c:pt>
                <c:pt idx="8">
                  <c:v>24.058878887797242</c:v>
                </c:pt>
                <c:pt idx="9">
                  <c:v>22.592437844786328</c:v>
                </c:pt>
                <c:pt idx="10">
                  <c:v>70.4702789090355</c:v>
                </c:pt>
                <c:pt idx="11">
                  <c:v>74.785506550600289</c:v>
                </c:pt>
                <c:pt idx="12">
                  <c:v>96.614505439669827</c:v>
                </c:pt>
                <c:pt idx="13">
                  <c:v>76.44625995727489</c:v>
                </c:pt>
                <c:pt idx="14">
                  <c:v>78.631584887078034</c:v>
                </c:pt>
                <c:pt idx="15">
                  <c:v>74.66882277953718</c:v>
                </c:pt>
                <c:pt idx="16">
                  <c:v>131.42075363922027</c:v>
                </c:pt>
                <c:pt idx="17">
                  <c:v>91.504703858077519</c:v>
                </c:pt>
                <c:pt idx="18">
                  <c:v>110.27553404241753</c:v>
                </c:pt>
                <c:pt idx="19">
                  <c:v>122.60910110159172</c:v>
                </c:pt>
                <c:pt idx="20">
                  <c:v>97.680749739791736</c:v>
                </c:pt>
              </c:numCache>
            </c:numRef>
          </c:val>
          <c:extLst>
            <c:ext xmlns:c16="http://schemas.microsoft.com/office/drawing/2014/chart" uri="{C3380CC4-5D6E-409C-BE32-E72D297353CC}">
              <c16:uniqueId val="{00000000-63F3-44D0-900E-EE2D46586FBF}"/>
            </c:ext>
          </c:extLst>
        </c:ser>
        <c:ser>
          <c:idx val="1"/>
          <c:order val="1"/>
          <c:tx>
            <c:strRef>
              <c:f>'---Compare options---'!$H$8</c:f>
              <c:strCache>
                <c:ptCount val="1"/>
                <c:pt idx="0">
                  <c:v>FOM</c:v>
                </c:pt>
              </c:strCache>
            </c:strRef>
          </c:tx>
          <c:spPr>
            <a:solidFill>
              <a:srgbClr val="188CE5"/>
            </a:solidFill>
            <a:ln w="25400">
              <a:noFill/>
              <a:prstDash val="solid"/>
            </a:ln>
            <a:effectLst/>
            <a:extLst>
              <a:ext uri="{91240B29-F687-4F45-9708-019B960494DF}">
                <a14:hiddenLine xmlns:a14="http://schemas.microsoft.com/office/drawing/2010/main" w="25400">
                  <a:solidFill>
                    <a:srgbClr val="188CE5"/>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options---'!$I$8:$AC$8</c:f>
              <c:numCache>
                <c:formatCode>"$"#,##0</c:formatCode>
                <c:ptCount val="21"/>
                <c:pt idx="0">
                  <c:v>1.8643822346348316E-5</c:v>
                </c:pt>
                <c:pt idx="1">
                  <c:v>2.1092265520564978E-5</c:v>
                </c:pt>
                <c:pt idx="2">
                  <c:v>2.4417416057985973E-5</c:v>
                </c:pt>
                <c:pt idx="3">
                  <c:v>-4.6082342462785597</c:v>
                </c:pt>
                <c:pt idx="4">
                  <c:v>-1.6703841257069725</c:v>
                </c:pt>
                <c:pt idx="5">
                  <c:v>-5.8099615720548314</c:v>
                </c:pt>
                <c:pt idx="6">
                  <c:v>1.4573310800268811</c:v>
                </c:pt>
                <c:pt idx="7">
                  <c:v>2.1700879022526789</c:v>
                </c:pt>
                <c:pt idx="8">
                  <c:v>-1.8724897782656007</c:v>
                </c:pt>
                <c:pt idx="9">
                  <c:v>0.25426350538813131</c:v>
                </c:pt>
                <c:pt idx="10">
                  <c:v>-2.4426568342047394</c:v>
                </c:pt>
                <c:pt idx="11">
                  <c:v>24.99471830637043</c:v>
                </c:pt>
                <c:pt idx="12">
                  <c:v>20.435788524832809</c:v>
                </c:pt>
                <c:pt idx="13">
                  <c:v>20.336400748284532</c:v>
                </c:pt>
                <c:pt idx="14">
                  <c:v>20.256515558030632</c:v>
                </c:pt>
                <c:pt idx="15">
                  <c:v>16.426959983060254</c:v>
                </c:pt>
                <c:pt idx="16">
                  <c:v>37.632376299592551</c:v>
                </c:pt>
                <c:pt idx="17">
                  <c:v>21.683889093618781</c:v>
                </c:pt>
                <c:pt idx="18">
                  <c:v>24.83271601570619</c:v>
                </c:pt>
                <c:pt idx="19">
                  <c:v>32.20629852029699</c:v>
                </c:pt>
                <c:pt idx="20">
                  <c:v>26.596433247905864</c:v>
                </c:pt>
              </c:numCache>
            </c:numRef>
          </c:val>
          <c:extLst>
            <c:ext xmlns:c16="http://schemas.microsoft.com/office/drawing/2014/chart" uri="{C3380CC4-5D6E-409C-BE32-E72D297353CC}">
              <c16:uniqueId val="{00000001-63F3-44D0-900E-EE2D46586FBF}"/>
            </c:ext>
          </c:extLst>
        </c:ser>
        <c:ser>
          <c:idx val="2"/>
          <c:order val="2"/>
          <c:tx>
            <c:strRef>
              <c:f>'---Compare options---'!$H$9</c:f>
              <c:strCache>
                <c:ptCount val="1"/>
                <c:pt idx="0">
                  <c:v>Fuel</c:v>
                </c:pt>
              </c:strCache>
            </c:strRef>
          </c:tx>
          <c:spPr>
            <a:solidFill>
              <a:srgbClr val="2DB757"/>
            </a:solidFill>
            <a:ln w="25400">
              <a:noFill/>
              <a:prstDash val="solid"/>
            </a:ln>
            <a:effectLst/>
            <a:extLst>
              <a:ext uri="{91240B29-F687-4F45-9708-019B960494DF}">
                <a14:hiddenLine xmlns:a14="http://schemas.microsoft.com/office/drawing/2010/main" w="25400">
                  <a:solidFill>
                    <a:srgbClr val="2DB757"/>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options---'!$I$9:$AC$9</c:f>
              <c:numCache>
                <c:formatCode>"$"#,##0</c:formatCode>
                <c:ptCount val="21"/>
                <c:pt idx="0">
                  <c:v>1.7767882272880524</c:v>
                </c:pt>
                <c:pt idx="1">
                  <c:v>0.92014013137086292</c:v>
                </c:pt>
                <c:pt idx="2">
                  <c:v>0.64959805702022277</c:v>
                </c:pt>
                <c:pt idx="3">
                  <c:v>-1.8981410901029594</c:v>
                </c:pt>
                <c:pt idx="4">
                  <c:v>-12.537811957510653</c:v>
                </c:pt>
                <c:pt idx="5">
                  <c:v>-15.240059364517569</c:v>
                </c:pt>
                <c:pt idx="6">
                  <c:v>-10.923333187114448</c:v>
                </c:pt>
                <c:pt idx="7">
                  <c:v>-10.535246731645078</c:v>
                </c:pt>
                <c:pt idx="8">
                  <c:v>-1.4216542951992015</c:v>
                </c:pt>
                <c:pt idx="9">
                  <c:v>-4.2636168827608927</c:v>
                </c:pt>
                <c:pt idx="10">
                  <c:v>52.409961476096882</c:v>
                </c:pt>
                <c:pt idx="11">
                  <c:v>58.517460188395923</c:v>
                </c:pt>
                <c:pt idx="12">
                  <c:v>53.927180450396264</c:v>
                </c:pt>
                <c:pt idx="13">
                  <c:v>69.049914010530742</c:v>
                </c:pt>
                <c:pt idx="14">
                  <c:v>62.572263602243851</c:v>
                </c:pt>
                <c:pt idx="15">
                  <c:v>46.803754473425535</c:v>
                </c:pt>
                <c:pt idx="16">
                  <c:v>35.087297346805805</c:v>
                </c:pt>
                <c:pt idx="17">
                  <c:v>69.176406964716762</c:v>
                </c:pt>
                <c:pt idx="18">
                  <c:v>61.149020461422161</c:v>
                </c:pt>
                <c:pt idx="19">
                  <c:v>41.924808757600609</c:v>
                </c:pt>
                <c:pt idx="20">
                  <c:v>53.44389056077204</c:v>
                </c:pt>
              </c:numCache>
            </c:numRef>
          </c:val>
          <c:extLst>
            <c:ext xmlns:c16="http://schemas.microsoft.com/office/drawing/2014/chart" uri="{C3380CC4-5D6E-409C-BE32-E72D297353CC}">
              <c16:uniqueId val="{00000002-63F3-44D0-900E-EE2D46586FBF}"/>
            </c:ext>
          </c:extLst>
        </c:ser>
        <c:ser>
          <c:idx val="3"/>
          <c:order val="3"/>
          <c:tx>
            <c:strRef>
              <c:f>'---Compare options---'!$H$10</c:f>
              <c:strCache>
                <c:ptCount val="1"/>
                <c:pt idx="0">
                  <c:v>VOM</c:v>
                </c:pt>
              </c:strCache>
            </c:strRef>
          </c:tx>
          <c:spPr>
            <a:solidFill>
              <a:srgbClr val="3D108A"/>
            </a:solidFill>
            <a:ln w="25400">
              <a:noFill/>
              <a:prstDash val="solid"/>
            </a:ln>
            <a:effectLst/>
            <a:extLst>
              <a:ext uri="{91240B29-F687-4F45-9708-019B960494DF}">
                <a14:hiddenLine xmlns:a14="http://schemas.microsoft.com/office/drawing/2010/main" w="25400">
                  <a:solidFill>
                    <a:srgbClr val="3D108A"/>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options---'!$I$10:$AC$10</c:f>
              <c:numCache>
                <c:formatCode>"$"#,##0</c:formatCode>
                <c:ptCount val="21"/>
                <c:pt idx="0">
                  <c:v>-1.0768929056706839E-2</c:v>
                </c:pt>
                <c:pt idx="1">
                  <c:v>2.8245685545145532E-2</c:v>
                </c:pt>
                <c:pt idx="2">
                  <c:v>0.22915209364169278</c:v>
                </c:pt>
                <c:pt idx="3">
                  <c:v>-0.10371798453811788</c:v>
                </c:pt>
                <c:pt idx="4">
                  <c:v>-0.12969172453164357</c:v>
                </c:pt>
                <c:pt idx="5">
                  <c:v>-0.12166022193030221</c:v>
                </c:pt>
                <c:pt idx="6">
                  <c:v>2.0974124269798047</c:v>
                </c:pt>
                <c:pt idx="7">
                  <c:v>0.44228266477066791</c:v>
                </c:pt>
                <c:pt idx="8">
                  <c:v>0.99090678592358017</c:v>
                </c:pt>
                <c:pt idx="9">
                  <c:v>0.81937454716931102</c:v>
                </c:pt>
                <c:pt idx="10">
                  <c:v>-4.0291446682194945</c:v>
                </c:pt>
                <c:pt idx="11">
                  <c:v>-0.71168515034473967</c:v>
                </c:pt>
                <c:pt idx="12">
                  <c:v>-2.0894163240001946</c:v>
                </c:pt>
                <c:pt idx="13">
                  <c:v>-2.0678072390098534</c:v>
                </c:pt>
                <c:pt idx="14">
                  <c:v>-2.878838242979342</c:v>
                </c:pt>
                <c:pt idx="15">
                  <c:v>-1.6990656126368848</c:v>
                </c:pt>
                <c:pt idx="16">
                  <c:v>-5.155297863050655</c:v>
                </c:pt>
                <c:pt idx="17">
                  <c:v>-3.7063778214810301</c:v>
                </c:pt>
                <c:pt idx="18">
                  <c:v>-4.7892366263775328</c:v>
                </c:pt>
                <c:pt idx="19">
                  <c:v>-5.9672588589469964</c:v>
                </c:pt>
                <c:pt idx="20">
                  <c:v>-3.1479243932669632</c:v>
                </c:pt>
              </c:numCache>
            </c:numRef>
          </c:val>
          <c:extLst>
            <c:ext xmlns:c16="http://schemas.microsoft.com/office/drawing/2014/chart" uri="{C3380CC4-5D6E-409C-BE32-E72D297353CC}">
              <c16:uniqueId val="{00000003-63F3-44D0-900E-EE2D46586FBF}"/>
            </c:ext>
          </c:extLst>
        </c:ser>
        <c:ser>
          <c:idx val="4"/>
          <c:order val="4"/>
          <c:tx>
            <c:strRef>
              <c:f>'---Compare options---'!$H$11</c:f>
              <c:strCache>
                <c:ptCount val="1"/>
                <c:pt idx="0">
                  <c:v>REHAB</c:v>
                </c:pt>
              </c:strCache>
            </c:strRef>
          </c:tx>
          <c:spPr>
            <a:solidFill>
              <a:srgbClr val="750E5C"/>
            </a:solidFill>
            <a:ln w="25400">
              <a:noFill/>
              <a:prstDash val="solid"/>
            </a:ln>
            <a:effectLst/>
            <a:extLst>
              <a:ext uri="{91240B29-F687-4F45-9708-019B960494DF}">
                <a14:hiddenLine xmlns:a14="http://schemas.microsoft.com/office/drawing/2010/main" w="25400">
                  <a:solidFill>
                    <a:srgbClr val="750E5C"/>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options---'!$I$11:$AC$11</c:f>
              <c:numCache>
                <c:formatCode>"$"#,##0</c:formatCode>
                <c:ptCount val="21"/>
                <c:pt idx="0">
                  <c:v>0</c:v>
                </c:pt>
                <c:pt idx="1">
                  <c:v>0</c:v>
                </c:pt>
                <c:pt idx="2">
                  <c:v>0</c:v>
                </c:pt>
                <c:pt idx="3">
                  <c:v>7.3518096220565203</c:v>
                </c:pt>
                <c:pt idx="4">
                  <c:v>9.325276713306084E-2</c:v>
                </c:pt>
                <c:pt idx="5">
                  <c:v>6.8181641064588039</c:v>
                </c:pt>
                <c:pt idx="6">
                  <c:v>-6.851626473437209</c:v>
                </c:pt>
                <c:pt idx="7">
                  <c:v>-7.0283537508657895E-5</c:v>
                </c:pt>
                <c:pt idx="8">
                  <c:v>2.170338339901202</c:v>
                </c:pt>
                <c:pt idx="9">
                  <c:v>-2.2797181560918354</c:v>
                </c:pt>
                <c:pt idx="10">
                  <c:v>-0.63765076887102801</c:v>
                </c:pt>
                <c:pt idx="11">
                  <c:v>4.1758516379084805</c:v>
                </c:pt>
                <c:pt idx="12">
                  <c:v>-1.2238221558973346</c:v>
                </c:pt>
                <c:pt idx="13">
                  <c:v>-0.46925316511442022</c:v>
                </c:pt>
                <c:pt idx="14">
                  <c:v>3.1864814342444786E-2</c:v>
                </c:pt>
                <c:pt idx="15">
                  <c:v>1.5261664037512287E-6</c:v>
                </c:pt>
                <c:pt idx="16">
                  <c:v>2.20646976910096E-7</c:v>
                </c:pt>
                <c:pt idx="17">
                  <c:v>7.3971950065470695</c:v>
                </c:pt>
                <c:pt idx="18">
                  <c:v>0</c:v>
                </c:pt>
                <c:pt idx="19">
                  <c:v>-8.6239702354863628</c:v>
                </c:pt>
                <c:pt idx="20">
                  <c:v>-4.0026764072536028E-6</c:v>
                </c:pt>
              </c:numCache>
            </c:numRef>
          </c:val>
          <c:extLst>
            <c:ext xmlns:c16="http://schemas.microsoft.com/office/drawing/2014/chart" uri="{C3380CC4-5D6E-409C-BE32-E72D297353CC}">
              <c16:uniqueId val="{00000004-63F3-44D0-900E-EE2D46586FBF}"/>
            </c:ext>
          </c:extLst>
        </c:ser>
        <c:ser>
          <c:idx val="5"/>
          <c:order val="5"/>
          <c:tx>
            <c:strRef>
              <c:f>'---Compare options---'!$H$12</c:f>
              <c:strCache>
                <c:ptCount val="1"/>
                <c:pt idx="0">
                  <c:v>REZ</c:v>
                </c:pt>
              </c:strCache>
            </c:strRef>
          </c:tx>
          <c:spPr>
            <a:solidFill>
              <a:srgbClr val="FF4136"/>
            </a:solidFill>
            <a:ln w="25400">
              <a:noFill/>
              <a:prstDash val="solid"/>
            </a:ln>
            <a:effectLst/>
            <a:extLst>
              <a:ext uri="{91240B29-F687-4F45-9708-019B960494DF}">
                <a14:hiddenLine xmlns:a14="http://schemas.microsoft.com/office/drawing/2010/main" w="25400">
                  <a:solidFill>
                    <a:srgbClr val="FF4136"/>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options---'!$I$12:$AC$12</c:f>
              <c:numCache>
                <c:formatCode>"$"#,##0</c:formatCode>
                <c:ptCount val="21"/>
                <c:pt idx="0">
                  <c:v>4.2816311244307015E-6</c:v>
                </c:pt>
                <c:pt idx="1">
                  <c:v>4.3431672587278984E-6</c:v>
                </c:pt>
                <c:pt idx="2">
                  <c:v>4.7499083372604594E-6</c:v>
                </c:pt>
                <c:pt idx="3">
                  <c:v>5.8256587241366982E-6</c:v>
                </c:pt>
                <c:pt idx="4">
                  <c:v>3.3198333668612032</c:v>
                </c:pt>
                <c:pt idx="5">
                  <c:v>2.6783602785542242</c:v>
                </c:pt>
                <c:pt idx="6">
                  <c:v>2.7848328978277861</c:v>
                </c:pt>
                <c:pt idx="7">
                  <c:v>3.7776550013238013</c:v>
                </c:pt>
                <c:pt idx="8">
                  <c:v>2.7239079266126356</c:v>
                </c:pt>
                <c:pt idx="9">
                  <c:v>2.0367482064903308</c:v>
                </c:pt>
                <c:pt idx="10">
                  <c:v>7.6297961068350997</c:v>
                </c:pt>
                <c:pt idx="11">
                  <c:v>8.5221215811380251</c:v>
                </c:pt>
                <c:pt idx="12">
                  <c:v>10.387593063107255</c:v>
                </c:pt>
                <c:pt idx="13">
                  <c:v>20.600036289358947</c:v>
                </c:pt>
                <c:pt idx="14">
                  <c:v>30.539383468627463</c:v>
                </c:pt>
                <c:pt idx="15">
                  <c:v>14.062166138386441</c:v>
                </c:pt>
                <c:pt idx="16">
                  <c:v>29.30110844915011</c:v>
                </c:pt>
                <c:pt idx="17">
                  <c:v>25.082932284447306</c:v>
                </c:pt>
                <c:pt idx="18">
                  <c:v>27.154294604281137</c:v>
                </c:pt>
                <c:pt idx="19">
                  <c:v>30.924427746514148</c:v>
                </c:pt>
                <c:pt idx="20">
                  <c:v>33.088482137589658</c:v>
                </c:pt>
              </c:numCache>
            </c:numRef>
          </c:val>
          <c:extLst>
            <c:ext xmlns:c16="http://schemas.microsoft.com/office/drawing/2014/chart" uri="{C3380CC4-5D6E-409C-BE32-E72D297353CC}">
              <c16:uniqueId val="{00000005-63F3-44D0-900E-EE2D46586FBF}"/>
            </c:ext>
          </c:extLst>
        </c:ser>
        <c:ser>
          <c:idx val="6"/>
          <c:order val="6"/>
          <c:tx>
            <c:strRef>
              <c:f>'---Compare options---'!$H$13</c:f>
              <c:strCache>
                <c:ptCount val="1"/>
                <c:pt idx="0">
                  <c:v>USE+DSP</c:v>
                </c:pt>
              </c:strCache>
            </c:strRef>
          </c:tx>
          <c:spPr>
            <a:solidFill>
              <a:srgbClr val="27ACAA"/>
            </a:solidFill>
            <a:ln>
              <a:noFill/>
              <a:prstDash val="solid"/>
            </a:ln>
            <a:effectLst/>
            <a:extLst>
              <a:ext uri="{91240B29-F687-4F45-9708-019B960494DF}">
                <a14:hiddenLine xmlns:a14="http://schemas.microsoft.com/office/drawing/2010/main">
                  <a:solidFill>
                    <a:srgbClr val="27ACAA"/>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options---'!$I$13:$AC$13</c:f>
              <c:numCache>
                <c:formatCode>"$"#,##0</c:formatCode>
                <c:ptCount val="21"/>
                <c:pt idx="0">
                  <c:v>6.841677604825236E-6</c:v>
                </c:pt>
                <c:pt idx="1">
                  <c:v>1.1210373799999996E-5</c:v>
                </c:pt>
                <c:pt idx="2">
                  <c:v>8.2196815596944365E-6</c:v>
                </c:pt>
                <c:pt idx="3">
                  <c:v>-9.8594839532000823E-4</c:v>
                </c:pt>
                <c:pt idx="4">
                  <c:v>1.1429784680046851E-5</c:v>
                </c:pt>
                <c:pt idx="5">
                  <c:v>1.1301319660020681E-5</c:v>
                </c:pt>
                <c:pt idx="6">
                  <c:v>1.1358973129999998E-5</c:v>
                </c:pt>
                <c:pt idx="7">
                  <c:v>-0.41492998268751036</c:v>
                </c:pt>
                <c:pt idx="8">
                  <c:v>6.3424752759280403E-2</c:v>
                </c:pt>
                <c:pt idx="9">
                  <c:v>9.2741674188399979E-4</c:v>
                </c:pt>
                <c:pt idx="10">
                  <c:v>-0.11466412759568996</c:v>
                </c:pt>
                <c:pt idx="11">
                  <c:v>-5.3090743192901462</c:v>
                </c:pt>
                <c:pt idx="12">
                  <c:v>0.22330331707165896</c:v>
                </c:pt>
                <c:pt idx="13">
                  <c:v>-0.13612589259704874</c:v>
                </c:pt>
                <c:pt idx="14">
                  <c:v>1.2529590649484204</c:v>
                </c:pt>
                <c:pt idx="15">
                  <c:v>7.82683018955679</c:v>
                </c:pt>
                <c:pt idx="16">
                  <c:v>5.5015846604297582</c:v>
                </c:pt>
                <c:pt idx="17">
                  <c:v>-1.2811825011520097</c:v>
                </c:pt>
                <c:pt idx="18">
                  <c:v>0.81040168952189928</c:v>
                </c:pt>
                <c:pt idx="19">
                  <c:v>0.88707314384666014</c:v>
                </c:pt>
                <c:pt idx="20">
                  <c:v>2.6884632876049408</c:v>
                </c:pt>
              </c:numCache>
            </c:numRef>
          </c:val>
          <c:extLst>
            <c:ext xmlns:c16="http://schemas.microsoft.com/office/drawing/2014/chart" uri="{C3380CC4-5D6E-409C-BE32-E72D297353CC}">
              <c16:uniqueId val="{00000006-63F3-44D0-900E-EE2D46586FBF}"/>
            </c:ext>
          </c:extLst>
        </c:ser>
        <c:ser>
          <c:idx val="7"/>
          <c:order val="7"/>
          <c:tx>
            <c:strRef>
              <c:f>'---Compare options---'!$H$14</c:f>
              <c:strCache>
                <c:ptCount val="1"/>
                <c:pt idx="0">
                  <c:v>SyncCon</c:v>
                </c:pt>
              </c:strCache>
            </c:strRef>
          </c:tx>
          <c:spPr>
            <a:solidFill>
              <a:srgbClr val="9C82D4"/>
            </a:solidFill>
            <a:ln>
              <a:noFill/>
              <a:prstDash val="solid"/>
            </a:ln>
            <a:effectLst/>
            <a:extLst>
              <a:ext uri="{91240B29-F687-4F45-9708-019B960494DF}">
                <a14:hiddenLine xmlns:a14="http://schemas.microsoft.com/office/drawing/2010/main">
                  <a:solidFill>
                    <a:srgbClr val="9C82D4"/>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options---'!$I$14:$AC$14</c:f>
              <c:numCache>
                <c:formatCode>"$"#,##0</c:formatCode>
                <c:ptCount val="21"/>
                <c:pt idx="0">
                  <c:v>9.8137829486397554E-3</c:v>
                </c:pt>
                <c:pt idx="1">
                  <c:v>-1.4526165877679659E-2</c:v>
                </c:pt>
                <c:pt idx="2">
                  <c:v>-3.6410561336499541E-3</c:v>
                </c:pt>
                <c:pt idx="3">
                  <c:v>1.7471362999998518E-3</c:v>
                </c:pt>
                <c:pt idx="4">
                  <c:v>-5.1274688699999953E-2</c:v>
                </c:pt>
                <c:pt idx="5">
                  <c:v>-9.8440679999999822E-2</c:v>
                </c:pt>
                <c:pt idx="6">
                  <c:v>-0.11701961299999994</c:v>
                </c:pt>
                <c:pt idx="7">
                  <c:v>-0.15901741999999991</c:v>
                </c:pt>
                <c:pt idx="8">
                  <c:v>-0.1453428299999997</c:v>
                </c:pt>
                <c:pt idx="9">
                  <c:v>-0.11933616999999981</c:v>
                </c:pt>
                <c:pt idx="10">
                  <c:v>-0.10387221999999997</c:v>
                </c:pt>
                <c:pt idx="11">
                  <c:v>-0.21834014999999998</c:v>
                </c:pt>
                <c:pt idx="12">
                  <c:v>-0.14072775000000001</c:v>
                </c:pt>
                <c:pt idx="13">
                  <c:v>0.11571291999999972</c:v>
                </c:pt>
                <c:pt idx="14">
                  <c:v>0.24590951999999994</c:v>
                </c:pt>
                <c:pt idx="15">
                  <c:v>7.7357810000000193E-2</c:v>
                </c:pt>
                <c:pt idx="16">
                  <c:v>0.39770381999999993</c:v>
                </c:pt>
                <c:pt idx="17">
                  <c:v>0.27463526999999976</c:v>
                </c:pt>
                <c:pt idx="18">
                  <c:v>0.55194392000000025</c:v>
                </c:pt>
                <c:pt idx="19">
                  <c:v>0.70723932999999994</c:v>
                </c:pt>
                <c:pt idx="20">
                  <c:v>0.49773597000000008</c:v>
                </c:pt>
              </c:numCache>
            </c:numRef>
          </c:val>
          <c:extLst>
            <c:ext xmlns:c16="http://schemas.microsoft.com/office/drawing/2014/chart" uri="{C3380CC4-5D6E-409C-BE32-E72D297353CC}">
              <c16:uniqueId val="{00000007-63F3-44D0-900E-EE2D46586FBF}"/>
            </c:ext>
          </c:extLst>
        </c:ser>
        <c:dLbls>
          <c:showLegendKey val="0"/>
          <c:showVal val="0"/>
          <c:showCatName val="0"/>
          <c:showSerName val="0"/>
          <c:showPercent val="0"/>
          <c:showBubbleSize val="0"/>
        </c:dLbls>
        <c:gapWidth val="150"/>
        <c:overlap val="100"/>
        <c:axId val="1837395552"/>
        <c:axId val="1837396096"/>
      </c:barChart>
      <c:catAx>
        <c:axId val="1837395552"/>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37396096"/>
        <c:crosses val="autoZero"/>
        <c:auto val="1"/>
        <c:lblAlgn val="ctr"/>
        <c:lblOffset val="100"/>
        <c:noMultiLvlLbl val="0"/>
      </c:catAx>
      <c:valAx>
        <c:axId val="183739609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Annual gross market benefits
($m, discounted to 1 July 2019)</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0"/>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373955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options---'!$H$47</c:f>
              <c:strCache>
                <c:ptCount val="1"/>
                <c:pt idx="0">
                  <c:v>Black Coal</c:v>
                </c:pt>
              </c:strCache>
            </c:strRef>
          </c:tx>
          <c:spPr>
            <a:solidFill>
              <a:srgbClr val="351C21"/>
            </a:solidFill>
            <a:ln w="25400">
              <a:noFill/>
              <a:prstDash val="solid"/>
            </a:ln>
            <a:effectLst/>
            <a:extLst>
              <a:ext uri="{91240B29-F687-4F45-9708-019B960494DF}">
                <a14:hiddenLine xmlns:a14="http://schemas.microsoft.com/office/drawing/2010/main" w="25400">
                  <a:solidFill>
                    <a:srgbClr val="351C21"/>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options---'!$I$47:$AC$47</c:f>
              <c:numCache>
                <c:formatCode>#,##0</c:formatCode>
                <c:ptCount val="21"/>
                <c:pt idx="0">
                  <c:v>-94.015500000023167</c:v>
                </c:pt>
                <c:pt idx="1">
                  <c:v>-61.830799999966985</c:v>
                </c:pt>
                <c:pt idx="2">
                  <c:v>-72.057399999976042</c:v>
                </c:pt>
                <c:pt idx="3">
                  <c:v>250.17770342901349</c:v>
                </c:pt>
                <c:pt idx="4">
                  <c:v>695.05374013300752</c:v>
                </c:pt>
                <c:pt idx="5">
                  <c:v>482.44187291900016</c:v>
                </c:pt>
                <c:pt idx="6">
                  <c:v>568.56187978498201</c:v>
                </c:pt>
                <c:pt idx="7">
                  <c:v>668.13623739199829</c:v>
                </c:pt>
                <c:pt idx="8">
                  <c:v>688.12710460601375</c:v>
                </c:pt>
                <c:pt idx="9">
                  <c:v>522.83622319699498</c:v>
                </c:pt>
                <c:pt idx="10">
                  <c:v>-1472.9269762049953</c:v>
                </c:pt>
                <c:pt idx="11">
                  <c:v>280.08520176299862</c:v>
                </c:pt>
                <c:pt idx="12">
                  <c:v>584.46987835298205</c:v>
                </c:pt>
                <c:pt idx="13">
                  <c:v>-395.32836262598721</c:v>
                </c:pt>
                <c:pt idx="14">
                  <c:v>-64.256466213000749</c:v>
                </c:pt>
                <c:pt idx="15">
                  <c:v>-464.97990091700194</c:v>
                </c:pt>
                <c:pt idx="16">
                  <c:v>574.12840103100825</c:v>
                </c:pt>
                <c:pt idx="17">
                  <c:v>1491.2121804599901</c:v>
                </c:pt>
                <c:pt idx="18">
                  <c:v>1555.6469474070018</c:v>
                </c:pt>
                <c:pt idx="19">
                  <c:v>841.40208604500185</c:v>
                </c:pt>
                <c:pt idx="20">
                  <c:v>740.17774329799977</c:v>
                </c:pt>
              </c:numCache>
            </c:numRef>
          </c:val>
          <c:extLst>
            <c:ext xmlns:c16="http://schemas.microsoft.com/office/drawing/2014/chart" uri="{C3380CC4-5D6E-409C-BE32-E72D297353CC}">
              <c16:uniqueId val="{00000000-2E4C-4BA4-A07E-FAD270F54FAF}"/>
            </c:ext>
          </c:extLst>
        </c:ser>
        <c:ser>
          <c:idx val="1"/>
          <c:order val="1"/>
          <c:tx>
            <c:strRef>
              <c:f>'---Compare options---'!$H$48</c:f>
              <c:strCache>
                <c:ptCount val="1"/>
                <c:pt idx="0">
                  <c:v>Brown Coal</c:v>
                </c:pt>
              </c:strCache>
            </c:strRef>
          </c:tx>
          <c:spPr>
            <a:solidFill>
              <a:srgbClr val="BC2F00"/>
            </a:solidFill>
            <a:ln w="25400">
              <a:noFill/>
              <a:prstDash val="solid"/>
            </a:ln>
            <a:effectLst/>
            <a:extLst>
              <a:ext uri="{91240B29-F687-4F45-9708-019B960494DF}">
                <a14:hiddenLine xmlns:a14="http://schemas.microsoft.com/office/drawing/2010/main" w="25400">
                  <a:solidFill>
                    <a:srgbClr val="BC2F00"/>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options---'!$I$48:$AC$48</c:f>
              <c:numCache>
                <c:formatCode>#,##0</c:formatCode>
                <c:ptCount val="21"/>
                <c:pt idx="0">
                  <c:v>103.261060000008</c:v>
                </c:pt>
                <c:pt idx="1">
                  <c:v>90.829999999990832</c:v>
                </c:pt>
                <c:pt idx="2">
                  <c:v>160.48080000000482</c:v>
                </c:pt>
                <c:pt idx="3">
                  <c:v>250.3921515740185</c:v>
                </c:pt>
                <c:pt idx="4">
                  <c:v>256.93789493100485</c:v>
                </c:pt>
                <c:pt idx="5">
                  <c:v>600.95532016200013</c:v>
                </c:pt>
                <c:pt idx="6">
                  <c:v>-4.0738228529999105</c:v>
                </c:pt>
                <c:pt idx="7">
                  <c:v>-6.2465809999999993E-3</c:v>
                </c:pt>
                <c:pt idx="8">
                  <c:v>-5.5555049999999996E-3</c:v>
                </c:pt>
                <c:pt idx="9">
                  <c:v>-5.7357650000000003E-3</c:v>
                </c:pt>
                <c:pt idx="10">
                  <c:v>-5.4486870000000007E-3</c:v>
                </c:pt>
                <c:pt idx="11">
                  <c:v>-5.4406269999999991E-3</c:v>
                </c:pt>
                <c:pt idx="12">
                  <c:v>-5.6517899999999994E-3</c:v>
                </c:pt>
                <c:pt idx="13">
                  <c:v>-1.6236710000000006E-3</c:v>
                </c:pt>
                <c:pt idx="14">
                  <c:v>-1.325304E-3</c:v>
                </c:pt>
                <c:pt idx="15">
                  <c:v>-1.0913600000000002E-3</c:v>
                </c:pt>
                <c:pt idx="16">
                  <c:v>-1.0276319999999984E-3</c:v>
                </c:pt>
                <c:pt idx="17">
                  <c:v>-7.3090000000000026E-4</c:v>
                </c:pt>
                <c:pt idx="18">
                  <c:v>-7.0124200000000003E-4</c:v>
                </c:pt>
                <c:pt idx="19">
                  <c:v>-6.9086700000000017E-4</c:v>
                </c:pt>
                <c:pt idx="20">
                  <c:v>-7.1905400000000022E-4</c:v>
                </c:pt>
              </c:numCache>
            </c:numRef>
          </c:val>
          <c:extLst>
            <c:ext xmlns:c16="http://schemas.microsoft.com/office/drawing/2014/chart" uri="{C3380CC4-5D6E-409C-BE32-E72D297353CC}">
              <c16:uniqueId val="{00000001-2E4C-4BA4-A07E-FAD270F54FAF}"/>
            </c:ext>
          </c:extLst>
        </c:ser>
        <c:ser>
          <c:idx val="2"/>
          <c:order val="2"/>
          <c:tx>
            <c:strRef>
              <c:f>'---Compare options---'!$H$49</c:f>
              <c:strCache>
                <c:ptCount val="1"/>
                <c:pt idx="0">
                  <c:v>CCGT</c:v>
                </c:pt>
              </c:strCache>
            </c:strRef>
          </c:tx>
          <c:spPr>
            <a:solidFill>
              <a:srgbClr val="750E5C"/>
            </a:solidFill>
            <a:ln w="25400">
              <a:noFill/>
              <a:prstDash val="solid"/>
            </a:ln>
            <a:effectLst/>
            <a:extLst>
              <a:ext uri="{91240B29-F687-4F45-9708-019B960494DF}">
                <a14:hiddenLine xmlns:a14="http://schemas.microsoft.com/office/drawing/2010/main" w="25400">
                  <a:solidFill>
                    <a:srgbClr val="750E5C"/>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options---'!$I$49:$AC$49</c:f>
              <c:numCache>
                <c:formatCode>#,##0</c:formatCode>
                <c:ptCount val="21"/>
                <c:pt idx="0">
                  <c:v>-1.5351991396528319E-4</c:v>
                </c:pt>
                <c:pt idx="1">
                  <c:v>-1.4342919121190789E-4</c:v>
                </c:pt>
                <c:pt idx="2">
                  <c:v>-3.2552714483731506</c:v>
                </c:pt>
                <c:pt idx="3">
                  <c:v>-81.209510541703366</c:v>
                </c:pt>
                <c:pt idx="4">
                  <c:v>-30.31130188690031</c:v>
                </c:pt>
                <c:pt idx="5">
                  <c:v>45.423178812327933</c:v>
                </c:pt>
                <c:pt idx="6">
                  <c:v>19.930294538541148</c:v>
                </c:pt>
                <c:pt idx="7">
                  <c:v>4.8161729826288138</c:v>
                </c:pt>
                <c:pt idx="8">
                  <c:v>-132.20095777443566</c:v>
                </c:pt>
                <c:pt idx="9">
                  <c:v>-29.173717071234023</c:v>
                </c:pt>
                <c:pt idx="10">
                  <c:v>-464.91180555322717</c:v>
                </c:pt>
                <c:pt idx="11">
                  <c:v>-952.64240740798778</c:v>
                </c:pt>
                <c:pt idx="12">
                  <c:v>-953.68667879205441</c:v>
                </c:pt>
                <c:pt idx="13">
                  <c:v>-856.20503149413526</c:v>
                </c:pt>
                <c:pt idx="14">
                  <c:v>-1150.7575647702997</c:v>
                </c:pt>
                <c:pt idx="15">
                  <c:v>-791.94624463370019</c:v>
                </c:pt>
                <c:pt idx="16">
                  <c:v>-392.87251926243698</c:v>
                </c:pt>
                <c:pt idx="17">
                  <c:v>-982.68094799956725</c:v>
                </c:pt>
                <c:pt idx="18">
                  <c:v>-345.994033750374</c:v>
                </c:pt>
                <c:pt idx="19">
                  <c:v>3.0361367136392801</c:v>
                </c:pt>
                <c:pt idx="20">
                  <c:v>-189.14811880288926</c:v>
                </c:pt>
              </c:numCache>
            </c:numRef>
          </c:val>
          <c:extLst>
            <c:ext xmlns:c16="http://schemas.microsoft.com/office/drawing/2014/chart" uri="{C3380CC4-5D6E-409C-BE32-E72D297353CC}">
              <c16:uniqueId val="{00000002-2E4C-4BA4-A07E-FAD270F54FAF}"/>
            </c:ext>
          </c:extLst>
        </c:ser>
        <c:ser>
          <c:idx val="3"/>
          <c:order val="3"/>
          <c:tx>
            <c:strRef>
              <c:f>'---Compare options---'!$H$50</c:f>
              <c:strCache>
                <c:ptCount val="1"/>
                <c:pt idx="0">
                  <c:v>Gas - Steam</c:v>
                </c:pt>
              </c:strCache>
            </c:strRef>
          </c:tx>
          <c:spPr>
            <a:solidFill>
              <a:srgbClr val="8CE8AD"/>
            </a:solidFill>
            <a:ln w="25400">
              <a:noFill/>
              <a:prstDash val="solid"/>
            </a:ln>
            <a:effectLst/>
            <a:extLst>
              <a:ext uri="{91240B29-F687-4F45-9708-019B960494DF}">
                <a14:hiddenLine xmlns:a14="http://schemas.microsoft.com/office/drawing/2010/main" w="25400">
                  <a:solidFill>
                    <a:srgbClr val="8CE8AD"/>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options---'!$I$50:$AC$50</c:f>
              <c:numCache>
                <c:formatCode>#,##0</c:formatCode>
                <c:ptCount val="21"/>
                <c:pt idx="0">
                  <c:v>-7.4999999242209014E-6</c:v>
                </c:pt>
                <c:pt idx="1">
                  <c:v>-1.6399999992700032E-4</c:v>
                </c:pt>
                <c:pt idx="2">
                  <c:v>-3.3506999999985965E-2</c:v>
                </c:pt>
                <c:pt idx="3">
                  <c:v>-1.2794589999999744</c:v>
                </c:pt>
                <c:pt idx="4">
                  <c:v>-2.1163429999999721</c:v>
                </c:pt>
                <c:pt idx="5">
                  <c:v>0.65909700000000271</c:v>
                </c:pt>
                <c:pt idx="6">
                  <c:v>0.1189910000000225</c:v>
                </c:pt>
                <c:pt idx="7">
                  <c:v>1.7642350000000135</c:v>
                </c:pt>
                <c:pt idx="8">
                  <c:v>-1.5151204000000007</c:v>
                </c:pt>
                <c:pt idx="9">
                  <c:v>-2.489120000000014</c:v>
                </c:pt>
                <c:pt idx="10">
                  <c:v>-29.755179999999996</c:v>
                </c:pt>
                <c:pt idx="11">
                  <c:v>-113.72269599999902</c:v>
                </c:pt>
                <c:pt idx="12">
                  <c:v>-99.912727000000075</c:v>
                </c:pt>
                <c:pt idx="13">
                  <c:v>-277.05853900000005</c:v>
                </c:pt>
                <c:pt idx="14">
                  <c:v>-86.330079999998986</c:v>
                </c:pt>
                <c:pt idx="15">
                  <c:v>-69.530474999999967</c:v>
                </c:pt>
                <c:pt idx="16">
                  <c:v>-131.21119000000004</c:v>
                </c:pt>
                <c:pt idx="17">
                  <c:v>-328.32093000000015</c:v>
                </c:pt>
                <c:pt idx="18">
                  <c:v>-18.676440000000099</c:v>
                </c:pt>
                <c:pt idx="19">
                  <c:v>-6.0935499999989986</c:v>
                </c:pt>
                <c:pt idx="20">
                  <c:v>-10.194130000000001</c:v>
                </c:pt>
              </c:numCache>
            </c:numRef>
          </c:val>
          <c:extLst>
            <c:ext xmlns:c16="http://schemas.microsoft.com/office/drawing/2014/chart" uri="{C3380CC4-5D6E-409C-BE32-E72D297353CC}">
              <c16:uniqueId val="{00000003-2E4C-4BA4-A07E-FAD270F54FAF}"/>
            </c:ext>
          </c:extLst>
        </c:ser>
        <c:ser>
          <c:idx val="4"/>
          <c:order val="4"/>
          <c:tx>
            <c:strRef>
              <c:f>'---Compare options---'!$H$51</c:f>
              <c:strCache>
                <c:ptCount val="1"/>
                <c:pt idx="0">
                  <c:v>OCGT / Diesel</c:v>
                </c:pt>
              </c:strCache>
            </c:strRef>
          </c:tx>
          <c:spPr>
            <a:solidFill>
              <a:srgbClr val="C981B2"/>
            </a:solidFill>
            <a:ln w="25400">
              <a:noFill/>
              <a:prstDash val="solid"/>
            </a:ln>
            <a:effectLst/>
            <a:extLst>
              <a:ext uri="{91240B29-F687-4F45-9708-019B960494DF}">
                <a14:hiddenLine xmlns:a14="http://schemas.microsoft.com/office/drawing/2010/main" w="25400">
                  <a:solidFill>
                    <a:srgbClr val="C981B2"/>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options---'!$I$51:$AC$51</c:f>
              <c:numCache>
                <c:formatCode>#,##0</c:formatCode>
                <c:ptCount val="21"/>
                <c:pt idx="0">
                  <c:v>-3.157176775895465E-2</c:v>
                </c:pt>
                <c:pt idx="1">
                  <c:v>-1.3437704517116345E-4</c:v>
                </c:pt>
                <c:pt idx="2">
                  <c:v>-5.1750193076728124E-2</c:v>
                </c:pt>
                <c:pt idx="3">
                  <c:v>1.8960840121807223</c:v>
                </c:pt>
                <c:pt idx="4">
                  <c:v>0.67055906714801949</c:v>
                </c:pt>
                <c:pt idx="5">
                  <c:v>10.715406203821715</c:v>
                </c:pt>
                <c:pt idx="6">
                  <c:v>15.256008872028389</c:v>
                </c:pt>
                <c:pt idx="7">
                  <c:v>5.988582346088549</c:v>
                </c:pt>
                <c:pt idx="8">
                  <c:v>-9.0723056815832166</c:v>
                </c:pt>
                <c:pt idx="9">
                  <c:v>1.225188942172565</c:v>
                </c:pt>
                <c:pt idx="10">
                  <c:v>-122.23992223025755</c:v>
                </c:pt>
                <c:pt idx="11">
                  <c:v>-183.82133017715432</c:v>
                </c:pt>
                <c:pt idx="12">
                  <c:v>-288.28477406431176</c:v>
                </c:pt>
                <c:pt idx="13">
                  <c:v>-412.00642676637244</c:v>
                </c:pt>
                <c:pt idx="14">
                  <c:v>-365.68225434018836</c:v>
                </c:pt>
                <c:pt idx="15">
                  <c:v>-304.89657181838265</c:v>
                </c:pt>
                <c:pt idx="16">
                  <c:v>-442.63127067141079</c:v>
                </c:pt>
                <c:pt idx="17">
                  <c:v>-933.52507175291942</c:v>
                </c:pt>
                <c:pt idx="18">
                  <c:v>-1484.2663026445355</c:v>
                </c:pt>
                <c:pt idx="19">
                  <c:v>-1164.0198479348851</c:v>
                </c:pt>
                <c:pt idx="20">
                  <c:v>-1462.5469833802322</c:v>
                </c:pt>
              </c:numCache>
            </c:numRef>
          </c:val>
          <c:extLst>
            <c:ext xmlns:c16="http://schemas.microsoft.com/office/drawing/2014/chart" uri="{C3380CC4-5D6E-409C-BE32-E72D297353CC}">
              <c16:uniqueId val="{00000004-2E4C-4BA4-A07E-FAD270F54FAF}"/>
            </c:ext>
          </c:extLst>
        </c:ser>
        <c:ser>
          <c:idx val="5"/>
          <c:order val="5"/>
          <c:tx>
            <c:strRef>
              <c:f>'---Compare options---'!$H$52</c:f>
              <c:strCache>
                <c:ptCount val="1"/>
                <c:pt idx="0">
                  <c:v>Hydro</c:v>
                </c:pt>
              </c:strCache>
            </c:strRef>
          </c:tx>
          <c:spPr>
            <a:solidFill>
              <a:srgbClr val="188CE5"/>
            </a:solidFill>
            <a:ln w="25400">
              <a:noFill/>
              <a:prstDash val="solid"/>
            </a:ln>
            <a:effectLst/>
            <a:extLst>
              <a:ext uri="{91240B29-F687-4F45-9708-019B960494DF}">
                <a14:hiddenLine xmlns:a14="http://schemas.microsoft.com/office/drawing/2010/main" w="25400">
                  <a:solidFill>
                    <a:srgbClr val="188CE5"/>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options---'!$I$52:$AC$52</c:f>
              <c:numCache>
                <c:formatCode>#,##0</c:formatCode>
                <c:ptCount val="21"/>
                <c:pt idx="0">
                  <c:v>-3.5366070000018226</c:v>
                </c:pt>
                <c:pt idx="1">
                  <c:v>-19.702898000001369</c:v>
                </c:pt>
                <c:pt idx="2">
                  <c:v>-84.696959999999308</c:v>
                </c:pt>
                <c:pt idx="3">
                  <c:v>-32.097759999998743</c:v>
                </c:pt>
                <c:pt idx="4">
                  <c:v>-116.25718100000449</c:v>
                </c:pt>
                <c:pt idx="5">
                  <c:v>-175.03331400000206</c:v>
                </c:pt>
                <c:pt idx="6">
                  <c:v>-181.86194799999612</c:v>
                </c:pt>
                <c:pt idx="7">
                  <c:v>-104.96748900000239</c:v>
                </c:pt>
                <c:pt idx="8">
                  <c:v>-163.40284900000006</c:v>
                </c:pt>
                <c:pt idx="9">
                  <c:v>-161.90019000000029</c:v>
                </c:pt>
                <c:pt idx="10">
                  <c:v>3622.1400189999986</c:v>
                </c:pt>
                <c:pt idx="11">
                  <c:v>2604.2924300000122</c:v>
                </c:pt>
                <c:pt idx="12">
                  <c:v>3153.9366950000003</c:v>
                </c:pt>
                <c:pt idx="13">
                  <c:v>3820.0563140000013</c:v>
                </c:pt>
                <c:pt idx="14">
                  <c:v>4204.8337280000032</c:v>
                </c:pt>
                <c:pt idx="15">
                  <c:v>3351.1284980000019</c:v>
                </c:pt>
                <c:pt idx="16">
                  <c:v>4271.7476100000003</c:v>
                </c:pt>
                <c:pt idx="17">
                  <c:v>3921.8405500000026</c:v>
                </c:pt>
                <c:pt idx="18">
                  <c:v>3967.275583000006</c:v>
                </c:pt>
                <c:pt idx="19">
                  <c:v>4402.1181999999972</c:v>
                </c:pt>
                <c:pt idx="20">
                  <c:v>3960.2801809999983</c:v>
                </c:pt>
              </c:numCache>
            </c:numRef>
          </c:val>
          <c:extLst>
            <c:ext xmlns:c16="http://schemas.microsoft.com/office/drawing/2014/chart" uri="{C3380CC4-5D6E-409C-BE32-E72D297353CC}">
              <c16:uniqueId val="{00000005-2E4C-4BA4-A07E-FAD270F54FAF}"/>
            </c:ext>
          </c:extLst>
        </c:ser>
        <c:ser>
          <c:idx val="6"/>
          <c:order val="6"/>
          <c:tx>
            <c:strRef>
              <c:f>'---Compare options---'!$H$53</c:f>
              <c:strCache>
                <c:ptCount val="1"/>
                <c:pt idx="0">
                  <c:v>Wind</c:v>
                </c:pt>
              </c:strCache>
            </c:strRef>
          </c:tx>
          <c:spPr>
            <a:solidFill>
              <a:srgbClr val="168736"/>
            </a:solidFill>
            <a:ln w="25400">
              <a:noFill/>
              <a:prstDash val="solid"/>
            </a:ln>
            <a:effectLst/>
            <a:extLst>
              <a:ext uri="{91240B29-F687-4F45-9708-019B960494DF}">
                <a14:hiddenLine xmlns:a14="http://schemas.microsoft.com/office/drawing/2010/main" w="25400">
                  <a:solidFill>
                    <a:srgbClr val="168736"/>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options---'!$I$53:$AC$53</c:f>
              <c:numCache>
                <c:formatCode>#,##0</c:formatCode>
                <c:ptCount val="21"/>
                <c:pt idx="0">
                  <c:v>-1.3391087159106974E-3</c:v>
                </c:pt>
                <c:pt idx="1">
                  <c:v>-2.3587168179801665E-3</c:v>
                </c:pt>
                <c:pt idx="2">
                  <c:v>-2.3790026607457548E-3</c:v>
                </c:pt>
                <c:pt idx="3">
                  <c:v>-415.17276577270968</c:v>
                </c:pt>
                <c:pt idx="4">
                  <c:v>-872.68136424189288</c:v>
                </c:pt>
                <c:pt idx="5">
                  <c:v>-1346.794088945011</c:v>
                </c:pt>
                <c:pt idx="6">
                  <c:v>-1734.4139632147417</c:v>
                </c:pt>
                <c:pt idx="7">
                  <c:v>-1022.4483769995859</c:v>
                </c:pt>
                <c:pt idx="8">
                  <c:v>-803.19070179457776</c:v>
                </c:pt>
                <c:pt idx="9">
                  <c:v>-868.04074055029196</c:v>
                </c:pt>
                <c:pt idx="10">
                  <c:v>-2094.2478377552325</c:v>
                </c:pt>
                <c:pt idx="11">
                  <c:v>-2933.6300964977709</c:v>
                </c:pt>
                <c:pt idx="12">
                  <c:v>-3139.5799809617602</c:v>
                </c:pt>
                <c:pt idx="13">
                  <c:v>-2602.6358131617017</c:v>
                </c:pt>
                <c:pt idx="14">
                  <c:v>-3467.5363673997053</c:v>
                </c:pt>
                <c:pt idx="15">
                  <c:v>-3004.7828328286996</c:v>
                </c:pt>
                <c:pt idx="16">
                  <c:v>-3358.5654243507888</c:v>
                </c:pt>
                <c:pt idx="17">
                  <c:v>-2255.8111980107933</c:v>
                </c:pt>
                <c:pt idx="18">
                  <c:v>-1502.1925858429022</c:v>
                </c:pt>
                <c:pt idx="19">
                  <c:v>-1363.0228357147862</c:v>
                </c:pt>
                <c:pt idx="20">
                  <c:v>-1031.0914394215943</c:v>
                </c:pt>
              </c:numCache>
            </c:numRef>
          </c:val>
          <c:extLst>
            <c:ext xmlns:c16="http://schemas.microsoft.com/office/drawing/2014/chart" uri="{C3380CC4-5D6E-409C-BE32-E72D297353CC}">
              <c16:uniqueId val="{00000006-2E4C-4BA4-A07E-FAD270F54FAF}"/>
            </c:ext>
          </c:extLst>
        </c:ser>
        <c:ser>
          <c:idx val="7"/>
          <c:order val="7"/>
          <c:tx>
            <c:strRef>
              <c:f>'---Compare options---'!$H$54</c:f>
              <c:strCache>
                <c:ptCount val="1"/>
                <c:pt idx="0">
                  <c:v>Solar PV</c:v>
                </c:pt>
              </c:strCache>
            </c:strRef>
          </c:tx>
          <c:spPr>
            <a:solidFill>
              <a:srgbClr val="FFB46A"/>
            </a:solidFill>
            <a:ln w="25400">
              <a:noFill/>
              <a:prstDash val="solid"/>
            </a:ln>
            <a:effectLst/>
            <a:extLst>
              <a:ext uri="{91240B29-F687-4F45-9708-019B960494DF}">
                <a14:hiddenLine xmlns:a14="http://schemas.microsoft.com/office/drawing/2010/main" w="25400">
                  <a:solidFill>
                    <a:srgbClr val="FFB46A"/>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options---'!$I$54:$AC$54</c:f>
              <c:numCache>
                <c:formatCode>#,##0</c:formatCode>
                <c:ptCount val="21"/>
                <c:pt idx="0">
                  <c:v>-1.5161559531406965E-4</c:v>
                </c:pt>
                <c:pt idx="1">
                  <c:v>-1.4375662613019813E-4</c:v>
                </c:pt>
                <c:pt idx="2">
                  <c:v>-1.7284425302932505E-4</c:v>
                </c:pt>
                <c:pt idx="3">
                  <c:v>-5.396639335231157E-4</c:v>
                </c:pt>
                <c:pt idx="4">
                  <c:v>-6.3061578657652717E-4</c:v>
                </c:pt>
                <c:pt idx="5">
                  <c:v>299.54563635220256</c:v>
                </c:pt>
                <c:pt idx="6">
                  <c:v>1298.6852457582645</c:v>
                </c:pt>
                <c:pt idx="7">
                  <c:v>382.42569341661147</c:v>
                </c:pt>
                <c:pt idx="8">
                  <c:v>380.75960428682447</c:v>
                </c:pt>
                <c:pt idx="9">
                  <c:v>448.65040721723199</c:v>
                </c:pt>
                <c:pt idx="10">
                  <c:v>372.47188168203866</c:v>
                </c:pt>
                <c:pt idx="11">
                  <c:v>929.45166715150845</c:v>
                </c:pt>
                <c:pt idx="12">
                  <c:v>418.76182035619422</c:v>
                </c:pt>
                <c:pt idx="13">
                  <c:v>414.14086005136778</c:v>
                </c:pt>
                <c:pt idx="14">
                  <c:v>946.77439127546677</c:v>
                </c:pt>
                <c:pt idx="15">
                  <c:v>912.36718040257256</c:v>
                </c:pt>
                <c:pt idx="16">
                  <c:v>-540.48881808690203</c:v>
                </c:pt>
                <c:pt idx="17">
                  <c:v>-766.90013997292408</c:v>
                </c:pt>
                <c:pt idx="18">
                  <c:v>-1697.4140897729667</c:v>
                </c:pt>
                <c:pt idx="19">
                  <c:v>-2149.5101522993937</c:v>
                </c:pt>
                <c:pt idx="20">
                  <c:v>-1614.4960414175439</c:v>
                </c:pt>
              </c:numCache>
            </c:numRef>
          </c:val>
          <c:extLst>
            <c:ext xmlns:c16="http://schemas.microsoft.com/office/drawing/2014/chart" uri="{C3380CC4-5D6E-409C-BE32-E72D297353CC}">
              <c16:uniqueId val="{00000007-2E4C-4BA4-A07E-FAD270F54FAF}"/>
            </c:ext>
          </c:extLst>
        </c:ser>
        <c:dLbls>
          <c:showLegendKey val="0"/>
          <c:showVal val="0"/>
          <c:showCatName val="0"/>
          <c:showSerName val="0"/>
          <c:showPercent val="0"/>
          <c:showBubbleSize val="0"/>
        </c:dLbls>
        <c:gapWidth val="150"/>
        <c:overlap val="100"/>
        <c:axId val="1534325776"/>
        <c:axId val="1738317216"/>
      </c:barChart>
      <c:lineChart>
        <c:grouping val="standard"/>
        <c:varyColors val="0"/>
        <c:ser>
          <c:idx val="8"/>
          <c:order val="8"/>
          <c:tx>
            <c:strRef>
              <c:f>'---Compare options---'!$H$55</c:f>
              <c:strCache>
                <c:ptCount val="1"/>
                <c:pt idx="0">
                  <c:v>LS Battery</c:v>
                </c:pt>
              </c:strCache>
            </c:strRef>
          </c:tx>
          <c:spPr>
            <a:ln w="28575" cap="rnd">
              <a:solidFill>
                <a:srgbClr val="724BC3"/>
              </a:solidFill>
              <a:prstDash val="sysDot"/>
              <a:round/>
            </a:ln>
            <a:effectLst/>
          </c:spPr>
          <c:marker>
            <c:symbol val="none"/>
          </c:marker>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options---'!$I$55:$AC$55</c:f>
              <c:numCache>
                <c:formatCode>#,##0</c:formatCode>
                <c:ptCount val="21"/>
                <c:pt idx="0">
                  <c:v>-0.16811499086099957</c:v>
                </c:pt>
                <c:pt idx="1">
                  <c:v>0.16406285692350764</c:v>
                </c:pt>
                <c:pt idx="2">
                  <c:v>0.3828594144190447</c:v>
                </c:pt>
                <c:pt idx="3">
                  <c:v>1.0449769282840293</c:v>
                </c:pt>
                <c:pt idx="4">
                  <c:v>1.0010709688810948</c:v>
                </c:pt>
                <c:pt idx="5">
                  <c:v>-324.42389867015004</c:v>
                </c:pt>
                <c:pt idx="6">
                  <c:v>-364.94365901627202</c:v>
                </c:pt>
                <c:pt idx="7">
                  <c:v>-362.66910260828945</c:v>
                </c:pt>
                <c:pt idx="8">
                  <c:v>-344.41840556022862</c:v>
                </c:pt>
                <c:pt idx="9">
                  <c:v>-358.53396429650957</c:v>
                </c:pt>
                <c:pt idx="10">
                  <c:v>-323.16802659799123</c:v>
                </c:pt>
                <c:pt idx="11">
                  <c:v>-344.62166928155921</c:v>
                </c:pt>
                <c:pt idx="12">
                  <c:v>-336.63582708764898</c:v>
                </c:pt>
                <c:pt idx="13">
                  <c:v>-316.92122388776124</c:v>
                </c:pt>
                <c:pt idx="14">
                  <c:v>-240.91648017144598</c:v>
                </c:pt>
                <c:pt idx="15">
                  <c:v>-255.57210540449478</c:v>
                </c:pt>
                <c:pt idx="16">
                  <c:v>-61.243344354928922</c:v>
                </c:pt>
                <c:pt idx="17">
                  <c:v>-76.836971204833844</c:v>
                </c:pt>
                <c:pt idx="18">
                  <c:v>162.86893321631942</c:v>
                </c:pt>
                <c:pt idx="19">
                  <c:v>139.11842792373</c:v>
                </c:pt>
                <c:pt idx="20">
                  <c:v>99.600302737260336</c:v>
                </c:pt>
              </c:numCache>
            </c:numRef>
          </c:val>
          <c:smooth val="0"/>
          <c:extLst>
            <c:ext xmlns:c16="http://schemas.microsoft.com/office/drawing/2014/chart" uri="{C3380CC4-5D6E-409C-BE32-E72D297353CC}">
              <c16:uniqueId val="{00000008-2E4C-4BA4-A07E-FAD270F54FAF}"/>
            </c:ext>
          </c:extLst>
        </c:ser>
        <c:ser>
          <c:idx val="9"/>
          <c:order val="9"/>
          <c:tx>
            <c:strRef>
              <c:f>'---Compare options---'!$H$56</c:f>
              <c:strCache>
                <c:ptCount val="1"/>
                <c:pt idx="0">
                  <c:v>Pumped Hydro</c:v>
                </c:pt>
              </c:strCache>
            </c:strRef>
          </c:tx>
          <c:spPr>
            <a:ln w="28575" cap="rnd">
              <a:solidFill>
                <a:srgbClr val="87D3F2"/>
              </a:solidFill>
              <a:prstDash val="sysDot"/>
              <a:round/>
            </a:ln>
            <a:effectLst/>
          </c:spPr>
          <c:marker>
            <c:symbol val="none"/>
          </c:marker>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options---'!$I$56:$AC$56</c:f>
              <c:numCache>
                <c:formatCode>#,##0</c:formatCode>
                <c:ptCount val="21"/>
                <c:pt idx="0">
                  <c:v>0.14114159999999742</c:v>
                </c:pt>
                <c:pt idx="1">
                  <c:v>0.35545159999999498</c:v>
                </c:pt>
                <c:pt idx="2">
                  <c:v>0.10219643121999411</c:v>
                </c:pt>
                <c:pt idx="3">
                  <c:v>-131.51226624959099</c:v>
                </c:pt>
                <c:pt idx="4">
                  <c:v>-113.134640743624</c:v>
                </c:pt>
                <c:pt idx="5">
                  <c:v>-258.16929223144325</c:v>
                </c:pt>
                <c:pt idx="6">
                  <c:v>161.38049597407917</c:v>
                </c:pt>
                <c:pt idx="7">
                  <c:v>92.998732594829562</c:v>
                </c:pt>
                <c:pt idx="8">
                  <c:v>45.030371016353456</c:v>
                </c:pt>
                <c:pt idx="9">
                  <c:v>37.301110902981236</c:v>
                </c:pt>
                <c:pt idx="10">
                  <c:v>-220.42144947009183</c:v>
                </c:pt>
                <c:pt idx="11">
                  <c:v>-495.28137690039512</c:v>
                </c:pt>
                <c:pt idx="12">
                  <c:v>-250.90525627351963</c:v>
                </c:pt>
                <c:pt idx="13">
                  <c:v>94.140055719377415</c:v>
                </c:pt>
                <c:pt idx="14">
                  <c:v>651.57483314289493</c:v>
                </c:pt>
                <c:pt idx="15">
                  <c:v>-327.80021930875591</c:v>
                </c:pt>
                <c:pt idx="16">
                  <c:v>667.22632726667507</c:v>
                </c:pt>
                <c:pt idx="17">
                  <c:v>779.58479372559668</c:v>
                </c:pt>
                <c:pt idx="18">
                  <c:v>983.66887651418438</c:v>
                </c:pt>
                <c:pt idx="19">
                  <c:v>1032.1219284187246</c:v>
                </c:pt>
                <c:pt idx="20">
                  <c:v>1291.7791101972725</c:v>
                </c:pt>
              </c:numCache>
            </c:numRef>
          </c:val>
          <c:smooth val="0"/>
          <c:extLst>
            <c:ext xmlns:c16="http://schemas.microsoft.com/office/drawing/2014/chart" uri="{C3380CC4-5D6E-409C-BE32-E72D297353CC}">
              <c16:uniqueId val="{00000009-2E4C-4BA4-A07E-FAD270F54FAF}"/>
            </c:ext>
          </c:extLst>
        </c:ser>
        <c:dLbls>
          <c:showLegendKey val="0"/>
          <c:showVal val="0"/>
          <c:showCatName val="0"/>
          <c:showSerName val="0"/>
          <c:showPercent val="0"/>
          <c:showBubbleSize val="0"/>
        </c:dLbls>
        <c:marker val="1"/>
        <c:smooth val="0"/>
        <c:axId val="1534325776"/>
        <c:axId val="1738317216"/>
      </c:lineChart>
      <c:catAx>
        <c:axId val="1534325776"/>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738317216"/>
        <c:crosses val="autoZero"/>
        <c:auto val="1"/>
        <c:lblAlgn val="ctr"/>
        <c:lblOffset val="100"/>
        <c:noMultiLvlLbl val="0"/>
      </c:catAx>
      <c:valAx>
        <c:axId val="173831721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Sent-out generation difference (GWh)</a:t>
                </a:r>
              </a:p>
            </c:rich>
          </c:tx>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1"/>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5343257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options---'!$H$26</c:f>
              <c:strCache>
                <c:ptCount val="1"/>
                <c:pt idx="0">
                  <c:v>Black Coal</c:v>
                </c:pt>
              </c:strCache>
            </c:strRef>
          </c:tx>
          <c:spPr>
            <a:solidFill>
              <a:srgbClr val="351C21"/>
            </a:solidFill>
            <a:ln>
              <a:noFill/>
              <a:prstDash val="solid"/>
            </a:ln>
            <a:effectLst/>
            <a:extLst>
              <a:ext uri="{91240B29-F687-4F45-9708-019B960494DF}">
                <a14:hiddenLine xmlns:a14="http://schemas.microsoft.com/office/drawing/2010/main">
                  <a:solidFill>
                    <a:srgbClr val="351C21"/>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options---'!$I$26:$AC$26</c:f>
              <c:numCache>
                <c:formatCode>#,##0</c:formatCode>
                <c:ptCount val="21"/>
                <c:pt idx="0">
                  <c:v>0</c:v>
                </c:pt>
                <c:pt idx="1">
                  <c:v>0</c:v>
                </c:pt>
                <c:pt idx="2">
                  <c:v>0</c:v>
                </c:pt>
                <c:pt idx="3">
                  <c:v>57.634905573670039</c:v>
                </c:pt>
                <c:pt idx="4">
                  <c:v>116.32697254057712</c:v>
                </c:pt>
                <c:pt idx="5">
                  <c:v>89.040217729188953</c:v>
                </c:pt>
                <c:pt idx="6">
                  <c:v>111.69278293464777</c:v>
                </c:pt>
                <c:pt idx="7">
                  <c:v>111.69278394888352</c:v>
                </c:pt>
                <c:pt idx="8">
                  <c:v>159.15938461320002</c:v>
                </c:pt>
                <c:pt idx="9">
                  <c:v>80.411893979558954</c:v>
                </c:pt>
                <c:pt idx="10">
                  <c:v>-264.13320663480044</c:v>
                </c:pt>
                <c:pt idx="11">
                  <c:v>98.564573352401567</c:v>
                </c:pt>
                <c:pt idx="12">
                  <c:v>59.881268580198594</c:v>
                </c:pt>
                <c:pt idx="13">
                  <c:v>-62.638399520300482</c:v>
                </c:pt>
                <c:pt idx="14">
                  <c:v>58.354910000000018</c:v>
                </c:pt>
                <c:pt idx="15">
                  <c:v>58.354910000000018</c:v>
                </c:pt>
                <c:pt idx="16">
                  <c:v>58.354910000000018</c:v>
                </c:pt>
                <c:pt idx="17">
                  <c:v>315.86563000000024</c:v>
                </c:pt>
                <c:pt idx="18">
                  <c:v>315.86563000000024</c:v>
                </c:pt>
                <c:pt idx="19">
                  <c:v>132.77994765649009</c:v>
                </c:pt>
                <c:pt idx="20">
                  <c:v>132.7798300000004</c:v>
                </c:pt>
              </c:numCache>
            </c:numRef>
          </c:val>
          <c:extLst>
            <c:ext xmlns:c16="http://schemas.microsoft.com/office/drawing/2014/chart" uri="{C3380CC4-5D6E-409C-BE32-E72D297353CC}">
              <c16:uniqueId val="{00000000-BE8F-4B31-9F5F-79C5F451F619}"/>
            </c:ext>
          </c:extLst>
        </c:ser>
        <c:ser>
          <c:idx val="1"/>
          <c:order val="1"/>
          <c:tx>
            <c:strRef>
              <c:f>'---Compare options---'!$H$27</c:f>
              <c:strCache>
                <c:ptCount val="1"/>
                <c:pt idx="0">
                  <c:v>Brown Coal</c:v>
                </c:pt>
              </c:strCache>
            </c:strRef>
          </c:tx>
          <c:spPr>
            <a:solidFill>
              <a:srgbClr val="BC2F00"/>
            </a:solidFill>
            <a:ln>
              <a:noFill/>
              <a:prstDash val="solid"/>
            </a:ln>
            <a:effectLst/>
            <a:extLst>
              <a:ext uri="{91240B29-F687-4F45-9708-019B960494DF}">
                <a14:hiddenLine xmlns:a14="http://schemas.microsoft.com/office/drawing/2010/main">
                  <a:solidFill>
                    <a:srgbClr val="BC2F00"/>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options---'!$I$27:$AC$27</c:f>
              <c:numCache>
                <c:formatCode>#,##0</c:formatCode>
                <c:ptCount val="21"/>
                <c:pt idx="0">
                  <c:v>0</c:v>
                </c:pt>
                <c:pt idx="1">
                  <c:v>0</c:v>
                </c:pt>
                <c:pt idx="2">
                  <c:v>0</c:v>
                </c:pt>
                <c:pt idx="3">
                  <c:v>59.83015446533409</c:v>
                </c:pt>
                <c:pt idx="4">
                  <c:v>36.545579999999973</c:v>
                </c:pt>
                <c:pt idx="5">
                  <c:v>131.24141785242978</c:v>
                </c:pt>
                <c:pt idx="6">
                  <c:v>-1.4159725498075204E-4</c:v>
                </c:pt>
                <c:pt idx="7">
                  <c:v>-1.0394721359999989E-3</c:v>
                </c:pt>
                <c:pt idx="8">
                  <c:v>-1.0398828299999989E-3</c:v>
                </c:pt>
                <c:pt idx="9">
                  <c:v>-1.03968305E-3</c:v>
                </c:pt>
                <c:pt idx="10">
                  <c:v>-1.0395465299999998E-3</c:v>
                </c:pt>
                <c:pt idx="11">
                  <c:v>-1.0403342839999999E-3</c:v>
                </c:pt>
                <c:pt idx="12">
                  <c:v>-1.03965435E-3</c:v>
                </c:pt>
                <c:pt idx="13">
                  <c:v>-1.8710639999999901E-4</c:v>
                </c:pt>
                <c:pt idx="14">
                  <c:v>-1.15456389999999E-4</c:v>
                </c:pt>
                <c:pt idx="15">
                  <c:v>0</c:v>
                </c:pt>
                <c:pt idx="16">
                  <c:v>0</c:v>
                </c:pt>
                <c:pt idx="17">
                  <c:v>0</c:v>
                </c:pt>
                <c:pt idx="18">
                  <c:v>0</c:v>
                </c:pt>
                <c:pt idx="19">
                  <c:v>0</c:v>
                </c:pt>
                <c:pt idx="20">
                  <c:v>0</c:v>
                </c:pt>
              </c:numCache>
            </c:numRef>
          </c:val>
          <c:extLst>
            <c:ext xmlns:c16="http://schemas.microsoft.com/office/drawing/2014/chart" uri="{C3380CC4-5D6E-409C-BE32-E72D297353CC}">
              <c16:uniqueId val="{00000001-BE8F-4B31-9F5F-79C5F451F619}"/>
            </c:ext>
          </c:extLst>
        </c:ser>
        <c:ser>
          <c:idx val="2"/>
          <c:order val="2"/>
          <c:tx>
            <c:strRef>
              <c:f>'---Compare options---'!$H$28</c:f>
              <c:strCache>
                <c:ptCount val="1"/>
                <c:pt idx="0">
                  <c:v>CCGT</c:v>
                </c:pt>
              </c:strCache>
            </c:strRef>
          </c:tx>
          <c:spPr>
            <a:solidFill>
              <a:srgbClr val="750E5C"/>
            </a:solidFill>
            <a:ln>
              <a:noFill/>
              <a:prstDash val="solid"/>
            </a:ln>
            <a:effectLst/>
            <a:extLst>
              <a:ext uri="{91240B29-F687-4F45-9708-019B960494DF}">
                <a14:hiddenLine xmlns:a14="http://schemas.microsoft.com/office/drawing/2010/main">
                  <a:solidFill>
                    <a:srgbClr val="750E5C"/>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options---'!$I$28:$AC$28</c:f>
              <c:numCache>
                <c:formatCode>#,##0</c:formatCode>
                <c:ptCount val="21"/>
                <c:pt idx="0">
                  <c:v>0</c:v>
                </c:pt>
                <c:pt idx="1">
                  <c:v>0</c:v>
                </c:pt>
                <c:pt idx="2">
                  <c:v>0</c:v>
                </c:pt>
                <c:pt idx="3">
                  <c:v>0</c:v>
                </c:pt>
                <c:pt idx="4">
                  <c:v>0</c:v>
                </c:pt>
                <c:pt idx="5">
                  <c:v>0</c:v>
                </c:pt>
                <c:pt idx="6">
                  <c:v>0</c:v>
                </c:pt>
                <c:pt idx="7">
                  <c:v>3.9999999989959178E-4</c:v>
                </c:pt>
                <c:pt idx="8">
                  <c:v>5.9999999848514562E-5</c:v>
                </c:pt>
                <c:pt idx="9">
                  <c:v>5.9999999848514562E-5</c:v>
                </c:pt>
                <c:pt idx="10">
                  <c:v>5.9999999848514562E-5</c:v>
                </c:pt>
                <c:pt idx="11">
                  <c:v>-3.0000000151630957E-5</c:v>
                </c:pt>
                <c:pt idx="12">
                  <c:v>-3.0000000151630957E-5</c:v>
                </c:pt>
                <c:pt idx="13">
                  <c:v>-3.0000000151630957E-5</c:v>
                </c:pt>
                <c:pt idx="14">
                  <c:v>-3.0000000151630957E-5</c:v>
                </c:pt>
                <c:pt idx="15">
                  <c:v>-3.0000000151630957E-5</c:v>
                </c:pt>
                <c:pt idx="16">
                  <c:v>-8.0000000252766768E-5</c:v>
                </c:pt>
                <c:pt idx="17">
                  <c:v>-8.0000000252766768E-5</c:v>
                </c:pt>
                <c:pt idx="18">
                  <c:v>-8.0000000252766768E-5</c:v>
                </c:pt>
                <c:pt idx="19">
                  <c:v>-8.0000000252766768E-5</c:v>
                </c:pt>
                <c:pt idx="20">
                  <c:v>-7.0000000050640665E-5</c:v>
                </c:pt>
              </c:numCache>
            </c:numRef>
          </c:val>
          <c:extLst>
            <c:ext xmlns:c16="http://schemas.microsoft.com/office/drawing/2014/chart" uri="{C3380CC4-5D6E-409C-BE32-E72D297353CC}">
              <c16:uniqueId val="{00000002-BE8F-4B31-9F5F-79C5F451F619}"/>
            </c:ext>
          </c:extLst>
        </c:ser>
        <c:ser>
          <c:idx val="3"/>
          <c:order val="3"/>
          <c:tx>
            <c:strRef>
              <c:f>'---Compare options---'!$H$29</c:f>
              <c:strCache>
                <c:ptCount val="1"/>
                <c:pt idx="0">
                  <c:v>Gas - Steam</c:v>
                </c:pt>
              </c:strCache>
            </c:strRef>
          </c:tx>
          <c:spPr>
            <a:solidFill>
              <a:srgbClr val="8CE8AD"/>
            </a:solidFill>
            <a:ln>
              <a:noFill/>
              <a:prstDash val="solid"/>
            </a:ln>
            <a:effectLst/>
            <a:extLst>
              <a:ext uri="{91240B29-F687-4F45-9708-019B960494DF}">
                <a14:hiddenLine xmlns:a14="http://schemas.microsoft.com/office/drawing/2010/main">
                  <a:solidFill>
                    <a:srgbClr val="8CE8AD"/>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options---'!$I$29:$AC$29</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3-BE8F-4B31-9F5F-79C5F451F619}"/>
            </c:ext>
          </c:extLst>
        </c:ser>
        <c:ser>
          <c:idx val="4"/>
          <c:order val="4"/>
          <c:tx>
            <c:strRef>
              <c:f>'---Compare options---'!$H$30</c:f>
              <c:strCache>
                <c:ptCount val="1"/>
                <c:pt idx="0">
                  <c:v>OCGT / Diesel</c:v>
                </c:pt>
              </c:strCache>
            </c:strRef>
          </c:tx>
          <c:spPr>
            <a:solidFill>
              <a:srgbClr val="C981B2"/>
            </a:solidFill>
            <a:ln>
              <a:noFill/>
              <a:prstDash val="solid"/>
            </a:ln>
            <a:effectLst/>
            <a:extLst>
              <a:ext uri="{91240B29-F687-4F45-9708-019B960494DF}">
                <a14:hiddenLine xmlns:a14="http://schemas.microsoft.com/office/drawing/2010/main">
                  <a:solidFill>
                    <a:srgbClr val="C981B2"/>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options---'!$I$30:$AC$30</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-269.79704635892995</c:v>
                </c:pt>
                <c:pt idx="17">
                  <c:v>-269.79700640832107</c:v>
                </c:pt>
                <c:pt idx="18">
                  <c:v>-269.79700651300027</c:v>
                </c:pt>
                <c:pt idx="19">
                  <c:v>-269.79700658729143</c:v>
                </c:pt>
                <c:pt idx="20">
                  <c:v>-281.27734463113939</c:v>
                </c:pt>
              </c:numCache>
            </c:numRef>
          </c:val>
          <c:extLst>
            <c:ext xmlns:c16="http://schemas.microsoft.com/office/drawing/2014/chart" uri="{C3380CC4-5D6E-409C-BE32-E72D297353CC}">
              <c16:uniqueId val="{00000004-BE8F-4B31-9F5F-79C5F451F619}"/>
            </c:ext>
          </c:extLst>
        </c:ser>
        <c:ser>
          <c:idx val="5"/>
          <c:order val="5"/>
          <c:tx>
            <c:strRef>
              <c:f>'---Compare options---'!$H$31</c:f>
              <c:strCache>
                <c:ptCount val="1"/>
                <c:pt idx="0">
                  <c:v>Hydro</c:v>
                </c:pt>
              </c:strCache>
            </c:strRef>
          </c:tx>
          <c:spPr>
            <a:solidFill>
              <a:srgbClr val="188CE5"/>
            </a:solidFill>
            <a:ln>
              <a:noFill/>
              <a:prstDash val="solid"/>
            </a:ln>
            <a:effectLst/>
            <a:extLst>
              <a:ext uri="{91240B29-F687-4F45-9708-019B960494DF}">
                <a14:hiddenLine xmlns:a14="http://schemas.microsoft.com/office/drawing/2010/main">
                  <a:solidFill>
                    <a:srgbClr val="188CE5"/>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options---'!$I$31:$AC$31</c:f>
              <c:numCache>
                <c:formatCode>#,##0</c:formatCode>
                <c:ptCount val="21"/>
                <c:pt idx="0">
                  <c:v>0</c:v>
                </c:pt>
                <c:pt idx="1">
                  <c:v>0</c:v>
                </c:pt>
                <c:pt idx="2">
                  <c:v>0</c:v>
                </c:pt>
                <c:pt idx="3">
                  <c:v>0</c:v>
                </c:pt>
                <c:pt idx="4">
                  <c:v>0</c:v>
                </c:pt>
                <c:pt idx="5">
                  <c:v>0</c:v>
                </c:pt>
                <c:pt idx="6">
                  <c:v>0</c:v>
                </c:pt>
                <c:pt idx="7">
                  <c:v>0</c:v>
                </c:pt>
                <c:pt idx="8">
                  <c:v>0</c:v>
                </c:pt>
                <c:pt idx="9">
                  <c:v>0</c:v>
                </c:pt>
                <c:pt idx="10">
                  <c:v>250</c:v>
                </c:pt>
                <c:pt idx="11">
                  <c:v>250</c:v>
                </c:pt>
                <c:pt idx="12">
                  <c:v>250</c:v>
                </c:pt>
                <c:pt idx="13">
                  <c:v>250</c:v>
                </c:pt>
                <c:pt idx="14">
                  <c:v>250</c:v>
                </c:pt>
                <c:pt idx="15">
                  <c:v>250</c:v>
                </c:pt>
                <c:pt idx="16">
                  <c:v>250</c:v>
                </c:pt>
                <c:pt idx="17">
                  <c:v>250</c:v>
                </c:pt>
                <c:pt idx="18">
                  <c:v>250</c:v>
                </c:pt>
                <c:pt idx="19">
                  <c:v>250</c:v>
                </c:pt>
                <c:pt idx="20">
                  <c:v>250</c:v>
                </c:pt>
              </c:numCache>
            </c:numRef>
          </c:val>
          <c:extLst>
            <c:ext xmlns:c16="http://schemas.microsoft.com/office/drawing/2014/chart" uri="{C3380CC4-5D6E-409C-BE32-E72D297353CC}">
              <c16:uniqueId val="{00000005-BE8F-4B31-9F5F-79C5F451F619}"/>
            </c:ext>
          </c:extLst>
        </c:ser>
        <c:ser>
          <c:idx val="6"/>
          <c:order val="6"/>
          <c:tx>
            <c:strRef>
              <c:f>'---Compare options---'!$H$32</c:f>
              <c:strCache>
                <c:ptCount val="1"/>
                <c:pt idx="0">
                  <c:v>Wind</c:v>
                </c:pt>
              </c:strCache>
            </c:strRef>
          </c:tx>
          <c:spPr>
            <a:solidFill>
              <a:srgbClr val="168736"/>
            </a:solidFill>
            <a:ln>
              <a:noFill/>
              <a:prstDash val="solid"/>
            </a:ln>
            <a:effectLst/>
            <a:extLst>
              <a:ext uri="{91240B29-F687-4F45-9708-019B960494DF}">
                <a14:hiddenLine xmlns:a14="http://schemas.microsoft.com/office/drawing/2010/main">
                  <a:solidFill>
                    <a:srgbClr val="168736"/>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options---'!$I$32:$AC$32</c:f>
              <c:numCache>
                <c:formatCode>#,##0</c:formatCode>
                <c:ptCount val="21"/>
                <c:pt idx="0">
                  <c:v>3.4999997296836227E-5</c:v>
                </c:pt>
                <c:pt idx="1">
                  <c:v>3.4999997296836227E-5</c:v>
                </c:pt>
                <c:pt idx="2">
                  <c:v>9.4999999419087544E-5</c:v>
                </c:pt>
                <c:pt idx="3">
                  <c:v>-131.0935274256226</c:v>
                </c:pt>
                <c:pt idx="4">
                  <c:v>-263.48389870508254</c:v>
                </c:pt>
                <c:pt idx="5">
                  <c:v>-290.59960721412426</c:v>
                </c:pt>
                <c:pt idx="6">
                  <c:v>-320.83096320925324</c:v>
                </c:pt>
                <c:pt idx="7">
                  <c:v>-251.69942845704645</c:v>
                </c:pt>
                <c:pt idx="8">
                  <c:v>-121.43150756448449</c:v>
                </c:pt>
                <c:pt idx="9">
                  <c:v>-127.97460565740403</c:v>
                </c:pt>
                <c:pt idx="10">
                  <c:v>-762.03340430995377</c:v>
                </c:pt>
                <c:pt idx="11">
                  <c:v>-1003.3497383741051</c:v>
                </c:pt>
                <c:pt idx="12">
                  <c:v>-1370.9362642946071</c:v>
                </c:pt>
                <c:pt idx="13">
                  <c:v>-1366.7070889914467</c:v>
                </c:pt>
                <c:pt idx="14">
                  <c:v>-1721.3069289174528</c:v>
                </c:pt>
                <c:pt idx="15">
                  <c:v>-1353.223425702141</c:v>
                </c:pt>
                <c:pt idx="16">
                  <c:v>-3065.0084104102716</c:v>
                </c:pt>
                <c:pt idx="17">
                  <c:v>-2239.8270740368971</c:v>
                </c:pt>
                <c:pt idx="18">
                  <c:v>-2353.1069054913823</c:v>
                </c:pt>
                <c:pt idx="19">
                  <c:v>-2777.8428547704607</c:v>
                </c:pt>
                <c:pt idx="20">
                  <c:v>-2466.318371927744</c:v>
                </c:pt>
              </c:numCache>
            </c:numRef>
          </c:val>
          <c:extLst>
            <c:ext xmlns:c16="http://schemas.microsoft.com/office/drawing/2014/chart" uri="{C3380CC4-5D6E-409C-BE32-E72D297353CC}">
              <c16:uniqueId val="{00000006-BE8F-4B31-9F5F-79C5F451F619}"/>
            </c:ext>
          </c:extLst>
        </c:ser>
        <c:ser>
          <c:idx val="7"/>
          <c:order val="7"/>
          <c:tx>
            <c:strRef>
              <c:f>'---Compare options---'!$H$33</c:f>
              <c:strCache>
                <c:ptCount val="1"/>
                <c:pt idx="0">
                  <c:v>Solar PV</c:v>
                </c:pt>
              </c:strCache>
            </c:strRef>
          </c:tx>
          <c:spPr>
            <a:solidFill>
              <a:srgbClr val="FFB46A"/>
            </a:solidFill>
            <a:ln>
              <a:noFill/>
              <a:prstDash val="solid"/>
            </a:ln>
            <a:effectLst/>
            <a:extLst>
              <a:ext uri="{91240B29-F687-4F45-9708-019B960494DF}">
                <a14:hiddenLine xmlns:a14="http://schemas.microsoft.com/office/drawing/2010/main">
                  <a:solidFill>
                    <a:srgbClr val="FFB46A"/>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options---'!$I$33:$AC$33</c:f>
              <c:numCache>
                <c:formatCode>#,##0</c:formatCode>
                <c:ptCount val="21"/>
                <c:pt idx="0">
                  <c:v>0</c:v>
                </c:pt>
                <c:pt idx="1">
                  <c:v>0</c:v>
                </c:pt>
                <c:pt idx="2">
                  <c:v>0</c:v>
                </c:pt>
                <c:pt idx="3">
                  <c:v>0</c:v>
                </c:pt>
                <c:pt idx="4">
                  <c:v>0</c:v>
                </c:pt>
                <c:pt idx="5">
                  <c:v>98.87647997977183</c:v>
                </c:pt>
                <c:pt idx="6">
                  <c:v>517.48924060682111</c:v>
                </c:pt>
                <c:pt idx="7">
                  <c:v>164.72111906377177</c:v>
                </c:pt>
                <c:pt idx="8">
                  <c:v>164.72111837246848</c:v>
                </c:pt>
                <c:pt idx="9">
                  <c:v>180.7781158509697</c:v>
                </c:pt>
                <c:pt idx="10">
                  <c:v>124.30941561180953</c:v>
                </c:pt>
                <c:pt idx="11">
                  <c:v>364.53617093577122</c:v>
                </c:pt>
                <c:pt idx="12">
                  <c:v>159.98587855337246</c:v>
                </c:pt>
                <c:pt idx="13">
                  <c:v>159.98587834076534</c:v>
                </c:pt>
                <c:pt idx="14">
                  <c:v>344.44617736015425</c:v>
                </c:pt>
                <c:pt idx="15">
                  <c:v>344.44613582112288</c:v>
                </c:pt>
                <c:pt idx="16">
                  <c:v>-265.09192984382389</c:v>
                </c:pt>
                <c:pt idx="17">
                  <c:v>-346.50468395040298</c:v>
                </c:pt>
                <c:pt idx="18">
                  <c:v>-710.26767323210515</c:v>
                </c:pt>
                <c:pt idx="19">
                  <c:v>-937.47571372034508</c:v>
                </c:pt>
                <c:pt idx="20">
                  <c:v>-764.48553864228597</c:v>
                </c:pt>
              </c:numCache>
            </c:numRef>
          </c:val>
          <c:extLst>
            <c:ext xmlns:c16="http://schemas.microsoft.com/office/drawing/2014/chart" uri="{C3380CC4-5D6E-409C-BE32-E72D297353CC}">
              <c16:uniqueId val="{00000007-BE8F-4B31-9F5F-79C5F451F619}"/>
            </c:ext>
          </c:extLst>
        </c:ser>
        <c:dLbls>
          <c:showLegendKey val="0"/>
          <c:showVal val="0"/>
          <c:showCatName val="0"/>
          <c:showSerName val="0"/>
          <c:showPercent val="0"/>
          <c:showBubbleSize val="0"/>
        </c:dLbls>
        <c:gapWidth val="150"/>
        <c:overlap val="100"/>
        <c:axId val="1844338624"/>
        <c:axId val="1844337536"/>
      </c:barChart>
      <c:lineChart>
        <c:grouping val="standard"/>
        <c:varyColors val="0"/>
        <c:ser>
          <c:idx val="8"/>
          <c:order val="8"/>
          <c:tx>
            <c:strRef>
              <c:f>'---Compare options---'!$H$34</c:f>
              <c:strCache>
                <c:ptCount val="1"/>
                <c:pt idx="0">
                  <c:v>LS Battery</c:v>
                </c:pt>
              </c:strCache>
            </c:strRef>
          </c:tx>
          <c:spPr>
            <a:ln w="28575" cap="rnd">
              <a:solidFill>
                <a:srgbClr val="724BC3"/>
              </a:solidFill>
              <a:prstDash val="sysDot"/>
              <a:round/>
            </a:ln>
            <a:effectLst/>
          </c:spPr>
          <c:marker>
            <c:symbol val="none"/>
          </c:marker>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options---'!$I$34:$AC$34</c:f>
              <c:numCache>
                <c:formatCode>#,##0</c:formatCode>
                <c:ptCount val="21"/>
                <c:pt idx="0">
                  <c:v>0</c:v>
                </c:pt>
                <c:pt idx="1">
                  <c:v>0</c:v>
                </c:pt>
                <c:pt idx="2">
                  <c:v>0</c:v>
                </c:pt>
                <c:pt idx="3">
                  <c:v>0</c:v>
                </c:pt>
                <c:pt idx="4">
                  <c:v>0</c:v>
                </c:pt>
                <c:pt idx="5">
                  <c:v>-308.06893877952984</c:v>
                </c:pt>
                <c:pt idx="6">
                  <c:v>-328.57309229760085</c:v>
                </c:pt>
                <c:pt idx="7">
                  <c:v>-324.83605231555975</c:v>
                </c:pt>
                <c:pt idx="8">
                  <c:v>-324.83605232190985</c:v>
                </c:pt>
                <c:pt idx="9">
                  <c:v>-324.83605232550963</c:v>
                </c:pt>
                <c:pt idx="10">
                  <c:v>-324.83605232777973</c:v>
                </c:pt>
                <c:pt idx="11">
                  <c:v>-324.83605232940999</c:v>
                </c:pt>
                <c:pt idx="12">
                  <c:v>-324.83605233060962</c:v>
                </c:pt>
                <c:pt idx="13">
                  <c:v>-324.83605233237995</c:v>
                </c:pt>
                <c:pt idx="14">
                  <c:v>-324.83605233604976</c:v>
                </c:pt>
                <c:pt idx="15">
                  <c:v>-303.50398234881004</c:v>
                </c:pt>
                <c:pt idx="16">
                  <c:v>-162.23862813058076</c:v>
                </c:pt>
                <c:pt idx="17">
                  <c:v>-162.23862859055089</c:v>
                </c:pt>
                <c:pt idx="18">
                  <c:v>27.728134784239046</c:v>
                </c:pt>
                <c:pt idx="19">
                  <c:v>27.728134005959419</c:v>
                </c:pt>
                <c:pt idx="20">
                  <c:v>-34.480111779289473</c:v>
                </c:pt>
              </c:numCache>
            </c:numRef>
          </c:val>
          <c:smooth val="0"/>
          <c:extLst>
            <c:ext xmlns:c16="http://schemas.microsoft.com/office/drawing/2014/chart" uri="{C3380CC4-5D6E-409C-BE32-E72D297353CC}">
              <c16:uniqueId val="{00000008-BE8F-4B31-9F5F-79C5F451F619}"/>
            </c:ext>
          </c:extLst>
        </c:ser>
        <c:ser>
          <c:idx val="9"/>
          <c:order val="9"/>
          <c:tx>
            <c:strRef>
              <c:f>'---Compare options---'!$H$35</c:f>
              <c:strCache>
                <c:ptCount val="1"/>
                <c:pt idx="0">
                  <c:v>Pumped Hydro</c:v>
                </c:pt>
              </c:strCache>
            </c:strRef>
          </c:tx>
          <c:spPr>
            <a:ln w="28575" cap="rnd">
              <a:solidFill>
                <a:srgbClr val="87D3F2"/>
              </a:solidFill>
              <a:prstDash val="sysDot"/>
              <a:round/>
            </a:ln>
            <a:effectLst/>
          </c:spPr>
          <c:marker>
            <c:symbol val="none"/>
          </c:marker>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options---'!$I$35:$AC$35</c:f>
              <c:numCache>
                <c:formatCode>#,##0</c:formatCode>
                <c:ptCount val="21"/>
                <c:pt idx="0">
                  <c:v>0</c:v>
                </c:pt>
                <c:pt idx="1">
                  <c:v>0</c:v>
                </c:pt>
                <c:pt idx="2">
                  <c:v>0</c:v>
                </c:pt>
                <c:pt idx="3">
                  <c:v>-30.660759999999982</c:v>
                </c:pt>
                <c:pt idx="4">
                  <c:v>-30.831459999999879</c:v>
                </c:pt>
                <c:pt idx="5">
                  <c:v>-111.36540000000014</c:v>
                </c:pt>
                <c:pt idx="6">
                  <c:v>0</c:v>
                </c:pt>
                <c:pt idx="7">
                  <c:v>-1.9258811971667456E-4</c:v>
                </c:pt>
                <c:pt idx="8">
                  <c:v>-1.9289223018859047E-4</c:v>
                </c:pt>
                <c:pt idx="9">
                  <c:v>-1.9348411024111556E-4</c:v>
                </c:pt>
                <c:pt idx="10">
                  <c:v>-62.635818629414644</c:v>
                </c:pt>
                <c:pt idx="11">
                  <c:v>-80.851159889100927</c:v>
                </c:pt>
                <c:pt idx="12">
                  <c:v>-80.851159975180963</c:v>
                </c:pt>
                <c:pt idx="13">
                  <c:v>130.23018541562942</c:v>
                </c:pt>
                <c:pt idx="14">
                  <c:v>245.56449853227969</c:v>
                </c:pt>
                <c:pt idx="15">
                  <c:v>-154.20824842165894</c:v>
                </c:pt>
                <c:pt idx="16">
                  <c:v>335.02260160604965</c:v>
                </c:pt>
                <c:pt idx="17">
                  <c:v>335.02254141110916</c:v>
                </c:pt>
                <c:pt idx="18">
                  <c:v>57.894086005562713</c:v>
                </c:pt>
                <c:pt idx="19">
                  <c:v>57.894085498701315</c:v>
                </c:pt>
                <c:pt idx="20">
                  <c:v>193.35702432526887</c:v>
                </c:pt>
              </c:numCache>
            </c:numRef>
          </c:val>
          <c:smooth val="0"/>
          <c:extLst>
            <c:ext xmlns:c16="http://schemas.microsoft.com/office/drawing/2014/chart" uri="{C3380CC4-5D6E-409C-BE32-E72D297353CC}">
              <c16:uniqueId val="{00000009-BE8F-4B31-9F5F-79C5F451F619}"/>
            </c:ext>
          </c:extLst>
        </c:ser>
        <c:dLbls>
          <c:showLegendKey val="0"/>
          <c:showVal val="0"/>
          <c:showCatName val="0"/>
          <c:showSerName val="0"/>
          <c:showPercent val="0"/>
          <c:showBubbleSize val="0"/>
        </c:dLbls>
        <c:marker val="1"/>
        <c:smooth val="0"/>
        <c:axId val="1844338624"/>
        <c:axId val="1844337536"/>
      </c:lineChart>
      <c:catAx>
        <c:axId val="1844338624"/>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44337536"/>
        <c:crosses val="autoZero"/>
        <c:auto val="1"/>
        <c:lblAlgn val="ctr"/>
        <c:lblOffset val="100"/>
        <c:noMultiLvlLbl val="0"/>
      </c:catAx>
      <c:valAx>
        <c:axId val="184433753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Capacity difference (MW)</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1"/>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443386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4</xdr:col>
      <xdr:colOff>543116</xdr:colOff>
      <xdr:row>5</xdr:row>
      <xdr:rowOff>1118</xdr:rowOff>
    </xdr:from>
    <xdr:to>
      <xdr:col>14</xdr:col>
      <xdr:colOff>1226571</xdr:colOff>
      <xdr:row>31</xdr:row>
      <xdr:rowOff>47998</xdr:rowOff>
    </xdr:to>
    <xdr:sp macro="" textlink="">
      <xdr:nvSpPr>
        <xdr:cNvPr id="2" name="Rectangle 1">
          <a:extLst>
            <a:ext uri="{FF2B5EF4-FFF2-40B4-BE49-F238E27FC236}">
              <a16:creationId xmlns:a16="http://schemas.microsoft.com/office/drawing/2014/main" id="{11A20537-B107-4BA6-89F7-B34F2AD248FA}"/>
            </a:ext>
          </a:extLst>
        </xdr:cNvPr>
        <xdr:cNvSpPr>
          <a:spLocks noChangeAspect="1"/>
        </xdr:cNvSpPr>
      </xdr:nvSpPr>
      <xdr:spPr>
        <a:xfrm>
          <a:off x="2981516" y="810743"/>
          <a:ext cx="6779455" cy="4256930"/>
        </a:xfrm>
        <a:custGeom>
          <a:avLst/>
          <a:gdLst>
            <a:gd name="connsiteX0" fmla="*/ 0 w 6753225"/>
            <a:gd name="connsiteY0" fmla="*/ 0 h 3400425"/>
            <a:gd name="connsiteX1" fmla="*/ 6753225 w 6753225"/>
            <a:gd name="connsiteY1" fmla="*/ 0 h 3400425"/>
            <a:gd name="connsiteX2" fmla="*/ 6753225 w 6753225"/>
            <a:gd name="connsiteY2" fmla="*/ 3400425 h 3400425"/>
            <a:gd name="connsiteX3" fmla="*/ 0 w 6753225"/>
            <a:gd name="connsiteY3" fmla="*/ 3400425 h 3400425"/>
            <a:gd name="connsiteX4" fmla="*/ 0 w 6753225"/>
            <a:gd name="connsiteY4" fmla="*/ 0 h 3400425"/>
            <a:gd name="connsiteX0" fmla="*/ 0 w 6755607"/>
            <a:gd name="connsiteY0" fmla="*/ 1197768 h 3400425"/>
            <a:gd name="connsiteX1" fmla="*/ 6755607 w 6755607"/>
            <a:gd name="connsiteY1" fmla="*/ 0 h 3400425"/>
            <a:gd name="connsiteX2" fmla="*/ 6755607 w 6755607"/>
            <a:gd name="connsiteY2" fmla="*/ 3400425 h 3400425"/>
            <a:gd name="connsiteX3" fmla="*/ 2382 w 6755607"/>
            <a:gd name="connsiteY3" fmla="*/ 3400425 h 3400425"/>
            <a:gd name="connsiteX4" fmla="*/ 0 w 6755607"/>
            <a:gd name="connsiteY4" fmla="*/ 1197768 h 34004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755607" h="3400425">
              <a:moveTo>
                <a:pt x="0" y="1197768"/>
              </a:moveTo>
              <a:lnTo>
                <a:pt x="6755607" y="0"/>
              </a:lnTo>
              <a:lnTo>
                <a:pt x="6755607" y="3400425"/>
              </a:lnTo>
              <a:lnTo>
                <a:pt x="2382" y="3400425"/>
              </a:lnTo>
              <a:lnTo>
                <a:pt x="0" y="1197768"/>
              </a:lnTo>
              <a:close/>
            </a:path>
          </a:pathLst>
        </a:custGeom>
        <a:solidFill>
          <a:srgbClr val="FFE600"/>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nchorCtr="0"/>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200">
            <a:solidFill>
              <a:schemeClr val="tx1"/>
            </a:solidFill>
          </a:endParaRPr>
        </a:p>
      </xdr:txBody>
    </xdr:sp>
    <xdr:clientData/>
  </xdr:twoCellAnchor>
  <xdr:twoCellAnchor editAs="absolute">
    <xdr:from>
      <xdr:col>5</xdr:col>
      <xdr:colOff>227966</xdr:colOff>
      <xdr:row>15</xdr:row>
      <xdr:rowOff>35014</xdr:rowOff>
    </xdr:from>
    <xdr:to>
      <xdr:col>14</xdr:col>
      <xdr:colOff>989741</xdr:colOff>
      <xdr:row>21</xdr:row>
      <xdr:rowOff>29463</xdr:rowOff>
    </xdr:to>
    <xdr:sp macro="" textlink="">
      <xdr:nvSpPr>
        <xdr:cNvPr id="3" name="Title 1">
          <a:extLst>
            <a:ext uri="{FF2B5EF4-FFF2-40B4-BE49-F238E27FC236}">
              <a16:creationId xmlns:a16="http://schemas.microsoft.com/office/drawing/2014/main" id="{E703D2FE-2BE2-45E9-9351-A7915199F216}"/>
            </a:ext>
          </a:extLst>
        </xdr:cNvPr>
        <xdr:cNvSpPr>
          <a:spLocks noGrp="1"/>
        </xdr:cNvSpPr>
      </xdr:nvSpPr>
      <xdr:spPr>
        <a:xfrm>
          <a:off x="3275966" y="2463889"/>
          <a:ext cx="6248175" cy="965999"/>
        </a:xfrm>
        <a:prstGeom prst="rect">
          <a:avLst/>
        </a:prstGeom>
      </xdr:spPr>
      <xdr:txBody>
        <a:bodyPr vert="horz" wrap="square" lIns="0" tIns="0" rIns="0" bIns="0" rtlCol="0" anchor="t" anchorCtr="0">
          <a:noAutofit/>
        </a:bodyPr>
        <a:lstStyle>
          <a:lvl1pPr algn="l" defTabSz="914400" rtl="0" eaLnBrk="1" latinLnBrk="0" hangingPunct="1">
            <a:lnSpc>
              <a:spcPct val="85000"/>
            </a:lnSpc>
            <a:spcBef>
              <a:spcPct val="0"/>
            </a:spcBef>
            <a:buNone/>
            <a:defRPr sz="3000" b="1" kern="1200">
              <a:solidFill>
                <a:schemeClr val="bg1"/>
              </a:solidFill>
              <a:latin typeface="+mn-lt"/>
              <a:ea typeface="+mj-ea"/>
              <a:cs typeface="Arial" pitchFamily="34" charset="0"/>
            </a:defRPr>
          </a:lvl1pPr>
        </a:lstStyle>
        <a:p>
          <a:pPr algn="l"/>
          <a:r>
            <a:rPr lang="en-US">
              <a:solidFill>
                <a:schemeClr val="tx1"/>
              </a:solidFill>
              <a:latin typeface="EYInterstate Light" panose="02000506000000020004" pitchFamily="2" charset="0"/>
            </a:rPr>
            <a:t>Project</a:t>
          </a:r>
          <a:r>
            <a:rPr lang="en-US" baseline="0">
              <a:solidFill>
                <a:schemeClr val="tx1"/>
              </a:solidFill>
              <a:latin typeface="EYInterstate Light" panose="02000506000000020004" pitchFamily="2" charset="0"/>
            </a:rPr>
            <a:t> Marinus Economic Modelling Results</a:t>
          </a:r>
          <a:endParaRPr lang="en-GB">
            <a:solidFill>
              <a:schemeClr val="tx1"/>
            </a:solidFill>
            <a:latin typeface="EYInterstate Light" panose="02000506000000020004" pitchFamily="2" charset="0"/>
          </a:endParaRPr>
        </a:p>
      </xdr:txBody>
    </xdr:sp>
    <xdr:clientData/>
  </xdr:twoCellAnchor>
  <xdr:twoCellAnchor editAs="absolute">
    <xdr:from>
      <xdr:col>5</xdr:col>
      <xdr:colOff>227966</xdr:colOff>
      <xdr:row>21</xdr:row>
      <xdr:rowOff>87709</xdr:rowOff>
    </xdr:from>
    <xdr:to>
      <xdr:col>14</xdr:col>
      <xdr:colOff>989741</xdr:colOff>
      <xdr:row>26</xdr:row>
      <xdr:rowOff>7691</xdr:rowOff>
    </xdr:to>
    <xdr:sp macro="" textlink="">
      <xdr:nvSpPr>
        <xdr:cNvPr id="4" name="Subtitle 2">
          <a:extLst>
            <a:ext uri="{FF2B5EF4-FFF2-40B4-BE49-F238E27FC236}">
              <a16:creationId xmlns:a16="http://schemas.microsoft.com/office/drawing/2014/main" id="{5EA4BB5B-F594-40D1-93C7-8339744D4B00}"/>
            </a:ext>
          </a:extLst>
        </xdr:cNvPr>
        <xdr:cNvSpPr>
          <a:spLocks noGrp="1"/>
        </xdr:cNvSpPr>
      </xdr:nvSpPr>
      <xdr:spPr>
        <a:xfrm>
          <a:off x="3275966" y="3488134"/>
          <a:ext cx="6248175" cy="729607"/>
        </a:xfrm>
        <a:prstGeom prst="rect">
          <a:avLst/>
        </a:prstGeom>
      </xdr:spPr>
      <xdr:txBody>
        <a:bodyPr vert="horz" wrap="square" lIns="0" tIns="0" rIns="0" bIns="0" rtlCol="0" anchor="t" anchorCtr="0">
          <a:noAutofit/>
        </a:bodyPr>
        <a:lstStyle>
          <a:lvl1pPr marL="356616" indent="-356616" algn="l" defTabSz="914400" rtl="0" eaLnBrk="1" latinLnBrk="0" hangingPunct="1">
            <a:spcBef>
              <a:spcPct val="20000"/>
            </a:spcBef>
            <a:buClr>
              <a:schemeClr val="accent2"/>
            </a:buClr>
            <a:buSzPct val="70000"/>
            <a:buFont typeface="Arial" pitchFamily="34" charset="0"/>
            <a:buChar char="►"/>
            <a:defRPr sz="2400" kern="1200">
              <a:solidFill>
                <a:schemeClr val="bg1"/>
              </a:solidFill>
              <a:latin typeface="+mn-lt"/>
              <a:ea typeface="+mn-ea"/>
              <a:cs typeface="Arial" pitchFamily="34" charset="0"/>
            </a:defRPr>
          </a:lvl1pPr>
          <a:lvl2pPr marL="713232" indent="-356616" algn="l" defTabSz="914400" rtl="0" eaLnBrk="1" latinLnBrk="0" hangingPunct="1">
            <a:spcBef>
              <a:spcPct val="20000"/>
            </a:spcBef>
            <a:buClr>
              <a:schemeClr val="accent2"/>
            </a:buClr>
            <a:buSzPct val="70000"/>
            <a:buFont typeface="Arial" pitchFamily="34" charset="0"/>
            <a:buChar char="►"/>
            <a:defRPr sz="2000" kern="1200">
              <a:solidFill>
                <a:schemeClr val="bg1"/>
              </a:solidFill>
              <a:latin typeface="+mn-lt"/>
              <a:ea typeface="+mn-ea"/>
              <a:cs typeface="Arial" pitchFamily="34" charset="0"/>
            </a:defRPr>
          </a:lvl2pPr>
          <a:lvl3pPr marL="1069848" indent="-356616" algn="l" defTabSz="914400" rtl="0" eaLnBrk="1" latinLnBrk="0" hangingPunct="1">
            <a:spcBef>
              <a:spcPct val="20000"/>
            </a:spcBef>
            <a:buClr>
              <a:schemeClr val="accent2"/>
            </a:buClr>
            <a:buSzPct val="70000"/>
            <a:buFont typeface="Arial" pitchFamily="34" charset="0"/>
            <a:buChar char="►"/>
            <a:defRPr sz="1800" kern="1200">
              <a:solidFill>
                <a:schemeClr val="bg1"/>
              </a:solidFill>
              <a:latin typeface="+mn-lt"/>
              <a:ea typeface="+mn-ea"/>
              <a:cs typeface="Arial" pitchFamily="34" charset="0"/>
            </a:defRPr>
          </a:lvl3pPr>
          <a:lvl4pPr marL="1426464" indent="-356616" algn="l" defTabSz="914400" rtl="0" eaLnBrk="1" latinLnBrk="0" hangingPunct="1">
            <a:spcBef>
              <a:spcPct val="20000"/>
            </a:spcBef>
            <a:buClr>
              <a:schemeClr val="accent2"/>
            </a:buClr>
            <a:buSzPct val="70000"/>
            <a:buFont typeface="Arial" pitchFamily="34" charset="0"/>
            <a:buChar char="►"/>
            <a:defRPr sz="1600" kern="1200">
              <a:solidFill>
                <a:schemeClr val="bg1"/>
              </a:solidFill>
              <a:latin typeface="+mn-lt"/>
              <a:ea typeface="+mn-ea"/>
              <a:cs typeface="Arial" pitchFamily="34" charset="0"/>
            </a:defRPr>
          </a:lvl4pPr>
          <a:lvl5pPr marL="1783080" indent="-356616" algn="l" defTabSz="914400" rtl="0" eaLnBrk="1" latinLnBrk="0" hangingPunct="1">
            <a:spcBef>
              <a:spcPct val="20000"/>
            </a:spcBef>
            <a:buClr>
              <a:schemeClr val="accent2"/>
            </a:buClr>
            <a:buSzPct val="70000"/>
            <a:buFont typeface="Arial" pitchFamily="34" charset="0"/>
            <a:buChar char="►"/>
            <a:defRPr sz="1600" kern="1200">
              <a:solidFill>
                <a:schemeClr val="bg1"/>
              </a:solidFill>
              <a:latin typeface="+mn-lt"/>
              <a:ea typeface="+mn-ea"/>
              <a:cs typeface="Arial" pitchFamily="34" charset="0"/>
            </a:defRPr>
          </a:lvl5pPr>
          <a:lvl6pPr marL="25146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6pPr>
          <a:lvl7pPr marL="29718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7pPr>
          <a:lvl8pPr marL="34290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8pPr>
          <a:lvl9pPr marL="38862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9pPr>
        </a:lstStyle>
        <a:p>
          <a:pPr marL="0" lvl="0" indent="0" algn="l" defTabSz="914400" rtl="0" eaLnBrk="1" latinLnBrk="0" hangingPunct="1">
            <a:lnSpc>
              <a:spcPct val="85000"/>
            </a:lnSpc>
            <a:spcBef>
              <a:spcPct val="0"/>
            </a:spcBef>
            <a:buNone/>
          </a:pPr>
          <a:r>
            <a:rPr lang="en-US" sz="2000" b="0" kern="1200">
              <a:solidFill>
                <a:schemeClr val="tx1"/>
              </a:solidFill>
              <a:latin typeface="EYInterstate" panose="02000503020000020004" pitchFamily="2" charset="0"/>
              <a:ea typeface="+mj-ea"/>
              <a:cs typeface="Arial" pitchFamily="34" charset="0"/>
            </a:rPr>
            <a:t>Supporting material</a:t>
          </a:r>
          <a:r>
            <a:rPr lang="en-US" sz="2000" b="0" kern="1200" baseline="0">
              <a:solidFill>
                <a:schemeClr val="tx1"/>
              </a:solidFill>
              <a:latin typeface="EYInterstate" panose="02000503020000020004" pitchFamily="2" charset="0"/>
              <a:ea typeface="+mj-ea"/>
              <a:cs typeface="Arial" pitchFamily="34" charset="0"/>
            </a:rPr>
            <a:t> for </a:t>
          </a:r>
          <a:r>
            <a:rPr lang="en-US" sz="2000" b="0" kern="1200">
              <a:solidFill>
                <a:schemeClr val="tx1"/>
              </a:solidFill>
              <a:latin typeface="EYInterstate" panose="02000503020000020004" pitchFamily="2" charset="0"/>
              <a:ea typeface="+mj-ea"/>
              <a:cs typeface="Arial" pitchFamily="34" charset="0"/>
            </a:rPr>
            <a:t>the Economic Modelling Appendix</a:t>
          </a:r>
          <a:r>
            <a:rPr lang="en-US" sz="2000" b="0" kern="1200" baseline="0">
              <a:solidFill>
                <a:schemeClr val="tx1"/>
              </a:solidFill>
              <a:latin typeface="EYInterstate" panose="02000503020000020004" pitchFamily="2" charset="0"/>
              <a:ea typeface="+mj-ea"/>
              <a:cs typeface="Arial" pitchFamily="34" charset="0"/>
            </a:rPr>
            <a:t> to the TasNetworks Supplementary Analysis Report</a:t>
          </a:r>
        </a:p>
        <a:p>
          <a:pPr marL="0" lvl="0" indent="0" algn="l" defTabSz="914400" rtl="0" eaLnBrk="1" latinLnBrk="0" hangingPunct="1">
            <a:lnSpc>
              <a:spcPct val="85000"/>
            </a:lnSpc>
            <a:spcBef>
              <a:spcPct val="0"/>
            </a:spcBef>
            <a:buNone/>
          </a:pPr>
          <a:endParaRPr lang="en-US" sz="1800" b="0" kern="1200" baseline="0">
            <a:solidFill>
              <a:schemeClr val="tx1"/>
            </a:solidFill>
            <a:latin typeface="EYInterstate" panose="02000503020000020004" pitchFamily="2" charset="0"/>
            <a:ea typeface="+mj-ea"/>
            <a:cs typeface="Arial" pitchFamily="34" charset="0"/>
          </a:endParaRPr>
        </a:p>
        <a:p>
          <a:pPr marL="0" lvl="0" indent="0" algn="l" defTabSz="914400" rtl="0" eaLnBrk="1" latinLnBrk="0" hangingPunct="1">
            <a:lnSpc>
              <a:spcPct val="85000"/>
            </a:lnSpc>
            <a:spcBef>
              <a:spcPct val="0"/>
            </a:spcBef>
            <a:buNone/>
          </a:pPr>
          <a:r>
            <a:rPr lang="en-US" sz="1800" b="1" kern="1200" baseline="0">
              <a:solidFill>
                <a:schemeClr val="tx1"/>
              </a:solidFill>
              <a:latin typeface="EYInterstate" panose="02000503020000020004" pitchFamily="2" charset="0"/>
              <a:ea typeface="+mj-ea"/>
              <a:cs typeface="Arial" pitchFamily="34" charset="0"/>
            </a:rPr>
            <a:t>TasNetworks</a:t>
          </a:r>
          <a:r>
            <a:rPr lang="en-US" sz="1800" b="0" kern="1200" baseline="0">
              <a:solidFill>
                <a:schemeClr val="tx1"/>
              </a:solidFill>
              <a:latin typeface="EYInterstate" panose="02000503020000020004" pitchFamily="2" charset="0"/>
              <a:ea typeface="+mj-ea"/>
              <a:cs typeface="Arial" pitchFamily="34" charset="0"/>
            </a:rPr>
            <a:t> | 09 November 2020</a:t>
          </a:r>
          <a:endParaRPr lang="en-GB" sz="1800" b="0" kern="1200">
            <a:solidFill>
              <a:schemeClr val="tx1"/>
            </a:solidFill>
            <a:latin typeface="EYInterstate" panose="02000503020000020004" pitchFamily="2" charset="0"/>
            <a:ea typeface="+mj-ea"/>
            <a:cs typeface="Arial" pitchFamily="34" charset="0"/>
          </a:endParaRPr>
        </a:p>
      </xdr:txBody>
    </xdr:sp>
    <xdr:clientData/>
  </xdr:twoCellAnchor>
  <xdr:twoCellAnchor editAs="oneCell">
    <xdr:from>
      <xdr:col>14</xdr:col>
      <xdr:colOff>236225</xdr:colOff>
      <xdr:row>37</xdr:row>
      <xdr:rowOff>5428</xdr:rowOff>
    </xdr:from>
    <xdr:to>
      <xdr:col>14</xdr:col>
      <xdr:colOff>1236096</xdr:colOff>
      <xdr:row>44</xdr:row>
      <xdr:rowOff>129888</xdr:rowOff>
    </xdr:to>
    <xdr:pic>
      <xdr:nvPicPr>
        <xdr:cNvPr id="5" name="Picture 4">
          <a:extLst>
            <a:ext uri="{FF2B5EF4-FFF2-40B4-BE49-F238E27FC236}">
              <a16:creationId xmlns:a16="http://schemas.microsoft.com/office/drawing/2014/main" id="{C3491564-FDE5-41C6-8FCE-5AB6A291CB9C}"/>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73800" y="5999828"/>
          <a:ext cx="996696" cy="12515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0</xdr:rowOff>
    </xdr:from>
    <xdr:to>
      <xdr:col>6</xdr:col>
      <xdr:colOff>228075</xdr:colOff>
      <xdr:row>19</xdr:row>
      <xdr:rowOff>173400</xdr:rowOff>
    </xdr:to>
    <xdr:graphicFrame macro="">
      <xdr:nvGraphicFramePr>
        <xdr:cNvPr id="2" name="Chart 1">
          <a:extLst>
            <a:ext uri="{FF2B5EF4-FFF2-40B4-BE49-F238E27FC236}">
              <a16:creationId xmlns:a16="http://schemas.microsoft.com/office/drawing/2014/main" id="{53D8B350-C742-4E15-ABAD-E6C2942EB7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46</xdr:row>
      <xdr:rowOff>0</xdr:rowOff>
    </xdr:from>
    <xdr:to>
      <xdr:col>6</xdr:col>
      <xdr:colOff>228075</xdr:colOff>
      <xdr:row>60</xdr:row>
      <xdr:rowOff>173400</xdr:rowOff>
    </xdr:to>
    <xdr:graphicFrame macro="">
      <xdr:nvGraphicFramePr>
        <xdr:cNvPr id="3" name="Chart 2">
          <a:extLst>
            <a:ext uri="{FF2B5EF4-FFF2-40B4-BE49-F238E27FC236}">
              <a16:creationId xmlns:a16="http://schemas.microsoft.com/office/drawing/2014/main" id="{4E774BEB-4D43-495F-8C60-4D80E39E57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25</xdr:row>
      <xdr:rowOff>0</xdr:rowOff>
    </xdr:from>
    <xdr:to>
      <xdr:col>6</xdr:col>
      <xdr:colOff>228075</xdr:colOff>
      <xdr:row>39</xdr:row>
      <xdr:rowOff>173400</xdr:rowOff>
    </xdr:to>
    <xdr:graphicFrame macro="">
      <xdr:nvGraphicFramePr>
        <xdr:cNvPr id="4" name="Chart 3">
          <a:extLst>
            <a:ext uri="{FF2B5EF4-FFF2-40B4-BE49-F238E27FC236}">
              <a16:creationId xmlns:a16="http://schemas.microsoft.com/office/drawing/2014/main" id="{8717F284-D0BF-4AFF-8863-12171B5927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6">
    <tabColor rgb="FFFFE600"/>
    <pageSetUpPr fitToPage="1"/>
  </sheetPr>
  <dimension ref="A1:O44"/>
  <sheetViews>
    <sheetView showGridLines="0" tabSelected="1" zoomScale="85" zoomScaleNormal="85" zoomScaleSheetLayoutView="70" workbookViewId="0"/>
  </sheetViews>
  <sheetFormatPr defaultColWidth="8.7109375" defaultRowHeight="12.75"/>
  <cols>
    <col min="1" max="14" width="8.7109375" style="1"/>
    <col min="15" max="15" width="18.85546875" style="1" customWidth="1"/>
    <col min="16" max="16" width="9.28515625" style="1" customWidth="1"/>
    <col min="17" max="16384" width="8.7109375" style="1"/>
  </cols>
  <sheetData>
    <row r="1" spans="1:1">
      <c r="A1" s="1" t="s">
        <v>0</v>
      </c>
    </row>
    <row r="43" spans="15:15">
      <c r="O43" s="1" t="s">
        <v>0</v>
      </c>
    </row>
    <row r="44" spans="15:15">
      <c r="O44" s="1" t="s">
        <v>0</v>
      </c>
    </row>
  </sheetData>
  <sheetProtection algorithmName="SHA-512" hashValue="3AQM9frIBWdpS+S4weEDRKLDGAP7hTeaaM38mQJG582xt59tyKKnbCS/gPXhOsvxUiLcNGJ5h+NG1/VSyB8lOw==" saltValue="sxMtM7PODQbnk6hGPypXNw==" spinCount="100000" sheet="1" objects="1" scenarios="1"/>
  <pageMargins left="0.45" right="0.45" top="0.45" bottom="0.45" header="0.25" footer="0.25"/>
  <pageSetup paperSize="9" scale="91"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57E188"/>
  </sheetPr>
  <dimension ref="A1:W12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133</v>
      </c>
      <c r="B1" s="17"/>
      <c r="C1" s="17"/>
      <c r="D1" s="17"/>
      <c r="E1" s="17"/>
      <c r="F1" s="17"/>
      <c r="G1" s="17"/>
      <c r="H1" s="17"/>
      <c r="I1" s="17"/>
      <c r="J1" s="17"/>
      <c r="K1" s="17"/>
      <c r="L1" s="17"/>
      <c r="M1" s="17"/>
      <c r="N1" s="17"/>
      <c r="O1" s="17"/>
      <c r="P1" s="17"/>
      <c r="Q1" s="17"/>
      <c r="R1" s="17"/>
      <c r="S1" s="17"/>
      <c r="T1" s="17"/>
      <c r="U1" s="17"/>
      <c r="V1" s="17"/>
      <c r="W1" s="17"/>
    </row>
    <row r="2" spans="1:23">
      <c r="A2" s="26" t="s">
        <v>76</v>
      </c>
      <c r="B2" s="16" t="s">
        <v>130</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1689594.8558</v>
      </c>
      <c r="D6" s="23">
        <v>1539332.1215400002</v>
      </c>
      <c r="E6" s="23">
        <v>1501802.4594000001</v>
      </c>
      <c r="F6" s="23">
        <v>1272266.467899953</v>
      </c>
      <c r="G6" s="23">
        <v>961088.19354910997</v>
      </c>
      <c r="H6" s="23">
        <v>618652.94821730966</v>
      </c>
      <c r="I6" s="23">
        <v>579165.26579754823</v>
      </c>
      <c r="J6" s="23">
        <v>538128.23063667933</v>
      </c>
      <c r="K6" s="23">
        <v>458432.94985515188</v>
      </c>
      <c r="L6" s="23">
        <v>392093.39189382002</v>
      </c>
      <c r="M6" s="23">
        <v>330211.08790609916</v>
      </c>
      <c r="N6" s="23">
        <v>255521.65731867711</v>
      </c>
      <c r="O6" s="23">
        <v>226244.43003572879</v>
      </c>
      <c r="P6" s="23">
        <v>182532.29531724169</v>
      </c>
      <c r="Q6" s="23">
        <v>111804.59287090678</v>
      </c>
      <c r="R6" s="23">
        <v>96701.382766926006</v>
      </c>
      <c r="S6" s="23">
        <v>94856.759257605794</v>
      </c>
      <c r="T6" s="23">
        <v>87572.649914214562</v>
      </c>
      <c r="U6" s="23">
        <v>75212.868325752002</v>
      </c>
      <c r="V6" s="23">
        <v>62484.607887298102</v>
      </c>
      <c r="W6" s="23">
        <v>50573.187004780404</v>
      </c>
    </row>
    <row r="7" spans="1:23">
      <c r="A7" s="27" t="s">
        <v>36</v>
      </c>
      <c r="B7" s="27" t="s">
        <v>67</v>
      </c>
      <c r="C7" s="23">
        <v>200287.28205000001</v>
      </c>
      <c r="D7" s="23">
        <v>173229.56134000001</v>
      </c>
      <c r="E7" s="23">
        <v>171053.24111</v>
      </c>
      <c r="F7" s="23">
        <v>112927.21435506969</v>
      </c>
      <c r="G7" s="23">
        <v>101893.07686229856</v>
      </c>
      <c r="H7" s="23">
        <v>55609.436819697243</v>
      </c>
      <c r="I7" s="23">
        <v>13556.540498820359</v>
      </c>
      <c r="J7" s="23">
        <v>3.4108198399999991E-2</v>
      </c>
      <c r="K7" s="23">
        <v>2.8582798270000001E-2</v>
      </c>
      <c r="L7" s="23">
        <v>2.7640417019999999E-2</v>
      </c>
      <c r="M7" s="23">
        <v>2.4432772780000001E-2</v>
      </c>
      <c r="N7" s="23">
        <v>2.28413968E-2</v>
      </c>
      <c r="O7" s="23">
        <v>2.2396710249999993E-2</v>
      </c>
      <c r="P7" s="23">
        <v>6.747937139999988E-3</v>
      </c>
      <c r="Q7" s="23">
        <v>4.8746331799999895E-3</v>
      </c>
      <c r="R7" s="23">
        <v>3.9033927700000003E-3</v>
      </c>
      <c r="S7" s="23">
        <v>3.5659975099999997E-3</v>
      </c>
      <c r="T7" s="23">
        <v>2.5069387299999999E-3</v>
      </c>
      <c r="U7" s="23">
        <v>2.2737417299999998E-3</v>
      </c>
      <c r="V7" s="23">
        <v>2.1203812999999998E-3</v>
      </c>
      <c r="W7" s="23">
        <v>2.0841468500000003E-3</v>
      </c>
    </row>
    <row r="8" spans="1:23">
      <c r="A8" s="27" t="s">
        <v>36</v>
      </c>
      <c r="B8" s="27" t="s">
        <v>18</v>
      </c>
      <c r="C8" s="23">
        <v>136466.9948846167</v>
      </c>
      <c r="D8" s="23">
        <v>133046.21582888172</v>
      </c>
      <c r="E8" s="23">
        <v>118648.0205405069</v>
      </c>
      <c r="F8" s="23">
        <v>208322.68069224554</v>
      </c>
      <c r="G8" s="23">
        <v>157428.30864111023</v>
      </c>
      <c r="H8" s="23">
        <v>148129.75408029227</v>
      </c>
      <c r="I8" s="23">
        <v>127736.33551755738</v>
      </c>
      <c r="J8" s="23">
        <v>182408.30240887916</v>
      </c>
      <c r="K8" s="23">
        <v>207813.84764834479</v>
      </c>
      <c r="L8" s="23">
        <v>232440.04568978786</v>
      </c>
      <c r="M8" s="23">
        <v>244662.36873260143</v>
      </c>
      <c r="N8" s="23">
        <v>208564.68638821607</v>
      </c>
      <c r="O8" s="23">
        <v>255375.90537012706</v>
      </c>
      <c r="P8" s="23">
        <v>225344.52732626657</v>
      </c>
      <c r="Q8" s="23">
        <v>184592.87924879021</v>
      </c>
      <c r="R8" s="23">
        <v>126613.40587694279</v>
      </c>
      <c r="S8" s="23">
        <v>117313.62825899481</v>
      </c>
      <c r="T8" s="23">
        <v>139146.10020088789</v>
      </c>
      <c r="U8" s="23">
        <v>120899.8876841271</v>
      </c>
      <c r="V8" s="23">
        <v>127384.76392033404</v>
      </c>
      <c r="W8" s="23">
        <v>123267.94603751719</v>
      </c>
    </row>
    <row r="9" spans="1:23">
      <c r="A9" s="27" t="s">
        <v>36</v>
      </c>
      <c r="B9" s="27" t="s">
        <v>28</v>
      </c>
      <c r="C9" s="23">
        <v>93055.101750000002</v>
      </c>
      <c r="D9" s="23">
        <v>73634.901499999993</v>
      </c>
      <c r="E9" s="23">
        <v>69860.648799999995</v>
      </c>
      <c r="F9" s="23">
        <v>12076.7978</v>
      </c>
      <c r="G9" s="23">
        <v>11586.9776</v>
      </c>
      <c r="H9" s="23">
        <v>11752.0687</v>
      </c>
      <c r="I9" s="23">
        <v>10848.9234</v>
      </c>
      <c r="J9" s="23">
        <v>10054.507300000001</v>
      </c>
      <c r="K9" s="23">
        <v>9151.0626200000006</v>
      </c>
      <c r="L9" s="23">
        <v>13285.703300000001</v>
      </c>
      <c r="M9" s="23">
        <v>13105.279500000001</v>
      </c>
      <c r="N9" s="23">
        <v>20674.800999999999</v>
      </c>
      <c r="O9" s="23">
        <v>14181.037700000001</v>
      </c>
      <c r="P9" s="23">
        <v>23886.849000000002</v>
      </c>
      <c r="Q9" s="23">
        <v>12318.061799999999</v>
      </c>
      <c r="R9" s="23">
        <v>10474.137699999999</v>
      </c>
      <c r="S9" s="23">
        <v>16329.0445</v>
      </c>
      <c r="T9" s="23">
        <v>19473.4205</v>
      </c>
      <c r="U9" s="23">
        <v>2615.8029999999999</v>
      </c>
      <c r="V9" s="23">
        <v>4186.6318000000001</v>
      </c>
      <c r="W9" s="23">
        <v>3820.4687999999996</v>
      </c>
    </row>
    <row r="10" spans="1:23">
      <c r="A10" s="27" t="s">
        <v>36</v>
      </c>
      <c r="B10" s="27" t="s">
        <v>62</v>
      </c>
      <c r="C10" s="23">
        <v>3988.1360668709708</v>
      </c>
      <c r="D10" s="23">
        <v>4125.7302159185792</v>
      </c>
      <c r="E10" s="23">
        <v>9128.942917418959</v>
      </c>
      <c r="F10" s="23">
        <v>45648.052501435668</v>
      </c>
      <c r="G10" s="23">
        <v>18259.323218969752</v>
      </c>
      <c r="H10" s="23">
        <v>15587.690470401862</v>
      </c>
      <c r="I10" s="23">
        <v>6612.192123647309</v>
      </c>
      <c r="J10" s="23">
        <v>11647.111874398999</v>
      </c>
      <c r="K10" s="23">
        <v>5707.5758705015687</v>
      </c>
      <c r="L10" s="23">
        <v>23579.265319620888</v>
      </c>
      <c r="M10" s="23">
        <v>34593.229992414366</v>
      </c>
      <c r="N10" s="23">
        <v>34957.374353703315</v>
      </c>
      <c r="O10" s="23">
        <v>27258.846961249328</v>
      </c>
      <c r="P10" s="23">
        <v>35380.630122208437</v>
      </c>
      <c r="Q10" s="23">
        <v>46735.469256814999</v>
      </c>
      <c r="R10" s="23">
        <v>34373.258551870749</v>
      </c>
      <c r="S10" s="23">
        <v>53669.996887682668</v>
      </c>
      <c r="T10" s="23">
        <v>53972.569403122776</v>
      </c>
      <c r="U10" s="23">
        <v>115968.95042782901</v>
      </c>
      <c r="V10" s="23">
        <v>153830.3439718546</v>
      </c>
      <c r="W10" s="23">
        <v>135012.68520529277</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row>
    <row r="13" spans="1:23">
      <c r="A13" s="27" t="s">
        <v>36</v>
      </c>
      <c r="B13" s="27" t="s">
        <v>64</v>
      </c>
      <c r="C13" s="23">
        <v>0</v>
      </c>
      <c r="D13" s="23">
        <v>0</v>
      </c>
      <c r="E13" s="23">
        <v>0</v>
      </c>
      <c r="F13" s="23">
        <v>0</v>
      </c>
      <c r="G13" s="23">
        <v>0</v>
      </c>
      <c r="H13" s="23">
        <v>0</v>
      </c>
      <c r="I13" s="23">
        <v>0</v>
      </c>
      <c r="J13" s="23">
        <v>0</v>
      </c>
      <c r="K13" s="23">
        <v>0</v>
      </c>
      <c r="L13" s="23">
        <v>0</v>
      </c>
      <c r="M13" s="23">
        <v>0</v>
      </c>
      <c r="N13" s="23">
        <v>0</v>
      </c>
      <c r="O13" s="23">
        <v>0</v>
      </c>
      <c r="P13" s="23">
        <v>0</v>
      </c>
      <c r="Q13" s="23">
        <v>0</v>
      </c>
      <c r="R13" s="23">
        <v>0</v>
      </c>
      <c r="S13" s="23">
        <v>0</v>
      </c>
      <c r="T13" s="23">
        <v>0</v>
      </c>
      <c r="U13" s="23">
        <v>0</v>
      </c>
      <c r="V13" s="23">
        <v>0</v>
      </c>
      <c r="W13" s="23">
        <v>0</v>
      </c>
    </row>
    <row r="14" spans="1:23">
      <c r="A14" s="27" t="s">
        <v>36</v>
      </c>
      <c r="B14" s="27" t="s">
        <v>32</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row>
    <row r="15" spans="1:23">
      <c r="A15" s="27" t="s">
        <v>36</v>
      </c>
      <c r="B15" s="27" t="s">
        <v>69</v>
      </c>
      <c r="C15" s="23">
        <v>0</v>
      </c>
      <c r="D15" s="23">
        <v>0</v>
      </c>
      <c r="E15" s="23">
        <v>0</v>
      </c>
      <c r="F15" s="23">
        <v>0</v>
      </c>
      <c r="G15" s="23">
        <v>0</v>
      </c>
      <c r="H15" s="23">
        <v>0</v>
      </c>
      <c r="I15" s="23">
        <v>0</v>
      </c>
      <c r="J15" s="23">
        <v>0</v>
      </c>
      <c r="K15" s="23">
        <v>0</v>
      </c>
      <c r="L15" s="23">
        <v>0</v>
      </c>
      <c r="M15" s="23">
        <v>0</v>
      </c>
      <c r="N15" s="23">
        <v>0</v>
      </c>
      <c r="O15" s="23">
        <v>0</v>
      </c>
      <c r="P15" s="23">
        <v>0</v>
      </c>
      <c r="Q15" s="23">
        <v>0</v>
      </c>
      <c r="R15" s="23">
        <v>0</v>
      </c>
      <c r="S15" s="23">
        <v>0</v>
      </c>
      <c r="T15" s="23">
        <v>0</v>
      </c>
      <c r="U15" s="23">
        <v>0</v>
      </c>
      <c r="V15" s="23">
        <v>0</v>
      </c>
      <c r="W15" s="23">
        <v>0</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2123392.3705514874</v>
      </c>
      <c r="D17" s="28">
        <v>1923368.5304248002</v>
      </c>
      <c r="E17" s="28">
        <v>1870493.3127679259</v>
      </c>
      <c r="F17" s="28">
        <v>1651241.2132487039</v>
      </c>
      <c r="G17" s="28">
        <v>1250255.8798714888</v>
      </c>
      <c r="H17" s="28">
        <v>849731.89828770107</v>
      </c>
      <c r="I17" s="28">
        <v>737919.25733757322</v>
      </c>
      <c r="J17" s="28">
        <v>742238.18632815592</v>
      </c>
      <c r="K17" s="28">
        <v>681105.46457679651</v>
      </c>
      <c r="L17" s="28">
        <v>661398.43384364585</v>
      </c>
      <c r="M17" s="28">
        <v>622571.99056388764</v>
      </c>
      <c r="N17" s="28">
        <v>519718.54190199333</v>
      </c>
      <c r="O17" s="28">
        <v>523060.24246381538</v>
      </c>
      <c r="P17" s="28">
        <v>467144.30851365381</v>
      </c>
      <c r="Q17" s="28">
        <v>355451.00805114518</v>
      </c>
      <c r="R17" s="28">
        <v>268162.1887991323</v>
      </c>
      <c r="S17" s="28">
        <v>282169.43247028079</v>
      </c>
      <c r="T17" s="28">
        <v>300164.74252516398</v>
      </c>
      <c r="U17" s="28">
        <v>314697.51171144983</v>
      </c>
      <c r="V17" s="28">
        <v>347886.34969986801</v>
      </c>
      <c r="W17" s="28">
        <v>312674.2891317372</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952161.65749999997</v>
      </c>
      <c r="D20" s="23">
        <v>855963.61124</v>
      </c>
      <c r="E20" s="23">
        <v>856150.54399999999</v>
      </c>
      <c r="F20" s="23">
        <v>811456.93435400014</v>
      </c>
      <c r="G20" s="23">
        <v>554761.91844609997</v>
      </c>
      <c r="H20" s="23">
        <v>358537.28540322796</v>
      </c>
      <c r="I20" s="23">
        <v>359473.01239605795</v>
      </c>
      <c r="J20" s="23">
        <v>341962.35555339593</v>
      </c>
      <c r="K20" s="23">
        <v>307836.4813479</v>
      </c>
      <c r="L20" s="23">
        <v>255658.098475265</v>
      </c>
      <c r="M20" s="23">
        <v>216827.10968458603</v>
      </c>
      <c r="N20" s="23">
        <v>148807.4582655</v>
      </c>
      <c r="O20" s="23">
        <v>145554.24180929997</v>
      </c>
      <c r="P20" s="23">
        <v>114865.7099529</v>
      </c>
      <c r="Q20" s="23">
        <v>67557.190614999883</v>
      </c>
      <c r="R20" s="23">
        <v>57371.676171999999</v>
      </c>
      <c r="S20" s="23">
        <v>57092.410775999997</v>
      </c>
      <c r="T20" s="23">
        <v>55834.046776000003</v>
      </c>
      <c r="U20" s="23">
        <v>47577.141324000004</v>
      </c>
      <c r="V20" s="23">
        <v>46897.463153999997</v>
      </c>
      <c r="W20" s="23">
        <v>43139.948089000005</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1916.6057887584</v>
      </c>
      <c r="D22" s="23">
        <v>1933.2301386323002</v>
      </c>
      <c r="E22" s="23">
        <v>5710.0429276743998</v>
      </c>
      <c r="F22" s="23">
        <v>28204.153331799196</v>
      </c>
      <c r="G22" s="23">
        <v>18901.5584347902</v>
      </c>
      <c r="H22" s="23">
        <v>15072.136358342501</v>
      </c>
      <c r="I22" s="23">
        <v>13331.7062789956</v>
      </c>
      <c r="J22" s="23">
        <v>20958.160851294902</v>
      </c>
      <c r="K22" s="23">
        <v>28394.7562660767</v>
      </c>
      <c r="L22" s="23">
        <v>33826.353234982198</v>
      </c>
      <c r="M22" s="23">
        <v>36059.060847292509</v>
      </c>
      <c r="N22" s="23">
        <v>31142.913828483801</v>
      </c>
      <c r="O22" s="23">
        <v>42697.2976163165</v>
      </c>
      <c r="P22" s="23">
        <v>38289.648010414101</v>
      </c>
      <c r="Q22" s="23">
        <v>27152.340312142598</v>
      </c>
      <c r="R22" s="23">
        <v>18093.398378743797</v>
      </c>
      <c r="S22" s="23">
        <v>26244.429102060803</v>
      </c>
      <c r="T22" s="23">
        <v>36291.301011798394</v>
      </c>
      <c r="U22" s="23">
        <v>32098.286993788701</v>
      </c>
      <c r="V22" s="23">
        <v>32941.889889536003</v>
      </c>
      <c r="W22" s="23">
        <v>32134.200942863201</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5.8821732438599996</v>
      </c>
      <c r="D24" s="23">
        <v>60.406504257410006</v>
      </c>
      <c r="E24" s="23">
        <v>948.76624504020003</v>
      </c>
      <c r="F24" s="23">
        <v>2610.9771741894497</v>
      </c>
      <c r="G24" s="23">
        <v>755.19831316033003</v>
      </c>
      <c r="H24" s="23">
        <v>1987.4506433164599</v>
      </c>
      <c r="I24" s="23">
        <v>1474.1270761764499</v>
      </c>
      <c r="J24" s="23">
        <v>3288.2704690003393</v>
      </c>
      <c r="K24" s="23">
        <v>2353.8318955922</v>
      </c>
      <c r="L24" s="23">
        <v>9516.6749015400001</v>
      </c>
      <c r="M24" s="23">
        <v>11617.41698893429</v>
      </c>
      <c r="N24" s="23">
        <v>16989.725915143204</v>
      </c>
      <c r="O24" s="23">
        <v>16265.8095376848</v>
      </c>
      <c r="P24" s="23">
        <v>20799.537164187361</v>
      </c>
      <c r="Q24" s="23">
        <v>18056.182742117599</v>
      </c>
      <c r="R24" s="23">
        <v>12674.0408539175</v>
      </c>
      <c r="S24" s="23">
        <v>18228.446399999997</v>
      </c>
      <c r="T24" s="23">
        <v>25444.481612</v>
      </c>
      <c r="U24" s="23">
        <v>35793.140799999994</v>
      </c>
      <c r="V24" s="23">
        <v>43291.968200000003</v>
      </c>
      <c r="W24" s="23">
        <v>36900.544200000004</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0</v>
      </c>
      <c r="D26" s="23">
        <v>0</v>
      </c>
      <c r="E26" s="23">
        <v>0</v>
      </c>
      <c r="F26" s="23">
        <v>0</v>
      </c>
      <c r="G26" s="23">
        <v>0</v>
      </c>
      <c r="H26" s="23">
        <v>0</v>
      </c>
      <c r="I26" s="23">
        <v>0</v>
      </c>
      <c r="J26" s="23">
        <v>0</v>
      </c>
      <c r="K26" s="23">
        <v>0</v>
      </c>
      <c r="L26" s="23">
        <v>0</v>
      </c>
      <c r="M26" s="23">
        <v>0</v>
      </c>
      <c r="N26" s="23">
        <v>0</v>
      </c>
      <c r="O26" s="23">
        <v>0</v>
      </c>
      <c r="P26" s="23">
        <v>0</v>
      </c>
      <c r="Q26" s="23">
        <v>0</v>
      </c>
      <c r="R26" s="23">
        <v>0</v>
      </c>
      <c r="S26" s="23">
        <v>0</v>
      </c>
      <c r="T26" s="23">
        <v>0</v>
      </c>
      <c r="U26" s="23">
        <v>0</v>
      </c>
      <c r="V26" s="23">
        <v>0</v>
      </c>
      <c r="W26" s="23">
        <v>0</v>
      </c>
    </row>
    <row r="27" spans="1:23">
      <c r="A27" s="27" t="s">
        <v>119</v>
      </c>
      <c r="B27" s="27" t="s">
        <v>64</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row>
    <row r="28" spans="1:23">
      <c r="A28" s="27" t="s">
        <v>119</v>
      </c>
      <c r="B28" s="27" t="s">
        <v>32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row>
    <row r="29" spans="1:23">
      <c r="A29" s="27" t="s">
        <v>119</v>
      </c>
      <c r="B29" s="27" t="s">
        <v>69</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954084.14546200226</v>
      </c>
      <c r="D31" s="28">
        <v>857957.24788288982</v>
      </c>
      <c r="E31" s="28">
        <v>862809.35317271459</v>
      </c>
      <c r="F31" s="28">
        <v>842272.06485998875</v>
      </c>
      <c r="G31" s="28">
        <v>574418.67519405053</v>
      </c>
      <c r="H31" s="28">
        <v>375596.87240488688</v>
      </c>
      <c r="I31" s="28">
        <v>374278.84575123002</v>
      </c>
      <c r="J31" s="28">
        <v>366208.78687369113</v>
      </c>
      <c r="K31" s="28">
        <v>338585.06950956892</v>
      </c>
      <c r="L31" s="28">
        <v>299001.12661178719</v>
      </c>
      <c r="M31" s="28">
        <v>264503.58752081281</v>
      </c>
      <c r="N31" s="28">
        <v>196940.09800912702</v>
      </c>
      <c r="O31" s="28">
        <v>204517.34896330128</v>
      </c>
      <c r="P31" s="28">
        <v>173954.89512750146</v>
      </c>
      <c r="Q31" s="28">
        <v>112765.71366926008</v>
      </c>
      <c r="R31" s="28">
        <v>88139.115404661294</v>
      </c>
      <c r="S31" s="28">
        <v>101565.2862780608</v>
      </c>
      <c r="T31" s="28">
        <v>117569.8293997984</v>
      </c>
      <c r="U31" s="28">
        <v>115468.56911778869</v>
      </c>
      <c r="V31" s="28">
        <v>123131.321243536</v>
      </c>
      <c r="W31" s="28">
        <v>112174.6932318632</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737433.19829999993</v>
      </c>
      <c r="D34" s="23">
        <v>683368.51030000008</v>
      </c>
      <c r="E34" s="23">
        <v>645651.91539999994</v>
      </c>
      <c r="F34" s="23">
        <v>460809.53354595293</v>
      </c>
      <c r="G34" s="23">
        <v>406326.27510301</v>
      </c>
      <c r="H34" s="23">
        <v>260115.66281408168</v>
      </c>
      <c r="I34" s="23">
        <v>219692.25340149025</v>
      </c>
      <c r="J34" s="23">
        <v>196165.87508328338</v>
      </c>
      <c r="K34" s="23">
        <v>150596.46850725188</v>
      </c>
      <c r="L34" s="23">
        <v>136435.293418555</v>
      </c>
      <c r="M34" s="23">
        <v>113383.9782215131</v>
      </c>
      <c r="N34" s="23">
        <v>106714.1990531771</v>
      </c>
      <c r="O34" s="23">
        <v>80690.1882264288</v>
      </c>
      <c r="P34" s="23">
        <v>67666.585364341707</v>
      </c>
      <c r="Q34" s="23">
        <v>44247.402255906898</v>
      </c>
      <c r="R34" s="23">
        <v>39329.706594926007</v>
      </c>
      <c r="S34" s="23">
        <v>37764.34848160579</v>
      </c>
      <c r="T34" s="23">
        <v>31738.603138214563</v>
      </c>
      <c r="U34" s="23">
        <v>27635.727001751995</v>
      </c>
      <c r="V34" s="23">
        <v>15587.144733298108</v>
      </c>
      <c r="W34" s="23">
        <v>7433.2389157804</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70387.581882298793</v>
      </c>
      <c r="D36" s="23">
        <v>67206.300823433397</v>
      </c>
      <c r="E36" s="23">
        <v>70688.269663182698</v>
      </c>
      <c r="F36" s="23">
        <v>120652.83089667221</v>
      </c>
      <c r="G36" s="23">
        <v>82134.244026255605</v>
      </c>
      <c r="H36" s="23">
        <v>103860.2697980838</v>
      </c>
      <c r="I36" s="23">
        <v>90168.260210908396</v>
      </c>
      <c r="J36" s="23">
        <v>82828.377582097499</v>
      </c>
      <c r="K36" s="23">
        <v>96224.959529465195</v>
      </c>
      <c r="L36" s="23">
        <v>105259.5644735496</v>
      </c>
      <c r="M36" s="23">
        <v>115939.676160289</v>
      </c>
      <c r="N36" s="23">
        <v>86246.135057619395</v>
      </c>
      <c r="O36" s="23">
        <v>123328.22388280369</v>
      </c>
      <c r="P36" s="23">
        <v>99637.583590395996</v>
      </c>
      <c r="Q36" s="23">
        <v>89172.155411997301</v>
      </c>
      <c r="R36" s="23">
        <v>52337.598203319802</v>
      </c>
      <c r="S36" s="23">
        <v>55704.151165659001</v>
      </c>
      <c r="T36" s="23">
        <v>64724.738568956098</v>
      </c>
      <c r="U36" s="23">
        <v>53332.100350943605</v>
      </c>
      <c r="V36" s="23">
        <v>60549.981799379602</v>
      </c>
      <c r="W36" s="23">
        <v>58851.532474017906</v>
      </c>
    </row>
    <row r="37" spans="1:23">
      <c r="A37" s="27" t="s">
        <v>120</v>
      </c>
      <c r="B37" s="27" t="s">
        <v>28</v>
      </c>
      <c r="C37" s="23">
        <v>2213.1255000000001</v>
      </c>
      <c r="D37" s="23">
        <v>2232.1129999999998</v>
      </c>
      <c r="E37" s="23">
        <v>4246.826</v>
      </c>
      <c r="F37" s="23">
        <v>3944.8472000000002</v>
      </c>
      <c r="G37" s="23">
        <v>3858.027</v>
      </c>
      <c r="H37" s="23">
        <v>3853.1827999999996</v>
      </c>
      <c r="I37" s="23">
        <v>3703.2477999999996</v>
      </c>
      <c r="J37" s="23">
        <v>3590.4742000000001</v>
      </c>
      <c r="K37" s="23">
        <v>3477.2762000000002</v>
      </c>
      <c r="L37" s="23">
        <v>3385.8197999999998</v>
      </c>
      <c r="M37" s="23">
        <v>3302.7669999999998</v>
      </c>
      <c r="N37" s="23">
        <v>3036.4140000000002</v>
      </c>
      <c r="O37" s="23">
        <v>4172.6941999999999</v>
      </c>
      <c r="P37" s="23">
        <v>3101.19</v>
      </c>
      <c r="Q37" s="23">
        <v>2589.2318</v>
      </c>
      <c r="R37" s="23">
        <v>2351.9522000000002</v>
      </c>
      <c r="S37" s="23">
        <v>2367.3955000000001</v>
      </c>
      <c r="T37" s="23">
        <v>2958.1875</v>
      </c>
      <c r="U37" s="23">
        <v>2615.8029999999999</v>
      </c>
      <c r="V37" s="23">
        <v>4186.6318000000001</v>
      </c>
      <c r="W37" s="23">
        <v>3820.4687999999996</v>
      </c>
    </row>
    <row r="38" spans="1:23">
      <c r="A38" s="27" t="s">
        <v>120</v>
      </c>
      <c r="B38" s="27" t="s">
        <v>62</v>
      </c>
      <c r="C38" s="23">
        <v>4.2481162199999971E-3</v>
      </c>
      <c r="D38" s="23">
        <v>4.1413324899999999E-3</v>
      </c>
      <c r="E38" s="23">
        <v>4.1802633499999995E-3</v>
      </c>
      <c r="F38" s="23">
        <v>1555.0744668654099</v>
      </c>
      <c r="G38" s="23">
        <v>1190.73933885764</v>
      </c>
      <c r="H38" s="23">
        <v>3509.4099720985901</v>
      </c>
      <c r="I38" s="23">
        <v>2202.4689997759292</v>
      </c>
      <c r="J38" s="23">
        <v>3851.0796422301</v>
      </c>
      <c r="K38" s="23">
        <v>2880.9363731063195</v>
      </c>
      <c r="L38" s="23">
        <v>8854.6456581001385</v>
      </c>
      <c r="M38" s="23">
        <v>17108.218433291557</v>
      </c>
      <c r="N38" s="23">
        <v>4737.4758015475791</v>
      </c>
      <c r="O38" s="23">
        <v>5261.2111474492995</v>
      </c>
      <c r="P38" s="23">
        <v>1013.6667873953401</v>
      </c>
      <c r="Q38" s="23">
        <v>9204.2602063929407</v>
      </c>
      <c r="R38" s="23">
        <v>6946.4740788474401</v>
      </c>
      <c r="S38" s="23">
        <v>9054.6857218774003</v>
      </c>
      <c r="T38" s="23">
        <v>6606.8181078021598</v>
      </c>
      <c r="U38" s="23">
        <v>20646.158887408299</v>
      </c>
      <c r="V38" s="23">
        <v>34220.0259101755</v>
      </c>
      <c r="W38" s="23">
        <v>22997.5312501277</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0</v>
      </c>
      <c r="D40" s="23">
        <v>0</v>
      </c>
      <c r="E40" s="23">
        <v>0</v>
      </c>
      <c r="F40" s="23">
        <v>0</v>
      </c>
      <c r="G40" s="23">
        <v>0</v>
      </c>
      <c r="H40" s="23">
        <v>0</v>
      </c>
      <c r="I40" s="23">
        <v>0</v>
      </c>
      <c r="J40" s="23">
        <v>0</v>
      </c>
      <c r="K40" s="23">
        <v>0</v>
      </c>
      <c r="L40" s="23">
        <v>0</v>
      </c>
      <c r="M40" s="23">
        <v>0</v>
      </c>
      <c r="N40" s="23">
        <v>0</v>
      </c>
      <c r="O40" s="23">
        <v>0</v>
      </c>
      <c r="P40" s="23">
        <v>0</v>
      </c>
      <c r="Q40" s="23">
        <v>0</v>
      </c>
      <c r="R40" s="23">
        <v>0</v>
      </c>
      <c r="S40" s="23">
        <v>0</v>
      </c>
      <c r="T40" s="23">
        <v>0</v>
      </c>
      <c r="U40" s="23">
        <v>0</v>
      </c>
      <c r="V40" s="23">
        <v>0</v>
      </c>
      <c r="W40" s="23">
        <v>0</v>
      </c>
    </row>
    <row r="41" spans="1:23">
      <c r="A41" s="27" t="s">
        <v>120</v>
      </c>
      <c r="B41" s="27" t="s">
        <v>64</v>
      </c>
      <c r="C41" s="23">
        <v>0</v>
      </c>
      <c r="D41" s="23">
        <v>0</v>
      </c>
      <c r="E41" s="23">
        <v>0</v>
      </c>
      <c r="F41" s="23">
        <v>0</v>
      </c>
      <c r="G41" s="23">
        <v>0</v>
      </c>
      <c r="H41" s="23">
        <v>0</v>
      </c>
      <c r="I41" s="23">
        <v>0</v>
      </c>
      <c r="J41" s="23">
        <v>0</v>
      </c>
      <c r="K41" s="23">
        <v>0</v>
      </c>
      <c r="L41" s="23">
        <v>0</v>
      </c>
      <c r="M41" s="23">
        <v>0</v>
      </c>
      <c r="N41" s="23">
        <v>0</v>
      </c>
      <c r="O41" s="23">
        <v>0</v>
      </c>
      <c r="P41" s="23">
        <v>0</v>
      </c>
      <c r="Q41" s="23">
        <v>0</v>
      </c>
      <c r="R41" s="23">
        <v>0</v>
      </c>
      <c r="S41" s="23">
        <v>0</v>
      </c>
      <c r="T41" s="23">
        <v>0</v>
      </c>
      <c r="U41" s="23">
        <v>0</v>
      </c>
      <c r="V41" s="23">
        <v>0</v>
      </c>
      <c r="W41" s="23">
        <v>0</v>
      </c>
    </row>
    <row r="42" spans="1:23">
      <c r="A42" s="27" t="s">
        <v>120</v>
      </c>
      <c r="B42" s="27" t="s">
        <v>32</v>
      </c>
      <c r="C42" s="23">
        <v>0</v>
      </c>
      <c r="D42" s="23">
        <v>0</v>
      </c>
      <c r="E42" s="23">
        <v>0</v>
      </c>
      <c r="F42" s="23">
        <v>0</v>
      </c>
      <c r="G42" s="23">
        <v>0</v>
      </c>
      <c r="H42" s="23">
        <v>0</v>
      </c>
      <c r="I42" s="23">
        <v>0</v>
      </c>
      <c r="J42" s="23">
        <v>0</v>
      </c>
      <c r="K42" s="23">
        <v>0</v>
      </c>
      <c r="L42" s="23">
        <v>0</v>
      </c>
      <c r="M42" s="23">
        <v>0</v>
      </c>
      <c r="N42" s="23">
        <v>0</v>
      </c>
      <c r="O42" s="23">
        <v>0</v>
      </c>
      <c r="P42" s="23">
        <v>0</v>
      </c>
      <c r="Q42" s="23">
        <v>0</v>
      </c>
      <c r="R42" s="23">
        <v>0</v>
      </c>
      <c r="S42" s="23">
        <v>0</v>
      </c>
      <c r="T42" s="23">
        <v>0</v>
      </c>
      <c r="U42" s="23">
        <v>0</v>
      </c>
      <c r="V42" s="23">
        <v>0</v>
      </c>
      <c r="W42" s="23">
        <v>0</v>
      </c>
    </row>
    <row r="43" spans="1:23">
      <c r="A43" s="27" t="s">
        <v>120</v>
      </c>
      <c r="B43" s="27" t="s">
        <v>69</v>
      </c>
      <c r="C43" s="23">
        <v>0</v>
      </c>
      <c r="D43" s="23">
        <v>0</v>
      </c>
      <c r="E43" s="23">
        <v>0</v>
      </c>
      <c r="F43" s="23">
        <v>0</v>
      </c>
      <c r="G43" s="23">
        <v>0</v>
      </c>
      <c r="H43" s="23">
        <v>0</v>
      </c>
      <c r="I43" s="23">
        <v>0</v>
      </c>
      <c r="J43" s="23">
        <v>0</v>
      </c>
      <c r="K43" s="23">
        <v>0</v>
      </c>
      <c r="L43" s="23">
        <v>0</v>
      </c>
      <c r="M43" s="23">
        <v>0</v>
      </c>
      <c r="N43" s="23">
        <v>0</v>
      </c>
      <c r="O43" s="23">
        <v>0</v>
      </c>
      <c r="P43" s="23">
        <v>0</v>
      </c>
      <c r="Q43" s="23">
        <v>0</v>
      </c>
      <c r="R43" s="23">
        <v>0</v>
      </c>
      <c r="S43" s="23">
        <v>0</v>
      </c>
      <c r="T43" s="23">
        <v>0</v>
      </c>
      <c r="U43" s="23">
        <v>0</v>
      </c>
      <c r="V43" s="23">
        <v>0</v>
      </c>
      <c r="W43" s="23">
        <v>0</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810033.90993041487</v>
      </c>
      <c r="D45" s="28">
        <v>752806.928264766</v>
      </c>
      <c r="E45" s="28">
        <v>720587.01524344599</v>
      </c>
      <c r="F45" s="28">
        <v>586962.28610949044</v>
      </c>
      <c r="G45" s="28">
        <v>493509.28546812327</v>
      </c>
      <c r="H45" s="28">
        <v>371338.52538426407</v>
      </c>
      <c r="I45" s="28">
        <v>315766.2304121746</v>
      </c>
      <c r="J45" s="28">
        <v>286435.80650761101</v>
      </c>
      <c r="K45" s="28">
        <v>253179.64060982337</v>
      </c>
      <c r="L45" s="28">
        <v>253935.32335020474</v>
      </c>
      <c r="M45" s="28">
        <v>249734.63981509366</v>
      </c>
      <c r="N45" s="28">
        <v>200734.22391234408</v>
      </c>
      <c r="O45" s="28">
        <v>213452.31745668181</v>
      </c>
      <c r="P45" s="28">
        <v>171419.02574213306</v>
      </c>
      <c r="Q45" s="28">
        <v>145213.04967429713</v>
      </c>
      <c r="R45" s="28">
        <v>100965.73107709325</v>
      </c>
      <c r="S45" s="28">
        <v>104890.58086914218</v>
      </c>
      <c r="T45" s="28">
        <v>106028.34731497282</v>
      </c>
      <c r="U45" s="28">
        <v>104229.7892401039</v>
      </c>
      <c r="V45" s="28">
        <v>114543.7842428532</v>
      </c>
      <c r="W45" s="28">
        <v>93102.771439926</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200287.28205000001</v>
      </c>
      <c r="D49" s="23">
        <v>173229.56134000001</v>
      </c>
      <c r="E49" s="23">
        <v>171053.24111</v>
      </c>
      <c r="F49" s="23">
        <v>112927.21435506969</v>
      </c>
      <c r="G49" s="23">
        <v>101893.07686229856</v>
      </c>
      <c r="H49" s="23">
        <v>55609.436819697243</v>
      </c>
      <c r="I49" s="23">
        <v>13556.540498820359</v>
      </c>
      <c r="J49" s="23">
        <v>3.4108198399999991E-2</v>
      </c>
      <c r="K49" s="23">
        <v>2.8582798270000001E-2</v>
      </c>
      <c r="L49" s="23">
        <v>2.7640417019999999E-2</v>
      </c>
      <c r="M49" s="23">
        <v>2.4432772780000001E-2</v>
      </c>
      <c r="N49" s="23">
        <v>2.28413968E-2</v>
      </c>
      <c r="O49" s="23">
        <v>2.2396710249999993E-2</v>
      </c>
      <c r="P49" s="23">
        <v>6.747937139999988E-3</v>
      </c>
      <c r="Q49" s="23">
        <v>4.8746331799999895E-3</v>
      </c>
      <c r="R49" s="23">
        <v>3.9033927700000003E-3</v>
      </c>
      <c r="S49" s="23">
        <v>3.5659975099999997E-3</v>
      </c>
      <c r="T49" s="23">
        <v>2.5069387299999999E-3</v>
      </c>
      <c r="U49" s="23">
        <v>2.2737417299999998E-3</v>
      </c>
      <c r="V49" s="23">
        <v>2.1203812999999998E-3</v>
      </c>
      <c r="W49" s="23">
        <v>2.0841468500000003E-3</v>
      </c>
    </row>
    <row r="50" spans="1:23">
      <c r="A50" s="27" t="s">
        <v>121</v>
      </c>
      <c r="B50" s="27" t="s">
        <v>18</v>
      </c>
      <c r="C50" s="23">
        <v>2.3314067999999997E-3</v>
      </c>
      <c r="D50" s="23">
        <v>2.26977629999999E-3</v>
      </c>
      <c r="E50" s="23">
        <v>2.2697481999999999E-3</v>
      </c>
      <c r="F50" s="23">
        <v>1.5437544000000001E-2</v>
      </c>
      <c r="G50" s="23">
        <v>1.4562060999999901E-2</v>
      </c>
      <c r="H50" s="23">
        <v>1.3741764E-2</v>
      </c>
      <c r="I50" s="23">
        <v>1.2976482000000001E-2</v>
      </c>
      <c r="J50" s="23">
        <v>50339.271999999997</v>
      </c>
      <c r="K50" s="23">
        <v>50672.332000000002</v>
      </c>
      <c r="L50" s="23">
        <v>56703.9</v>
      </c>
      <c r="M50" s="23">
        <v>55867.076000000001</v>
      </c>
      <c r="N50" s="23">
        <v>53369.387999999999</v>
      </c>
      <c r="O50" s="23">
        <v>51218.336000000003</v>
      </c>
      <c r="P50" s="23">
        <v>47296.444000000003</v>
      </c>
      <c r="Q50" s="23">
        <v>41679.576000000001</v>
      </c>
      <c r="R50" s="23">
        <v>34604.328000000001</v>
      </c>
      <c r="S50" s="23">
        <v>35362.171999999999</v>
      </c>
      <c r="T50" s="23">
        <v>38130.055999999997</v>
      </c>
      <c r="U50" s="23">
        <v>35469.196000000004</v>
      </c>
      <c r="V50" s="23">
        <v>33892.887999999999</v>
      </c>
      <c r="W50" s="23">
        <v>32249.222000000002</v>
      </c>
    </row>
    <row r="51" spans="1:23">
      <c r="A51" s="27" t="s">
        <v>121</v>
      </c>
      <c r="B51" s="27" t="s">
        <v>28</v>
      </c>
      <c r="C51" s="23">
        <v>868.57124999999996</v>
      </c>
      <c r="D51" s="23">
        <v>820.23</v>
      </c>
      <c r="E51" s="23">
        <v>1089.7958000000001</v>
      </c>
      <c r="F51" s="23">
        <v>1842.8341</v>
      </c>
      <c r="G51" s="23">
        <v>1632.1561000000002</v>
      </c>
      <c r="H51" s="23">
        <v>1890.6884</v>
      </c>
      <c r="I51" s="23">
        <v>1338.5671</v>
      </c>
      <c r="J51" s="23">
        <v>682.08159999999998</v>
      </c>
      <c r="K51" s="23">
        <v>218.80892</v>
      </c>
      <c r="L51" s="23">
        <v>4595.62</v>
      </c>
      <c r="M51" s="23">
        <v>4598.2349999999997</v>
      </c>
      <c r="N51" s="23">
        <v>10587.231</v>
      </c>
      <c r="O51" s="23">
        <v>5444.4359999999997</v>
      </c>
      <c r="P51" s="23">
        <v>12808</v>
      </c>
      <c r="Q51" s="23">
        <v>9728.83</v>
      </c>
      <c r="R51" s="23">
        <v>8122.1854999999996</v>
      </c>
      <c r="S51" s="23">
        <v>13961.648999999999</v>
      </c>
      <c r="T51" s="23">
        <v>16515.233</v>
      </c>
      <c r="U51" s="23">
        <v>0</v>
      </c>
      <c r="V51" s="23">
        <v>0</v>
      </c>
      <c r="W51" s="23">
        <v>0</v>
      </c>
    </row>
    <row r="52" spans="1:23">
      <c r="A52" s="27" t="s">
        <v>121</v>
      </c>
      <c r="B52" s="27" t="s">
        <v>62</v>
      </c>
      <c r="C52" s="23">
        <v>1170.075246978</v>
      </c>
      <c r="D52" s="23">
        <v>1019.6632355100699</v>
      </c>
      <c r="E52" s="23">
        <v>1998.4654916958998</v>
      </c>
      <c r="F52" s="23">
        <v>34993.289687217031</v>
      </c>
      <c r="G52" s="23">
        <v>11672.760456982362</v>
      </c>
      <c r="H52" s="23">
        <v>7480.1965142830995</v>
      </c>
      <c r="I52" s="23">
        <v>2107.3466789963004</v>
      </c>
      <c r="J52" s="23">
        <v>1306.4120708072599</v>
      </c>
      <c r="K52" s="23">
        <v>271.00223283917006</v>
      </c>
      <c r="L52" s="23">
        <v>1440.4448803390501</v>
      </c>
      <c r="M52" s="23">
        <v>1562.3746576260498</v>
      </c>
      <c r="N52" s="23">
        <v>7479.9312203518002</v>
      </c>
      <c r="O52" s="23">
        <v>1000.6330458972301</v>
      </c>
      <c r="P52" s="23">
        <v>5741.2280992133492</v>
      </c>
      <c r="Q52" s="23">
        <v>12414.07612957186</v>
      </c>
      <c r="R52" s="23">
        <v>9630.5774982452003</v>
      </c>
      <c r="S52" s="23">
        <v>15059.6579284662</v>
      </c>
      <c r="T52" s="23">
        <v>10816.62531430908</v>
      </c>
      <c r="U52" s="23">
        <v>44679.5735654093</v>
      </c>
      <c r="V52" s="23">
        <v>57196.800038529997</v>
      </c>
      <c r="W52" s="23">
        <v>57960.410920000002</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0</v>
      </c>
      <c r="D54" s="23">
        <v>0</v>
      </c>
      <c r="E54" s="23">
        <v>0</v>
      </c>
      <c r="F54" s="23">
        <v>0</v>
      </c>
      <c r="G54" s="23">
        <v>0</v>
      </c>
      <c r="H54" s="23">
        <v>0</v>
      </c>
      <c r="I54" s="23">
        <v>0</v>
      </c>
      <c r="J54" s="23">
        <v>0</v>
      </c>
      <c r="K54" s="23">
        <v>0</v>
      </c>
      <c r="L54" s="23">
        <v>0</v>
      </c>
      <c r="M54" s="23">
        <v>0</v>
      </c>
      <c r="N54" s="23">
        <v>0</v>
      </c>
      <c r="O54" s="23">
        <v>0</v>
      </c>
      <c r="P54" s="23">
        <v>0</v>
      </c>
      <c r="Q54" s="23">
        <v>0</v>
      </c>
      <c r="R54" s="23">
        <v>0</v>
      </c>
      <c r="S54" s="23">
        <v>0</v>
      </c>
      <c r="T54" s="23">
        <v>0</v>
      </c>
      <c r="U54" s="23">
        <v>0</v>
      </c>
      <c r="V54" s="23">
        <v>0</v>
      </c>
      <c r="W54" s="23">
        <v>0</v>
      </c>
    </row>
    <row r="55" spans="1:23">
      <c r="A55" s="27" t="s">
        <v>121</v>
      </c>
      <c r="B55" s="27" t="s">
        <v>64</v>
      </c>
      <c r="C55" s="23">
        <v>0</v>
      </c>
      <c r="D55" s="23">
        <v>0</v>
      </c>
      <c r="E55" s="23">
        <v>0</v>
      </c>
      <c r="F55" s="23">
        <v>0</v>
      </c>
      <c r="G55" s="23">
        <v>0</v>
      </c>
      <c r="H55" s="23">
        <v>0</v>
      </c>
      <c r="I55" s="23">
        <v>0</v>
      </c>
      <c r="J55" s="23">
        <v>0</v>
      </c>
      <c r="K55" s="23">
        <v>0</v>
      </c>
      <c r="L55" s="23">
        <v>0</v>
      </c>
      <c r="M55" s="23">
        <v>0</v>
      </c>
      <c r="N55" s="23">
        <v>0</v>
      </c>
      <c r="O55" s="23">
        <v>0</v>
      </c>
      <c r="P55" s="23">
        <v>0</v>
      </c>
      <c r="Q55" s="23">
        <v>0</v>
      </c>
      <c r="R55" s="23">
        <v>0</v>
      </c>
      <c r="S55" s="23">
        <v>0</v>
      </c>
      <c r="T55" s="23">
        <v>0</v>
      </c>
      <c r="U55" s="23">
        <v>0</v>
      </c>
      <c r="V55" s="23">
        <v>0</v>
      </c>
      <c r="W55" s="23">
        <v>0</v>
      </c>
    </row>
    <row r="56" spans="1:23">
      <c r="A56" s="27" t="s">
        <v>121</v>
      </c>
      <c r="B56" s="27" t="s">
        <v>32</v>
      </c>
      <c r="C56" s="23">
        <v>0</v>
      </c>
      <c r="D56" s="23">
        <v>0</v>
      </c>
      <c r="E56" s="23">
        <v>0</v>
      </c>
      <c r="F56" s="23">
        <v>0</v>
      </c>
      <c r="G56" s="23">
        <v>0</v>
      </c>
      <c r="H56" s="23">
        <v>0</v>
      </c>
      <c r="I56" s="23">
        <v>0</v>
      </c>
      <c r="J56" s="23">
        <v>0</v>
      </c>
      <c r="K56" s="23">
        <v>0</v>
      </c>
      <c r="L56" s="23">
        <v>0</v>
      </c>
      <c r="M56" s="23">
        <v>0</v>
      </c>
      <c r="N56" s="23">
        <v>0</v>
      </c>
      <c r="O56" s="23">
        <v>0</v>
      </c>
      <c r="P56" s="23">
        <v>0</v>
      </c>
      <c r="Q56" s="23">
        <v>0</v>
      </c>
      <c r="R56" s="23">
        <v>0</v>
      </c>
      <c r="S56" s="23">
        <v>0</v>
      </c>
      <c r="T56" s="23">
        <v>0</v>
      </c>
      <c r="U56" s="23">
        <v>0</v>
      </c>
      <c r="V56" s="23">
        <v>0</v>
      </c>
      <c r="W56" s="23">
        <v>0</v>
      </c>
    </row>
    <row r="57" spans="1:23">
      <c r="A57" s="27" t="s">
        <v>121</v>
      </c>
      <c r="B57" s="27" t="s">
        <v>69</v>
      </c>
      <c r="C57" s="23">
        <v>0</v>
      </c>
      <c r="D57" s="23">
        <v>0</v>
      </c>
      <c r="E57" s="23">
        <v>0</v>
      </c>
      <c r="F57" s="23">
        <v>0</v>
      </c>
      <c r="G57" s="23">
        <v>0</v>
      </c>
      <c r="H57" s="23">
        <v>0</v>
      </c>
      <c r="I57" s="23">
        <v>0</v>
      </c>
      <c r="J57" s="23">
        <v>0</v>
      </c>
      <c r="K57" s="23">
        <v>0</v>
      </c>
      <c r="L57" s="23">
        <v>0</v>
      </c>
      <c r="M57" s="23">
        <v>0</v>
      </c>
      <c r="N57" s="23">
        <v>0</v>
      </c>
      <c r="O57" s="23">
        <v>0</v>
      </c>
      <c r="P57" s="23">
        <v>0</v>
      </c>
      <c r="Q57" s="23">
        <v>0</v>
      </c>
      <c r="R57" s="23">
        <v>0</v>
      </c>
      <c r="S57" s="23">
        <v>0</v>
      </c>
      <c r="T57" s="23">
        <v>0</v>
      </c>
      <c r="U57" s="23">
        <v>0</v>
      </c>
      <c r="V57" s="23">
        <v>0</v>
      </c>
      <c r="W57" s="23">
        <v>0</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202325.93087838482</v>
      </c>
      <c r="D59" s="28">
        <v>175069.45684528639</v>
      </c>
      <c r="E59" s="28">
        <v>174141.5046714441</v>
      </c>
      <c r="F59" s="28">
        <v>149763.35357983073</v>
      </c>
      <c r="G59" s="28">
        <v>115198.00798134191</v>
      </c>
      <c r="H59" s="28">
        <v>64980.335475744345</v>
      </c>
      <c r="I59" s="28">
        <v>17002.467254298659</v>
      </c>
      <c r="J59" s="28">
        <v>52327.799779005654</v>
      </c>
      <c r="K59" s="28">
        <v>51162.17173563745</v>
      </c>
      <c r="L59" s="28">
        <v>62739.992520756074</v>
      </c>
      <c r="M59" s="28">
        <v>62027.710090398832</v>
      </c>
      <c r="N59" s="28">
        <v>71436.573061748597</v>
      </c>
      <c r="O59" s="28">
        <v>57663.427442607484</v>
      </c>
      <c r="P59" s="28">
        <v>65845.678847150499</v>
      </c>
      <c r="Q59" s="28">
        <v>63822.487004205046</v>
      </c>
      <c r="R59" s="28">
        <v>52357.094901637967</v>
      </c>
      <c r="S59" s="28">
        <v>64383.482494463708</v>
      </c>
      <c r="T59" s="28">
        <v>65461.916821247803</v>
      </c>
      <c r="U59" s="28">
        <v>80148.771839151043</v>
      </c>
      <c r="V59" s="28">
        <v>91089.690158911297</v>
      </c>
      <c r="W59" s="28">
        <v>90209.635004146854</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64162.802124358401</v>
      </c>
      <c r="D64" s="23">
        <v>63906.6800699081</v>
      </c>
      <c r="E64" s="23">
        <v>42249.703097765698</v>
      </c>
      <c r="F64" s="23">
        <v>59465.678578042702</v>
      </c>
      <c r="G64" s="23">
        <v>56353.238515523</v>
      </c>
      <c r="H64" s="23">
        <v>29197.332389912797</v>
      </c>
      <c r="I64" s="23">
        <v>24236.3543071487</v>
      </c>
      <c r="J64" s="23">
        <v>28282.490269701997</v>
      </c>
      <c r="K64" s="23">
        <v>32521.798192517301</v>
      </c>
      <c r="L64" s="23">
        <v>36650.226194213596</v>
      </c>
      <c r="M64" s="23">
        <v>36796.554131514495</v>
      </c>
      <c r="N64" s="23">
        <v>37711.758466289801</v>
      </c>
      <c r="O64" s="23">
        <v>38132.046350065</v>
      </c>
      <c r="P64" s="23">
        <v>40120.850236114304</v>
      </c>
      <c r="Q64" s="23">
        <v>26588.806066848501</v>
      </c>
      <c r="R64" s="23">
        <v>21576.770213677202</v>
      </c>
      <c r="S64" s="23">
        <v>3.2961037000000001E-3</v>
      </c>
      <c r="T64" s="23">
        <v>3.1671583999999999E-3</v>
      </c>
      <c r="U64" s="23">
        <v>2.9593330000000002E-3</v>
      </c>
      <c r="V64" s="23">
        <v>2.8159434999999997E-3</v>
      </c>
      <c r="W64" s="23">
        <v>3.1548140000000001E-3</v>
      </c>
    </row>
    <row r="65" spans="1:23">
      <c r="A65" s="27" t="s">
        <v>122</v>
      </c>
      <c r="B65" s="27" t="s">
        <v>28</v>
      </c>
      <c r="C65" s="23">
        <v>89973.404999999999</v>
      </c>
      <c r="D65" s="23">
        <v>70582.558499999999</v>
      </c>
      <c r="E65" s="23">
        <v>64524.027000000002</v>
      </c>
      <c r="F65" s="23">
        <v>6289.1165000000001</v>
      </c>
      <c r="G65" s="23">
        <v>6096.7945</v>
      </c>
      <c r="H65" s="23">
        <v>6008.1975000000002</v>
      </c>
      <c r="I65" s="23">
        <v>5807.1085000000003</v>
      </c>
      <c r="J65" s="23">
        <v>5781.9515000000001</v>
      </c>
      <c r="K65" s="23">
        <v>5454.9775</v>
      </c>
      <c r="L65" s="23">
        <v>5304.2635</v>
      </c>
      <c r="M65" s="23">
        <v>5204.2775000000001</v>
      </c>
      <c r="N65" s="23">
        <v>7051.1559999999999</v>
      </c>
      <c r="O65" s="23">
        <v>4563.9075000000003</v>
      </c>
      <c r="P65" s="23">
        <v>7977.6589999999997</v>
      </c>
      <c r="Q65" s="23">
        <v>0</v>
      </c>
      <c r="R65" s="23">
        <v>0</v>
      </c>
      <c r="S65" s="23">
        <v>0</v>
      </c>
      <c r="T65" s="23">
        <v>0</v>
      </c>
      <c r="U65" s="23">
        <v>0</v>
      </c>
      <c r="V65" s="23">
        <v>0</v>
      </c>
      <c r="W65" s="23">
        <v>0</v>
      </c>
    </row>
    <row r="66" spans="1:23">
      <c r="A66" s="27" t="s">
        <v>122</v>
      </c>
      <c r="B66" s="27" t="s">
        <v>62</v>
      </c>
      <c r="C66" s="23">
        <v>2812.1721096617007</v>
      </c>
      <c r="D66" s="23">
        <v>3045.65426672286</v>
      </c>
      <c r="E66" s="23">
        <v>6181.7048133170001</v>
      </c>
      <c r="F66" s="23">
        <v>6488.7090134474001</v>
      </c>
      <c r="G66" s="23">
        <v>4640.6236458663907</v>
      </c>
      <c r="H66" s="23">
        <v>2610.63185796684</v>
      </c>
      <c r="I66" s="23">
        <v>828.24790055597009</v>
      </c>
      <c r="J66" s="23">
        <v>3201.3482559046197</v>
      </c>
      <c r="K66" s="23">
        <v>201.80395665251996</v>
      </c>
      <c r="L66" s="23">
        <v>3767.4984334125297</v>
      </c>
      <c r="M66" s="23">
        <v>4305.2184825079385</v>
      </c>
      <c r="N66" s="23">
        <v>5750.2400056803299</v>
      </c>
      <c r="O66" s="23">
        <v>4731.1918495825194</v>
      </c>
      <c r="P66" s="23">
        <v>7826.1967230097316</v>
      </c>
      <c r="Q66" s="23">
        <v>7060.9488336366994</v>
      </c>
      <c r="R66" s="23">
        <v>5122.1648048526995</v>
      </c>
      <c r="S66" s="23">
        <v>11327.205497999999</v>
      </c>
      <c r="T66" s="23">
        <v>11104.6430392204</v>
      </c>
      <c r="U66" s="23">
        <v>14850.075863</v>
      </c>
      <c r="V66" s="23">
        <v>19121.548970100001</v>
      </c>
      <c r="W66" s="23">
        <v>17149.006359999999</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0</v>
      </c>
      <c r="D68" s="23">
        <v>0</v>
      </c>
      <c r="E68" s="23">
        <v>0</v>
      </c>
      <c r="F68" s="23">
        <v>0</v>
      </c>
      <c r="G68" s="23">
        <v>0</v>
      </c>
      <c r="H68" s="23">
        <v>0</v>
      </c>
      <c r="I68" s="23">
        <v>0</v>
      </c>
      <c r="J68" s="23">
        <v>0</v>
      </c>
      <c r="K68" s="23">
        <v>0</v>
      </c>
      <c r="L68" s="23">
        <v>0</v>
      </c>
      <c r="M68" s="23">
        <v>0</v>
      </c>
      <c r="N68" s="23">
        <v>0</v>
      </c>
      <c r="O68" s="23">
        <v>0</v>
      </c>
      <c r="P68" s="23">
        <v>0</v>
      </c>
      <c r="Q68" s="23">
        <v>0</v>
      </c>
      <c r="R68" s="23">
        <v>0</v>
      </c>
      <c r="S68" s="23">
        <v>0</v>
      </c>
      <c r="T68" s="23">
        <v>0</v>
      </c>
      <c r="U68" s="23">
        <v>0</v>
      </c>
      <c r="V68" s="23">
        <v>0</v>
      </c>
      <c r="W68" s="23">
        <v>0</v>
      </c>
    </row>
    <row r="69" spans="1:23">
      <c r="A69" s="27" t="s">
        <v>122</v>
      </c>
      <c r="B69" s="27" t="s">
        <v>64</v>
      </c>
      <c r="C69" s="23">
        <v>0</v>
      </c>
      <c r="D69" s="23">
        <v>0</v>
      </c>
      <c r="E69" s="23">
        <v>0</v>
      </c>
      <c r="F69" s="23">
        <v>0</v>
      </c>
      <c r="G69" s="23">
        <v>0</v>
      </c>
      <c r="H69" s="23">
        <v>0</v>
      </c>
      <c r="I69" s="23">
        <v>0</v>
      </c>
      <c r="J69" s="23">
        <v>0</v>
      </c>
      <c r="K69" s="23">
        <v>0</v>
      </c>
      <c r="L69" s="23">
        <v>0</v>
      </c>
      <c r="M69" s="23">
        <v>0</v>
      </c>
      <c r="N69" s="23">
        <v>0</v>
      </c>
      <c r="O69" s="23">
        <v>0</v>
      </c>
      <c r="P69" s="23">
        <v>0</v>
      </c>
      <c r="Q69" s="23">
        <v>0</v>
      </c>
      <c r="R69" s="23">
        <v>0</v>
      </c>
      <c r="S69" s="23">
        <v>0</v>
      </c>
      <c r="T69" s="23">
        <v>0</v>
      </c>
      <c r="U69" s="23">
        <v>0</v>
      </c>
      <c r="V69" s="23">
        <v>0</v>
      </c>
      <c r="W69" s="23">
        <v>0</v>
      </c>
    </row>
    <row r="70" spans="1:23">
      <c r="A70" s="27" t="s">
        <v>122</v>
      </c>
      <c r="B70" s="27" t="s">
        <v>32</v>
      </c>
      <c r="C70" s="23">
        <v>0</v>
      </c>
      <c r="D70" s="23">
        <v>0</v>
      </c>
      <c r="E70" s="23">
        <v>0</v>
      </c>
      <c r="F70" s="23">
        <v>0</v>
      </c>
      <c r="G70" s="23">
        <v>0</v>
      </c>
      <c r="H70" s="23">
        <v>0</v>
      </c>
      <c r="I70" s="23">
        <v>0</v>
      </c>
      <c r="J70" s="23">
        <v>0</v>
      </c>
      <c r="K70" s="23">
        <v>0</v>
      </c>
      <c r="L70" s="23">
        <v>0</v>
      </c>
      <c r="M70" s="23">
        <v>0</v>
      </c>
      <c r="N70" s="23">
        <v>0</v>
      </c>
      <c r="O70" s="23">
        <v>0</v>
      </c>
      <c r="P70" s="23">
        <v>0</v>
      </c>
      <c r="Q70" s="23">
        <v>0</v>
      </c>
      <c r="R70" s="23">
        <v>0</v>
      </c>
      <c r="S70" s="23">
        <v>0</v>
      </c>
      <c r="T70" s="23">
        <v>0</v>
      </c>
      <c r="U70" s="23">
        <v>0</v>
      </c>
      <c r="V70" s="23">
        <v>0</v>
      </c>
      <c r="W70" s="23">
        <v>0</v>
      </c>
    </row>
    <row r="71" spans="1:23">
      <c r="A71" s="27" t="s">
        <v>122</v>
      </c>
      <c r="B71" s="27" t="s">
        <v>69</v>
      </c>
      <c r="C71" s="23">
        <v>0</v>
      </c>
      <c r="D71" s="23">
        <v>0</v>
      </c>
      <c r="E71" s="23">
        <v>0</v>
      </c>
      <c r="F71" s="23">
        <v>0</v>
      </c>
      <c r="G71" s="23">
        <v>0</v>
      </c>
      <c r="H71" s="23">
        <v>0</v>
      </c>
      <c r="I71" s="23">
        <v>0</v>
      </c>
      <c r="J71" s="23">
        <v>0</v>
      </c>
      <c r="K71" s="23">
        <v>0</v>
      </c>
      <c r="L71" s="23">
        <v>0</v>
      </c>
      <c r="M71" s="23">
        <v>0</v>
      </c>
      <c r="N71" s="23">
        <v>0</v>
      </c>
      <c r="O71" s="23">
        <v>0</v>
      </c>
      <c r="P71" s="23">
        <v>0</v>
      </c>
      <c r="Q71" s="23">
        <v>0</v>
      </c>
      <c r="R71" s="23">
        <v>0</v>
      </c>
      <c r="S71" s="23">
        <v>0</v>
      </c>
      <c r="T71" s="23">
        <v>0</v>
      </c>
      <c r="U71" s="23">
        <v>0</v>
      </c>
      <c r="V71" s="23">
        <v>0</v>
      </c>
      <c r="W71" s="23">
        <v>0</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156948.3792340201</v>
      </c>
      <c r="D73" s="28">
        <v>137534.89283663096</v>
      </c>
      <c r="E73" s="28">
        <v>112955.4349110827</v>
      </c>
      <c r="F73" s="28">
        <v>72243.504091490104</v>
      </c>
      <c r="G73" s="28">
        <v>67090.656661389396</v>
      </c>
      <c r="H73" s="28">
        <v>37816.161747879632</v>
      </c>
      <c r="I73" s="28">
        <v>30871.710707704671</v>
      </c>
      <c r="J73" s="28">
        <v>37265.790025606613</v>
      </c>
      <c r="K73" s="28">
        <v>38178.57964916982</v>
      </c>
      <c r="L73" s="28">
        <v>45721.988127626129</v>
      </c>
      <c r="M73" s="28">
        <v>46306.05011402243</v>
      </c>
      <c r="N73" s="28">
        <v>50513.154471970134</v>
      </c>
      <c r="O73" s="28">
        <v>47427.145699647517</v>
      </c>
      <c r="P73" s="28">
        <v>55924.705959124032</v>
      </c>
      <c r="Q73" s="28">
        <v>33649.754900485204</v>
      </c>
      <c r="R73" s="28">
        <v>26698.935018529901</v>
      </c>
      <c r="S73" s="28">
        <v>11327.208794103699</v>
      </c>
      <c r="T73" s="28">
        <v>11104.6462063788</v>
      </c>
      <c r="U73" s="28">
        <v>14850.078822333</v>
      </c>
      <c r="V73" s="28">
        <v>19121.551786043499</v>
      </c>
      <c r="W73" s="28">
        <v>17149.009514813999</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2.7577943000000001E-3</v>
      </c>
      <c r="D78" s="23">
        <v>2.5271315999999999E-3</v>
      </c>
      <c r="E78" s="23">
        <v>2.5821359E-3</v>
      </c>
      <c r="F78" s="23">
        <v>2.4481874400000001E-3</v>
      </c>
      <c r="G78" s="23">
        <v>39.253102480399995</v>
      </c>
      <c r="H78" s="23">
        <v>1.7921891600000002E-3</v>
      </c>
      <c r="I78" s="23">
        <v>1.7440226999999998E-3</v>
      </c>
      <c r="J78" s="23">
        <v>1.7057847600000001E-3</v>
      </c>
      <c r="K78" s="23">
        <v>1.66028557E-3</v>
      </c>
      <c r="L78" s="23">
        <v>1.7870424499999999E-3</v>
      </c>
      <c r="M78" s="23">
        <v>1.5935054E-3</v>
      </c>
      <c r="N78" s="23">
        <v>94.491035823100006</v>
      </c>
      <c r="O78" s="23">
        <v>1.5209418500000001E-3</v>
      </c>
      <c r="P78" s="23">
        <v>1.4893422000000001E-3</v>
      </c>
      <c r="Q78" s="23">
        <v>1.45780178E-3</v>
      </c>
      <c r="R78" s="23">
        <v>1.3110812019999998</v>
      </c>
      <c r="S78" s="23">
        <v>2.8726951712999997</v>
      </c>
      <c r="T78" s="23">
        <v>1.4529749699999999E-3</v>
      </c>
      <c r="U78" s="23">
        <v>0.30138006179999999</v>
      </c>
      <c r="V78" s="23">
        <v>1.4154749299999901E-3</v>
      </c>
      <c r="W78" s="23">
        <v>32.987465822099999</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2.2888711900000002E-3</v>
      </c>
      <c r="D80" s="23">
        <v>2.068095749999999E-3</v>
      </c>
      <c r="E80" s="23">
        <v>2.1871025099999999E-3</v>
      </c>
      <c r="F80" s="23">
        <v>2.1597163799999997E-3</v>
      </c>
      <c r="G80" s="23">
        <v>1.4641030300000001E-3</v>
      </c>
      <c r="H80" s="23">
        <v>1.4827368700000001E-3</v>
      </c>
      <c r="I80" s="23">
        <v>1.4681426599999999E-3</v>
      </c>
      <c r="J80" s="23">
        <v>1.4364566800000001E-3</v>
      </c>
      <c r="K80" s="23">
        <v>1.4123113599999999E-3</v>
      </c>
      <c r="L80" s="23">
        <v>1.4462291699999998E-3</v>
      </c>
      <c r="M80" s="23">
        <v>1.4300545400000001E-3</v>
      </c>
      <c r="N80" s="23">
        <v>1.4109804000000002E-3</v>
      </c>
      <c r="O80" s="23">
        <v>1.3806354800000001E-3</v>
      </c>
      <c r="P80" s="23">
        <v>1.34840266E-3</v>
      </c>
      <c r="Q80" s="23">
        <v>1.3450959E-3</v>
      </c>
      <c r="R80" s="23">
        <v>1.3160079099999991E-3</v>
      </c>
      <c r="S80" s="23">
        <v>1.3393390800000001E-3</v>
      </c>
      <c r="T80" s="23">
        <v>1.32979114E-3</v>
      </c>
      <c r="U80" s="23">
        <v>1.3120114199999999E-3</v>
      </c>
      <c r="V80" s="23">
        <v>8.5304909999999996E-4</v>
      </c>
      <c r="W80" s="23">
        <v>5.1924751650800003</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0</v>
      </c>
      <c r="D82" s="23">
        <v>0</v>
      </c>
      <c r="E82" s="23">
        <v>0</v>
      </c>
      <c r="F82" s="23">
        <v>0</v>
      </c>
      <c r="G82" s="23">
        <v>0</v>
      </c>
      <c r="H82" s="23">
        <v>0</v>
      </c>
      <c r="I82" s="23">
        <v>0</v>
      </c>
      <c r="J82" s="23">
        <v>0</v>
      </c>
      <c r="K82" s="23">
        <v>0</v>
      </c>
      <c r="L82" s="23">
        <v>0</v>
      </c>
      <c r="M82" s="23">
        <v>0</v>
      </c>
      <c r="N82" s="23">
        <v>0</v>
      </c>
      <c r="O82" s="23">
        <v>0</v>
      </c>
      <c r="P82" s="23">
        <v>0</v>
      </c>
      <c r="Q82" s="23">
        <v>0</v>
      </c>
      <c r="R82" s="23">
        <v>0</v>
      </c>
      <c r="S82" s="23">
        <v>0</v>
      </c>
      <c r="T82" s="23">
        <v>0</v>
      </c>
      <c r="U82" s="23">
        <v>0</v>
      </c>
      <c r="V82" s="23">
        <v>0</v>
      </c>
      <c r="W82" s="23">
        <v>0</v>
      </c>
    </row>
    <row r="83" spans="1:23">
      <c r="A83" s="27" t="s">
        <v>123</v>
      </c>
      <c r="B83" s="27" t="s">
        <v>64</v>
      </c>
      <c r="C83" s="23">
        <v>0</v>
      </c>
      <c r="D83" s="23">
        <v>0</v>
      </c>
      <c r="E83" s="23">
        <v>0</v>
      </c>
      <c r="F83" s="23">
        <v>0</v>
      </c>
      <c r="G83" s="23">
        <v>0</v>
      </c>
      <c r="H83" s="23">
        <v>0</v>
      </c>
      <c r="I83" s="23">
        <v>0</v>
      </c>
      <c r="J83" s="23">
        <v>0</v>
      </c>
      <c r="K83" s="23">
        <v>0</v>
      </c>
      <c r="L83" s="23">
        <v>0</v>
      </c>
      <c r="M83" s="23">
        <v>0</v>
      </c>
      <c r="N83" s="23">
        <v>0</v>
      </c>
      <c r="O83" s="23">
        <v>0</v>
      </c>
      <c r="P83" s="23">
        <v>0</v>
      </c>
      <c r="Q83" s="23">
        <v>0</v>
      </c>
      <c r="R83" s="23">
        <v>0</v>
      </c>
      <c r="S83" s="23">
        <v>0</v>
      </c>
      <c r="T83" s="23">
        <v>0</v>
      </c>
      <c r="U83" s="23">
        <v>0</v>
      </c>
      <c r="V83" s="23">
        <v>0</v>
      </c>
      <c r="W83" s="23">
        <v>0</v>
      </c>
    </row>
    <row r="84" spans="1:23">
      <c r="A84" s="27" t="s">
        <v>123</v>
      </c>
      <c r="B84" s="27" t="s">
        <v>32</v>
      </c>
      <c r="C84" s="23">
        <v>0</v>
      </c>
      <c r="D84" s="23">
        <v>0</v>
      </c>
      <c r="E84" s="23">
        <v>0</v>
      </c>
      <c r="F84" s="23">
        <v>0</v>
      </c>
      <c r="G84" s="23">
        <v>0</v>
      </c>
      <c r="H84" s="23">
        <v>0</v>
      </c>
      <c r="I84" s="23">
        <v>0</v>
      </c>
      <c r="J84" s="23">
        <v>0</v>
      </c>
      <c r="K84" s="23">
        <v>0</v>
      </c>
      <c r="L84" s="23">
        <v>0</v>
      </c>
      <c r="M84" s="23">
        <v>0</v>
      </c>
      <c r="N84" s="23">
        <v>0</v>
      </c>
      <c r="O84" s="23">
        <v>0</v>
      </c>
      <c r="P84" s="23">
        <v>0</v>
      </c>
      <c r="Q84" s="23">
        <v>0</v>
      </c>
      <c r="R84" s="23">
        <v>0</v>
      </c>
      <c r="S84" s="23">
        <v>0</v>
      </c>
      <c r="T84" s="23">
        <v>0</v>
      </c>
      <c r="U84" s="23">
        <v>0</v>
      </c>
      <c r="V84" s="23">
        <v>0</v>
      </c>
      <c r="W84" s="23">
        <v>0</v>
      </c>
    </row>
    <row r="85" spans="1:23">
      <c r="A85" s="27" t="s">
        <v>123</v>
      </c>
      <c r="B85" s="27" t="s">
        <v>69</v>
      </c>
      <c r="C85" s="23">
        <v>0</v>
      </c>
      <c r="D85" s="23">
        <v>0</v>
      </c>
      <c r="E85" s="23">
        <v>0</v>
      </c>
      <c r="F85" s="23">
        <v>0</v>
      </c>
      <c r="G85" s="23">
        <v>0</v>
      </c>
      <c r="H85" s="23">
        <v>0</v>
      </c>
      <c r="I85" s="23">
        <v>0</v>
      </c>
      <c r="J85" s="23">
        <v>0</v>
      </c>
      <c r="K85" s="23">
        <v>0</v>
      </c>
      <c r="L85" s="23">
        <v>0</v>
      </c>
      <c r="M85" s="23">
        <v>0</v>
      </c>
      <c r="N85" s="23">
        <v>0</v>
      </c>
      <c r="O85" s="23">
        <v>0</v>
      </c>
      <c r="P85" s="23">
        <v>0</v>
      </c>
      <c r="Q85" s="23">
        <v>0</v>
      </c>
      <c r="R85" s="23">
        <v>0</v>
      </c>
      <c r="S85" s="23">
        <v>0</v>
      </c>
      <c r="T85" s="23">
        <v>0</v>
      </c>
      <c r="U85" s="23">
        <v>0</v>
      </c>
      <c r="V85" s="23">
        <v>0</v>
      </c>
      <c r="W85" s="23">
        <v>0</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5.0466654900000003E-3</v>
      </c>
      <c r="D87" s="28">
        <v>4.5952273499999989E-3</v>
      </c>
      <c r="E87" s="28">
        <v>4.7692384099999995E-3</v>
      </c>
      <c r="F87" s="28">
        <v>4.6079038200000002E-3</v>
      </c>
      <c r="G87" s="28">
        <v>39.254566583429998</v>
      </c>
      <c r="H87" s="28">
        <v>3.2749260300000004E-3</v>
      </c>
      <c r="I87" s="28">
        <v>3.2121653599999998E-3</v>
      </c>
      <c r="J87" s="28">
        <v>3.1422414400000005E-3</v>
      </c>
      <c r="K87" s="28">
        <v>3.0725969300000001E-3</v>
      </c>
      <c r="L87" s="28">
        <v>3.2332716199999995E-3</v>
      </c>
      <c r="M87" s="28">
        <v>3.02355994E-3</v>
      </c>
      <c r="N87" s="28">
        <v>94.492446803500002</v>
      </c>
      <c r="O87" s="28">
        <v>2.9015773300000002E-3</v>
      </c>
      <c r="P87" s="28">
        <v>2.8377448600000002E-3</v>
      </c>
      <c r="Q87" s="28">
        <v>2.8028976800000003E-3</v>
      </c>
      <c r="R87" s="28">
        <v>1.3123972099099999</v>
      </c>
      <c r="S87" s="28">
        <v>2.8740345103799996</v>
      </c>
      <c r="T87" s="28">
        <v>2.7827661099999999E-3</v>
      </c>
      <c r="U87" s="28">
        <v>0.30269207321999997</v>
      </c>
      <c r="V87" s="28">
        <v>2.26852402999999E-3</v>
      </c>
      <c r="W87" s="28">
        <v>38.179940987179997</v>
      </c>
    </row>
    <row r="90" spans="1:23" collapsed="1">
      <c r="A90" s="16" t="s">
        <v>124</v>
      </c>
      <c r="B90" s="7"/>
      <c r="C90" s="7"/>
      <c r="D90" s="7"/>
      <c r="E90" s="7"/>
      <c r="F90" s="7"/>
      <c r="G90" s="7"/>
      <c r="H90" s="7"/>
      <c r="I90" s="7"/>
      <c r="J90" s="7"/>
      <c r="K90" s="7"/>
      <c r="L90" s="7"/>
      <c r="M90" s="7"/>
      <c r="N90" s="7"/>
      <c r="O90" s="7"/>
      <c r="P90" s="7"/>
      <c r="Q90" s="7"/>
      <c r="R90" s="7"/>
      <c r="S90" s="7"/>
      <c r="T90" s="7"/>
      <c r="U90" s="7"/>
      <c r="V90" s="7"/>
      <c r="W90" s="7"/>
    </row>
    <row r="91" spans="1:23">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c r="A92" s="27" t="s">
        <v>36</v>
      </c>
      <c r="B92" s="27" t="s">
        <v>66</v>
      </c>
      <c r="C92" s="23">
        <v>0</v>
      </c>
      <c r="D92" s="23">
        <v>0</v>
      </c>
      <c r="E92" s="23">
        <v>0</v>
      </c>
      <c r="F92" s="23">
        <v>0</v>
      </c>
      <c r="G92" s="23">
        <v>0</v>
      </c>
      <c r="H92" s="23">
        <v>0</v>
      </c>
      <c r="I92" s="23">
        <v>0</v>
      </c>
      <c r="J92" s="23">
        <v>0</v>
      </c>
      <c r="K92" s="23">
        <v>0</v>
      </c>
      <c r="L92" s="23">
        <v>0</v>
      </c>
      <c r="M92" s="23">
        <v>0</v>
      </c>
      <c r="N92" s="23">
        <v>0</v>
      </c>
      <c r="O92" s="23">
        <v>0</v>
      </c>
      <c r="P92" s="23">
        <v>0</v>
      </c>
      <c r="Q92" s="23">
        <v>0</v>
      </c>
      <c r="R92" s="23">
        <v>0</v>
      </c>
      <c r="S92" s="23">
        <v>0</v>
      </c>
      <c r="T92" s="23">
        <v>0</v>
      </c>
      <c r="U92" s="23">
        <v>0</v>
      </c>
      <c r="V92" s="23">
        <v>0</v>
      </c>
      <c r="W92" s="23">
        <v>0</v>
      </c>
    </row>
    <row r="93" spans="1:23">
      <c r="A93" s="27" t="s">
        <v>36</v>
      </c>
      <c r="B93" s="27" t="s">
        <v>68</v>
      </c>
      <c r="C93" s="23">
        <v>0</v>
      </c>
      <c r="D93" s="23">
        <v>0</v>
      </c>
      <c r="E93" s="23">
        <v>0</v>
      </c>
      <c r="F93" s="23">
        <v>0</v>
      </c>
      <c r="G93" s="23">
        <v>0</v>
      </c>
      <c r="H93" s="23">
        <v>0</v>
      </c>
      <c r="I93" s="23">
        <v>0</v>
      </c>
      <c r="J93" s="23">
        <v>0</v>
      </c>
      <c r="K93" s="23">
        <v>0</v>
      </c>
      <c r="L93" s="23">
        <v>0</v>
      </c>
      <c r="M93" s="23">
        <v>0</v>
      </c>
      <c r="N93" s="23">
        <v>0</v>
      </c>
      <c r="O93" s="23">
        <v>0</v>
      </c>
      <c r="P93" s="23">
        <v>0</v>
      </c>
      <c r="Q93" s="23">
        <v>0</v>
      </c>
      <c r="R93" s="23">
        <v>0</v>
      </c>
      <c r="S93" s="23">
        <v>0</v>
      </c>
      <c r="T93" s="23">
        <v>0</v>
      </c>
      <c r="U93" s="23">
        <v>0</v>
      </c>
      <c r="V93" s="23">
        <v>0</v>
      </c>
      <c r="W93" s="23">
        <v>0</v>
      </c>
    </row>
    <row r="94" spans="1:23">
      <c r="A94" s="27" t="s">
        <v>36</v>
      </c>
      <c r="B94" s="27" t="s">
        <v>72</v>
      </c>
      <c r="C94" s="23">
        <v>0</v>
      </c>
      <c r="D94" s="23">
        <v>0</v>
      </c>
      <c r="E94" s="23">
        <v>0</v>
      </c>
      <c r="F94" s="23">
        <v>0</v>
      </c>
      <c r="G94" s="23">
        <v>0</v>
      </c>
      <c r="H94" s="23">
        <v>0</v>
      </c>
      <c r="I94" s="23">
        <v>0</v>
      </c>
      <c r="J94" s="23">
        <v>0</v>
      </c>
      <c r="K94" s="23">
        <v>0</v>
      </c>
      <c r="L94" s="23">
        <v>0</v>
      </c>
      <c r="M94" s="23">
        <v>0</v>
      </c>
      <c r="N94" s="23">
        <v>0</v>
      </c>
      <c r="O94" s="23">
        <v>0</v>
      </c>
      <c r="P94" s="23">
        <v>0</v>
      </c>
      <c r="Q94" s="23">
        <v>0</v>
      </c>
      <c r="R94" s="23">
        <v>0</v>
      </c>
      <c r="S94" s="23">
        <v>0</v>
      </c>
      <c r="T94" s="23">
        <v>0</v>
      </c>
      <c r="U94" s="23">
        <v>0</v>
      </c>
      <c r="V94" s="23">
        <v>0</v>
      </c>
      <c r="W94" s="23">
        <v>0</v>
      </c>
    </row>
    <row r="95" spans="1:23">
      <c r="A95" s="7"/>
      <c r="B95" s="7"/>
      <c r="C95" s="7"/>
      <c r="D95" s="7"/>
      <c r="E95" s="7"/>
      <c r="F95" s="7"/>
      <c r="G95" s="7"/>
      <c r="H95" s="7"/>
      <c r="I95" s="7"/>
      <c r="J95" s="7"/>
      <c r="K95" s="7"/>
      <c r="L95" s="7"/>
      <c r="M95" s="7"/>
      <c r="N95" s="7"/>
      <c r="O95" s="7"/>
      <c r="P95" s="7"/>
      <c r="Q95" s="7"/>
      <c r="R95" s="7"/>
      <c r="S95" s="7"/>
      <c r="T95" s="7"/>
      <c r="U95" s="7"/>
      <c r="V95" s="7"/>
      <c r="W95" s="7"/>
    </row>
    <row r="96" spans="1:23">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3">
      <c r="A97" s="27" t="s">
        <v>119</v>
      </c>
      <c r="B97" s="27" t="s">
        <v>66</v>
      </c>
      <c r="C97" s="23">
        <v>0</v>
      </c>
      <c r="D97" s="23">
        <v>0</v>
      </c>
      <c r="E97" s="23">
        <v>0</v>
      </c>
      <c r="F97" s="23">
        <v>0</v>
      </c>
      <c r="G97" s="23">
        <v>0</v>
      </c>
      <c r="H97" s="23">
        <v>0</v>
      </c>
      <c r="I97" s="23">
        <v>0</v>
      </c>
      <c r="J97" s="23">
        <v>0</v>
      </c>
      <c r="K97" s="23">
        <v>0</v>
      </c>
      <c r="L97" s="23">
        <v>0</v>
      </c>
      <c r="M97" s="23">
        <v>0</v>
      </c>
      <c r="N97" s="23">
        <v>0</v>
      </c>
      <c r="O97" s="23">
        <v>0</v>
      </c>
      <c r="P97" s="23">
        <v>0</v>
      </c>
      <c r="Q97" s="23">
        <v>0</v>
      </c>
      <c r="R97" s="23">
        <v>0</v>
      </c>
      <c r="S97" s="23">
        <v>0</v>
      </c>
      <c r="T97" s="23">
        <v>0</v>
      </c>
      <c r="U97" s="23">
        <v>0</v>
      </c>
      <c r="V97" s="23">
        <v>0</v>
      </c>
      <c r="W97" s="23">
        <v>0</v>
      </c>
    </row>
    <row r="98" spans="1:23">
      <c r="A98" s="27" t="s">
        <v>119</v>
      </c>
      <c r="B98" s="27" t="s">
        <v>68</v>
      </c>
      <c r="C98" s="23">
        <v>0</v>
      </c>
      <c r="D98" s="23">
        <v>0</v>
      </c>
      <c r="E98" s="23">
        <v>0</v>
      </c>
      <c r="F98" s="23">
        <v>0</v>
      </c>
      <c r="G98" s="23">
        <v>0</v>
      </c>
      <c r="H98" s="23">
        <v>0</v>
      </c>
      <c r="I98" s="23">
        <v>0</v>
      </c>
      <c r="J98" s="23">
        <v>0</v>
      </c>
      <c r="K98" s="23">
        <v>0</v>
      </c>
      <c r="L98" s="23">
        <v>0</v>
      </c>
      <c r="M98" s="23">
        <v>0</v>
      </c>
      <c r="N98" s="23">
        <v>0</v>
      </c>
      <c r="O98" s="23">
        <v>0</v>
      </c>
      <c r="P98" s="23">
        <v>0</v>
      </c>
      <c r="Q98" s="23">
        <v>0</v>
      </c>
      <c r="R98" s="23">
        <v>0</v>
      </c>
      <c r="S98" s="23">
        <v>0</v>
      </c>
      <c r="T98" s="23">
        <v>0</v>
      </c>
      <c r="U98" s="23">
        <v>0</v>
      </c>
      <c r="V98" s="23">
        <v>0</v>
      </c>
      <c r="W98" s="23">
        <v>0</v>
      </c>
    </row>
    <row r="99" spans="1:23">
      <c r="A99" s="27" t="s">
        <v>119</v>
      </c>
      <c r="B99" s="27" t="s">
        <v>72</v>
      </c>
      <c r="C99" s="23">
        <v>0</v>
      </c>
      <c r="D99" s="23">
        <v>0</v>
      </c>
      <c r="E99" s="23">
        <v>0</v>
      </c>
      <c r="F99" s="23">
        <v>0</v>
      </c>
      <c r="G99" s="23">
        <v>0</v>
      </c>
      <c r="H99" s="23">
        <v>0</v>
      </c>
      <c r="I99" s="23">
        <v>0</v>
      </c>
      <c r="J99" s="23">
        <v>0</v>
      </c>
      <c r="K99" s="23">
        <v>0</v>
      </c>
      <c r="L99" s="23">
        <v>0</v>
      </c>
      <c r="M99" s="23">
        <v>0</v>
      </c>
      <c r="N99" s="23">
        <v>0</v>
      </c>
      <c r="O99" s="23">
        <v>0</v>
      </c>
      <c r="P99" s="23">
        <v>0</v>
      </c>
      <c r="Q99" s="23">
        <v>0</v>
      </c>
      <c r="R99" s="23">
        <v>0</v>
      </c>
      <c r="S99" s="23">
        <v>0</v>
      </c>
      <c r="T99" s="23">
        <v>0</v>
      </c>
      <c r="U99" s="23">
        <v>0</v>
      </c>
      <c r="V99" s="23">
        <v>0</v>
      </c>
      <c r="W99" s="23">
        <v>0</v>
      </c>
    </row>
    <row r="100" spans="1:23">
      <c r="A100" s="7"/>
      <c r="B100" s="7"/>
      <c r="C100" s="7"/>
      <c r="D100" s="7"/>
      <c r="E100" s="7"/>
      <c r="F100" s="7"/>
      <c r="G100" s="7"/>
      <c r="H100" s="7"/>
      <c r="I100" s="7"/>
      <c r="J100" s="7"/>
      <c r="K100" s="7"/>
      <c r="L100" s="7"/>
      <c r="M100" s="7"/>
      <c r="N100" s="7"/>
      <c r="O100" s="7"/>
      <c r="P100" s="7"/>
      <c r="Q100" s="7"/>
      <c r="R100" s="7"/>
      <c r="S100" s="7"/>
      <c r="T100" s="7"/>
      <c r="U100" s="7"/>
      <c r="V100" s="7"/>
      <c r="W100" s="7"/>
    </row>
    <row r="101" spans="1:23">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3">
      <c r="A102" s="27" t="s">
        <v>120</v>
      </c>
      <c r="B102" s="27" t="s">
        <v>66</v>
      </c>
      <c r="C102" s="23">
        <v>0</v>
      </c>
      <c r="D102" s="23">
        <v>0</v>
      </c>
      <c r="E102" s="23">
        <v>0</v>
      </c>
      <c r="F102" s="23">
        <v>0</v>
      </c>
      <c r="G102" s="23">
        <v>0</v>
      </c>
      <c r="H102" s="23">
        <v>0</v>
      </c>
      <c r="I102" s="23">
        <v>0</v>
      </c>
      <c r="J102" s="23">
        <v>0</v>
      </c>
      <c r="K102" s="23">
        <v>0</v>
      </c>
      <c r="L102" s="23">
        <v>0</v>
      </c>
      <c r="M102" s="23">
        <v>0</v>
      </c>
      <c r="N102" s="23">
        <v>0</v>
      </c>
      <c r="O102" s="23">
        <v>0</v>
      </c>
      <c r="P102" s="23">
        <v>0</v>
      </c>
      <c r="Q102" s="23">
        <v>0</v>
      </c>
      <c r="R102" s="23">
        <v>0</v>
      </c>
      <c r="S102" s="23">
        <v>0</v>
      </c>
      <c r="T102" s="23">
        <v>0</v>
      </c>
      <c r="U102" s="23">
        <v>0</v>
      </c>
      <c r="V102" s="23">
        <v>0</v>
      </c>
      <c r="W102" s="23">
        <v>0</v>
      </c>
    </row>
    <row r="103" spans="1:23">
      <c r="A103" s="27" t="s">
        <v>120</v>
      </c>
      <c r="B103" s="27" t="s">
        <v>68</v>
      </c>
      <c r="C103" s="23">
        <v>0</v>
      </c>
      <c r="D103" s="23">
        <v>0</v>
      </c>
      <c r="E103" s="23">
        <v>0</v>
      </c>
      <c r="F103" s="23">
        <v>0</v>
      </c>
      <c r="G103" s="23">
        <v>0</v>
      </c>
      <c r="H103" s="23">
        <v>0</v>
      </c>
      <c r="I103" s="23">
        <v>0</v>
      </c>
      <c r="J103" s="23">
        <v>0</v>
      </c>
      <c r="K103" s="23">
        <v>0</v>
      </c>
      <c r="L103" s="23">
        <v>0</v>
      </c>
      <c r="M103" s="23">
        <v>0</v>
      </c>
      <c r="N103" s="23">
        <v>0</v>
      </c>
      <c r="O103" s="23">
        <v>0</v>
      </c>
      <c r="P103" s="23">
        <v>0</v>
      </c>
      <c r="Q103" s="23">
        <v>0</v>
      </c>
      <c r="R103" s="23">
        <v>0</v>
      </c>
      <c r="S103" s="23">
        <v>0</v>
      </c>
      <c r="T103" s="23">
        <v>0</v>
      </c>
      <c r="U103" s="23">
        <v>0</v>
      </c>
      <c r="V103" s="23">
        <v>0</v>
      </c>
      <c r="W103" s="23">
        <v>0</v>
      </c>
    </row>
    <row r="104" spans="1:23">
      <c r="A104" s="27" t="s">
        <v>120</v>
      </c>
      <c r="B104" s="27" t="s">
        <v>72</v>
      </c>
      <c r="C104" s="23">
        <v>0</v>
      </c>
      <c r="D104" s="23">
        <v>0</v>
      </c>
      <c r="E104" s="23">
        <v>0</v>
      </c>
      <c r="F104" s="23">
        <v>0</v>
      </c>
      <c r="G104" s="23">
        <v>0</v>
      </c>
      <c r="H104" s="23">
        <v>0</v>
      </c>
      <c r="I104" s="23">
        <v>0</v>
      </c>
      <c r="J104" s="23">
        <v>0</v>
      </c>
      <c r="K104" s="23">
        <v>0</v>
      </c>
      <c r="L104" s="23">
        <v>0</v>
      </c>
      <c r="M104" s="23">
        <v>0</v>
      </c>
      <c r="N104" s="23">
        <v>0</v>
      </c>
      <c r="O104" s="23">
        <v>0</v>
      </c>
      <c r="P104" s="23">
        <v>0</v>
      </c>
      <c r="Q104" s="23">
        <v>0</v>
      </c>
      <c r="R104" s="23">
        <v>0</v>
      </c>
      <c r="S104" s="23">
        <v>0</v>
      </c>
      <c r="T104" s="23">
        <v>0</v>
      </c>
      <c r="U104" s="23">
        <v>0</v>
      </c>
      <c r="V104" s="23">
        <v>0</v>
      </c>
      <c r="W104" s="23">
        <v>0</v>
      </c>
    </row>
    <row r="105" spans="1:23">
      <c r="A105" s="7"/>
      <c r="B105" s="7"/>
      <c r="C105" s="7"/>
      <c r="D105" s="7"/>
      <c r="E105" s="7"/>
      <c r="F105" s="7"/>
      <c r="G105" s="7"/>
      <c r="H105" s="7"/>
      <c r="I105" s="7"/>
      <c r="J105" s="7"/>
      <c r="K105" s="7"/>
      <c r="L105" s="7"/>
      <c r="M105" s="7"/>
      <c r="N105" s="7"/>
      <c r="O105" s="7"/>
      <c r="P105" s="7"/>
      <c r="Q105" s="7"/>
      <c r="R105" s="7"/>
      <c r="S105" s="7"/>
      <c r="T105" s="7"/>
      <c r="U105" s="7"/>
      <c r="V105" s="7"/>
      <c r="W105" s="7"/>
    </row>
    <row r="106" spans="1:23">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3">
      <c r="A107" s="27" t="s">
        <v>121</v>
      </c>
      <c r="B107" s="27" t="s">
        <v>66</v>
      </c>
      <c r="C107" s="23">
        <v>0</v>
      </c>
      <c r="D107" s="23">
        <v>0</v>
      </c>
      <c r="E107" s="23">
        <v>0</v>
      </c>
      <c r="F107" s="23">
        <v>0</v>
      </c>
      <c r="G107" s="23">
        <v>0</v>
      </c>
      <c r="H107" s="23">
        <v>0</v>
      </c>
      <c r="I107" s="23">
        <v>0</v>
      </c>
      <c r="J107" s="23">
        <v>0</v>
      </c>
      <c r="K107" s="23">
        <v>0</v>
      </c>
      <c r="L107" s="23">
        <v>0</v>
      </c>
      <c r="M107" s="23">
        <v>0</v>
      </c>
      <c r="N107" s="23">
        <v>0</v>
      </c>
      <c r="O107" s="23">
        <v>0</v>
      </c>
      <c r="P107" s="23">
        <v>0</v>
      </c>
      <c r="Q107" s="23">
        <v>0</v>
      </c>
      <c r="R107" s="23">
        <v>0</v>
      </c>
      <c r="S107" s="23">
        <v>0</v>
      </c>
      <c r="T107" s="23">
        <v>0</v>
      </c>
      <c r="U107" s="23">
        <v>0</v>
      </c>
      <c r="V107" s="23">
        <v>0</v>
      </c>
      <c r="W107" s="23">
        <v>0</v>
      </c>
    </row>
    <row r="108" spans="1:23">
      <c r="A108" s="27" t="s">
        <v>121</v>
      </c>
      <c r="B108" s="27" t="s">
        <v>68</v>
      </c>
      <c r="C108" s="23">
        <v>0</v>
      </c>
      <c r="D108" s="23">
        <v>0</v>
      </c>
      <c r="E108" s="23">
        <v>0</v>
      </c>
      <c r="F108" s="23">
        <v>0</v>
      </c>
      <c r="G108" s="23">
        <v>0</v>
      </c>
      <c r="H108" s="23">
        <v>0</v>
      </c>
      <c r="I108" s="23">
        <v>0</v>
      </c>
      <c r="J108" s="23">
        <v>0</v>
      </c>
      <c r="K108" s="23">
        <v>0</v>
      </c>
      <c r="L108" s="23">
        <v>0</v>
      </c>
      <c r="M108" s="23">
        <v>0</v>
      </c>
      <c r="N108" s="23">
        <v>0</v>
      </c>
      <c r="O108" s="23">
        <v>0</v>
      </c>
      <c r="P108" s="23">
        <v>0</v>
      </c>
      <c r="Q108" s="23">
        <v>0</v>
      </c>
      <c r="R108" s="23">
        <v>0</v>
      </c>
      <c r="S108" s="23">
        <v>0</v>
      </c>
      <c r="T108" s="23">
        <v>0</v>
      </c>
      <c r="U108" s="23">
        <v>0</v>
      </c>
      <c r="V108" s="23">
        <v>0</v>
      </c>
      <c r="W108" s="23">
        <v>0</v>
      </c>
    </row>
    <row r="109" spans="1:23">
      <c r="A109" s="27" t="s">
        <v>121</v>
      </c>
      <c r="B109" s="27" t="s">
        <v>72</v>
      </c>
      <c r="C109" s="23">
        <v>0</v>
      </c>
      <c r="D109" s="23">
        <v>0</v>
      </c>
      <c r="E109" s="23">
        <v>0</v>
      </c>
      <c r="F109" s="23">
        <v>0</v>
      </c>
      <c r="G109" s="23">
        <v>0</v>
      </c>
      <c r="H109" s="23">
        <v>0</v>
      </c>
      <c r="I109" s="23">
        <v>0</v>
      </c>
      <c r="J109" s="23">
        <v>0</v>
      </c>
      <c r="K109" s="23">
        <v>0</v>
      </c>
      <c r="L109" s="23">
        <v>0</v>
      </c>
      <c r="M109" s="23">
        <v>0</v>
      </c>
      <c r="N109" s="23">
        <v>0</v>
      </c>
      <c r="O109" s="23">
        <v>0</v>
      </c>
      <c r="P109" s="23">
        <v>0</v>
      </c>
      <c r="Q109" s="23">
        <v>0</v>
      </c>
      <c r="R109" s="23">
        <v>0</v>
      </c>
      <c r="S109" s="23">
        <v>0</v>
      </c>
      <c r="T109" s="23">
        <v>0</v>
      </c>
      <c r="U109" s="23">
        <v>0</v>
      </c>
      <c r="V109" s="23">
        <v>0</v>
      </c>
      <c r="W109" s="23">
        <v>0</v>
      </c>
    </row>
    <row r="110" spans="1:23">
      <c r="A110" s="7"/>
      <c r="B110" s="7"/>
      <c r="C110" s="7"/>
      <c r="D110" s="7"/>
      <c r="E110" s="7"/>
      <c r="F110" s="7"/>
      <c r="G110" s="7"/>
      <c r="H110" s="7"/>
      <c r="I110" s="7"/>
      <c r="J110" s="7"/>
      <c r="K110" s="7"/>
      <c r="L110" s="7"/>
      <c r="M110" s="7"/>
      <c r="N110" s="7"/>
      <c r="O110" s="7"/>
      <c r="P110" s="7"/>
      <c r="Q110" s="7"/>
      <c r="R110" s="7"/>
      <c r="S110" s="7"/>
      <c r="T110" s="7"/>
      <c r="U110" s="7"/>
      <c r="V110" s="7"/>
      <c r="W110" s="7"/>
    </row>
    <row r="111" spans="1:23">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3">
      <c r="A112" s="27" t="s">
        <v>122</v>
      </c>
      <c r="B112" s="27" t="s">
        <v>66</v>
      </c>
      <c r="C112" s="23">
        <v>0</v>
      </c>
      <c r="D112" s="23">
        <v>0</v>
      </c>
      <c r="E112" s="23">
        <v>0</v>
      </c>
      <c r="F112" s="23">
        <v>0</v>
      </c>
      <c r="G112" s="23">
        <v>0</v>
      </c>
      <c r="H112" s="23">
        <v>0</v>
      </c>
      <c r="I112" s="23">
        <v>0</v>
      </c>
      <c r="J112" s="23">
        <v>0</v>
      </c>
      <c r="K112" s="23">
        <v>0</v>
      </c>
      <c r="L112" s="23">
        <v>0</v>
      </c>
      <c r="M112" s="23">
        <v>0</v>
      </c>
      <c r="N112" s="23">
        <v>0</v>
      </c>
      <c r="O112" s="23">
        <v>0</v>
      </c>
      <c r="P112" s="23">
        <v>0</v>
      </c>
      <c r="Q112" s="23">
        <v>0</v>
      </c>
      <c r="R112" s="23">
        <v>0</v>
      </c>
      <c r="S112" s="23">
        <v>0</v>
      </c>
      <c r="T112" s="23">
        <v>0</v>
      </c>
      <c r="U112" s="23">
        <v>0</v>
      </c>
      <c r="V112" s="23">
        <v>0</v>
      </c>
      <c r="W112" s="23">
        <v>0</v>
      </c>
    </row>
    <row r="113" spans="1:23">
      <c r="A113" s="27" t="s">
        <v>122</v>
      </c>
      <c r="B113" s="27" t="s">
        <v>68</v>
      </c>
      <c r="C113" s="23">
        <v>0</v>
      </c>
      <c r="D113" s="23">
        <v>0</v>
      </c>
      <c r="E113" s="23">
        <v>0</v>
      </c>
      <c r="F113" s="23">
        <v>0</v>
      </c>
      <c r="G113" s="23">
        <v>0</v>
      </c>
      <c r="H113" s="23">
        <v>0</v>
      </c>
      <c r="I113" s="23">
        <v>0</v>
      </c>
      <c r="J113" s="23">
        <v>0</v>
      </c>
      <c r="K113" s="23">
        <v>0</v>
      </c>
      <c r="L113" s="23">
        <v>0</v>
      </c>
      <c r="M113" s="23">
        <v>0</v>
      </c>
      <c r="N113" s="23">
        <v>0</v>
      </c>
      <c r="O113" s="23">
        <v>0</v>
      </c>
      <c r="P113" s="23">
        <v>0</v>
      </c>
      <c r="Q113" s="23">
        <v>0</v>
      </c>
      <c r="R113" s="23">
        <v>0</v>
      </c>
      <c r="S113" s="23">
        <v>0</v>
      </c>
      <c r="T113" s="23">
        <v>0</v>
      </c>
      <c r="U113" s="23">
        <v>0</v>
      </c>
      <c r="V113" s="23">
        <v>0</v>
      </c>
      <c r="W113" s="23">
        <v>0</v>
      </c>
    </row>
    <row r="114" spans="1:23">
      <c r="A114" s="27" t="s">
        <v>122</v>
      </c>
      <c r="B114" s="27" t="s">
        <v>72</v>
      </c>
      <c r="C114" s="23">
        <v>0</v>
      </c>
      <c r="D114" s="23">
        <v>0</v>
      </c>
      <c r="E114" s="23">
        <v>0</v>
      </c>
      <c r="F114" s="23">
        <v>0</v>
      </c>
      <c r="G114" s="23">
        <v>0</v>
      </c>
      <c r="H114" s="23">
        <v>0</v>
      </c>
      <c r="I114" s="23">
        <v>0</v>
      </c>
      <c r="J114" s="23">
        <v>0</v>
      </c>
      <c r="K114" s="23">
        <v>0</v>
      </c>
      <c r="L114" s="23">
        <v>0</v>
      </c>
      <c r="M114" s="23">
        <v>0</v>
      </c>
      <c r="N114" s="23">
        <v>0</v>
      </c>
      <c r="O114" s="23">
        <v>0</v>
      </c>
      <c r="P114" s="23">
        <v>0</v>
      </c>
      <c r="Q114" s="23">
        <v>0</v>
      </c>
      <c r="R114" s="23">
        <v>0</v>
      </c>
      <c r="S114" s="23">
        <v>0</v>
      </c>
      <c r="T114" s="23">
        <v>0</v>
      </c>
      <c r="U114" s="23">
        <v>0</v>
      </c>
      <c r="V114" s="23">
        <v>0</v>
      </c>
      <c r="W114" s="23">
        <v>0</v>
      </c>
    </row>
    <row r="115" spans="1:23">
      <c r="A115" s="7"/>
      <c r="B115" s="7"/>
      <c r="C115" s="7"/>
      <c r="D115" s="7"/>
      <c r="E115" s="7"/>
      <c r="F115" s="7"/>
      <c r="G115" s="7"/>
      <c r="H115" s="7"/>
      <c r="I115" s="7"/>
      <c r="J115" s="7"/>
      <c r="K115" s="7"/>
      <c r="L115" s="7"/>
      <c r="M115" s="7"/>
      <c r="N115" s="7"/>
      <c r="O115" s="7"/>
      <c r="P115" s="7"/>
      <c r="Q115" s="7"/>
      <c r="R115" s="7"/>
      <c r="S115" s="7"/>
      <c r="T115" s="7"/>
      <c r="U115" s="7"/>
      <c r="V115" s="7"/>
      <c r="W115" s="7"/>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0</v>
      </c>
      <c r="D117" s="23">
        <v>0</v>
      </c>
      <c r="E117" s="23">
        <v>0</v>
      </c>
      <c r="F117" s="23">
        <v>0</v>
      </c>
      <c r="G117" s="23">
        <v>0</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row>
    <row r="118" spans="1:23">
      <c r="A118" s="27" t="s">
        <v>123</v>
      </c>
      <c r="B118" s="27" t="s">
        <v>68</v>
      </c>
      <c r="C118" s="23">
        <v>0</v>
      </c>
      <c r="D118" s="23">
        <v>0</v>
      </c>
      <c r="E118" s="23">
        <v>0</v>
      </c>
      <c r="F118" s="23">
        <v>0</v>
      </c>
      <c r="G118" s="23">
        <v>0</v>
      </c>
      <c r="H118" s="23">
        <v>0</v>
      </c>
      <c r="I118" s="23">
        <v>0</v>
      </c>
      <c r="J118" s="23">
        <v>0</v>
      </c>
      <c r="K118" s="23">
        <v>0</v>
      </c>
      <c r="L118" s="23">
        <v>0</v>
      </c>
      <c r="M118" s="23">
        <v>0</v>
      </c>
      <c r="N118" s="23">
        <v>0</v>
      </c>
      <c r="O118" s="23">
        <v>0</v>
      </c>
      <c r="P118" s="23">
        <v>0</v>
      </c>
      <c r="Q118" s="23">
        <v>0</v>
      </c>
      <c r="R118" s="23">
        <v>0</v>
      </c>
      <c r="S118" s="23">
        <v>0</v>
      </c>
      <c r="T118" s="23">
        <v>0</v>
      </c>
      <c r="U118" s="23">
        <v>0</v>
      </c>
      <c r="V118" s="23">
        <v>0</v>
      </c>
      <c r="W118" s="23">
        <v>0</v>
      </c>
    </row>
    <row r="119" spans="1:23">
      <c r="A119" s="27" t="s">
        <v>123</v>
      </c>
      <c r="B119" s="27" t="s">
        <v>72</v>
      </c>
      <c r="C119" s="23">
        <v>0</v>
      </c>
      <c r="D119" s="23">
        <v>0</v>
      </c>
      <c r="E119" s="23">
        <v>0</v>
      </c>
      <c r="F119" s="23">
        <v>0</v>
      </c>
      <c r="G119" s="23">
        <v>0</v>
      </c>
      <c r="H119" s="23">
        <v>0</v>
      </c>
      <c r="I119" s="23">
        <v>0</v>
      </c>
      <c r="J119" s="23">
        <v>0</v>
      </c>
      <c r="K119" s="23">
        <v>0</v>
      </c>
      <c r="L119" s="23">
        <v>0</v>
      </c>
      <c r="M119" s="23">
        <v>0</v>
      </c>
      <c r="N119" s="23">
        <v>0</v>
      </c>
      <c r="O119" s="23">
        <v>0</v>
      </c>
      <c r="P119" s="23">
        <v>0</v>
      </c>
      <c r="Q119" s="23">
        <v>0</v>
      </c>
      <c r="R119" s="23">
        <v>0</v>
      </c>
      <c r="S119" s="23">
        <v>0</v>
      </c>
      <c r="T119" s="23">
        <v>0</v>
      </c>
      <c r="U119" s="23">
        <v>0</v>
      </c>
      <c r="V119" s="23">
        <v>0</v>
      </c>
      <c r="W119" s="23">
        <v>0</v>
      </c>
    </row>
    <row r="121" spans="1:23" collapsed="1"/>
    <row r="122" spans="1:23">
      <c r="A122" s="7" t="s">
        <v>93</v>
      </c>
    </row>
  </sheetData>
  <sheetProtection algorithmName="SHA-512" hashValue="//23XT2hlT2rU/WxCLEBscZ2lLPdhXrxbwHCXmoHVXVzdN/+7NVRp68JKdraUJJSD8rEJ7PQ3dSw+b2cejyMJg==" saltValue="mvY2OpTkHCsCH6a9fVXKOQ=="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57E188"/>
  </sheetPr>
  <dimension ref="A1:W90"/>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134</v>
      </c>
      <c r="B1" s="17"/>
      <c r="C1" s="17"/>
      <c r="D1" s="17"/>
      <c r="E1" s="17"/>
      <c r="F1" s="17"/>
      <c r="G1" s="17"/>
      <c r="H1" s="17"/>
      <c r="I1" s="17"/>
      <c r="J1" s="17"/>
      <c r="K1" s="17"/>
      <c r="L1" s="17"/>
      <c r="M1" s="17"/>
      <c r="N1" s="17"/>
      <c r="O1" s="17"/>
      <c r="P1" s="17"/>
      <c r="Q1" s="17"/>
      <c r="R1" s="17"/>
      <c r="S1" s="17"/>
      <c r="T1" s="17"/>
      <c r="U1" s="17"/>
      <c r="V1" s="17"/>
      <c r="W1" s="17"/>
    </row>
    <row r="2" spans="1:23">
      <c r="A2" s="26" t="s">
        <v>135</v>
      </c>
      <c r="B2" s="16" t="s">
        <v>136</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0</v>
      </c>
      <c r="D6" s="23">
        <v>0</v>
      </c>
      <c r="E6" s="23">
        <v>0</v>
      </c>
      <c r="F6" s="23">
        <v>0</v>
      </c>
      <c r="G6" s="23">
        <v>0</v>
      </c>
      <c r="H6" s="23">
        <v>0</v>
      </c>
      <c r="I6" s="23">
        <v>0</v>
      </c>
      <c r="J6" s="23">
        <v>0</v>
      </c>
      <c r="K6" s="23">
        <v>0</v>
      </c>
      <c r="L6" s="23">
        <v>0</v>
      </c>
      <c r="M6" s="23">
        <v>0</v>
      </c>
      <c r="N6" s="23">
        <v>0</v>
      </c>
      <c r="O6" s="23">
        <v>0</v>
      </c>
      <c r="P6" s="23">
        <v>0</v>
      </c>
      <c r="Q6" s="23">
        <v>0</v>
      </c>
      <c r="R6" s="23">
        <v>0</v>
      </c>
      <c r="S6" s="23">
        <v>0</v>
      </c>
      <c r="T6" s="23">
        <v>0</v>
      </c>
      <c r="U6" s="23">
        <v>0</v>
      </c>
      <c r="V6" s="23">
        <v>0</v>
      </c>
      <c r="W6" s="23">
        <v>0</v>
      </c>
    </row>
    <row r="7" spans="1:23">
      <c r="A7" s="27" t="s">
        <v>36</v>
      </c>
      <c r="B7" s="27" t="s">
        <v>67</v>
      </c>
      <c r="C7" s="23">
        <v>0</v>
      </c>
      <c r="D7" s="23">
        <v>0</v>
      </c>
      <c r="E7" s="23">
        <v>0</v>
      </c>
      <c r="F7" s="23">
        <v>0</v>
      </c>
      <c r="G7" s="23">
        <v>0</v>
      </c>
      <c r="H7" s="23">
        <v>0</v>
      </c>
      <c r="I7" s="23">
        <v>0</v>
      </c>
      <c r="J7" s="23">
        <v>0</v>
      </c>
      <c r="K7" s="23">
        <v>0</v>
      </c>
      <c r="L7" s="23">
        <v>0</v>
      </c>
      <c r="M7" s="23">
        <v>0</v>
      </c>
      <c r="N7" s="23">
        <v>0</v>
      </c>
      <c r="O7" s="23">
        <v>0</v>
      </c>
      <c r="P7" s="23">
        <v>0</v>
      </c>
      <c r="Q7" s="23">
        <v>0</v>
      </c>
      <c r="R7" s="23">
        <v>0</v>
      </c>
      <c r="S7" s="23">
        <v>0</v>
      </c>
      <c r="T7" s="23">
        <v>0</v>
      </c>
      <c r="U7" s="23">
        <v>0</v>
      </c>
      <c r="V7" s="23">
        <v>0</v>
      </c>
      <c r="W7" s="23">
        <v>0</v>
      </c>
    </row>
    <row r="8" spans="1:23">
      <c r="A8" s="27" t="s">
        <v>36</v>
      </c>
      <c r="B8" s="27" t="s">
        <v>18</v>
      </c>
      <c r="C8" s="23">
        <v>4.0578271853800845E-3</v>
      </c>
      <c r="D8" s="23">
        <v>3.8317537148345069E-3</v>
      </c>
      <c r="E8" s="23">
        <v>3.9723569338548431E-3</v>
      </c>
      <c r="F8" s="23">
        <v>9.9436715871170818E-3</v>
      </c>
      <c r="G8" s="23">
        <v>9.3896804379216912E-3</v>
      </c>
      <c r="H8" s="23">
        <v>8.8665537627485944E-3</v>
      </c>
      <c r="I8" s="23">
        <v>8.3948513120762312E-3</v>
      </c>
      <c r="J8" s="23">
        <v>23107.017089356523</v>
      </c>
      <c r="K8" s="23">
        <v>21819.684273521398</v>
      </c>
      <c r="L8" s="23">
        <v>20604.045622472226</v>
      </c>
      <c r="M8" s="23">
        <v>19507.906312312913</v>
      </c>
      <c r="N8" s="23">
        <v>18369.295641949229</v>
      </c>
      <c r="O8" s="23">
        <v>17345.888305331548</v>
      </c>
      <c r="P8" s="23">
        <v>16379.497950072182</v>
      </c>
      <c r="Q8" s="23">
        <v>15508.105366851109</v>
      </c>
      <c r="R8" s="23">
        <v>14602.945419835931</v>
      </c>
      <c r="S8" s="23">
        <v>13789.378043975532</v>
      </c>
      <c r="T8" s="23">
        <v>13021.13129303001</v>
      </c>
      <c r="U8" s="23">
        <v>12328.404517580262</v>
      </c>
      <c r="V8" s="23">
        <v>11608.833722823574</v>
      </c>
      <c r="W8" s="23">
        <v>10962.078320132441</v>
      </c>
    </row>
    <row r="9" spans="1:23">
      <c r="A9" s="27" t="s">
        <v>36</v>
      </c>
      <c r="B9" s="27" t="s">
        <v>28</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row>
    <row r="10" spans="1:23">
      <c r="A10" s="27" t="s">
        <v>36</v>
      </c>
      <c r="B10" s="27" t="s">
        <v>62</v>
      </c>
      <c r="C10" s="23">
        <v>3.6485905266799602E-3</v>
      </c>
      <c r="D10" s="23">
        <v>3.5810390082074662E-3</v>
      </c>
      <c r="E10" s="23">
        <v>3.6593205812090078E-3</v>
      </c>
      <c r="F10" s="23">
        <v>3.6016825197089102E-3</v>
      </c>
      <c r="G10" s="23">
        <v>3.6023410984407549E-3</v>
      </c>
      <c r="H10" s="23">
        <v>3.4668993113820138E-3</v>
      </c>
      <c r="I10" s="23">
        <v>3.372749929842855E-3</v>
      </c>
      <c r="J10" s="23">
        <v>3.7984536223964211E-3</v>
      </c>
      <c r="K10" s="23">
        <v>3.8378924329158272E-3</v>
      </c>
      <c r="L10" s="23">
        <v>3.7375658616576558E-3</v>
      </c>
      <c r="M10" s="23">
        <v>3.6474353284576769E-3</v>
      </c>
      <c r="N10" s="23">
        <v>5.0136157358849631E-3</v>
      </c>
      <c r="O10" s="23">
        <v>4.7705080938490159E-3</v>
      </c>
      <c r="P10" s="23">
        <v>4.5410767493695757E-3</v>
      </c>
      <c r="Q10" s="23">
        <v>4.4085089282719743E-3</v>
      </c>
      <c r="R10" s="23">
        <v>8.0942889063047949E-3</v>
      </c>
      <c r="S10" s="23">
        <v>35591.683225008106</v>
      </c>
      <c r="T10" s="23">
        <v>33608.76601793075</v>
      </c>
      <c r="U10" s="23">
        <v>31820.773012256177</v>
      </c>
      <c r="V10" s="23">
        <v>29963.493029793728</v>
      </c>
      <c r="W10" s="23">
        <v>28657.078528455899</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107720.22792101389</v>
      </c>
      <c r="D12" s="23">
        <v>101718.83462753311</v>
      </c>
      <c r="E12" s="23">
        <v>115501.89560209641</v>
      </c>
      <c r="F12" s="23">
        <v>470682.85710286326</v>
      </c>
      <c r="G12" s="23">
        <v>852150.91826252698</v>
      </c>
      <c r="H12" s="23">
        <v>1163136.6308688631</v>
      </c>
      <c r="I12" s="23">
        <v>1169108.9711175107</v>
      </c>
      <c r="J12" s="23">
        <v>1309168.8867641357</v>
      </c>
      <c r="K12" s="23">
        <v>1392631.4068172353</v>
      </c>
      <c r="L12" s="23">
        <v>1469290.39963427</v>
      </c>
      <c r="M12" s="23">
        <v>1506645.6183190234</v>
      </c>
      <c r="N12" s="23">
        <v>1597550.5597674637</v>
      </c>
      <c r="O12" s="23">
        <v>1602346.0985557379</v>
      </c>
      <c r="P12" s="23">
        <v>1543025.3357615112</v>
      </c>
      <c r="Q12" s="23">
        <v>1525093.8666359452</v>
      </c>
      <c r="R12" s="23">
        <v>1488822.2551073849</v>
      </c>
      <c r="S12" s="23">
        <v>1576175.485310659</v>
      </c>
      <c r="T12" s="23">
        <v>1497371.4407040146</v>
      </c>
      <c r="U12" s="23">
        <v>1463907.7885387139</v>
      </c>
      <c r="V12" s="23">
        <v>1406507.8779063302</v>
      </c>
      <c r="W12" s="23">
        <v>1418069.1268258388</v>
      </c>
    </row>
    <row r="13" spans="1:23">
      <c r="A13" s="27" t="s">
        <v>36</v>
      </c>
      <c r="B13" s="27" t="s">
        <v>64</v>
      </c>
      <c r="C13" s="23">
        <v>1.4054135040024115E-2</v>
      </c>
      <c r="D13" s="23">
        <v>1.51005348701523E-2</v>
      </c>
      <c r="E13" s="23">
        <v>1.8713183681389009E-2</v>
      </c>
      <c r="F13" s="23">
        <v>2.6467898141116861E-2</v>
      </c>
      <c r="G13" s="23">
        <v>3.0685129345531366E-2</v>
      </c>
      <c r="H13" s="23">
        <v>256750.48199232953</v>
      </c>
      <c r="I13" s="23">
        <v>350699.45358975977</v>
      </c>
      <c r="J13" s="23">
        <v>383018.68537017878</v>
      </c>
      <c r="K13" s="23">
        <v>361679.58951467474</v>
      </c>
      <c r="L13" s="23">
        <v>347579.1115592756</v>
      </c>
      <c r="M13" s="23">
        <v>361134.36400857271</v>
      </c>
      <c r="N13" s="23">
        <v>414715.84353795997</v>
      </c>
      <c r="O13" s="23">
        <v>432920.94495795987</v>
      </c>
      <c r="P13" s="23">
        <v>408801.64761112421</v>
      </c>
      <c r="Q13" s="23">
        <v>428433.2182752614</v>
      </c>
      <c r="R13" s="23">
        <v>403426.89899943175</v>
      </c>
      <c r="S13" s="23">
        <v>439083.63474990067</v>
      </c>
      <c r="T13" s="23">
        <v>427999.84135647002</v>
      </c>
      <c r="U13" s="23">
        <v>412751.5879450441</v>
      </c>
      <c r="V13" s="23">
        <v>448763.92541102815</v>
      </c>
      <c r="W13" s="23">
        <v>461995.10846115602</v>
      </c>
    </row>
    <row r="14" spans="1:23">
      <c r="A14" s="27" t="s">
        <v>36</v>
      </c>
      <c r="B14" s="27" t="s">
        <v>32</v>
      </c>
      <c r="C14" s="23">
        <v>1.3109439384156788E-2</v>
      </c>
      <c r="D14" s="23">
        <v>1.4382189805746039E-2</v>
      </c>
      <c r="E14" s="23">
        <v>1.5099643291471411E-2</v>
      </c>
      <c r="F14" s="23">
        <v>1.5020161608215489E-2</v>
      </c>
      <c r="G14" s="23">
        <v>1.5478210750431771E-2</v>
      </c>
      <c r="H14" s="23">
        <v>106038.15351064882</v>
      </c>
      <c r="I14" s="23">
        <v>120337.10220152143</v>
      </c>
      <c r="J14" s="23">
        <v>203955.12463853214</v>
      </c>
      <c r="K14" s="23">
        <v>192592.18561818352</v>
      </c>
      <c r="L14" s="23">
        <v>181862.30930419639</v>
      </c>
      <c r="M14" s="23">
        <v>172187.19031730475</v>
      </c>
      <c r="N14" s="23">
        <v>162137.15609586373</v>
      </c>
      <c r="O14" s="23">
        <v>153104.01809145103</v>
      </c>
      <c r="P14" s="23">
        <v>144574.14311732</v>
      </c>
      <c r="Q14" s="23">
        <v>136882.76877684944</v>
      </c>
      <c r="R14" s="23">
        <v>69148.853847206512</v>
      </c>
      <c r="S14" s="23">
        <v>54091.386852246898</v>
      </c>
      <c r="T14" s="23">
        <v>7.4101597143109196E-4</v>
      </c>
      <c r="U14" s="23">
        <v>2.7231521322740081E-3</v>
      </c>
      <c r="V14" s="23">
        <v>2.6195442278586266E-3</v>
      </c>
      <c r="W14" s="23">
        <v>14945.09830263911</v>
      </c>
    </row>
    <row r="15" spans="1:23">
      <c r="A15" s="27" t="s">
        <v>36</v>
      </c>
      <c r="B15" s="27" t="s">
        <v>69</v>
      </c>
      <c r="C15" s="23">
        <v>0</v>
      </c>
      <c r="D15" s="23">
        <v>0</v>
      </c>
      <c r="E15" s="23">
        <v>2.4269667107285519E-2</v>
      </c>
      <c r="F15" s="23">
        <v>43379.361322798577</v>
      </c>
      <c r="G15" s="23">
        <v>40987.407764629446</v>
      </c>
      <c r="H15" s="23">
        <v>177538.83478877609</v>
      </c>
      <c r="I15" s="23">
        <v>311189.09810941672</v>
      </c>
      <c r="J15" s="23">
        <v>293025.97528240643</v>
      </c>
      <c r="K15" s="23">
        <v>276700.64702817955</v>
      </c>
      <c r="L15" s="23">
        <v>261284.84289939996</v>
      </c>
      <c r="M15" s="23">
        <v>284249.61938167125</v>
      </c>
      <c r="N15" s="23">
        <v>408733.69718838652</v>
      </c>
      <c r="O15" s="23">
        <v>385961.94277848367</v>
      </c>
      <c r="P15" s="23">
        <v>364458.86976830097</v>
      </c>
      <c r="Q15" s="23">
        <v>345069.58557325747</v>
      </c>
      <c r="R15" s="23">
        <v>390706.04024411109</v>
      </c>
      <c r="S15" s="23">
        <v>389317.26269589801</v>
      </c>
      <c r="T15" s="23">
        <v>367627.25459124456</v>
      </c>
      <c r="U15" s="23">
        <v>424946.57653838652</v>
      </c>
      <c r="V15" s="23">
        <v>400143.76090128103</v>
      </c>
      <c r="W15" s="23">
        <v>441970.97862968978</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107720.24968156665</v>
      </c>
      <c r="D17" s="28">
        <v>101718.85714086071</v>
      </c>
      <c r="E17" s="28">
        <v>115501.92194695761</v>
      </c>
      <c r="F17" s="28">
        <v>470682.89711611555</v>
      </c>
      <c r="G17" s="28">
        <v>852150.96193967783</v>
      </c>
      <c r="H17" s="28">
        <v>1419887.1251946457</v>
      </c>
      <c r="I17" s="28">
        <v>1519808.4364748716</v>
      </c>
      <c r="J17" s="28">
        <v>1715294.5930221244</v>
      </c>
      <c r="K17" s="28">
        <v>1776130.6844433239</v>
      </c>
      <c r="L17" s="28">
        <v>1837473.5605535835</v>
      </c>
      <c r="M17" s="28">
        <v>1887287.8922873442</v>
      </c>
      <c r="N17" s="28">
        <v>2030635.7039609887</v>
      </c>
      <c r="O17" s="28">
        <v>2052612.9365895374</v>
      </c>
      <c r="P17" s="28">
        <v>1968206.4858637843</v>
      </c>
      <c r="Q17" s="28">
        <v>1969035.1946865665</v>
      </c>
      <c r="R17" s="28">
        <v>1906852.1076209415</v>
      </c>
      <c r="S17" s="28">
        <v>2064640.1813295432</v>
      </c>
      <c r="T17" s="28">
        <v>1972001.1793714454</v>
      </c>
      <c r="U17" s="28">
        <v>1920808.5540135945</v>
      </c>
      <c r="V17" s="28">
        <v>1896844.1300699755</v>
      </c>
      <c r="W17" s="28">
        <v>1919683.3921355831</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0</v>
      </c>
      <c r="D20" s="23">
        <v>0</v>
      </c>
      <c r="E20" s="23">
        <v>0</v>
      </c>
      <c r="F20" s="23">
        <v>0</v>
      </c>
      <c r="G20" s="23">
        <v>0</v>
      </c>
      <c r="H20" s="23">
        <v>0</v>
      </c>
      <c r="I20" s="23">
        <v>0</v>
      </c>
      <c r="J20" s="23">
        <v>0</v>
      </c>
      <c r="K20" s="23">
        <v>0</v>
      </c>
      <c r="L20" s="23">
        <v>0</v>
      </c>
      <c r="M20" s="23">
        <v>0</v>
      </c>
      <c r="N20" s="23">
        <v>0</v>
      </c>
      <c r="O20" s="23">
        <v>0</v>
      </c>
      <c r="P20" s="23">
        <v>0</v>
      </c>
      <c r="Q20" s="23">
        <v>0</v>
      </c>
      <c r="R20" s="23">
        <v>0</v>
      </c>
      <c r="S20" s="23">
        <v>0</v>
      </c>
      <c r="T20" s="23">
        <v>0</v>
      </c>
      <c r="U20" s="23">
        <v>0</v>
      </c>
      <c r="V20" s="23">
        <v>0</v>
      </c>
      <c r="W20" s="23">
        <v>0</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8.0441063684790403E-4</v>
      </c>
      <c r="D22" s="23">
        <v>7.5959455767351408E-4</v>
      </c>
      <c r="E22" s="23">
        <v>7.8500300938241395E-4</v>
      </c>
      <c r="F22" s="23">
        <v>8.9318858011729497E-4</v>
      </c>
      <c r="G22" s="23">
        <v>8.43426420977962E-4</v>
      </c>
      <c r="H22" s="23">
        <v>7.9643665787831398E-4</v>
      </c>
      <c r="I22" s="23">
        <v>7.5406606684836101E-4</v>
      </c>
      <c r="J22" s="23">
        <v>7.2850468639866094E-4</v>
      </c>
      <c r="K22" s="23">
        <v>7.7240568190242297E-4</v>
      </c>
      <c r="L22" s="23">
        <v>7.2937269276825199E-4</v>
      </c>
      <c r="M22" s="23">
        <v>6.9056991822491693E-4</v>
      </c>
      <c r="N22" s="23">
        <v>8.8859574078045504E-4</v>
      </c>
      <c r="O22" s="23">
        <v>8.3908946220998405E-4</v>
      </c>
      <c r="P22" s="23">
        <v>7.9234132382117193E-4</v>
      </c>
      <c r="Q22" s="23">
        <v>7.5018860539006202E-4</v>
      </c>
      <c r="R22" s="23">
        <v>7.2406744065390508E-4</v>
      </c>
      <c r="S22" s="23">
        <v>1.1183398388702399E-3</v>
      </c>
      <c r="T22" s="23">
        <v>1.05603384182491E-3</v>
      </c>
      <c r="U22" s="23">
        <v>9.9985262818646213E-4</v>
      </c>
      <c r="V22" s="23">
        <v>9.41494326487508E-4</v>
      </c>
      <c r="W22" s="23">
        <v>9.6554944503797902E-4</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6.6445254421370606E-4</v>
      </c>
      <c r="D24" s="23">
        <v>6.6275725817998296E-4</v>
      </c>
      <c r="E24" s="23">
        <v>6.6678927714027599E-4</v>
      </c>
      <c r="F24" s="23">
        <v>6.8707454425697995E-4</v>
      </c>
      <c r="G24" s="23">
        <v>6.7033834594681192E-4</v>
      </c>
      <c r="H24" s="23">
        <v>6.6478937615254796E-4</v>
      </c>
      <c r="I24" s="23">
        <v>6.6543248400677301E-4</v>
      </c>
      <c r="J24" s="23">
        <v>6.6455802291904198E-4</v>
      </c>
      <c r="K24" s="23">
        <v>7.7120192253874495E-4</v>
      </c>
      <c r="L24" s="23">
        <v>7.2823599837422805E-4</v>
      </c>
      <c r="M24" s="23">
        <v>6.89493696202198E-4</v>
      </c>
      <c r="N24" s="23">
        <v>1.1886480756295398E-3</v>
      </c>
      <c r="O24" s="23">
        <v>1.1224250002154199E-3</v>
      </c>
      <c r="P24" s="23">
        <v>1.05989140683321E-3</v>
      </c>
      <c r="Q24" s="23">
        <v>1.0035049699573301E-3</v>
      </c>
      <c r="R24" s="23">
        <v>1.8504726167282198E-3</v>
      </c>
      <c r="S24" s="23">
        <v>28769.124764583801</v>
      </c>
      <c r="T24" s="23">
        <v>27166.312327543299</v>
      </c>
      <c r="U24" s="23">
        <v>25721.059025807201</v>
      </c>
      <c r="V24" s="23">
        <v>24219.800459965099</v>
      </c>
      <c r="W24" s="23">
        <v>22870.444241535399</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1.8868708243061062E-2</v>
      </c>
      <c r="D26" s="23">
        <v>1.9985517968347345E-2</v>
      </c>
      <c r="E26" s="23">
        <v>2.5766485537473776E-2</v>
      </c>
      <c r="F26" s="23">
        <v>42335.639986034883</v>
      </c>
      <c r="G26" s="23">
        <v>366917.65019653324</v>
      </c>
      <c r="H26" s="23">
        <v>411758.1196905665</v>
      </c>
      <c r="I26" s="23">
        <v>389852.50463847828</v>
      </c>
      <c r="J26" s="23">
        <v>414964.82098434679</v>
      </c>
      <c r="K26" s="23">
        <v>391845.92332670407</v>
      </c>
      <c r="L26" s="23">
        <v>501233.58627673954</v>
      </c>
      <c r="M26" s="23">
        <v>482817.51117279247</v>
      </c>
      <c r="N26" s="23">
        <v>508479.70639205776</v>
      </c>
      <c r="O26" s="23">
        <v>480150.80857165746</v>
      </c>
      <c r="P26" s="23">
        <v>453400.19681156514</v>
      </c>
      <c r="Q26" s="23">
        <v>429279.21480767196</v>
      </c>
      <c r="R26" s="23">
        <v>404223.51639412885</v>
      </c>
      <c r="S26" s="23">
        <v>381703.03711523523</v>
      </c>
      <c r="T26" s="23">
        <v>360437.23992299283</v>
      </c>
      <c r="U26" s="23">
        <v>348258.33082390967</v>
      </c>
      <c r="V26" s="23">
        <v>350727.01139783324</v>
      </c>
      <c r="W26" s="23">
        <v>408280.18077972246</v>
      </c>
    </row>
    <row r="27" spans="1:23">
      <c r="A27" s="27" t="s">
        <v>119</v>
      </c>
      <c r="B27" s="27" t="s">
        <v>64</v>
      </c>
      <c r="C27" s="23">
        <v>3.2290252914920839E-3</v>
      </c>
      <c r="D27" s="23">
        <v>3.6662222248162158E-3</v>
      </c>
      <c r="E27" s="23">
        <v>4.7153921808236786E-3</v>
      </c>
      <c r="F27" s="23">
        <v>7.4595578007925064E-3</v>
      </c>
      <c r="G27" s="23">
        <v>1.2249450173355872E-2</v>
      </c>
      <c r="H27" s="23">
        <v>164055.43645285445</v>
      </c>
      <c r="I27" s="23">
        <v>168853.62133134122</v>
      </c>
      <c r="J27" s="23">
        <v>185649.45321776945</v>
      </c>
      <c r="K27" s="23">
        <v>175306.37695096279</v>
      </c>
      <c r="L27" s="23">
        <v>165539.54390419583</v>
      </c>
      <c r="M27" s="23">
        <v>156732.80674464398</v>
      </c>
      <c r="N27" s="23">
        <v>185313.52587776873</v>
      </c>
      <c r="O27" s="23">
        <v>202681.67551302671</v>
      </c>
      <c r="P27" s="23">
        <v>191389.68408800865</v>
      </c>
      <c r="Q27" s="23">
        <v>204320.07562215484</v>
      </c>
      <c r="R27" s="23">
        <v>192394.54554807904</v>
      </c>
      <c r="S27" s="23">
        <v>228073.23081394259</v>
      </c>
      <c r="T27" s="23">
        <v>228745.43211154215</v>
      </c>
      <c r="U27" s="23">
        <v>221544.71811396611</v>
      </c>
      <c r="V27" s="23">
        <v>227666.99360468812</v>
      </c>
      <c r="W27" s="23">
        <v>224167.66427474184</v>
      </c>
    </row>
    <row r="28" spans="1:23">
      <c r="A28" s="27" t="s">
        <v>119</v>
      </c>
      <c r="B28" s="27" t="s">
        <v>32</v>
      </c>
      <c r="C28" s="23">
        <v>2.3694353681513796E-3</v>
      </c>
      <c r="D28" s="23">
        <v>2.6776912233743202E-3</v>
      </c>
      <c r="E28" s="23">
        <v>2.7276834210189799E-3</v>
      </c>
      <c r="F28" s="23">
        <v>2.8376957397859498E-3</v>
      </c>
      <c r="G28" s="23">
        <v>2.8073718409398901E-3</v>
      </c>
      <c r="H28" s="23">
        <v>3.6134290892233502E-2</v>
      </c>
      <c r="I28" s="23">
        <v>17201.692415313399</v>
      </c>
      <c r="J28" s="23">
        <v>24673.682984339201</v>
      </c>
      <c r="K28" s="23">
        <v>23299.039637400299</v>
      </c>
      <c r="L28" s="23">
        <v>22000.9817087177</v>
      </c>
      <c r="M28" s="23">
        <v>20830.523700219001</v>
      </c>
      <c r="N28" s="23">
        <v>19614.710288927999</v>
      </c>
      <c r="O28" s="23">
        <v>18521.917061173499</v>
      </c>
      <c r="P28" s="23">
        <v>17490.006510159998</v>
      </c>
      <c r="Q28" s="23">
        <v>16559.534559729498</v>
      </c>
      <c r="R28" s="23">
        <v>15592.986941475299</v>
      </c>
      <c r="S28" s="23">
        <v>5058.1405696433594</v>
      </c>
      <c r="T28" s="23">
        <v>9.8719078122091903E-6</v>
      </c>
      <c r="U28" s="23">
        <v>2.0561174470676599E-5</v>
      </c>
      <c r="V28" s="23">
        <v>2.89962218941091E-5</v>
      </c>
      <c r="W28" s="23">
        <v>4.6829392779822896E-5</v>
      </c>
    </row>
    <row r="29" spans="1:23">
      <c r="A29" s="27" t="s">
        <v>119</v>
      </c>
      <c r="B29" s="27" t="s">
        <v>69</v>
      </c>
      <c r="C29" s="23">
        <v>0</v>
      </c>
      <c r="D29" s="23">
        <v>0</v>
      </c>
      <c r="E29" s="23">
        <v>5.9072833180438605E-3</v>
      </c>
      <c r="F29" s="23">
        <v>6.6380472741698199E-3</v>
      </c>
      <c r="G29" s="23">
        <v>6.3818011307319794E-3</v>
      </c>
      <c r="H29" s="23">
        <v>9.1312704147156788E-3</v>
      </c>
      <c r="I29" s="23">
        <v>1.0544355215317399E-2</v>
      </c>
      <c r="J29" s="23">
        <v>1.099909736406726E-2</v>
      </c>
      <c r="K29" s="23">
        <v>1.8621377975709001E-2</v>
      </c>
      <c r="L29" s="23">
        <v>1.7711725103784232E-2</v>
      </c>
      <c r="M29" s="23">
        <v>2.0445379345446279E-2</v>
      </c>
      <c r="N29" s="23">
        <v>73469.468567962496</v>
      </c>
      <c r="O29" s="23">
        <v>69376.268690416997</v>
      </c>
      <c r="P29" s="23">
        <v>65511.112999989069</v>
      </c>
      <c r="Q29" s="23">
        <v>62025.908618406494</v>
      </c>
      <c r="R29" s="23">
        <v>124182.7407987334</v>
      </c>
      <c r="S29" s="23">
        <v>137642.75483636238</v>
      </c>
      <c r="T29" s="23">
        <v>129974.27270684777</v>
      </c>
      <c r="U29" s="23">
        <v>159781.75063851295</v>
      </c>
      <c r="V29" s="23">
        <v>150455.78467119209</v>
      </c>
      <c r="W29" s="23">
        <v>163889.18761675293</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2.3566596715614757E-2</v>
      </c>
      <c r="D31" s="28">
        <v>2.5074092009017057E-2</v>
      </c>
      <c r="E31" s="28">
        <v>3.1933670004820149E-2</v>
      </c>
      <c r="F31" s="28">
        <v>42335.649025855811</v>
      </c>
      <c r="G31" s="28">
        <v>366917.66395974823</v>
      </c>
      <c r="H31" s="28">
        <v>575813.55760464701</v>
      </c>
      <c r="I31" s="28">
        <v>558706.12738931808</v>
      </c>
      <c r="J31" s="28">
        <v>600614.27559517894</v>
      </c>
      <c r="K31" s="28">
        <v>567152.30182127445</v>
      </c>
      <c r="L31" s="28">
        <v>666773.13163854415</v>
      </c>
      <c r="M31" s="28">
        <v>639550.31929750007</v>
      </c>
      <c r="N31" s="28">
        <v>693793.23434707033</v>
      </c>
      <c r="O31" s="28">
        <v>682832.48604619864</v>
      </c>
      <c r="P31" s="28">
        <v>644789.88275180652</v>
      </c>
      <c r="Q31" s="28">
        <v>633599.29218352039</v>
      </c>
      <c r="R31" s="28">
        <v>596618.06451674795</v>
      </c>
      <c r="S31" s="28">
        <v>638545.39381210145</v>
      </c>
      <c r="T31" s="28">
        <v>616348.98541811213</v>
      </c>
      <c r="U31" s="28">
        <v>595524.10896353563</v>
      </c>
      <c r="V31" s="28">
        <v>602613.80640398082</v>
      </c>
      <c r="W31" s="28">
        <v>655318.29026154918</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0</v>
      </c>
      <c r="D34" s="23">
        <v>0</v>
      </c>
      <c r="E34" s="23">
        <v>0</v>
      </c>
      <c r="F34" s="23">
        <v>0</v>
      </c>
      <c r="G34" s="23">
        <v>0</v>
      </c>
      <c r="H34" s="23">
        <v>0</v>
      </c>
      <c r="I34" s="23">
        <v>0</v>
      </c>
      <c r="J34" s="23">
        <v>0</v>
      </c>
      <c r="K34" s="23">
        <v>0</v>
      </c>
      <c r="L34" s="23">
        <v>0</v>
      </c>
      <c r="M34" s="23">
        <v>0</v>
      </c>
      <c r="N34" s="23">
        <v>0</v>
      </c>
      <c r="O34" s="23">
        <v>0</v>
      </c>
      <c r="P34" s="23">
        <v>0</v>
      </c>
      <c r="Q34" s="23">
        <v>0</v>
      </c>
      <c r="R34" s="23">
        <v>0</v>
      </c>
      <c r="S34" s="23">
        <v>0</v>
      </c>
      <c r="T34" s="23">
        <v>0</v>
      </c>
      <c r="U34" s="23">
        <v>0</v>
      </c>
      <c r="V34" s="23">
        <v>0</v>
      </c>
      <c r="W34" s="23">
        <v>0</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8.4359396019621996E-4</v>
      </c>
      <c r="D36" s="23">
        <v>7.9659486299465097E-4</v>
      </c>
      <c r="E36" s="23">
        <v>7.9889237438317696E-4</v>
      </c>
      <c r="F36" s="23">
        <v>9.57691603143741E-4</v>
      </c>
      <c r="G36" s="23">
        <v>9.0433579114289494E-4</v>
      </c>
      <c r="H36" s="23">
        <v>8.5395258813739106E-4</v>
      </c>
      <c r="I36" s="23">
        <v>8.0852213800300398E-4</v>
      </c>
      <c r="J36" s="23">
        <v>9.34951732110692E-4</v>
      </c>
      <c r="K36" s="23">
        <v>8.8286282511327197E-4</v>
      </c>
      <c r="L36" s="23">
        <v>8.3367594411248999E-4</v>
      </c>
      <c r="M36" s="23">
        <v>8.6702019775356995E-4</v>
      </c>
      <c r="N36" s="23">
        <v>9.3811958608784195E-4</v>
      </c>
      <c r="O36" s="23">
        <v>9.4464709417443004E-4</v>
      </c>
      <c r="P36" s="23">
        <v>8.9201803008066101E-4</v>
      </c>
      <c r="Q36" s="23">
        <v>8.4456249074803204E-4</v>
      </c>
      <c r="R36" s="23">
        <v>7.9526799348987902E-4</v>
      </c>
      <c r="S36" s="23">
        <v>1.1692271420484901E-3</v>
      </c>
      <c r="T36" s="23">
        <v>1.10408606388446E-3</v>
      </c>
      <c r="U36" s="23">
        <v>1.04534846232887E-3</v>
      </c>
      <c r="V36" s="23">
        <v>9.8433470967637204E-4</v>
      </c>
      <c r="W36" s="23">
        <v>1.04221893506414E-3</v>
      </c>
    </row>
    <row r="37" spans="1:23">
      <c r="A37" s="27" t="s">
        <v>120</v>
      </c>
      <c r="B37" s="27" t="s">
        <v>28</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row>
    <row r="38" spans="1:23">
      <c r="A38" s="27" t="s">
        <v>120</v>
      </c>
      <c r="B38" s="27" t="s">
        <v>62</v>
      </c>
      <c r="C38" s="23">
        <v>6.7066939990730002E-4</v>
      </c>
      <c r="D38" s="23">
        <v>6.6764467012155699E-4</v>
      </c>
      <c r="E38" s="23">
        <v>6.7041175339068999E-4</v>
      </c>
      <c r="F38" s="23">
        <v>6.8071191616820399E-4</v>
      </c>
      <c r="G38" s="23">
        <v>7.9218922719436402E-4</v>
      </c>
      <c r="H38" s="23">
        <v>7.48054038646684E-4</v>
      </c>
      <c r="I38" s="23">
        <v>7.0825741273014401E-4</v>
      </c>
      <c r="J38" s="23">
        <v>1.1550866098867E-3</v>
      </c>
      <c r="K38" s="23">
        <v>1.0907333423008701E-3</v>
      </c>
      <c r="L38" s="23">
        <v>1.02996538426112E-3</v>
      </c>
      <c r="M38" s="23">
        <v>9.7517101782928096E-4</v>
      </c>
      <c r="N38" s="23">
        <v>1.4748659250691E-3</v>
      </c>
      <c r="O38" s="23">
        <v>1.3926968126260898E-3</v>
      </c>
      <c r="P38" s="23">
        <v>1.3151055827722101E-3</v>
      </c>
      <c r="Q38" s="23">
        <v>1.24514170019894E-3</v>
      </c>
      <c r="R38" s="23">
        <v>1.5516613794744601E-3</v>
      </c>
      <c r="S38" s="23">
        <v>1.05909939494396E-2</v>
      </c>
      <c r="T38" s="23">
        <v>1.0000938570220001E-2</v>
      </c>
      <c r="U38" s="23">
        <v>9.4688866187147992E-3</v>
      </c>
      <c r="V38" s="23">
        <v>8.9162170287468909E-3</v>
      </c>
      <c r="W38" s="23">
        <v>8.4194683906854209E-3</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92749.45086792692</v>
      </c>
      <c r="D40" s="23">
        <v>87582.118073257501</v>
      </c>
      <c r="E40" s="23">
        <v>82922.73733554002</v>
      </c>
      <c r="F40" s="23">
        <v>339960.69143396913</v>
      </c>
      <c r="G40" s="23">
        <v>388202.85245521751</v>
      </c>
      <c r="H40" s="23">
        <v>501669.67225230241</v>
      </c>
      <c r="I40" s="23">
        <v>489130.35050959187</v>
      </c>
      <c r="J40" s="23">
        <v>517902.70459172828</v>
      </c>
      <c r="K40" s="23">
        <v>536851.49908959365</v>
      </c>
      <c r="L40" s="23">
        <v>506941.92545095546</v>
      </c>
      <c r="M40" s="23">
        <v>524956.37182213273</v>
      </c>
      <c r="N40" s="23">
        <v>583721.59594453615</v>
      </c>
      <c r="O40" s="23">
        <v>578905.71235018643</v>
      </c>
      <c r="P40" s="23">
        <v>569211.0959234162</v>
      </c>
      <c r="Q40" s="23">
        <v>596119.33934903715</v>
      </c>
      <c r="R40" s="23">
        <v>597202.87917691725</v>
      </c>
      <c r="S40" s="23">
        <v>614365.20611871767</v>
      </c>
      <c r="T40" s="23">
        <v>580137.11607692053</v>
      </c>
      <c r="U40" s="23">
        <v>549273.70438691555</v>
      </c>
      <c r="V40" s="23">
        <v>517214.29990500142</v>
      </c>
      <c r="W40" s="23">
        <v>488398.83969115978</v>
      </c>
    </row>
    <row r="41" spans="1:23">
      <c r="A41" s="27" t="s">
        <v>120</v>
      </c>
      <c r="B41" s="27" t="s">
        <v>64</v>
      </c>
      <c r="C41" s="23">
        <v>4.6186928055991679E-3</v>
      </c>
      <c r="D41" s="23">
        <v>5.1532745461079282E-3</v>
      </c>
      <c r="E41" s="23">
        <v>6.1255115072853632E-3</v>
      </c>
      <c r="F41" s="23">
        <v>7.4729823888095926E-3</v>
      </c>
      <c r="G41" s="23">
        <v>7.1731498001921471E-3</v>
      </c>
      <c r="H41" s="23">
        <v>31860.285995225742</v>
      </c>
      <c r="I41" s="23">
        <v>30165.312762601327</v>
      </c>
      <c r="J41" s="23">
        <v>54541.834640067034</v>
      </c>
      <c r="K41" s="23">
        <v>51503.148852333266</v>
      </c>
      <c r="L41" s="23">
        <v>54683.511301994338</v>
      </c>
      <c r="M41" s="23">
        <v>83820.868826854829</v>
      </c>
      <c r="N41" s="23">
        <v>107779.36912229341</v>
      </c>
      <c r="O41" s="23">
        <v>108332.72725089132</v>
      </c>
      <c r="P41" s="23">
        <v>102297.19284051536</v>
      </c>
      <c r="Q41" s="23">
        <v>115122.50099660989</v>
      </c>
      <c r="R41" s="23">
        <v>108403.15712672954</v>
      </c>
      <c r="S41" s="23">
        <v>105868.1208881059</v>
      </c>
      <c r="T41" s="23">
        <v>99969.897100990158</v>
      </c>
      <c r="U41" s="23">
        <v>94651.478666464114</v>
      </c>
      <c r="V41" s="23">
        <v>130177.17979111036</v>
      </c>
      <c r="W41" s="23">
        <v>135780.5217580733</v>
      </c>
    </row>
    <row r="42" spans="1:23">
      <c r="A42" s="27" t="s">
        <v>120</v>
      </c>
      <c r="B42" s="27" t="s">
        <v>32</v>
      </c>
      <c r="C42" s="23">
        <v>2.4425183060522099E-3</v>
      </c>
      <c r="D42" s="23">
        <v>2.7099916378576601E-3</v>
      </c>
      <c r="E42" s="23">
        <v>2.76821235788132E-3</v>
      </c>
      <c r="F42" s="23">
        <v>2.90599109270211E-3</v>
      </c>
      <c r="G42" s="23">
        <v>3.29589465938104E-3</v>
      </c>
      <c r="H42" s="23">
        <v>75230.112697688295</v>
      </c>
      <c r="I42" s="23">
        <v>73966.397077286892</v>
      </c>
      <c r="J42" s="23">
        <v>151814.933890441</v>
      </c>
      <c r="K42" s="23">
        <v>143356.87803510201</v>
      </c>
      <c r="L42" s="23">
        <v>135370.04531321002</v>
      </c>
      <c r="M42" s="23">
        <v>128168.330186138</v>
      </c>
      <c r="N42" s="23">
        <v>120687.541420138</v>
      </c>
      <c r="O42" s="23">
        <v>113963.683908349</v>
      </c>
      <c r="P42" s="23">
        <v>107614.43219190001</v>
      </c>
      <c r="Q42" s="23">
        <v>101889.32235607099</v>
      </c>
      <c r="R42" s="23">
        <v>53555.866840747702</v>
      </c>
      <c r="S42" s="23">
        <v>49033.245532562796</v>
      </c>
      <c r="T42" s="23">
        <v>0</v>
      </c>
      <c r="U42" s="23">
        <v>6.5808163683844799E-6</v>
      </c>
      <c r="V42" s="23">
        <v>1.4543116073129501E-5</v>
      </c>
      <c r="W42" s="23">
        <v>3.00278577209816E-5</v>
      </c>
    </row>
    <row r="43" spans="1:23">
      <c r="A43" s="27" t="s">
        <v>120</v>
      </c>
      <c r="B43" s="27" t="s">
        <v>69</v>
      </c>
      <c r="C43" s="23">
        <v>0</v>
      </c>
      <c r="D43" s="23">
        <v>0</v>
      </c>
      <c r="E43" s="23">
        <v>3.0737310813966998E-3</v>
      </c>
      <c r="F43" s="23">
        <v>3.6342659818505299E-3</v>
      </c>
      <c r="G43" s="23">
        <v>4.6875100074398402E-3</v>
      </c>
      <c r="H43" s="23">
        <v>5.3753009338985197E-3</v>
      </c>
      <c r="I43" s="23">
        <v>5.9055255050937307E-3</v>
      </c>
      <c r="J43" s="23">
        <v>2.4563035425072401E-2</v>
      </c>
      <c r="K43" s="23">
        <v>2.3231063006952598E-2</v>
      </c>
      <c r="L43" s="23">
        <v>2.20037940549127E-2</v>
      </c>
      <c r="M43" s="23">
        <v>36865.198761285996</v>
      </c>
      <c r="N43" s="23">
        <v>102318.886946364</v>
      </c>
      <c r="O43" s="23">
        <v>96618.401238726205</v>
      </c>
      <c r="P43" s="23">
        <v>91235.506332481498</v>
      </c>
      <c r="Q43" s="23">
        <v>86381.758983513995</v>
      </c>
      <c r="R43" s="23">
        <v>81339.923206985797</v>
      </c>
      <c r="S43" s="23">
        <v>76808.237427137195</v>
      </c>
      <c r="T43" s="23">
        <v>72529.024930310508</v>
      </c>
      <c r="U43" s="23">
        <v>108825.495289375</v>
      </c>
      <c r="V43" s="23">
        <v>102473.68815261</v>
      </c>
      <c r="W43" s="23">
        <v>139069.23555232302</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92749.457000883092</v>
      </c>
      <c r="D45" s="28">
        <v>87582.124690771583</v>
      </c>
      <c r="E45" s="28">
        <v>82922.744930355664</v>
      </c>
      <c r="F45" s="28">
        <v>339960.70054535504</v>
      </c>
      <c r="G45" s="28">
        <v>388202.86132489232</v>
      </c>
      <c r="H45" s="28">
        <v>533529.95984953479</v>
      </c>
      <c r="I45" s="28">
        <v>519295.6647889727</v>
      </c>
      <c r="J45" s="28">
        <v>572444.54132183362</v>
      </c>
      <c r="K45" s="28">
        <v>588354.64991552313</v>
      </c>
      <c r="L45" s="28">
        <v>561625.43861659116</v>
      </c>
      <c r="M45" s="28">
        <v>608777.2424911788</v>
      </c>
      <c r="N45" s="28">
        <v>691500.96747981512</v>
      </c>
      <c r="O45" s="28">
        <v>687238.44193842157</v>
      </c>
      <c r="P45" s="28">
        <v>671508.29097105516</v>
      </c>
      <c r="Q45" s="28">
        <v>711241.84243535122</v>
      </c>
      <c r="R45" s="28">
        <v>705606.03865057614</v>
      </c>
      <c r="S45" s="28">
        <v>720233.33876704471</v>
      </c>
      <c r="T45" s="28">
        <v>680107.02428293531</v>
      </c>
      <c r="U45" s="28">
        <v>643925.19356761477</v>
      </c>
      <c r="V45" s="28">
        <v>647391.48959666351</v>
      </c>
      <c r="W45" s="28">
        <v>624179.37091092044</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0</v>
      </c>
      <c r="D49" s="23">
        <v>0</v>
      </c>
      <c r="E49" s="23">
        <v>0</v>
      </c>
      <c r="F49" s="23">
        <v>0</v>
      </c>
      <c r="G49" s="23">
        <v>0</v>
      </c>
      <c r="H49" s="23">
        <v>0</v>
      </c>
      <c r="I49" s="23">
        <v>0</v>
      </c>
      <c r="J49" s="23">
        <v>0</v>
      </c>
      <c r="K49" s="23">
        <v>0</v>
      </c>
      <c r="L49" s="23">
        <v>0</v>
      </c>
      <c r="M49" s="23">
        <v>0</v>
      </c>
      <c r="N49" s="23">
        <v>0</v>
      </c>
      <c r="O49" s="23">
        <v>0</v>
      </c>
      <c r="P49" s="23">
        <v>0</v>
      </c>
      <c r="Q49" s="23">
        <v>0</v>
      </c>
      <c r="R49" s="23">
        <v>0</v>
      </c>
      <c r="S49" s="23">
        <v>0</v>
      </c>
      <c r="T49" s="23">
        <v>0</v>
      </c>
      <c r="U49" s="23">
        <v>0</v>
      </c>
      <c r="V49" s="23">
        <v>0</v>
      </c>
      <c r="W49" s="23">
        <v>0</v>
      </c>
    </row>
    <row r="50" spans="1:23">
      <c r="A50" s="27" t="s">
        <v>121</v>
      </c>
      <c r="B50" s="27" t="s">
        <v>18</v>
      </c>
      <c r="C50" s="23">
        <v>9.7474951835332003E-4</v>
      </c>
      <c r="D50" s="23">
        <v>9.2044335979617003E-4</v>
      </c>
      <c r="E50" s="23">
        <v>8.8895872843594201E-4</v>
      </c>
      <c r="F50" s="23">
        <v>6.6586356212456404E-3</v>
      </c>
      <c r="G50" s="23">
        <v>6.2876634740292705E-3</v>
      </c>
      <c r="H50" s="23">
        <v>5.9373592746986793E-3</v>
      </c>
      <c r="I50" s="23">
        <v>5.62149056230625E-3</v>
      </c>
      <c r="J50" s="23">
        <v>23107.014285796602</v>
      </c>
      <c r="K50" s="23">
        <v>21819.681541667902</v>
      </c>
      <c r="L50" s="23">
        <v>20604.043024429498</v>
      </c>
      <c r="M50" s="23">
        <v>19507.9037747906</v>
      </c>
      <c r="N50" s="23">
        <v>18369.292722730799</v>
      </c>
      <c r="O50" s="23">
        <v>17345.8854735858</v>
      </c>
      <c r="P50" s="23">
        <v>16379.4952480907</v>
      </c>
      <c r="Q50" s="23">
        <v>15508.1027932498</v>
      </c>
      <c r="R50" s="23">
        <v>14602.942856601501</v>
      </c>
      <c r="S50" s="23">
        <v>13789.374329039101</v>
      </c>
      <c r="T50" s="23">
        <v>13021.1277850636</v>
      </c>
      <c r="U50" s="23">
        <v>12328.401163508401</v>
      </c>
      <c r="V50" s="23">
        <v>11608.830564518501</v>
      </c>
      <c r="W50" s="23">
        <v>10962.0749820001</v>
      </c>
    </row>
    <row r="51" spans="1:23">
      <c r="A51" s="27" t="s">
        <v>121</v>
      </c>
      <c r="B51" s="27" t="s">
        <v>28</v>
      </c>
      <c r="C51" s="23">
        <v>0</v>
      </c>
      <c r="D51" s="23">
        <v>0</v>
      </c>
      <c r="E51" s="23">
        <v>0</v>
      </c>
      <c r="F51" s="23">
        <v>0</v>
      </c>
      <c r="G51" s="23">
        <v>0</v>
      </c>
      <c r="H51" s="23">
        <v>0</v>
      </c>
      <c r="I51" s="23">
        <v>0</v>
      </c>
      <c r="J51" s="23">
        <v>0</v>
      </c>
      <c r="K51" s="23">
        <v>0</v>
      </c>
      <c r="L51" s="23">
        <v>0</v>
      </c>
      <c r="M51" s="23">
        <v>0</v>
      </c>
      <c r="N51" s="23">
        <v>0</v>
      </c>
      <c r="O51" s="23">
        <v>0</v>
      </c>
      <c r="P51" s="23">
        <v>0</v>
      </c>
      <c r="Q51" s="23">
        <v>0</v>
      </c>
      <c r="R51" s="23">
        <v>0</v>
      </c>
      <c r="S51" s="23">
        <v>0</v>
      </c>
      <c r="T51" s="23">
        <v>0</v>
      </c>
      <c r="U51" s="23">
        <v>0</v>
      </c>
      <c r="V51" s="23">
        <v>0</v>
      </c>
      <c r="W51" s="23">
        <v>0</v>
      </c>
    </row>
    <row r="52" spans="1:23">
      <c r="A52" s="27" t="s">
        <v>121</v>
      </c>
      <c r="B52" s="27" t="s">
        <v>62</v>
      </c>
      <c r="C52" s="23">
        <v>9.6742038150803402E-4</v>
      </c>
      <c r="D52" s="23">
        <v>9.1352255069058791E-4</v>
      </c>
      <c r="E52" s="23">
        <v>8.6492296651893093E-4</v>
      </c>
      <c r="F52" s="23">
        <v>8.1444009133959706E-4</v>
      </c>
      <c r="G52" s="23">
        <v>7.6906524179844908E-4</v>
      </c>
      <c r="H52" s="23">
        <v>7.2621835839351597E-4</v>
      </c>
      <c r="I52" s="23">
        <v>6.8758339507589709E-4</v>
      </c>
      <c r="J52" s="23">
        <v>6.7211794263024108E-4</v>
      </c>
      <c r="K52" s="23">
        <v>6.7086671671178204E-4</v>
      </c>
      <c r="L52" s="23">
        <v>6.73511657075779E-4</v>
      </c>
      <c r="M52" s="23">
        <v>6.7407311353863593E-4</v>
      </c>
      <c r="N52" s="23">
        <v>8.683826192862461E-4</v>
      </c>
      <c r="O52" s="23">
        <v>8.2000247308119901E-4</v>
      </c>
      <c r="P52" s="23">
        <v>7.74317726916224E-4</v>
      </c>
      <c r="Q52" s="23">
        <v>7.5561759006946908E-4</v>
      </c>
      <c r="R52" s="23">
        <v>1.85464113475016E-3</v>
      </c>
      <c r="S52" s="23">
        <v>8.0783654065372801E-3</v>
      </c>
      <c r="T52" s="23">
        <v>7.6282959431626003E-3</v>
      </c>
      <c r="U52" s="23">
        <v>7.2224690585435194E-3</v>
      </c>
      <c r="V52" s="23">
        <v>6.8009159051609499E-3</v>
      </c>
      <c r="W52" s="23">
        <v>362.94611227684396</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1.4436302611278701E-2</v>
      </c>
      <c r="D54" s="23">
        <v>1.4104068042945058E-2</v>
      </c>
      <c r="E54" s="23">
        <v>1.4555865231438422E-2</v>
      </c>
      <c r="F54" s="23">
        <v>47569.615446099342</v>
      </c>
      <c r="G54" s="23">
        <v>44919.375307842711</v>
      </c>
      <c r="H54" s="23">
        <v>108652.21947149865</v>
      </c>
      <c r="I54" s="23">
        <v>144809.12458060106</v>
      </c>
      <c r="J54" s="23">
        <v>195149.80279831236</v>
      </c>
      <c r="K54" s="23">
        <v>257896.38806751664</v>
      </c>
      <c r="L54" s="23">
        <v>247830.80870068696</v>
      </c>
      <c r="M54" s="23">
        <v>287900.5724151571</v>
      </c>
      <c r="N54" s="23">
        <v>283682.80903673213</v>
      </c>
      <c r="O54" s="23">
        <v>326093.86950074486</v>
      </c>
      <c r="P54" s="23">
        <v>307926.22230492719</v>
      </c>
      <c r="Q54" s="23">
        <v>291544.48509629868</v>
      </c>
      <c r="R54" s="23">
        <v>284864.02879424457</v>
      </c>
      <c r="S54" s="23">
        <v>358553.65753058559</v>
      </c>
      <c r="T54" s="23">
        <v>340161.57042935095</v>
      </c>
      <c r="U54" s="23">
        <v>322064.90642365336</v>
      </c>
      <c r="V54" s="23">
        <v>303266.97707932693</v>
      </c>
      <c r="W54" s="23">
        <v>295416.40297935333</v>
      </c>
    </row>
    <row r="55" spans="1:23">
      <c r="A55" s="27" t="s">
        <v>121</v>
      </c>
      <c r="B55" s="27" t="s">
        <v>64</v>
      </c>
      <c r="C55" s="23">
        <v>1.509297099555764E-3</v>
      </c>
      <c r="D55" s="23">
        <v>1.4252097252559679E-3</v>
      </c>
      <c r="E55" s="23">
        <v>1.4073639870979299E-3</v>
      </c>
      <c r="F55" s="23">
        <v>2.9157038289112035E-3</v>
      </c>
      <c r="G55" s="23">
        <v>2.7697604954288976E-3</v>
      </c>
      <c r="H55" s="23">
        <v>53558.924882052495</v>
      </c>
      <c r="I55" s="23">
        <v>133288.80534293101</v>
      </c>
      <c r="J55" s="23">
        <v>125509.15053986752</v>
      </c>
      <c r="K55" s="23">
        <v>118516.66713643317</v>
      </c>
      <c r="L55" s="23">
        <v>111913.75552700786</v>
      </c>
      <c r="M55" s="23">
        <v>105959.92113333104</v>
      </c>
      <c r="N55" s="23">
        <v>99775.368717505335</v>
      </c>
      <c r="O55" s="23">
        <v>94216.589885154594</v>
      </c>
      <c r="P55" s="23">
        <v>88967.50694366137</v>
      </c>
      <c r="Q55" s="23">
        <v>84234.417608338161</v>
      </c>
      <c r="R55" s="23">
        <v>79317.91551182991</v>
      </c>
      <c r="S55" s="23">
        <v>82660.758730438014</v>
      </c>
      <c r="T55" s="23">
        <v>78055.48511528541</v>
      </c>
      <c r="U55" s="23">
        <v>73902.917599063803</v>
      </c>
      <c r="V55" s="23">
        <v>69589.433158083004</v>
      </c>
      <c r="W55" s="23">
        <v>81904.975594286108</v>
      </c>
    </row>
    <row r="56" spans="1:23">
      <c r="A56" s="27" t="s">
        <v>121</v>
      </c>
      <c r="B56" s="27" t="s">
        <v>32</v>
      </c>
      <c r="C56" s="23">
        <v>3.3717306514915004E-3</v>
      </c>
      <c r="D56" s="23">
        <v>3.2095100027134402E-3</v>
      </c>
      <c r="E56" s="23">
        <v>3.3560274037611301E-3</v>
      </c>
      <c r="F56" s="23">
        <v>3.2155497569316396E-3</v>
      </c>
      <c r="G56" s="23">
        <v>3.2086712133476301E-3</v>
      </c>
      <c r="H56" s="23">
        <v>4.6120405874552101E-2</v>
      </c>
      <c r="I56" s="23">
        <v>4.36759582872875E-2</v>
      </c>
      <c r="J56" s="23">
        <v>4.1126727851854596E-2</v>
      </c>
      <c r="K56" s="23">
        <v>3.8835437051903704E-2</v>
      </c>
      <c r="L56" s="23">
        <v>3.6671800792057396E-2</v>
      </c>
      <c r="M56" s="23">
        <v>3.2815783434989601E-2</v>
      </c>
      <c r="N56" s="23">
        <v>3.08859881230075E-2</v>
      </c>
      <c r="O56" s="23">
        <v>2.89869590927543E-2</v>
      </c>
      <c r="P56" s="23">
        <v>2.7340789993843099E-2</v>
      </c>
      <c r="Q56" s="23">
        <v>2.5788920196871002E-2</v>
      </c>
      <c r="R56" s="23">
        <v>5.4553164420374899E-6</v>
      </c>
      <c r="S56" s="23">
        <v>0</v>
      </c>
      <c r="T56" s="23">
        <v>4.6239698386132402E-6</v>
      </c>
      <c r="U56" s="23">
        <v>7.0941054764939301E-4</v>
      </c>
      <c r="V56" s="23">
        <v>6.7629330952942803E-4</v>
      </c>
      <c r="W56" s="23">
        <v>3.0817959882655899E-2</v>
      </c>
    </row>
    <row r="57" spans="1:23">
      <c r="A57" s="27" t="s">
        <v>121</v>
      </c>
      <c r="B57" s="27" t="s">
        <v>69</v>
      </c>
      <c r="C57" s="23">
        <v>0</v>
      </c>
      <c r="D57" s="23">
        <v>0</v>
      </c>
      <c r="E57" s="23">
        <v>4.8242450264436099E-3</v>
      </c>
      <c r="F57" s="23">
        <v>43379.341041096501</v>
      </c>
      <c r="G57" s="23">
        <v>40987.386224310103</v>
      </c>
      <c r="H57" s="23">
        <v>177538.809113625</v>
      </c>
      <c r="I57" s="23">
        <v>311189.07008111797</v>
      </c>
      <c r="J57" s="23">
        <v>293025.92805879901</v>
      </c>
      <c r="K57" s="23">
        <v>276700.593107705</v>
      </c>
      <c r="L57" s="23">
        <v>261284.790455062</v>
      </c>
      <c r="M57" s="23">
        <v>247384.38686105399</v>
      </c>
      <c r="N57" s="23">
        <v>232945.326313272</v>
      </c>
      <c r="O57" s="23">
        <v>219967.25801190297</v>
      </c>
      <c r="P57" s="23">
        <v>207712.23601286102</v>
      </c>
      <c r="Q57" s="23">
        <v>196661.90312343201</v>
      </c>
      <c r="R57" s="23">
        <v>185183.356842587</v>
      </c>
      <c r="S57" s="23">
        <v>174866.248164146</v>
      </c>
      <c r="T57" s="23">
        <v>165123.93588771799</v>
      </c>
      <c r="U57" s="23">
        <v>156339.30916573101</v>
      </c>
      <c r="V57" s="23">
        <v>147214.26782683798</v>
      </c>
      <c r="W57" s="23">
        <v>139012.52860898399</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1.7887769610695818E-2</v>
      </c>
      <c r="D59" s="28">
        <v>1.7363243678687783E-2</v>
      </c>
      <c r="E59" s="28">
        <v>1.7717110913491225E-2</v>
      </c>
      <c r="F59" s="28">
        <v>47569.625834878883</v>
      </c>
      <c r="G59" s="28">
        <v>44919.385134331926</v>
      </c>
      <c r="H59" s="28">
        <v>162211.15101712878</v>
      </c>
      <c r="I59" s="28">
        <v>278097.93623260607</v>
      </c>
      <c r="J59" s="28">
        <v>343765.96829609445</v>
      </c>
      <c r="K59" s="28">
        <v>398232.73741648445</v>
      </c>
      <c r="L59" s="28">
        <v>380348.607925636</v>
      </c>
      <c r="M59" s="28">
        <v>413368.39799735183</v>
      </c>
      <c r="N59" s="28">
        <v>401827.47134535084</v>
      </c>
      <c r="O59" s="28">
        <v>437656.34567948768</v>
      </c>
      <c r="P59" s="28">
        <v>413273.22527099698</v>
      </c>
      <c r="Q59" s="28">
        <v>391287.00625350425</v>
      </c>
      <c r="R59" s="28">
        <v>378784.88901731709</v>
      </c>
      <c r="S59" s="28">
        <v>455003.79866842809</v>
      </c>
      <c r="T59" s="28">
        <v>431238.19095799595</v>
      </c>
      <c r="U59" s="28">
        <v>408296.23240869457</v>
      </c>
      <c r="V59" s="28">
        <v>384465.24760284432</v>
      </c>
      <c r="W59" s="28">
        <v>388646.39966791635</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8.1999597575650599E-4</v>
      </c>
      <c r="D64" s="23">
        <v>7.7431159157657307E-4</v>
      </c>
      <c r="E64" s="23">
        <v>9.4959265318380801E-4</v>
      </c>
      <c r="F64" s="23">
        <v>9.1634216778708902E-4</v>
      </c>
      <c r="G64" s="23">
        <v>8.6529005427538898E-4</v>
      </c>
      <c r="H64" s="23">
        <v>8.1708220395012101E-4</v>
      </c>
      <c r="I64" s="23">
        <v>7.7361326570002799E-4</v>
      </c>
      <c r="J64" s="23">
        <v>7.2845985500196993E-4</v>
      </c>
      <c r="K64" s="23">
        <v>6.8787521695558697E-4</v>
      </c>
      <c r="L64" s="23">
        <v>6.6794048347477194E-4</v>
      </c>
      <c r="M64" s="23">
        <v>6.32405914871348E-4</v>
      </c>
      <c r="N64" s="23">
        <v>7.4918469924968297E-4</v>
      </c>
      <c r="O64" s="23">
        <v>7.0744541926032103E-4</v>
      </c>
      <c r="P64" s="23">
        <v>6.8012788682175296E-4</v>
      </c>
      <c r="Q64" s="23">
        <v>6.4394494589917E-4</v>
      </c>
      <c r="R64" s="23">
        <v>7.1293875539685399E-4</v>
      </c>
      <c r="S64" s="23">
        <v>1.0727854658145399E-3</v>
      </c>
      <c r="T64" s="23">
        <v>1.0130174366876801E-3</v>
      </c>
      <c r="U64" s="23">
        <v>9.5912470448918292E-4</v>
      </c>
      <c r="V64" s="23">
        <v>9.0314356557571693E-4</v>
      </c>
      <c r="W64" s="23">
        <v>1.0084500615425501E-3</v>
      </c>
    </row>
    <row r="65" spans="1:23">
      <c r="A65" s="27" t="s">
        <v>122</v>
      </c>
      <c r="B65" s="27" t="s">
        <v>28</v>
      </c>
      <c r="C65" s="23">
        <v>0</v>
      </c>
      <c r="D65" s="23">
        <v>0</v>
      </c>
      <c r="E65" s="23">
        <v>0</v>
      </c>
      <c r="F65" s="23">
        <v>0</v>
      </c>
      <c r="G65" s="23">
        <v>0</v>
      </c>
      <c r="H65" s="23">
        <v>0</v>
      </c>
      <c r="I65" s="23">
        <v>0</v>
      </c>
      <c r="J65" s="23">
        <v>0</v>
      </c>
      <c r="K65" s="23">
        <v>0</v>
      </c>
      <c r="L65" s="23">
        <v>0</v>
      </c>
      <c r="M65" s="23">
        <v>0</v>
      </c>
      <c r="N65" s="23">
        <v>0</v>
      </c>
      <c r="O65" s="23">
        <v>0</v>
      </c>
      <c r="P65" s="23">
        <v>0</v>
      </c>
      <c r="Q65" s="23">
        <v>0</v>
      </c>
      <c r="R65" s="23">
        <v>0</v>
      </c>
      <c r="S65" s="23">
        <v>0</v>
      </c>
      <c r="T65" s="23">
        <v>0</v>
      </c>
      <c r="U65" s="23">
        <v>0</v>
      </c>
      <c r="V65" s="23">
        <v>0</v>
      </c>
      <c r="W65" s="23">
        <v>0</v>
      </c>
    </row>
    <row r="66" spans="1:23">
      <c r="A66" s="27" t="s">
        <v>122</v>
      </c>
      <c r="B66" s="27" t="s">
        <v>62</v>
      </c>
      <c r="C66" s="23">
        <v>6.7476432478993497E-4</v>
      </c>
      <c r="D66" s="23">
        <v>6.7233821652541302E-4</v>
      </c>
      <c r="E66" s="23">
        <v>7.8757190269879596E-4</v>
      </c>
      <c r="F66" s="23">
        <v>7.5297985777778302E-4</v>
      </c>
      <c r="G66" s="23">
        <v>7.2407916338655101E-4</v>
      </c>
      <c r="H66" s="23">
        <v>6.8373858653638102E-4</v>
      </c>
      <c r="I66" s="23">
        <v>6.6605095252154705E-4</v>
      </c>
      <c r="J66" s="23">
        <v>6.6392839442874101E-4</v>
      </c>
      <c r="K66" s="23">
        <v>6.6255138991442599E-4</v>
      </c>
      <c r="L66" s="23">
        <v>6.6371240687600999E-4</v>
      </c>
      <c r="M66" s="23">
        <v>6.6528867540105994E-4</v>
      </c>
      <c r="N66" s="23">
        <v>8.3903799638342005E-4</v>
      </c>
      <c r="O66" s="23">
        <v>7.9229272530696303E-4</v>
      </c>
      <c r="P66" s="23">
        <v>7.4815177057545204E-4</v>
      </c>
      <c r="Q66" s="23">
        <v>7.5826751324862499E-4</v>
      </c>
      <c r="R66" s="23">
        <v>2.1920689264887201E-3</v>
      </c>
      <c r="S66" s="23">
        <v>6822.5389637596109</v>
      </c>
      <c r="T66" s="23">
        <v>6442.43527993921</v>
      </c>
      <c r="U66" s="23">
        <v>6099.6964220739401</v>
      </c>
      <c r="V66" s="23">
        <v>5743.6760306317701</v>
      </c>
      <c r="W66" s="23">
        <v>5423.6789731068602</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2.8014728117132473E-2</v>
      </c>
      <c r="D68" s="23">
        <v>2.9245775206246251E-2</v>
      </c>
      <c r="E68" s="23">
        <v>3.5864871386921363E-2</v>
      </c>
      <c r="F68" s="23">
        <v>10139.368091655131</v>
      </c>
      <c r="G68" s="23">
        <v>9574.4743462034512</v>
      </c>
      <c r="H68" s="23">
        <v>88397.476287655998</v>
      </c>
      <c r="I68" s="23">
        <v>83694.723228130257</v>
      </c>
      <c r="J68" s="23">
        <v>112223.43928767083</v>
      </c>
      <c r="K68" s="23">
        <v>130707.98197937614</v>
      </c>
      <c r="L68" s="23">
        <v>132560.89424730488</v>
      </c>
      <c r="M68" s="23">
        <v>125508.62914521893</v>
      </c>
      <c r="N68" s="23">
        <v>132782.03464585313</v>
      </c>
      <c r="O68" s="23">
        <v>125384.35779370392</v>
      </c>
      <c r="P68" s="23">
        <v>118398.82823976192</v>
      </c>
      <c r="Q68" s="23">
        <v>112099.98684279055</v>
      </c>
      <c r="R68" s="23">
        <v>105557.11819323651</v>
      </c>
      <c r="S68" s="23">
        <v>123843.21812454557</v>
      </c>
      <c r="T68" s="23">
        <v>118618.81739849182</v>
      </c>
      <c r="U68" s="23">
        <v>148821.70729955562</v>
      </c>
      <c r="V68" s="23">
        <v>140135.44591485965</v>
      </c>
      <c r="W68" s="23">
        <v>136111.43370064482</v>
      </c>
    </row>
    <row r="69" spans="1:23">
      <c r="A69" s="27" t="s">
        <v>122</v>
      </c>
      <c r="B69" s="27" t="s">
        <v>64</v>
      </c>
      <c r="C69" s="23">
        <v>4.1869445724570581E-3</v>
      </c>
      <c r="D69" s="23">
        <v>4.3560771825491883E-3</v>
      </c>
      <c r="E69" s="23">
        <v>5.8763756037287932E-3</v>
      </c>
      <c r="F69" s="23">
        <v>7.8886756583016523E-3</v>
      </c>
      <c r="G69" s="23">
        <v>7.6973901967144522E-3</v>
      </c>
      <c r="H69" s="23">
        <v>7275.8319424034871</v>
      </c>
      <c r="I69" s="23">
        <v>18391.706608184777</v>
      </c>
      <c r="J69" s="23">
        <v>17318.239868134224</v>
      </c>
      <c r="K69" s="23">
        <v>16353.389866408685</v>
      </c>
      <c r="L69" s="23">
        <v>15442.294486200291</v>
      </c>
      <c r="M69" s="23">
        <v>14620.761301148328</v>
      </c>
      <c r="N69" s="23">
        <v>21847.574038103987</v>
      </c>
      <c r="O69" s="23">
        <v>27689.94684874692</v>
      </c>
      <c r="P69" s="23">
        <v>26147.258582998995</v>
      </c>
      <c r="Q69" s="23">
        <v>24756.219146258325</v>
      </c>
      <c r="R69" s="23">
        <v>23311.275313517162</v>
      </c>
      <c r="S69" s="23">
        <v>22481.514550334534</v>
      </c>
      <c r="T69" s="23">
        <v>21229.003350065428</v>
      </c>
      <c r="U69" s="23">
        <v>20099.616107610302</v>
      </c>
      <c r="V69" s="23">
        <v>18926.463781451905</v>
      </c>
      <c r="W69" s="23">
        <v>17872.017584873549</v>
      </c>
    </row>
    <row r="70" spans="1:23">
      <c r="A70" s="27" t="s">
        <v>122</v>
      </c>
      <c r="B70" s="27" t="s">
        <v>32</v>
      </c>
      <c r="C70" s="23">
        <v>2.5418629048684E-3</v>
      </c>
      <c r="D70" s="23">
        <v>3.010032107259E-3</v>
      </c>
      <c r="E70" s="23">
        <v>3.4559141433184101E-3</v>
      </c>
      <c r="F70" s="23">
        <v>3.2826270188163901E-3</v>
      </c>
      <c r="G70" s="23">
        <v>3.2248022414977703E-3</v>
      </c>
      <c r="H70" s="23">
        <v>30807.950941442501</v>
      </c>
      <c r="I70" s="23">
        <v>29168.9617505067</v>
      </c>
      <c r="J70" s="23">
        <v>27466.459779622397</v>
      </c>
      <c r="K70" s="23">
        <v>25936.2226348884</v>
      </c>
      <c r="L70" s="23">
        <v>24491.2394958732</v>
      </c>
      <c r="M70" s="23">
        <v>23188.299172796302</v>
      </c>
      <c r="N70" s="23">
        <v>21834.8696128993</v>
      </c>
      <c r="O70" s="23">
        <v>20618.384556086399</v>
      </c>
      <c r="P70" s="23">
        <v>19469.673779189099</v>
      </c>
      <c r="Q70" s="23">
        <v>18433.883131808798</v>
      </c>
      <c r="R70" s="23">
        <v>1.2166441871294E-5</v>
      </c>
      <c r="S70" s="23">
        <v>3.8589533898789898E-6</v>
      </c>
      <c r="T70" s="23">
        <v>1.0150606557960601E-5</v>
      </c>
      <c r="U70" s="23">
        <v>1.2439809426639402E-4</v>
      </c>
      <c r="V70" s="23">
        <v>1.297334576651E-4</v>
      </c>
      <c r="W70" s="23">
        <v>14945.0657271731</v>
      </c>
    </row>
    <row r="71" spans="1:23">
      <c r="A71" s="27" t="s">
        <v>122</v>
      </c>
      <c r="B71" s="27" t="s">
        <v>69</v>
      </c>
      <c r="C71" s="23">
        <v>0</v>
      </c>
      <c r="D71" s="23">
        <v>0</v>
      </c>
      <c r="E71" s="23">
        <v>4.3415383668269402E-3</v>
      </c>
      <c r="F71" s="23">
        <v>4.1150418819013903E-3</v>
      </c>
      <c r="G71" s="23">
        <v>4.0129069267607004E-3</v>
      </c>
      <c r="H71" s="23">
        <v>4.5120054409417904E-3</v>
      </c>
      <c r="I71" s="23">
        <v>4.8376053610768499E-3</v>
      </c>
      <c r="J71" s="23">
        <v>4.9146765514694601E-3</v>
      </c>
      <c r="K71" s="23">
        <v>5.2996458448458404E-3</v>
      </c>
      <c r="L71" s="23">
        <v>5.8767072693716102E-3</v>
      </c>
      <c r="M71" s="23">
        <v>6.4137731321377905E-3</v>
      </c>
      <c r="N71" s="23">
        <v>8.3673552914740098E-3</v>
      </c>
      <c r="O71" s="23">
        <v>7.9183962880616209E-3</v>
      </c>
      <c r="P71" s="23">
        <v>7.47723917411478E-3</v>
      </c>
      <c r="Q71" s="23">
        <v>7.8360630863769896E-3</v>
      </c>
      <c r="R71" s="23">
        <v>1.23316630178835E-2</v>
      </c>
      <c r="S71" s="23">
        <v>1.3741814522683801E-2</v>
      </c>
      <c r="T71" s="23">
        <v>1.2976217675206E-2</v>
      </c>
      <c r="U71" s="23">
        <v>1.24227042392467E-2</v>
      </c>
      <c r="V71" s="23">
        <v>1.1718419217461699E-2</v>
      </c>
      <c r="W71" s="23">
        <v>1.87286145394071E-2</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3.3696432990135972E-2</v>
      </c>
      <c r="D73" s="28">
        <v>3.5048502196897424E-2</v>
      </c>
      <c r="E73" s="28">
        <v>4.3478411546532758E-2</v>
      </c>
      <c r="F73" s="28">
        <v>10139.377649652815</v>
      </c>
      <c r="G73" s="28">
        <v>9574.4836329628652</v>
      </c>
      <c r="H73" s="28">
        <v>95673.309730880268</v>
      </c>
      <c r="I73" s="28">
        <v>102086.43127597925</v>
      </c>
      <c r="J73" s="28">
        <v>129541.68054819331</v>
      </c>
      <c r="K73" s="28">
        <v>147061.37319621144</v>
      </c>
      <c r="L73" s="28">
        <v>148003.19006515807</v>
      </c>
      <c r="M73" s="28">
        <v>140129.39174406184</v>
      </c>
      <c r="N73" s="28">
        <v>154629.61027217979</v>
      </c>
      <c r="O73" s="28">
        <v>153074.30614218899</v>
      </c>
      <c r="P73" s="28">
        <v>144546.08825104058</v>
      </c>
      <c r="Q73" s="28">
        <v>136856.20739126133</v>
      </c>
      <c r="R73" s="28">
        <v>128868.39641176137</v>
      </c>
      <c r="S73" s="28">
        <v>153147.27271142518</v>
      </c>
      <c r="T73" s="28">
        <v>146290.25704151389</v>
      </c>
      <c r="U73" s="28">
        <v>175021.02078836458</v>
      </c>
      <c r="V73" s="28">
        <v>164805.58663008688</v>
      </c>
      <c r="W73" s="28">
        <v>159407.13126707528</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6.1507709422613504E-4</v>
      </c>
      <c r="D78" s="23">
        <v>5.8080934279359901E-4</v>
      </c>
      <c r="E78" s="23">
        <v>5.4991016846950205E-4</v>
      </c>
      <c r="F78" s="23">
        <v>5.1781361482331704E-4</v>
      </c>
      <c r="G78" s="23">
        <v>4.8896469749617501E-4</v>
      </c>
      <c r="H78" s="23">
        <v>4.6172303808408898E-4</v>
      </c>
      <c r="I78" s="23">
        <v>4.3715927921858798E-4</v>
      </c>
      <c r="J78" s="23">
        <v>4.1164364582628498E-4</v>
      </c>
      <c r="K78" s="23">
        <v>3.8870976929865098E-4</v>
      </c>
      <c r="L78" s="23">
        <v>3.6705360639035199E-4</v>
      </c>
      <c r="M78" s="23">
        <v>3.4752628040831399E-4</v>
      </c>
      <c r="N78" s="23">
        <v>3.4331840449327E-4</v>
      </c>
      <c r="O78" s="23">
        <v>3.4056377354102502E-4</v>
      </c>
      <c r="P78" s="23">
        <v>3.3749424175623198E-4</v>
      </c>
      <c r="Q78" s="23">
        <v>3.3490526565367303E-4</v>
      </c>
      <c r="R78" s="23">
        <v>3.3096023935695102E-4</v>
      </c>
      <c r="S78" s="23">
        <v>3.5458398431838402E-4</v>
      </c>
      <c r="T78" s="23">
        <v>3.3482906912052899E-4</v>
      </c>
      <c r="U78" s="23">
        <v>3.4974606649582004E-4</v>
      </c>
      <c r="V78" s="23">
        <v>3.2933247164073997E-4</v>
      </c>
      <c r="W78" s="23">
        <v>3.2191389902566902E-4</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6.7128387626098495E-4</v>
      </c>
      <c r="D80" s="23">
        <v>6.6477631268992599E-4</v>
      </c>
      <c r="E80" s="23">
        <v>6.69624681460315E-4</v>
      </c>
      <c r="F80" s="23">
        <v>6.6647611016634604E-4</v>
      </c>
      <c r="G80" s="23">
        <v>6.4666912011457898E-4</v>
      </c>
      <c r="H80" s="23">
        <v>6.4409895165288503E-4</v>
      </c>
      <c r="I80" s="23">
        <v>6.4542568550849397E-4</v>
      </c>
      <c r="J80" s="23">
        <v>6.4276265253169693E-4</v>
      </c>
      <c r="K80" s="23">
        <v>6.4253906145000396E-4</v>
      </c>
      <c r="L80" s="23">
        <v>6.42140415070519E-4</v>
      </c>
      <c r="M80" s="23">
        <v>6.4340882548650201E-4</v>
      </c>
      <c r="N80" s="23">
        <v>6.4268111951665795E-4</v>
      </c>
      <c r="O80" s="23">
        <v>6.4309108261934402E-4</v>
      </c>
      <c r="P80" s="23">
        <v>6.4361026227247996E-4</v>
      </c>
      <c r="Q80" s="23">
        <v>6.4597715479761E-4</v>
      </c>
      <c r="R80" s="23">
        <v>6.4544484886323405E-4</v>
      </c>
      <c r="S80" s="23">
        <v>8.2730534003260903E-4</v>
      </c>
      <c r="T80" s="23">
        <v>7.8121372970087297E-4</v>
      </c>
      <c r="U80" s="23">
        <v>8.7301935951487593E-4</v>
      </c>
      <c r="V80" s="23">
        <v>8.2206392294818201E-4</v>
      </c>
      <c r="W80" s="23">
        <v>7.8206840352844093E-4</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14970.715733348012</v>
      </c>
      <c r="D82" s="23">
        <v>14136.653218914396</v>
      </c>
      <c r="E82" s="23">
        <v>32579.082079334239</v>
      </c>
      <c r="F82" s="23">
        <v>30677.542145104759</v>
      </c>
      <c r="G82" s="23">
        <v>42536.565956729901</v>
      </c>
      <c r="H82" s="23">
        <v>52659.143166839647</v>
      </c>
      <c r="I82" s="23">
        <v>61622.2681607091</v>
      </c>
      <c r="J82" s="23">
        <v>68928.119102077268</v>
      </c>
      <c r="K82" s="23">
        <v>75329.614354044679</v>
      </c>
      <c r="L82" s="23">
        <v>80723.184958583297</v>
      </c>
      <c r="M82" s="23">
        <v>85462.533763722007</v>
      </c>
      <c r="N82" s="23">
        <v>88884.413748284584</v>
      </c>
      <c r="O82" s="23">
        <v>91811.350339445198</v>
      </c>
      <c r="P82" s="23">
        <v>94088.992481840876</v>
      </c>
      <c r="Q82" s="23">
        <v>96050.840540146746</v>
      </c>
      <c r="R82" s="23">
        <v>96974.712548857802</v>
      </c>
      <c r="S82" s="23">
        <v>97710.366421575003</v>
      </c>
      <c r="T82" s="23">
        <v>98016.696876258546</v>
      </c>
      <c r="U82" s="23">
        <v>95489.139604679716</v>
      </c>
      <c r="V82" s="23">
        <v>95164.143609308871</v>
      </c>
      <c r="W82" s="23">
        <v>89862.269674958079</v>
      </c>
    </row>
    <row r="83" spans="1:23">
      <c r="A83" s="27" t="s">
        <v>123</v>
      </c>
      <c r="B83" s="27" t="s">
        <v>64</v>
      </c>
      <c r="C83" s="23">
        <v>5.1017527092004202E-4</v>
      </c>
      <c r="D83" s="23">
        <v>4.9975119142299897E-4</v>
      </c>
      <c r="E83" s="23">
        <v>5.8854040245324502E-4</v>
      </c>
      <c r="F83" s="23">
        <v>7.30978464301907E-4</v>
      </c>
      <c r="G83" s="23">
        <v>7.9537867983999497E-4</v>
      </c>
      <c r="H83" s="23">
        <v>2.71979336154806E-3</v>
      </c>
      <c r="I83" s="23">
        <v>7.5447013727363097E-3</v>
      </c>
      <c r="J83" s="23">
        <v>7.1043405170197298E-3</v>
      </c>
      <c r="K83" s="23">
        <v>6.7085368410014796E-3</v>
      </c>
      <c r="L83" s="23">
        <v>6.3398773244200905E-3</v>
      </c>
      <c r="M83" s="23">
        <v>6.0025945704987897E-3</v>
      </c>
      <c r="N83" s="23">
        <v>5.7822885758791196E-3</v>
      </c>
      <c r="O83" s="23">
        <v>5.4601402964366604E-3</v>
      </c>
      <c r="P83" s="23">
        <v>5.1559398438080807E-3</v>
      </c>
      <c r="Q83" s="23">
        <v>4.9019001734359304E-3</v>
      </c>
      <c r="R83" s="23">
        <v>5.4992761507699902E-3</v>
      </c>
      <c r="S83" s="23">
        <v>9.7670795876575092E-3</v>
      </c>
      <c r="T83" s="23">
        <v>2.3678586821488198E-2</v>
      </c>
      <c r="U83" s="23">
        <v>2552.8574579398301</v>
      </c>
      <c r="V83" s="23">
        <v>2403.8550756947302</v>
      </c>
      <c r="W83" s="23">
        <v>2269.9292491812503</v>
      </c>
    </row>
    <row r="84" spans="1:23">
      <c r="A84" s="27" t="s">
        <v>123</v>
      </c>
      <c r="B84" s="27" t="s">
        <v>32</v>
      </c>
      <c r="C84" s="23">
        <v>2.3838921535933003E-3</v>
      </c>
      <c r="D84" s="23">
        <v>2.7749648345416198E-3</v>
      </c>
      <c r="E84" s="23">
        <v>2.79180596549157E-3</v>
      </c>
      <c r="F84" s="23">
        <v>2.7782979999794E-3</v>
      </c>
      <c r="G84" s="23">
        <v>2.9414707952654402E-3</v>
      </c>
      <c r="H84" s="23">
        <v>7.6168212515483292E-3</v>
      </c>
      <c r="I84" s="23">
        <v>7.2824561452087206E-3</v>
      </c>
      <c r="J84" s="23">
        <v>6.8574017313373994E-3</v>
      </c>
      <c r="K84" s="23">
        <v>6.4753557403414898E-3</v>
      </c>
      <c r="L84" s="23">
        <v>6.1145946535927599E-3</v>
      </c>
      <c r="M84" s="23">
        <v>4.4423679871806801E-3</v>
      </c>
      <c r="N84" s="23">
        <v>3.8879103088241699E-3</v>
      </c>
      <c r="O84" s="23">
        <v>3.5788829999507899E-3</v>
      </c>
      <c r="P84" s="23">
        <v>3.2952809040586797E-3</v>
      </c>
      <c r="Q84" s="23">
        <v>2.9403199382652197E-3</v>
      </c>
      <c r="R84" s="23">
        <v>4.7361757584060998E-5</v>
      </c>
      <c r="S84" s="23">
        <v>7.4618178474127495E-4</v>
      </c>
      <c r="T84" s="23">
        <v>7.1636948722230895E-4</v>
      </c>
      <c r="U84" s="23">
        <v>1.8622014995191599E-3</v>
      </c>
      <c r="V84" s="23">
        <v>1.76997812269686E-3</v>
      </c>
      <c r="W84" s="23">
        <v>1.68064887660991E-3</v>
      </c>
    </row>
    <row r="85" spans="1:23">
      <c r="A85" s="27" t="s">
        <v>123</v>
      </c>
      <c r="B85" s="27" t="s">
        <v>69</v>
      </c>
      <c r="C85" s="23">
        <v>0</v>
      </c>
      <c r="D85" s="23">
        <v>0</v>
      </c>
      <c r="E85" s="23">
        <v>6.1228693145744103E-3</v>
      </c>
      <c r="F85" s="23">
        <v>5.8943469349076504E-3</v>
      </c>
      <c r="G85" s="23">
        <v>6.4581012824340396E-3</v>
      </c>
      <c r="H85" s="23">
        <v>6.6565743212744603E-3</v>
      </c>
      <c r="I85" s="23">
        <v>6.7408126959009797E-3</v>
      </c>
      <c r="J85" s="23">
        <v>6.746798108781849E-3</v>
      </c>
      <c r="K85" s="23">
        <v>6.7683877335641199E-3</v>
      </c>
      <c r="L85" s="23">
        <v>6.8521115339550704E-3</v>
      </c>
      <c r="M85" s="23">
        <v>6.9001788128969805E-3</v>
      </c>
      <c r="N85" s="23">
        <v>6.9934327454963599E-3</v>
      </c>
      <c r="O85" s="23">
        <v>6.9190412335786702E-3</v>
      </c>
      <c r="P85" s="23">
        <v>6.9457302041604297E-3</v>
      </c>
      <c r="Q85" s="23">
        <v>7.0118418427492007E-3</v>
      </c>
      <c r="R85" s="23">
        <v>7.0641419123859102E-3</v>
      </c>
      <c r="S85" s="23">
        <v>8.5264378763074099E-3</v>
      </c>
      <c r="T85" s="23">
        <v>8.090150590822659E-3</v>
      </c>
      <c r="U85" s="23">
        <v>9.0220632956437008E-3</v>
      </c>
      <c r="V85" s="23">
        <v>8.5322216976691408E-3</v>
      </c>
      <c r="W85" s="23">
        <v>8.1230153150732391E-3</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14970.717529884252</v>
      </c>
      <c r="D87" s="28">
        <v>14136.654964251244</v>
      </c>
      <c r="E87" s="28">
        <v>32579.083887409492</v>
      </c>
      <c r="F87" s="28">
        <v>30677.544060372948</v>
      </c>
      <c r="G87" s="28">
        <v>42536.567887742392</v>
      </c>
      <c r="H87" s="28">
        <v>52659.146992454997</v>
      </c>
      <c r="I87" s="28">
        <v>61622.276787995441</v>
      </c>
      <c r="J87" s="28">
        <v>68928.127260824083</v>
      </c>
      <c r="K87" s="28">
        <v>75329.622093830345</v>
      </c>
      <c r="L87" s="28">
        <v>80723.192307654637</v>
      </c>
      <c r="M87" s="28">
        <v>85462.540757251685</v>
      </c>
      <c r="N87" s="28">
        <v>88884.420516572674</v>
      </c>
      <c r="O87" s="28">
        <v>91811.35678324035</v>
      </c>
      <c r="P87" s="28">
        <v>94088.99861888522</v>
      </c>
      <c r="Q87" s="28">
        <v>96050.846422929346</v>
      </c>
      <c r="R87" s="28">
        <v>96974.719024539052</v>
      </c>
      <c r="S87" s="28">
        <v>97710.377370543923</v>
      </c>
      <c r="T87" s="28">
        <v>98016.721670888161</v>
      </c>
      <c r="U87" s="28">
        <v>98041.998285384965</v>
      </c>
      <c r="V87" s="28">
        <v>97567.999836400006</v>
      </c>
      <c r="W87" s="28">
        <v>92132.200028121631</v>
      </c>
    </row>
    <row r="89" spans="1:23" collapsed="1"/>
    <row r="90" spans="1:23">
      <c r="A90" s="7" t="s">
        <v>93</v>
      </c>
    </row>
  </sheetData>
  <sheetProtection algorithmName="SHA-512" hashValue="+gxHeAoUo+FH2282qwQ9hSCBHKHNkJp4OEQlAoelfBC2dhZyaPWJIPctnrUHVg3C8et7DDyrl24HBZEWhd+sLg==" saltValue="wSlXkjxOGZbHQoulbth8Yw=="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57E188"/>
  </sheetPr>
  <dimension ref="A1:W90"/>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137</v>
      </c>
      <c r="B1" s="17"/>
      <c r="C1" s="17"/>
      <c r="D1" s="17"/>
      <c r="E1" s="17"/>
      <c r="F1" s="17"/>
      <c r="G1" s="17"/>
      <c r="H1" s="17"/>
      <c r="I1" s="17"/>
      <c r="J1" s="17"/>
      <c r="K1" s="17"/>
      <c r="L1" s="17"/>
      <c r="M1" s="17"/>
      <c r="N1" s="17"/>
      <c r="O1" s="17"/>
      <c r="P1" s="17"/>
      <c r="Q1" s="17"/>
      <c r="R1" s="17"/>
      <c r="S1" s="17"/>
      <c r="T1" s="17"/>
      <c r="U1" s="17"/>
      <c r="V1" s="17"/>
      <c r="W1" s="17"/>
    </row>
    <row r="2" spans="1:23">
      <c r="A2" s="26" t="s">
        <v>77</v>
      </c>
      <c r="B2" s="16" t="s">
        <v>130</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0</v>
      </c>
      <c r="D6" s="23">
        <v>0</v>
      </c>
      <c r="E6" s="23">
        <v>0</v>
      </c>
      <c r="F6" s="23">
        <v>167613.72415002732</v>
      </c>
      <c r="G6" s="23">
        <v>117523.54977721522</v>
      </c>
      <c r="H6" s="23">
        <v>68108.45123265413</v>
      </c>
      <c r="I6" s="23">
        <v>17727.196190749695</v>
      </c>
      <c r="J6" s="23">
        <v>0</v>
      </c>
      <c r="K6" s="23">
        <v>42401.774689183883</v>
      </c>
      <c r="L6" s="23">
        <v>5944.8038317062064</v>
      </c>
      <c r="M6" s="23">
        <v>15150.223362099654</v>
      </c>
      <c r="N6" s="23">
        <v>4175.8537152949257</v>
      </c>
      <c r="O6" s="23">
        <v>24189.536226307951</v>
      </c>
      <c r="P6" s="23">
        <v>1705.9892841548017</v>
      </c>
      <c r="Q6" s="23">
        <v>3168.5833016605297</v>
      </c>
      <c r="R6" s="23">
        <v>2.3384822466109055E-4</v>
      </c>
      <c r="S6" s="23">
        <v>0</v>
      </c>
      <c r="T6" s="23">
        <v>7397.1931706457835</v>
      </c>
      <c r="U6" s="23">
        <v>0</v>
      </c>
      <c r="V6" s="23">
        <v>18489.029249481751</v>
      </c>
      <c r="W6" s="23">
        <v>8555.4803314740402</v>
      </c>
    </row>
    <row r="7" spans="1:23">
      <c r="A7" s="27" t="s">
        <v>36</v>
      </c>
      <c r="B7" s="27" t="s">
        <v>67</v>
      </c>
      <c r="C7" s="23">
        <v>0</v>
      </c>
      <c r="D7" s="23">
        <v>0</v>
      </c>
      <c r="E7" s="23">
        <v>0</v>
      </c>
      <c r="F7" s="23">
        <v>73114.592188564522</v>
      </c>
      <c r="G7" s="23">
        <v>4698.2194697505729</v>
      </c>
      <c r="H7" s="23">
        <v>94711.138488692202</v>
      </c>
      <c r="I7" s="23">
        <v>101480.71701110291</v>
      </c>
      <c r="J7" s="23">
        <v>31221.345439010176</v>
      </c>
      <c r="K7" s="23">
        <v>0</v>
      </c>
      <c r="L7" s="23">
        <v>0</v>
      </c>
      <c r="M7" s="23">
        <v>1.3924434100450901E-5</v>
      </c>
      <c r="N7" s="23">
        <v>0</v>
      </c>
      <c r="O7" s="23">
        <v>0</v>
      </c>
      <c r="P7" s="23">
        <v>3.1780222766602702E-2</v>
      </c>
      <c r="Q7" s="23">
        <v>2.7609010896587219E-3</v>
      </c>
      <c r="R7" s="23">
        <v>1.3025403289301E-3</v>
      </c>
      <c r="S7" s="23">
        <v>2.2064697691009599E-4</v>
      </c>
      <c r="T7" s="23">
        <v>2.1590844581368457E-3</v>
      </c>
      <c r="U7" s="23">
        <v>0</v>
      </c>
      <c r="V7" s="23">
        <v>0</v>
      </c>
      <c r="W7" s="23">
        <v>0</v>
      </c>
    </row>
    <row r="8" spans="1:23">
      <c r="A8" s="27" t="s">
        <v>36</v>
      </c>
      <c r="B8" s="27" t="s">
        <v>18</v>
      </c>
      <c r="C8" s="23">
        <v>0</v>
      </c>
      <c r="D8" s="23">
        <v>0</v>
      </c>
      <c r="E8" s="23">
        <v>0</v>
      </c>
      <c r="F8" s="23">
        <v>0</v>
      </c>
      <c r="G8" s="23">
        <v>0</v>
      </c>
      <c r="H8" s="23">
        <v>0</v>
      </c>
      <c r="I8" s="23">
        <v>0</v>
      </c>
      <c r="J8" s="23">
        <v>0</v>
      </c>
      <c r="K8" s="23">
        <v>0</v>
      </c>
      <c r="L8" s="23">
        <v>0</v>
      </c>
      <c r="M8" s="23">
        <v>0</v>
      </c>
      <c r="N8" s="23">
        <v>0</v>
      </c>
      <c r="O8" s="23">
        <v>0</v>
      </c>
      <c r="P8" s="23">
        <v>0</v>
      </c>
      <c r="Q8" s="23">
        <v>0</v>
      </c>
      <c r="R8" s="23">
        <v>0</v>
      </c>
      <c r="S8" s="23">
        <v>0</v>
      </c>
      <c r="T8" s="23">
        <v>0</v>
      </c>
      <c r="U8" s="23">
        <v>0</v>
      </c>
      <c r="V8" s="23">
        <v>0</v>
      </c>
      <c r="W8" s="23">
        <v>0</v>
      </c>
    </row>
    <row r="9" spans="1:23">
      <c r="A9" s="27" t="s">
        <v>36</v>
      </c>
      <c r="B9" s="27" t="s">
        <v>28</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row>
    <row r="10" spans="1:23">
      <c r="A10" s="27" t="s">
        <v>36</v>
      </c>
      <c r="B10" s="27" t="s">
        <v>62</v>
      </c>
      <c r="C10" s="23">
        <v>0</v>
      </c>
      <c r="D10" s="23">
        <v>0</v>
      </c>
      <c r="E10" s="23">
        <v>0</v>
      </c>
      <c r="F10" s="23">
        <v>0</v>
      </c>
      <c r="G10" s="23">
        <v>0</v>
      </c>
      <c r="H10" s="23">
        <v>0</v>
      </c>
      <c r="I10" s="23">
        <v>0</v>
      </c>
      <c r="J10" s="23">
        <v>0</v>
      </c>
      <c r="K10" s="23">
        <v>0</v>
      </c>
      <c r="L10" s="23">
        <v>0</v>
      </c>
      <c r="M10" s="23">
        <v>0</v>
      </c>
      <c r="N10" s="23">
        <v>0</v>
      </c>
      <c r="O10" s="23">
        <v>0</v>
      </c>
      <c r="P10" s="23">
        <v>0</v>
      </c>
      <c r="Q10" s="23">
        <v>0</v>
      </c>
      <c r="R10" s="23">
        <v>0</v>
      </c>
      <c r="S10" s="23">
        <v>0</v>
      </c>
      <c r="T10" s="23">
        <v>0</v>
      </c>
      <c r="U10" s="23">
        <v>0</v>
      </c>
      <c r="V10" s="23">
        <v>0</v>
      </c>
      <c r="W10" s="23">
        <v>0</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row>
    <row r="13" spans="1:23">
      <c r="A13" s="27" t="s">
        <v>36</v>
      </c>
      <c r="B13" s="27" t="s">
        <v>64</v>
      </c>
      <c r="C13" s="23">
        <v>0</v>
      </c>
      <c r="D13" s="23">
        <v>0</v>
      </c>
      <c r="E13" s="23">
        <v>0</v>
      </c>
      <c r="F13" s="23">
        <v>0</v>
      </c>
      <c r="G13" s="23">
        <v>0</v>
      </c>
      <c r="H13" s="23">
        <v>0</v>
      </c>
      <c r="I13" s="23">
        <v>0</v>
      </c>
      <c r="J13" s="23">
        <v>0</v>
      </c>
      <c r="K13" s="23">
        <v>0</v>
      </c>
      <c r="L13" s="23">
        <v>0</v>
      </c>
      <c r="M13" s="23">
        <v>0</v>
      </c>
      <c r="N13" s="23">
        <v>0</v>
      </c>
      <c r="O13" s="23">
        <v>0</v>
      </c>
      <c r="P13" s="23">
        <v>0</v>
      </c>
      <c r="Q13" s="23">
        <v>0</v>
      </c>
      <c r="R13" s="23">
        <v>0</v>
      </c>
      <c r="S13" s="23">
        <v>0</v>
      </c>
      <c r="T13" s="23">
        <v>0</v>
      </c>
      <c r="U13" s="23">
        <v>0</v>
      </c>
      <c r="V13" s="23">
        <v>0</v>
      </c>
      <c r="W13" s="23">
        <v>0</v>
      </c>
    </row>
    <row r="14" spans="1:23">
      <c r="A14" s="27" t="s">
        <v>36</v>
      </c>
      <c r="B14" s="27" t="s">
        <v>32</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row>
    <row r="15" spans="1:23">
      <c r="A15" s="27" t="s">
        <v>36</v>
      </c>
      <c r="B15" s="27" t="s">
        <v>69</v>
      </c>
      <c r="C15" s="23">
        <v>0</v>
      </c>
      <c r="D15" s="23">
        <v>0</v>
      </c>
      <c r="E15" s="23">
        <v>0</v>
      </c>
      <c r="F15" s="23">
        <v>0</v>
      </c>
      <c r="G15" s="23">
        <v>0</v>
      </c>
      <c r="H15" s="23">
        <v>0</v>
      </c>
      <c r="I15" s="23">
        <v>0</v>
      </c>
      <c r="J15" s="23">
        <v>0</v>
      </c>
      <c r="K15" s="23">
        <v>0</v>
      </c>
      <c r="L15" s="23">
        <v>0</v>
      </c>
      <c r="M15" s="23">
        <v>0</v>
      </c>
      <c r="N15" s="23">
        <v>0</v>
      </c>
      <c r="O15" s="23">
        <v>0</v>
      </c>
      <c r="P15" s="23">
        <v>0</v>
      </c>
      <c r="Q15" s="23">
        <v>0</v>
      </c>
      <c r="R15" s="23">
        <v>0</v>
      </c>
      <c r="S15" s="23">
        <v>0</v>
      </c>
      <c r="T15" s="23">
        <v>0</v>
      </c>
      <c r="U15" s="23">
        <v>0</v>
      </c>
      <c r="V15" s="23">
        <v>0</v>
      </c>
      <c r="W15" s="23">
        <v>0</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0</v>
      </c>
      <c r="D17" s="28">
        <v>0</v>
      </c>
      <c r="E17" s="28">
        <v>0</v>
      </c>
      <c r="F17" s="28">
        <v>240728.31633859186</v>
      </c>
      <c r="G17" s="28">
        <v>122221.76924696579</v>
      </c>
      <c r="H17" s="28">
        <v>162819.58972134633</v>
      </c>
      <c r="I17" s="28">
        <v>119207.91320185261</v>
      </c>
      <c r="J17" s="28">
        <v>31221.345439010176</v>
      </c>
      <c r="K17" s="28">
        <v>42401.774689183883</v>
      </c>
      <c r="L17" s="28">
        <v>5944.8038317062064</v>
      </c>
      <c r="M17" s="28">
        <v>15150.223376024089</v>
      </c>
      <c r="N17" s="28">
        <v>4175.8537152949257</v>
      </c>
      <c r="O17" s="28">
        <v>24189.536226307951</v>
      </c>
      <c r="P17" s="28">
        <v>1706.0210643775683</v>
      </c>
      <c r="Q17" s="28">
        <v>3168.5860625616192</v>
      </c>
      <c r="R17" s="28">
        <v>1.5363885535911905E-3</v>
      </c>
      <c r="S17" s="28">
        <v>2.2064697691009599E-4</v>
      </c>
      <c r="T17" s="28">
        <v>7397.1953297302416</v>
      </c>
      <c r="U17" s="28">
        <v>0</v>
      </c>
      <c r="V17" s="28">
        <v>18489.029249481751</v>
      </c>
      <c r="W17" s="28">
        <v>8555.4803314740402</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0</v>
      </c>
      <c r="D20" s="23">
        <v>0</v>
      </c>
      <c r="E20" s="23">
        <v>0</v>
      </c>
      <c r="F20" s="23">
        <v>18115.738892703459</v>
      </c>
      <c r="G20" s="23">
        <v>102924.99267919171</v>
      </c>
      <c r="H20" s="23">
        <v>22489.926965863335</v>
      </c>
      <c r="I20" s="23">
        <v>2.6340084786390401E-5</v>
      </c>
      <c r="J20" s="23">
        <v>0</v>
      </c>
      <c r="K20" s="23">
        <v>0</v>
      </c>
      <c r="L20" s="23">
        <v>3265.6562710586613</v>
      </c>
      <c r="M20" s="23">
        <v>2101.9807238296835</v>
      </c>
      <c r="N20" s="23">
        <v>753.54250661653612</v>
      </c>
      <c r="O20" s="23">
        <v>0</v>
      </c>
      <c r="P20" s="23">
        <v>1705.9892810628501</v>
      </c>
      <c r="Q20" s="23">
        <v>0</v>
      </c>
      <c r="R20" s="23">
        <v>0</v>
      </c>
      <c r="S20" s="23">
        <v>0</v>
      </c>
      <c r="T20" s="23">
        <v>0</v>
      </c>
      <c r="U20" s="23">
        <v>0</v>
      </c>
      <c r="V20" s="23">
        <v>0</v>
      </c>
      <c r="W20" s="23">
        <v>2.5412919341643052E-6</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0</v>
      </c>
      <c r="D22" s="23">
        <v>0</v>
      </c>
      <c r="E22" s="23">
        <v>0</v>
      </c>
      <c r="F22" s="23">
        <v>0</v>
      </c>
      <c r="G22" s="23">
        <v>0</v>
      </c>
      <c r="H22" s="23">
        <v>0</v>
      </c>
      <c r="I22" s="23">
        <v>0</v>
      </c>
      <c r="J22" s="23">
        <v>0</v>
      </c>
      <c r="K22" s="23">
        <v>0</v>
      </c>
      <c r="L22" s="23">
        <v>0</v>
      </c>
      <c r="M22" s="23">
        <v>0</v>
      </c>
      <c r="N22" s="23">
        <v>0</v>
      </c>
      <c r="O22" s="23">
        <v>0</v>
      </c>
      <c r="P22" s="23">
        <v>0</v>
      </c>
      <c r="Q22" s="23">
        <v>0</v>
      </c>
      <c r="R22" s="23">
        <v>0</v>
      </c>
      <c r="S22" s="23">
        <v>0</v>
      </c>
      <c r="T22" s="23">
        <v>0</v>
      </c>
      <c r="U22" s="23">
        <v>0</v>
      </c>
      <c r="V22" s="23">
        <v>0</v>
      </c>
      <c r="W22" s="23">
        <v>0</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0</v>
      </c>
      <c r="D24" s="23">
        <v>0</v>
      </c>
      <c r="E24" s="23">
        <v>0</v>
      </c>
      <c r="F24" s="23">
        <v>0</v>
      </c>
      <c r="G24" s="23">
        <v>0</v>
      </c>
      <c r="H24" s="23">
        <v>0</v>
      </c>
      <c r="I24" s="23">
        <v>0</v>
      </c>
      <c r="J24" s="23">
        <v>0</v>
      </c>
      <c r="K24" s="23">
        <v>0</v>
      </c>
      <c r="L24" s="23">
        <v>0</v>
      </c>
      <c r="M24" s="23">
        <v>0</v>
      </c>
      <c r="N24" s="23">
        <v>0</v>
      </c>
      <c r="O24" s="23">
        <v>0</v>
      </c>
      <c r="P24" s="23">
        <v>0</v>
      </c>
      <c r="Q24" s="23">
        <v>0</v>
      </c>
      <c r="R24" s="23">
        <v>0</v>
      </c>
      <c r="S24" s="23">
        <v>0</v>
      </c>
      <c r="T24" s="23">
        <v>0</v>
      </c>
      <c r="U24" s="23">
        <v>0</v>
      </c>
      <c r="V24" s="23">
        <v>0</v>
      </c>
      <c r="W24" s="23">
        <v>0</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0</v>
      </c>
      <c r="D26" s="23">
        <v>0</v>
      </c>
      <c r="E26" s="23">
        <v>0</v>
      </c>
      <c r="F26" s="23">
        <v>0</v>
      </c>
      <c r="G26" s="23">
        <v>0</v>
      </c>
      <c r="H26" s="23">
        <v>0</v>
      </c>
      <c r="I26" s="23">
        <v>0</v>
      </c>
      <c r="J26" s="23">
        <v>0</v>
      </c>
      <c r="K26" s="23">
        <v>0</v>
      </c>
      <c r="L26" s="23">
        <v>0</v>
      </c>
      <c r="M26" s="23">
        <v>0</v>
      </c>
      <c r="N26" s="23">
        <v>0</v>
      </c>
      <c r="O26" s="23">
        <v>0</v>
      </c>
      <c r="P26" s="23">
        <v>0</v>
      </c>
      <c r="Q26" s="23">
        <v>0</v>
      </c>
      <c r="R26" s="23">
        <v>0</v>
      </c>
      <c r="S26" s="23">
        <v>0</v>
      </c>
      <c r="T26" s="23">
        <v>0</v>
      </c>
      <c r="U26" s="23">
        <v>0</v>
      </c>
      <c r="V26" s="23">
        <v>0</v>
      </c>
      <c r="W26" s="23">
        <v>0</v>
      </c>
    </row>
    <row r="27" spans="1:23">
      <c r="A27" s="27" t="s">
        <v>119</v>
      </c>
      <c r="B27" s="27" t="s">
        <v>64</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row>
    <row r="28" spans="1:23">
      <c r="A28" s="27" t="s">
        <v>119</v>
      </c>
      <c r="B28" s="27" t="s">
        <v>32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row>
    <row r="29" spans="1:23">
      <c r="A29" s="27" t="s">
        <v>119</v>
      </c>
      <c r="B29" s="27" t="s">
        <v>69</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0</v>
      </c>
      <c r="D31" s="28">
        <v>0</v>
      </c>
      <c r="E31" s="28">
        <v>0</v>
      </c>
      <c r="F31" s="28">
        <v>18115.738892703459</v>
      </c>
      <c r="G31" s="28">
        <v>102924.99267919171</v>
      </c>
      <c r="H31" s="28">
        <v>22489.926965863335</v>
      </c>
      <c r="I31" s="28">
        <v>2.6340084786390401E-5</v>
      </c>
      <c r="J31" s="28">
        <v>0</v>
      </c>
      <c r="K31" s="28">
        <v>0</v>
      </c>
      <c r="L31" s="28">
        <v>3265.6562710586613</v>
      </c>
      <c r="M31" s="28">
        <v>2101.9807238296835</v>
      </c>
      <c r="N31" s="28">
        <v>753.54250661653612</v>
      </c>
      <c r="O31" s="28">
        <v>0</v>
      </c>
      <c r="P31" s="28">
        <v>1705.9892810628501</v>
      </c>
      <c r="Q31" s="28">
        <v>0</v>
      </c>
      <c r="R31" s="28">
        <v>0</v>
      </c>
      <c r="S31" s="28">
        <v>0</v>
      </c>
      <c r="T31" s="28">
        <v>0</v>
      </c>
      <c r="U31" s="28">
        <v>0</v>
      </c>
      <c r="V31" s="28">
        <v>0</v>
      </c>
      <c r="W31" s="28">
        <v>2.5412919341643052E-6</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0</v>
      </c>
      <c r="D34" s="23">
        <v>0</v>
      </c>
      <c r="E34" s="23">
        <v>0</v>
      </c>
      <c r="F34" s="23">
        <v>149497.98525732386</v>
      </c>
      <c r="G34" s="23">
        <v>14598.55709802351</v>
      </c>
      <c r="H34" s="23">
        <v>45618.524266790795</v>
      </c>
      <c r="I34" s="23">
        <v>17727.196164409612</v>
      </c>
      <c r="J34" s="23">
        <v>0</v>
      </c>
      <c r="K34" s="23">
        <v>42401.774689183883</v>
      </c>
      <c r="L34" s="23">
        <v>2679.1475606475451</v>
      </c>
      <c r="M34" s="23">
        <v>13048.24263826997</v>
      </c>
      <c r="N34" s="23">
        <v>3422.3112086783899</v>
      </c>
      <c r="O34" s="23">
        <v>24189.536226307951</v>
      </c>
      <c r="P34" s="23">
        <v>3.0919515941809577E-6</v>
      </c>
      <c r="Q34" s="23">
        <v>3168.5833016605297</v>
      </c>
      <c r="R34" s="23">
        <v>2.3384822466109055E-4</v>
      </c>
      <c r="S34" s="23">
        <v>0</v>
      </c>
      <c r="T34" s="23">
        <v>7397.1931706457835</v>
      </c>
      <c r="U34" s="23">
        <v>0</v>
      </c>
      <c r="V34" s="23">
        <v>18489.029249481751</v>
      </c>
      <c r="W34" s="23">
        <v>8555.4803289327483</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0</v>
      </c>
      <c r="D36" s="23">
        <v>0</v>
      </c>
      <c r="E36" s="23">
        <v>0</v>
      </c>
      <c r="F36" s="23">
        <v>0</v>
      </c>
      <c r="G36" s="23">
        <v>0</v>
      </c>
      <c r="H36" s="23">
        <v>0</v>
      </c>
      <c r="I36" s="23">
        <v>0</v>
      </c>
      <c r="J36" s="23">
        <v>0</v>
      </c>
      <c r="K36" s="23">
        <v>0</v>
      </c>
      <c r="L36" s="23">
        <v>0</v>
      </c>
      <c r="M36" s="23">
        <v>0</v>
      </c>
      <c r="N36" s="23">
        <v>0</v>
      </c>
      <c r="O36" s="23">
        <v>0</v>
      </c>
      <c r="P36" s="23">
        <v>0</v>
      </c>
      <c r="Q36" s="23">
        <v>0</v>
      </c>
      <c r="R36" s="23">
        <v>0</v>
      </c>
      <c r="S36" s="23">
        <v>0</v>
      </c>
      <c r="T36" s="23">
        <v>0</v>
      </c>
      <c r="U36" s="23">
        <v>0</v>
      </c>
      <c r="V36" s="23">
        <v>0</v>
      </c>
      <c r="W36" s="23">
        <v>0</v>
      </c>
    </row>
    <row r="37" spans="1:23">
      <c r="A37" s="27" t="s">
        <v>120</v>
      </c>
      <c r="B37" s="27" t="s">
        <v>28</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row>
    <row r="38" spans="1:23">
      <c r="A38" s="27" t="s">
        <v>120</v>
      </c>
      <c r="B38" s="27" t="s">
        <v>62</v>
      </c>
      <c r="C38" s="23">
        <v>0</v>
      </c>
      <c r="D38" s="23">
        <v>0</v>
      </c>
      <c r="E38" s="23">
        <v>0</v>
      </c>
      <c r="F38" s="23">
        <v>0</v>
      </c>
      <c r="G38" s="23">
        <v>0</v>
      </c>
      <c r="H38" s="23">
        <v>0</v>
      </c>
      <c r="I38" s="23">
        <v>0</v>
      </c>
      <c r="J38" s="23">
        <v>0</v>
      </c>
      <c r="K38" s="23">
        <v>0</v>
      </c>
      <c r="L38" s="23">
        <v>0</v>
      </c>
      <c r="M38" s="23">
        <v>0</v>
      </c>
      <c r="N38" s="23">
        <v>0</v>
      </c>
      <c r="O38" s="23">
        <v>0</v>
      </c>
      <c r="P38" s="23">
        <v>0</v>
      </c>
      <c r="Q38" s="23">
        <v>0</v>
      </c>
      <c r="R38" s="23">
        <v>0</v>
      </c>
      <c r="S38" s="23">
        <v>0</v>
      </c>
      <c r="T38" s="23">
        <v>0</v>
      </c>
      <c r="U38" s="23">
        <v>0</v>
      </c>
      <c r="V38" s="23">
        <v>0</v>
      </c>
      <c r="W38" s="23">
        <v>0</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0</v>
      </c>
      <c r="D40" s="23">
        <v>0</v>
      </c>
      <c r="E40" s="23">
        <v>0</v>
      </c>
      <c r="F40" s="23">
        <v>0</v>
      </c>
      <c r="G40" s="23">
        <v>0</v>
      </c>
      <c r="H40" s="23">
        <v>0</v>
      </c>
      <c r="I40" s="23">
        <v>0</v>
      </c>
      <c r="J40" s="23">
        <v>0</v>
      </c>
      <c r="K40" s="23">
        <v>0</v>
      </c>
      <c r="L40" s="23">
        <v>0</v>
      </c>
      <c r="M40" s="23">
        <v>0</v>
      </c>
      <c r="N40" s="23">
        <v>0</v>
      </c>
      <c r="O40" s="23">
        <v>0</v>
      </c>
      <c r="P40" s="23">
        <v>0</v>
      </c>
      <c r="Q40" s="23">
        <v>0</v>
      </c>
      <c r="R40" s="23">
        <v>0</v>
      </c>
      <c r="S40" s="23">
        <v>0</v>
      </c>
      <c r="T40" s="23">
        <v>0</v>
      </c>
      <c r="U40" s="23">
        <v>0</v>
      </c>
      <c r="V40" s="23">
        <v>0</v>
      </c>
      <c r="W40" s="23">
        <v>0</v>
      </c>
    </row>
    <row r="41" spans="1:23">
      <c r="A41" s="27" t="s">
        <v>120</v>
      </c>
      <c r="B41" s="27" t="s">
        <v>64</v>
      </c>
      <c r="C41" s="23">
        <v>0</v>
      </c>
      <c r="D41" s="23">
        <v>0</v>
      </c>
      <c r="E41" s="23">
        <v>0</v>
      </c>
      <c r="F41" s="23">
        <v>0</v>
      </c>
      <c r="G41" s="23">
        <v>0</v>
      </c>
      <c r="H41" s="23">
        <v>0</v>
      </c>
      <c r="I41" s="23">
        <v>0</v>
      </c>
      <c r="J41" s="23">
        <v>0</v>
      </c>
      <c r="K41" s="23">
        <v>0</v>
      </c>
      <c r="L41" s="23">
        <v>0</v>
      </c>
      <c r="M41" s="23">
        <v>0</v>
      </c>
      <c r="N41" s="23">
        <v>0</v>
      </c>
      <c r="O41" s="23">
        <v>0</v>
      </c>
      <c r="P41" s="23">
        <v>0</v>
      </c>
      <c r="Q41" s="23">
        <v>0</v>
      </c>
      <c r="R41" s="23">
        <v>0</v>
      </c>
      <c r="S41" s="23">
        <v>0</v>
      </c>
      <c r="T41" s="23">
        <v>0</v>
      </c>
      <c r="U41" s="23">
        <v>0</v>
      </c>
      <c r="V41" s="23">
        <v>0</v>
      </c>
      <c r="W41" s="23">
        <v>0</v>
      </c>
    </row>
    <row r="42" spans="1:23">
      <c r="A42" s="27" t="s">
        <v>120</v>
      </c>
      <c r="B42" s="27" t="s">
        <v>32</v>
      </c>
      <c r="C42" s="23">
        <v>0</v>
      </c>
      <c r="D42" s="23">
        <v>0</v>
      </c>
      <c r="E42" s="23">
        <v>0</v>
      </c>
      <c r="F42" s="23">
        <v>0</v>
      </c>
      <c r="G42" s="23">
        <v>0</v>
      </c>
      <c r="H42" s="23">
        <v>0</v>
      </c>
      <c r="I42" s="23">
        <v>0</v>
      </c>
      <c r="J42" s="23">
        <v>0</v>
      </c>
      <c r="K42" s="23">
        <v>0</v>
      </c>
      <c r="L42" s="23">
        <v>0</v>
      </c>
      <c r="M42" s="23">
        <v>0</v>
      </c>
      <c r="N42" s="23">
        <v>0</v>
      </c>
      <c r="O42" s="23">
        <v>0</v>
      </c>
      <c r="P42" s="23">
        <v>0</v>
      </c>
      <c r="Q42" s="23">
        <v>0</v>
      </c>
      <c r="R42" s="23">
        <v>0</v>
      </c>
      <c r="S42" s="23">
        <v>0</v>
      </c>
      <c r="T42" s="23">
        <v>0</v>
      </c>
      <c r="U42" s="23">
        <v>0</v>
      </c>
      <c r="V42" s="23">
        <v>0</v>
      </c>
      <c r="W42" s="23">
        <v>0</v>
      </c>
    </row>
    <row r="43" spans="1:23">
      <c r="A43" s="27" t="s">
        <v>120</v>
      </c>
      <c r="B43" s="27" t="s">
        <v>69</v>
      </c>
      <c r="C43" s="23">
        <v>0</v>
      </c>
      <c r="D43" s="23">
        <v>0</v>
      </c>
      <c r="E43" s="23">
        <v>0</v>
      </c>
      <c r="F43" s="23">
        <v>0</v>
      </c>
      <c r="G43" s="23">
        <v>0</v>
      </c>
      <c r="H43" s="23">
        <v>0</v>
      </c>
      <c r="I43" s="23">
        <v>0</v>
      </c>
      <c r="J43" s="23">
        <v>0</v>
      </c>
      <c r="K43" s="23">
        <v>0</v>
      </c>
      <c r="L43" s="23">
        <v>0</v>
      </c>
      <c r="M43" s="23">
        <v>0</v>
      </c>
      <c r="N43" s="23">
        <v>0</v>
      </c>
      <c r="O43" s="23">
        <v>0</v>
      </c>
      <c r="P43" s="23">
        <v>0</v>
      </c>
      <c r="Q43" s="23">
        <v>0</v>
      </c>
      <c r="R43" s="23">
        <v>0</v>
      </c>
      <c r="S43" s="23">
        <v>0</v>
      </c>
      <c r="T43" s="23">
        <v>0</v>
      </c>
      <c r="U43" s="23">
        <v>0</v>
      </c>
      <c r="V43" s="23">
        <v>0</v>
      </c>
      <c r="W43" s="23">
        <v>0</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0</v>
      </c>
      <c r="D45" s="28">
        <v>0</v>
      </c>
      <c r="E45" s="28">
        <v>0</v>
      </c>
      <c r="F45" s="28">
        <v>149497.98525732386</v>
      </c>
      <c r="G45" s="28">
        <v>14598.55709802351</v>
      </c>
      <c r="H45" s="28">
        <v>45618.524266790795</v>
      </c>
      <c r="I45" s="28">
        <v>17727.196164409612</v>
      </c>
      <c r="J45" s="28">
        <v>0</v>
      </c>
      <c r="K45" s="28">
        <v>42401.774689183883</v>
      </c>
      <c r="L45" s="28">
        <v>2679.1475606475451</v>
      </c>
      <c r="M45" s="28">
        <v>13048.24263826997</v>
      </c>
      <c r="N45" s="28">
        <v>3422.3112086783899</v>
      </c>
      <c r="O45" s="28">
        <v>24189.536226307951</v>
      </c>
      <c r="P45" s="28">
        <v>3.0919515941809577E-6</v>
      </c>
      <c r="Q45" s="28">
        <v>3168.5833016605297</v>
      </c>
      <c r="R45" s="28">
        <v>2.3384822466109055E-4</v>
      </c>
      <c r="S45" s="28">
        <v>0</v>
      </c>
      <c r="T45" s="28">
        <v>7397.1931706457835</v>
      </c>
      <c r="U45" s="28">
        <v>0</v>
      </c>
      <c r="V45" s="28">
        <v>18489.029249481751</v>
      </c>
      <c r="W45" s="28">
        <v>8555.4803289327483</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0</v>
      </c>
      <c r="D49" s="23">
        <v>0</v>
      </c>
      <c r="E49" s="23">
        <v>0</v>
      </c>
      <c r="F49" s="23">
        <v>73114.592188564522</v>
      </c>
      <c r="G49" s="23">
        <v>4698.2194697505729</v>
      </c>
      <c r="H49" s="23">
        <v>94711.138488692202</v>
      </c>
      <c r="I49" s="23">
        <v>101480.71701110291</v>
      </c>
      <c r="J49" s="23">
        <v>31221.345439010176</v>
      </c>
      <c r="K49" s="23">
        <v>0</v>
      </c>
      <c r="L49" s="23">
        <v>0</v>
      </c>
      <c r="M49" s="23">
        <v>1.3924434100450901E-5</v>
      </c>
      <c r="N49" s="23">
        <v>0</v>
      </c>
      <c r="O49" s="23">
        <v>0</v>
      </c>
      <c r="P49" s="23">
        <v>3.1780222766602702E-2</v>
      </c>
      <c r="Q49" s="23">
        <v>2.7609010896587219E-3</v>
      </c>
      <c r="R49" s="23">
        <v>1.3025403289301E-3</v>
      </c>
      <c r="S49" s="23">
        <v>2.2064697691009599E-4</v>
      </c>
      <c r="T49" s="23">
        <v>2.1590844581368457E-3</v>
      </c>
      <c r="U49" s="23">
        <v>0</v>
      </c>
      <c r="V49" s="23">
        <v>0</v>
      </c>
      <c r="W49" s="23">
        <v>0</v>
      </c>
    </row>
    <row r="50" spans="1:23">
      <c r="A50" s="27" t="s">
        <v>121</v>
      </c>
      <c r="B50" s="27" t="s">
        <v>18</v>
      </c>
      <c r="C50" s="23">
        <v>0</v>
      </c>
      <c r="D50" s="23">
        <v>0</v>
      </c>
      <c r="E50" s="23">
        <v>0</v>
      </c>
      <c r="F50" s="23">
        <v>0</v>
      </c>
      <c r="G50" s="23">
        <v>0</v>
      </c>
      <c r="H50" s="23">
        <v>0</v>
      </c>
      <c r="I50" s="23">
        <v>0</v>
      </c>
      <c r="J50" s="23">
        <v>0</v>
      </c>
      <c r="K50" s="23">
        <v>0</v>
      </c>
      <c r="L50" s="23">
        <v>0</v>
      </c>
      <c r="M50" s="23">
        <v>0</v>
      </c>
      <c r="N50" s="23">
        <v>0</v>
      </c>
      <c r="O50" s="23">
        <v>0</v>
      </c>
      <c r="P50" s="23">
        <v>0</v>
      </c>
      <c r="Q50" s="23">
        <v>0</v>
      </c>
      <c r="R50" s="23">
        <v>0</v>
      </c>
      <c r="S50" s="23">
        <v>0</v>
      </c>
      <c r="T50" s="23">
        <v>0</v>
      </c>
      <c r="U50" s="23">
        <v>0</v>
      </c>
      <c r="V50" s="23">
        <v>0</v>
      </c>
      <c r="W50" s="23">
        <v>0</v>
      </c>
    </row>
    <row r="51" spans="1:23">
      <c r="A51" s="27" t="s">
        <v>121</v>
      </c>
      <c r="B51" s="27" t="s">
        <v>28</v>
      </c>
      <c r="C51" s="23">
        <v>0</v>
      </c>
      <c r="D51" s="23">
        <v>0</v>
      </c>
      <c r="E51" s="23">
        <v>0</v>
      </c>
      <c r="F51" s="23">
        <v>0</v>
      </c>
      <c r="G51" s="23">
        <v>0</v>
      </c>
      <c r="H51" s="23">
        <v>0</v>
      </c>
      <c r="I51" s="23">
        <v>0</v>
      </c>
      <c r="J51" s="23">
        <v>0</v>
      </c>
      <c r="K51" s="23">
        <v>0</v>
      </c>
      <c r="L51" s="23">
        <v>0</v>
      </c>
      <c r="M51" s="23">
        <v>0</v>
      </c>
      <c r="N51" s="23">
        <v>0</v>
      </c>
      <c r="O51" s="23">
        <v>0</v>
      </c>
      <c r="P51" s="23">
        <v>0</v>
      </c>
      <c r="Q51" s="23">
        <v>0</v>
      </c>
      <c r="R51" s="23">
        <v>0</v>
      </c>
      <c r="S51" s="23">
        <v>0</v>
      </c>
      <c r="T51" s="23">
        <v>0</v>
      </c>
      <c r="U51" s="23">
        <v>0</v>
      </c>
      <c r="V51" s="23">
        <v>0</v>
      </c>
      <c r="W51" s="23">
        <v>0</v>
      </c>
    </row>
    <row r="52" spans="1:23">
      <c r="A52" s="27" t="s">
        <v>121</v>
      </c>
      <c r="B52" s="27" t="s">
        <v>62</v>
      </c>
      <c r="C52" s="23">
        <v>0</v>
      </c>
      <c r="D52" s="23">
        <v>0</v>
      </c>
      <c r="E52" s="23">
        <v>0</v>
      </c>
      <c r="F52" s="23">
        <v>0</v>
      </c>
      <c r="G52" s="23">
        <v>0</v>
      </c>
      <c r="H52" s="23">
        <v>0</v>
      </c>
      <c r="I52" s="23">
        <v>0</v>
      </c>
      <c r="J52" s="23">
        <v>0</v>
      </c>
      <c r="K52" s="23">
        <v>0</v>
      </c>
      <c r="L52" s="23">
        <v>0</v>
      </c>
      <c r="M52" s="23">
        <v>0</v>
      </c>
      <c r="N52" s="23">
        <v>0</v>
      </c>
      <c r="O52" s="23">
        <v>0</v>
      </c>
      <c r="P52" s="23">
        <v>0</v>
      </c>
      <c r="Q52" s="23">
        <v>0</v>
      </c>
      <c r="R52" s="23">
        <v>0</v>
      </c>
      <c r="S52" s="23">
        <v>0</v>
      </c>
      <c r="T52" s="23">
        <v>0</v>
      </c>
      <c r="U52" s="23">
        <v>0</v>
      </c>
      <c r="V52" s="23">
        <v>0</v>
      </c>
      <c r="W52" s="23">
        <v>0</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0</v>
      </c>
      <c r="D54" s="23">
        <v>0</v>
      </c>
      <c r="E54" s="23">
        <v>0</v>
      </c>
      <c r="F54" s="23">
        <v>0</v>
      </c>
      <c r="G54" s="23">
        <v>0</v>
      </c>
      <c r="H54" s="23">
        <v>0</v>
      </c>
      <c r="I54" s="23">
        <v>0</v>
      </c>
      <c r="J54" s="23">
        <v>0</v>
      </c>
      <c r="K54" s="23">
        <v>0</v>
      </c>
      <c r="L54" s="23">
        <v>0</v>
      </c>
      <c r="M54" s="23">
        <v>0</v>
      </c>
      <c r="N54" s="23">
        <v>0</v>
      </c>
      <c r="O54" s="23">
        <v>0</v>
      </c>
      <c r="P54" s="23">
        <v>0</v>
      </c>
      <c r="Q54" s="23">
        <v>0</v>
      </c>
      <c r="R54" s="23">
        <v>0</v>
      </c>
      <c r="S54" s="23">
        <v>0</v>
      </c>
      <c r="T54" s="23">
        <v>0</v>
      </c>
      <c r="U54" s="23">
        <v>0</v>
      </c>
      <c r="V54" s="23">
        <v>0</v>
      </c>
      <c r="W54" s="23">
        <v>0</v>
      </c>
    </row>
    <row r="55" spans="1:23">
      <c r="A55" s="27" t="s">
        <v>121</v>
      </c>
      <c r="B55" s="27" t="s">
        <v>64</v>
      </c>
      <c r="C55" s="23">
        <v>0</v>
      </c>
      <c r="D55" s="23">
        <v>0</v>
      </c>
      <c r="E55" s="23">
        <v>0</v>
      </c>
      <c r="F55" s="23">
        <v>0</v>
      </c>
      <c r="G55" s="23">
        <v>0</v>
      </c>
      <c r="H55" s="23">
        <v>0</v>
      </c>
      <c r="I55" s="23">
        <v>0</v>
      </c>
      <c r="J55" s="23">
        <v>0</v>
      </c>
      <c r="K55" s="23">
        <v>0</v>
      </c>
      <c r="L55" s="23">
        <v>0</v>
      </c>
      <c r="M55" s="23">
        <v>0</v>
      </c>
      <c r="N55" s="23">
        <v>0</v>
      </c>
      <c r="O55" s="23">
        <v>0</v>
      </c>
      <c r="P55" s="23">
        <v>0</v>
      </c>
      <c r="Q55" s="23">
        <v>0</v>
      </c>
      <c r="R55" s="23">
        <v>0</v>
      </c>
      <c r="S55" s="23">
        <v>0</v>
      </c>
      <c r="T55" s="23">
        <v>0</v>
      </c>
      <c r="U55" s="23">
        <v>0</v>
      </c>
      <c r="V55" s="23">
        <v>0</v>
      </c>
      <c r="W55" s="23">
        <v>0</v>
      </c>
    </row>
    <row r="56" spans="1:23">
      <c r="A56" s="27" t="s">
        <v>121</v>
      </c>
      <c r="B56" s="27" t="s">
        <v>32</v>
      </c>
      <c r="C56" s="23">
        <v>0</v>
      </c>
      <c r="D56" s="23">
        <v>0</v>
      </c>
      <c r="E56" s="23">
        <v>0</v>
      </c>
      <c r="F56" s="23">
        <v>0</v>
      </c>
      <c r="G56" s="23">
        <v>0</v>
      </c>
      <c r="H56" s="23">
        <v>0</v>
      </c>
      <c r="I56" s="23">
        <v>0</v>
      </c>
      <c r="J56" s="23">
        <v>0</v>
      </c>
      <c r="K56" s="23">
        <v>0</v>
      </c>
      <c r="L56" s="23">
        <v>0</v>
      </c>
      <c r="M56" s="23">
        <v>0</v>
      </c>
      <c r="N56" s="23">
        <v>0</v>
      </c>
      <c r="O56" s="23">
        <v>0</v>
      </c>
      <c r="P56" s="23">
        <v>0</v>
      </c>
      <c r="Q56" s="23">
        <v>0</v>
      </c>
      <c r="R56" s="23">
        <v>0</v>
      </c>
      <c r="S56" s="23">
        <v>0</v>
      </c>
      <c r="T56" s="23">
        <v>0</v>
      </c>
      <c r="U56" s="23">
        <v>0</v>
      </c>
      <c r="V56" s="23">
        <v>0</v>
      </c>
      <c r="W56" s="23">
        <v>0</v>
      </c>
    </row>
    <row r="57" spans="1:23">
      <c r="A57" s="27" t="s">
        <v>121</v>
      </c>
      <c r="B57" s="27" t="s">
        <v>69</v>
      </c>
      <c r="C57" s="23">
        <v>0</v>
      </c>
      <c r="D57" s="23">
        <v>0</v>
      </c>
      <c r="E57" s="23">
        <v>0</v>
      </c>
      <c r="F57" s="23">
        <v>0</v>
      </c>
      <c r="G57" s="23">
        <v>0</v>
      </c>
      <c r="H57" s="23">
        <v>0</v>
      </c>
      <c r="I57" s="23">
        <v>0</v>
      </c>
      <c r="J57" s="23">
        <v>0</v>
      </c>
      <c r="K57" s="23">
        <v>0</v>
      </c>
      <c r="L57" s="23">
        <v>0</v>
      </c>
      <c r="M57" s="23">
        <v>0</v>
      </c>
      <c r="N57" s="23">
        <v>0</v>
      </c>
      <c r="O57" s="23">
        <v>0</v>
      </c>
      <c r="P57" s="23">
        <v>0</v>
      </c>
      <c r="Q57" s="23">
        <v>0</v>
      </c>
      <c r="R57" s="23">
        <v>0</v>
      </c>
      <c r="S57" s="23">
        <v>0</v>
      </c>
      <c r="T57" s="23">
        <v>0</v>
      </c>
      <c r="U57" s="23">
        <v>0</v>
      </c>
      <c r="V57" s="23">
        <v>0</v>
      </c>
      <c r="W57" s="23">
        <v>0</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0</v>
      </c>
      <c r="D59" s="28">
        <v>0</v>
      </c>
      <c r="E59" s="28">
        <v>0</v>
      </c>
      <c r="F59" s="28">
        <v>73114.592188564522</v>
      </c>
      <c r="G59" s="28">
        <v>4698.2194697505729</v>
      </c>
      <c r="H59" s="28">
        <v>94711.138488692202</v>
      </c>
      <c r="I59" s="28">
        <v>101480.71701110291</v>
      </c>
      <c r="J59" s="28">
        <v>31221.345439010176</v>
      </c>
      <c r="K59" s="28">
        <v>0</v>
      </c>
      <c r="L59" s="28">
        <v>0</v>
      </c>
      <c r="M59" s="28">
        <v>1.3924434100450901E-5</v>
      </c>
      <c r="N59" s="28">
        <v>0</v>
      </c>
      <c r="O59" s="28">
        <v>0</v>
      </c>
      <c r="P59" s="28">
        <v>3.1780222766602702E-2</v>
      </c>
      <c r="Q59" s="28">
        <v>2.7609010896587219E-3</v>
      </c>
      <c r="R59" s="28">
        <v>1.3025403289301E-3</v>
      </c>
      <c r="S59" s="28">
        <v>2.2064697691009599E-4</v>
      </c>
      <c r="T59" s="28">
        <v>2.1590844581368457E-3</v>
      </c>
      <c r="U59" s="28">
        <v>0</v>
      </c>
      <c r="V59" s="28">
        <v>0</v>
      </c>
      <c r="W59" s="28">
        <v>0</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0</v>
      </c>
      <c r="D64" s="23">
        <v>0</v>
      </c>
      <c r="E64" s="23">
        <v>0</v>
      </c>
      <c r="F64" s="23">
        <v>0</v>
      </c>
      <c r="G64" s="23">
        <v>0</v>
      </c>
      <c r="H64" s="23">
        <v>0</v>
      </c>
      <c r="I64" s="23">
        <v>0</v>
      </c>
      <c r="J64" s="23">
        <v>0</v>
      </c>
      <c r="K64" s="23">
        <v>0</v>
      </c>
      <c r="L64" s="23">
        <v>0</v>
      </c>
      <c r="M64" s="23">
        <v>0</v>
      </c>
      <c r="N64" s="23">
        <v>0</v>
      </c>
      <c r="O64" s="23">
        <v>0</v>
      </c>
      <c r="P64" s="23">
        <v>0</v>
      </c>
      <c r="Q64" s="23">
        <v>0</v>
      </c>
      <c r="R64" s="23">
        <v>0</v>
      </c>
      <c r="S64" s="23">
        <v>0</v>
      </c>
      <c r="T64" s="23">
        <v>0</v>
      </c>
      <c r="U64" s="23">
        <v>0</v>
      </c>
      <c r="V64" s="23">
        <v>0</v>
      </c>
      <c r="W64" s="23">
        <v>0</v>
      </c>
    </row>
    <row r="65" spans="1:23">
      <c r="A65" s="27" t="s">
        <v>122</v>
      </c>
      <c r="B65" s="27" t="s">
        <v>28</v>
      </c>
      <c r="C65" s="23">
        <v>0</v>
      </c>
      <c r="D65" s="23">
        <v>0</v>
      </c>
      <c r="E65" s="23">
        <v>0</v>
      </c>
      <c r="F65" s="23">
        <v>0</v>
      </c>
      <c r="G65" s="23">
        <v>0</v>
      </c>
      <c r="H65" s="23">
        <v>0</v>
      </c>
      <c r="I65" s="23">
        <v>0</v>
      </c>
      <c r="J65" s="23">
        <v>0</v>
      </c>
      <c r="K65" s="23">
        <v>0</v>
      </c>
      <c r="L65" s="23">
        <v>0</v>
      </c>
      <c r="M65" s="23">
        <v>0</v>
      </c>
      <c r="N65" s="23">
        <v>0</v>
      </c>
      <c r="O65" s="23">
        <v>0</v>
      </c>
      <c r="P65" s="23">
        <v>0</v>
      </c>
      <c r="Q65" s="23">
        <v>0</v>
      </c>
      <c r="R65" s="23">
        <v>0</v>
      </c>
      <c r="S65" s="23">
        <v>0</v>
      </c>
      <c r="T65" s="23">
        <v>0</v>
      </c>
      <c r="U65" s="23">
        <v>0</v>
      </c>
      <c r="V65" s="23">
        <v>0</v>
      </c>
      <c r="W65" s="23">
        <v>0</v>
      </c>
    </row>
    <row r="66" spans="1:23">
      <c r="A66" s="27" t="s">
        <v>122</v>
      </c>
      <c r="B66" s="27" t="s">
        <v>62</v>
      </c>
      <c r="C66" s="23">
        <v>0</v>
      </c>
      <c r="D66" s="23">
        <v>0</v>
      </c>
      <c r="E66" s="23">
        <v>0</v>
      </c>
      <c r="F66" s="23">
        <v>0</v>
      </c>
      <c r="G66" s="23">
        <v>0</v>
      </c>
      <c r="H66" s="23">
        <v>0</v>
      </c>
      <c r="I66" s="23">
        <v>0</v>
      </c>
      <c r="J66" s="23">
        <v>0</v>
      </c>
      <c r="K66" s="23">
        <v>0</v>
      </c>
      <c r="L66" s="23">
        <v>0</v>
      </c>
      <c r="M66" s="23">
        <v>0</v>
      </c>
      <c r="N66" s="23">
        <v>0</v>
      </c>
      <c r="O66" s="23">
        <v>0</v>
      </c>
      <c r="P66" s="23">
        <v>0</v>
      </c>
      <c r="Q66" s="23">
        <v>0</v>
      </c>
      <c r="R66" s="23">
        <v>0</v>
      </c>
      <c r="S66" s="23">
        <v>0</v>
      </c>
      <c r="T66" s="23">
        <v>0</v>
      </c>
      <c r="U66" s="23">
        <v>0</v>
      </c>
      <c r="V66" s="23">
        <v>0</v>
      </c>
      <c r="W66" s="23">
        <v>0</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0</v>
      </c>
      <c r="D68" s="23">
        <v>0</v>
      </c>
      <c r="E68" s="23">
        <v>0</v>
      </c>
      <c r="F68" s="23">
        <v>0</v>
      </c>
      <c r="G68" s="23">
        <v>0</v>
      </c>
      <c r="H68" s="23">
        <v>0</v>
      </c>
      <c r="I68" s="23">
        <v>0</v>
      </c>
      <c r="J68" s="23">
        <v>0</v>
      </c>
      <c r="K68" s="23">
        <v>0</v>
      </c>
      <c r="L68" s="23">
        <v>0</v>
      </c>
      <c r="M68" s="23">
        <v>0</v>
      </c>
      <c r="N68" s="23">
        <v>0</v>
      </c>
      <c r="O68" s="23">
        <v>0</v>
      </c>
      <c r="P68" s="23">
        <v>0</v>
      </c>
      <c r="Q68" s="23">
        <v>0</v>
      </c>
      <c r="R68" s="23">
        <v>0</v>
      </c>
      <c r="S68" s="23">
        <v>0</v>
      </c>
      <c r="T68" s="23">
        <v>0</v>
      </c>
      <c r="U68" s="23">
        <v>0</v>
      </c>
      <c r="V68" s="23">
        <v>0</v>
      </c>
      <c r="W68" s="23">
        <v>0</v>
      </c>
    </row>
    <row r="69" spans="1:23">
      <c r="A69" s="27" t="s">
        <v>122</v>
      </c>
      <c r="B69" s="27" t="s">
        <v>64</v>
      </c>
      <c r="C69" s="23">
        <v>0</v>
      </c>
      <c r="D69" s="23">
        <v>0</v>
      </c>
      <c r="E69" s="23">
        <v>0</v>
      </c>
      <c r="F69" s="23">
        <v>0</v>
      </c>
      <c r="G69" s="23">
        <v>0</v>
      </c>
      <c r="H69" s="23">
        <v>0</v>
      </c>
      <c r="I69" s="23">
        <v>0</v>
      </c>
      <c r="J69" s="23">
        <v>0</v>
      </c>
      <c r="K69" s="23">
        <v>0</v>
      </c>
      <c r="L69" s="23">
        <v>0</v>
      </c>
      <c r="M69" s="23">
        <v>0</v>
      </c>
      <c r="N69" s="23">
        <v>0</v>
      </c>
      <c r="O69" s="23">
        <v>0</v>
      </c>
      <c r="P69" s="23">
        <v>0</v>
      </c>
      <c r="Q69" s="23">
        <v>0</v>
      </c>
      <c r="R69" s="23">
        <v>0</v>
      </c>
      <c r="S69" s="23">
        <v>0</v>
      </c>
      <c r="T69" s="23">
        <v>0</v>
      </c>
      <c r="U69" s="23">
        <v>0</v>
      </c>
      <c r="V69" s="23">
        <v>0</v>
      </c>
      <c r="W69" s="23">
        <v>0</v>
      </c>
    </row>
    <row r="70" spans="1:23">
      <c r="A70" s="27" t="s">
        <v>122</v>
      </c>
      <c r="B70" s="27" t="s">
        <v>32</v>
      </c>
      <c r="C70" s="23">
        <v>0</v>
      </c>
      <c r="D70" s="23">
        <v>0</v>
      </c>
      <c r="E70" s="23">
        <v>0</v>
      </c>
      <c r="F70" s="23">
        <v>0</v>
      </c>
      <c r="G70" s="23">
        <v>0</v>
      </c>
      <c r="H70" s="23">
        <v>0</v>
      </c>
      <c r="I70" s="23">
        <v>0</v>
      </c>
      <c r="J70" s="23">
        <v>0</v>
      </c>
      <c r="K70" s="23">
        <v>0</v>
      </c>
      <c r="L70" s="23">
        <v>0</v>
      </c>
      <c r="M70" s="23">
        <v>0</v>
      </c>
      <c r="N70" s="23">
        <v>0</v>
      </c>
      <c r="O70" s="23">
        <v>0</v>
      </c>
      <c r="P70" s="23">
        <v>0</v>
      </c>
      <c r="Q70" s="23">
        <v>0</v>
      </c>
      <c r="R70" s="23">
        <v>0</v>
      </c>
      <c r="S70" s="23">
        <v>0</v>
      </c>
      <c r="T70" s="23">
        <v>0</v>
      </c>
      <c r="U70" s="23">
        <v>0</v>
      </c>
      <c r="V70" s="23">
        <v>0</v>
      </c>
      <c r="W70" s="23">
        <v>0</v>
      </c>
    </row>
    <row r="71" spans="1:23">
      <c r="A71" s="27" t="s">
        <v>122</v>
      </c>
      <c r="B71" s="27" t="s">
        <v>69</v>
      </c>
      <c r="C71" s="23">
        <v>0</v>
      </c>
      <c r="D71" s="23">
        <v>0</v>
      </c>
      <c r="E71" s="23">
        <v>0</v>
      </c>
      <c r="F71" s="23">
        <v>0</v>
      </c>
      <c r="G71" s="23">
        <v>0</v>
      </c>
      <c r="H71" s="23">
        <v>0</v>
      </c>
      <c r="I71" s="23">
        <v>0</v>
      </c>
      <c r="J71" s="23">
        <v>0</v>
      </c>
      <c r="K71" s="23">
        <v>0</v>
      </c>
      <c r="L71" s="23">
        <v>0</v>
      </c>
      <c r="M71" s="23">
        <v>0</v>
      </c>
      <c r="N71" s="23">
        <v>0</v>
      </c>
      <c r="O71" s="23">
        <v>0</v>
      </c>
      <c r="P71" s="23">
        <v>0</v>
      </c>
      <c r="Q71" s="23">
        <v>0</v>
      </c>
      <c r="R71" s="23">
        <v>0</v>
      </c>
      <c r="S71" s="23">
        <v>0</v>
      </c>
      <c r="T71" s="23">
        <v>0</v>
      </c>
      <c r="U71" s="23">
        <v>0</v>
      </c>
      <c r="V71" s="23">
        <v>0</v>
      </c>
      <c r="W71" s="23">
        <v>0</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0</v>
      </c>
      <c r="D73" s="28">
        <v>0</v>
      </c>
      <c r="E73" s="28">
        <v>0</v>
      </c>
      <c r="F73" s="28">
        <v>0</v>
      </c>
      <c r="G73" s="28">
        <v>0</v>
      </c>
      <c r="H73" s="28">
        <v>0</v>
      </c>
      <c r="I73" s="28">
        <v>0</v>
      </c>
      <c r="J73" s="28">
        <v>0</v>
      </c>
      <c r="K73" s="28">
        <v>0</v>
      </c>
      <c r="L73" s="28">
        <v>0</v>
      </c>
      <c r="M73" s="28">
        <v>0</v>
      </c>
      <c r="N73" s="28">
        <v>0</v>
      </c>
      <c r="O73" s="28">
        <v>0</v>
      </c>
      <c r="P73" s="28">
        <v>0</v>
      </c>
      <c r="Q73" s="28">
        <v>0</v>
      </c>
      <c r="R73" s="28">
        <v>0</v>
      </c>
      <c r="S73" s="28">
        <v>0</v>
      </c>
      <c r="T73" s="28">
        <v>0</v>
      </c>
      <c r="U73" s="28">
        <v>0</v>
      </c>
      <c r="V73" s="28">
        <v>0</v>
      </c>
      <c r="W73" s="28">
        <v>0</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0</v>
      </c>
      <c r="D78" s="23">
        <v>0</v>
      </c>
      <c r="E78" s="23">
        <v>0</v>
      </c>
      <c r="F78" s="23">
        <v>0</v>
      </c>
      <c r="G78" s="23">
        <v>0</v>
      </c>
      <c r="H78" s="23">
        <v>0</v>
      </c>
      <c r="I78" s="23">
        <v>0</v>
      </c>
      <c r="J78" s="23">
        <v>0</v>
      </c>
      <c r="K78" s="23">
        <v>0</v>
      </c>
      <c r="L78" s="23">
        <v>0</v>
      </c>
      <c r="M78" s="23">
        <v>0</v>
      </c>
      <c r="N78" s="23">
        <v>0</v>
      </c>
      <c r="O78" s="23">
        <v>0</v>
      </c>
      <c r="P78" s="23">
        <v>0</v>
      </c>
      <c r="Q78" s="23">
        <v>0</v>
      </c>
      <c r="R78" s="23">
        <v>0</v>
      </c>
      <c r="S78" s="23">
        <v>0</v>
      </c>
      <c r="T78" s="23">
        <v>0</v>
      </c>
      <c r="U78" s="23">
        <v>0</v>
      </c>
      <c r="V78" s="23">
        <v>0</v>
      </c>
      <c r="W78" s="23">
        <v>0</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0</v>
      </c>
      <c r="D80" s="23">
        <v>0</v>
      </c>
      <c r="E80" s="23">
        <v>0</v>
      </c>
      <c r="F80" s="23">
        <v>0</v>
      </c>
      <c r="G80" s="23">
        <v>0</v>
      </c>
      <c r="H80" s="23">
        <v>0</v>
      </c>
      <c r="I80" s="23">
        <v>0</v>
      </c>
      <c r="J80" s="23">
        <v>0</v>
      </c>
      <c r="K80" s="23">
        <v>0</v>
      </c>
      <c r="L80" s="23">
        <v>0</v>
      </c>
      <c r="M80" s="23">
        <v>0</v>
      </c>
      <c r="N80" s="23">
        <v>0</v>
      </c>
      <c r="O80" s="23">
        <v>0</v>
      </c>
      <c r="P80" s="23">
        <v>0</v>
      </c>
      <c r="Q80" s="23">
        <v>0</v>
      </c>
      <c r="R80" s="23">
        <v>0</v>
      </c>
      <c r="S80" s="23">
        <v>0</v>
      </c>
      <c r="T80" s="23">
        <v>0</v>
      </c>
      <c r="U80" s="23">
        <v>0</v>
      </c>
      <c r="V80" s="23">
        <v>0</v>
      </c>
      <c r="W80" s="23">
        <v>0</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0</v>
      </c>
      <c r="D82" s="23">
        <v>0</v>
      </c>
      <c r="E82" s="23">
        <v>0</v>
      </c>
      <c r="F82" s="23">
        <v>0</v>
      </c>
      <c r="G82" s="23">
        <v>0</v>
      </c>
      <c r="H82" s="23">
        <v>0</v>
      </c>
      <c r="I82" s="23">
        <v>0</v>
      </c>
      <c r="J82" s="23">
        <v>0</v>
      </c>
      <c r="K82" s="23">
        <v>0</v>
      </c>
      <c r="L82" s="23">
        <v>0</v>
      </c>
      <c r="M82" s="23">
        <v>0</v>
      </c>
      <c r="N82" s="23">
        <v>0</v>
      </c>
      <c r="O82" s="23">
        <v>0</v>
      </c>
      <c r="P82" s="23">
        <v>0</v>
      </c>
      <c r="Q82" s="23">
        <v>0</v>
      </c>
      <c r="R82" s="23">
        <v>0</v>
      </c>
      <c r="S82" s="23">
        <v>0</v>
      </c>
      <c r="T82" s="23">
        <v>0</v>
      </c>
      <c r="U82" s="23">
        <v>0</v>
      </c>
      <c r="V82" s="23">
        <v>0</v>
      </c>
      <c r="W82" s="23">
        <v>0</v>
      </c>
    </row>
    <row r="83" spans="1:23">
      <c r="A83" s="27" t="s">
        <v>123</v>
      </c>
      <c r="B83" s="27" t="s">
        <v>64</v>
      </c>
      <c r="C83" s="23">
        <v>0</v>
      </c>
      <c r="D83" s="23">
        <v>0</v>
      </c>
      <c r="E83" s="23">
        <v>0</v>
      </c>
      <c r="F83" s="23">
        <v>0</v>
      </c>
      <c r="G83" s="23">
        <v>0</v>
      </c>
      <c r="H83" s="23">
        <v>0</v>
      </c>
      <c r="I83" s="23">
        <v>0</v>
      </c>
      <c r="J83" s="23">
        <v>0</v>
      </c>
      <c r="K83" s="23">
        <v>0</v>
      </c>
      <c r="L83" s="23">
        <v>0</v>
      </c>
      <c r="M83" s="23">
        <v>0</v>
      </c>
      <c r="N83" s="23">
        <v>0</v>
      </c>
      <c r="O83" s="23">
        <v>0</v>
      </c>
      <c r="P83" s="23">
        <v>0</v>
      </c>
      <c r="Q83" s="23">
        <v>0</v>
      </c>
      <c r="R83" s="23">
        <v>0</v>
      </c>
      <c r="S83" s="23">
        <v>0</v>
      </c>
      <c r="T83" s="23">
        <v>0</v>
      </c>
      <c r="U83" s="23">
        <v>0</v>
      </c>
      <c r="V83" s="23">
        <v>0</v>
      </c>
      <c r="W83" s="23">
        <v>0</v>
      </c>
    </row>
    <row r="84" spans="1:23">
      <c r="A84" s="27" t="s">
        <v>123</v>
      </c>
      <c r="B84" s="27" t="s">
        <v>32</v>
      </c>
      <c r="C84" s="23">
        <v>0</v>
      </c>
      <c r="D84" s="23">
        <v>0</v>
      </c>
      <c r="E84" s="23">
        <v>0</v>
      </c>
      <c r="F84" s="23">
        <v>0</v>
      </c>
      <c r="G84" s="23">
        <v>0</v>
      </c>
      <c r="H84" s="23">
        <v>0</v>
      </c>
      <c r="I84" s="23">
        <v>0</v>
      </c>
      <c r="J84" s="23">
        <v>0</v>
      </c>
      <c r="K84" s="23">
        <v>0</v>
      </c>
      <c r="L84" s="23">
        <v>0</v>
      </c>
      <c r="M84" s="23">
        <v>0</v>
      </c>
      <c r="N84" s="23">
        <v>0</v>
      </c>
      <c r="O84" s="23">
        <v>0</v>
      </c>
      <c r="P84" s="23">
        <v>0</v>
      </c>
      <c r="Q84" s="23">
        <v>0</v>
      </c>
      <c r="R84" s="23">
        <v>0</v>
      </c>
      <c r="S84" s="23">
        <v>0</v>
      </c>
      <c r="T84" s="23">
        <v>0</v>
      </c>
      <c r="U84" s="23">
        <v>0</v>
      </c>
      <c r="V84" s="23">
        <v>0</v>
      </c>
      <c r="W84" s="23">
        <v>0</v>
      </c>
    </row>
    <row r="85" spans="1:23">
      <c r="A85" s="27" t="s">
        <v>123</v>
      </c>
      <c r="B85" s="27" t="s">
        <v>69</v>
      </c>
      <c r="C85" s="23">
        <v>0</v>
      </c>
      <c r="D85" s="23">
        <v>0</v>
      </c>
      <c r="E85" s="23">
        <v>0</v>
      </c>
      <c r="F85" s="23">
        <v>0</v>
      </c>
      <c r="G85" s="23">
        <v>0</v>
      </c>
      <c r="H85" s="23">
        <v>0</v>
      </c>
      <c r="I85" s="23">
        <v>0</v>
      </c>
      <c r="J85" s="23">
        <v>0</v>
      </c>
      <c r="K85" s="23">
        <v>0</v>
      </c>
      <c r="L85" s="23">
        <v>0</v>
      </c>
      <c r="M85" s="23">
        <v>0</v>
      </c>
      <c r="N85" s="23">
        <v>0</v>
      </c>
      <c r="O85" s="23">
        <v>0</v>
      </c>
      <c r="P85" s="23">
        <v>0</v>
      </c>
      <c r="Q85" s="23">
        <v>0</v>
      </c>
      <c r="R85" s="23">
        <v>0</v>
      </c>
      <c r="S85" s="23">
        <v>0</v>
      </c>
      <c r="T85" s="23">
        <v>0</v>
      </c>
      <c r="U85" s="23">
        <v>0</v>
      </c>
      <c r="V85" s="23">
        <v>0</v>
      </c>
      <c r="W85" s="23">
        <v>0</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0</v>
      </c>
      <c r="D87" s="28">
        <v>0</v>
      </c>
      <c r="E87" s="28">
        <v>0</v>
      </c>
      <c r="F87" s="28">
        <v>0</v>
      </c>
      <c r="G87" s="28">
        <v>0</v>
      </c>
      <c r="H87" s="28">
        <v>0</v>
      </c>
      <c r="I87" s="28">
        <v>0</v>
      </c>
      <c r="J87" s="28">
        <v>0</v>
      </c>
      <c r="K87" s="28">
        <v>0</v>
      </c>
      <c r="L87" s="28">
        <v>0</v>
      </c>
      <c r="M87" s="28">
        <v>0</v>
      </c>
      <c r="N87" s="28">
        <v>0</v>
      </c>
      <c r="O87" s="28">
        <v>0</v>
      </c>
      <c r="P87" s="28">
        <v>0</v>
      </c>
      <c r="Q87" s="28">
        <v>0</v>
      </c>
      <c r="R87" s="28">
        <v>0</v>
      </c>
      <c r="S87" s="28">
        <v>0</v>
      </c>
      <c r="T87" s="28">
        <v>0</v>
      </c>
      <c r="U87" s="28">
        <v>0</v>
      </c>
      <c r="V87" s="28">
        <v>0</v>
      </c>
      <c r="W87" s="28">
        <v>0</v>
      </c>
    </row>
    <row r="89" spans="1:23" collapsed="1"/>
    <row r="90" spans="1:23">
      <c r="A90" s="7" t="s">
        <v>93</v>
      </c>
    </row>
  </sheetData>
  <sheetProtection algorithmName="SHA-512" hashValue="mptbQnl3sH7tT764DYGX7s6lsJOlSBDZhPPHLEmL+fbv11nbk8/bl6SMOddWndU9NY/QMLdVyR2Njwpk1isL0A==" saltValue="nRWWosO56FWsBK8YSbPYSQ=="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57E188"/>
  </sheetPr>
  <dimension ref="A1:W1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138</v>
      </c>
      <c r="B1" s="17"/>
      <c r="C1" s="17"/>
      <c r="D1" s="17"/>
      <c r="E1" s="17"/>
      <c r="F1" s="17"/>
      <c r="G1" s="17"/>
      <c r="H1" s="17"/>
      <c r="I1" s="17"/>
      <c r="J1" s="17"/>
      <c r="K1" s="17"/>
      <c r="L1" s="17"/>
      <c r="M1" s="17"/>
      <c r="N1" s="17"/>
      <c r="O1" s="17"/>
      <c r="P1" s="17"/>
      <c r="Q1" s="17"/>
      <c r="R1" s="17"/>
      <c r="S1" s="17"/>
      <c r="T1" s="17"/>
      <c r="U1" s="17"/>
      <c r="V1" s="17"/>
      <c r="W1" s="17"/>
    </row>
    <row r="2" spans="1:23">
      <c r="A2" s="26" t="s">
        <v>139</v>
      </c>
      <c r="B2" s="16" t="s">
        <v>140</v>
      </c>
    </row>
    <row r="3" spans="1:23">
      <c r="A3" s="17" t="s">
        <v>96</v>
      </c>
      <c r="B3" s="17" t="s">
        <v>141</v>
      </c>
      <c r="C3" s="17" t="s">
        <v>75</v>
      </c>
      <c r="D3" s="17" t="s">
        <v>98</v>
      </c>
      <c r="E3" s="17" t="s">
        <v>99</v>
      </c>
      <c r="F3" s="17" t="s">
        <v>100</v>
      </c>
      <c r="G3" s="17" t="s">
        <v>101</v>
      </c>
      <c r="H3" s="17" t="s">
        <v>102</v>
      </c>
      <c r="I3" s="17" t="s">
        <v>103</v>
      </c>
      <c r="J3" s="17" t="s">
        <v>104</v>
      </c>
      <c r="K3" s="17" t="s">
        <v>105</v>
      </c>
      <c r="L3" s="17" t="s">
        <v>106</v>
      </c>
      <c r="M3" s="17" t="s">
        <v>107</v>
      </c>
      <c r="N3" s="17" t="s">
        <v>108</v>
      </c>
      <c r="O3" s="17" t="s">
        <v>109</v>
      </c>
      <c r="P3" s="17" t="s">
        <v>110</v>
      </c>
      <c r="Q3" s="17" t="s">
        <v>111</v>
      </c>
      <c r="R3" s="17" t="s">
        <v>112</v>
      </c>
      <c r="S3" s="17" t="s">
        <v>113</v>
      </c>
      <c r="T3" s="17" t="s">
        <v>114</v>
      </c>
      <c r="U3" s="17" t="s">
        <v>115</v>
      </c>
      <c r="V3" s="17" t="s">
        <v>116</v>
      </c>
      <c r="W3" s="17" t="s">
        <v>117</v>
      </c>
    </row>
    <row r="4" spans="1:23">
      <c r="A4" s="27" t="s">
        <v>119</v>
      </c>
      <c r="B4" s="27" t="s">
        <v>70</v>
      </c>
      <c r="C4" s="23">
        <v>1.6785158453345439E-3</v>
      </c>
      <c r="D4" s="23">
        <v>1.7250294684940429E-3</v>
      </c>
      <c r="E4" s="23">
        <v>1.7938797291808947E-3</v>
      </c>
      <c r="F4" s="23">
        <v>2.0822260054972164E-3</v>
      </c>
      <c r="G4" s="23">
        <v>20436.282850793756</v>
      </c>
      <c r="H4" s="23">
        <v>38052.317872261134</v>
      </c>
      <c r="I4" s="23">
        <v>36027.926924493433</v>
      </c>
      <c r="J4" s="23">
        <v>41305.979384680613</v>
      </c>
      <c r="K4" s="23">
        <v>39004.702728525801</v>
      </c>
      <c r="L4" s="23">
        <v>63902.31224750456</v>
      </c>
      <c r="M4" s="23">
        <v>61529.313675658501</v>
      </c>
      <c r="N4" s="23">
        <v>71334.065397522572</v>
      </c>
      <c r="O4" s="23">
        <v>74714.791379894043</v>
      </c>
      <c r="P4" s="23">
        <v>70552.210919872523</v>
      </c>
      <c r="Q4" s="23">
        <v>66798.819061453047</v>
      </c>
      <c r="R4" s="23">
        <v>62899.978866771307</v>
      </c>
      <c r="S4" s="23">
        <v>72853.426332758783</v>
      </c>
      <c r="T4" s="23">
        <v>72761.910777182638</v>
      </c>
      <c r="U4" s="23">
        <v>71923.851606630342</v>
      </c>
      <c r="V4" s="23">
        <v>80698.48820661522</v>
      </c>
      <c r="W4" s="23">
        <v>99899.583740618778</v>
      </c>
    </row>
    <row r="5" spans="1:23">
      <c r="A5" s="27" t="s">
        <v>120</v>
      </c>
      <c r="B5" s="27" t="s">
        <v>70</v>
      </c>
      <c r="C5" s="23">
        <v>1.8398588197682808E-3</v>
      </c>
      <c r="D5" s="23">
        <v>1.9041779258713956E-3</v>
      </c>
      <c r="E5" s="23">
        <v>2.1189624727672783E-3</v>
      </c>
      <c r="F5" s="23">
        <v>2.672549706973712E-3</v>
      </c>
      <c r="G5" s="23">
        <v>13362.539026540642</v>
      </c>
      <c r="H5" s="23">
        <v>18922.482729532519</v>
      </c>
      <c r="I5" s="23">
        <v>19313.592475752703</v>
      </c>
      <c r="J5" s="23">
        <v>65889.466487392201</v>
      </c>
      <c r="K5" s="23">
        <v>67041.78042956999</v>
      </c>
      <c r="L5" s="23">
        <v>64594.091351723087</v>
      </c>
      <c r="M5" s="23">
        <v>88760.520877097966</v>
      </c>
      <c r="N5" s="23">
        <v>93068.472093607037</v>
      </c>
      <c r="O5" s="23">
        <v>92237.686630693686</v>
      </c>
      <c r="P5" s="23">
        <v>107753.42676834844</v>
      </c>
      <c r="Q5" s="23">
        <v>154624.35604903198</v>
      </c>
      <c r="R5" s="23">
        <v>178752.73038428964</v>
      </c>
      <c r="S5" s="23">
        <v>223618.33996782606</v>
      </c>
      <c r="T5" s="23">
        <v>211159.90563163848</v>
      </c>
      <c r="U5" s="23">
        <v>199926.1564377746</v>
      </c>
      <c r="V5" s="23">
        <v>198775.33861717422</v>
      </c>
      <c r="W5" s="23">
        <v>192591.07448240768</v>
      </c>
    </row>
    <row r="6" spans="1:23">
      <c r="A6" s="27" t="s">
        <v>121</v>
      </c>
      <c r="B6" s="27" t="s">
        <v>70</v>
      </c>
      <c r="C6" s="23">
        <v>4.73643682418798E-4</v>
      </c>
      <c r="D6" s="23">
        <v>4.5019516110084899E-4</v>
      </c>
      <c r="E6" s="23">
        <v>4.2771253196333445E-4</v>
      </c>
      <c r="F6" s="23">
        <v>4.0586452108676762E-4</v>
      </c>
      <c r="G6" s="23">
        <v>3.8423829977384959E-4</v>
      </c>
      <c r="H6" s="23">
        <v>3.7202595435587173E-4</v>
      </c>
      <c r="I6" s="23">
        <v>1487.96392407557</v>
      </c>
      <c r="J6" s="23">
        <v>1401.1161005797885</v>
      </c>
      <c r="K6" s="23">
        <v>6706.512236253976</v>
      </c>
      <c r="L6" s="23">
        <v>6650.4993183285706</v>
      </c>
      <c r="M6" s="23">
        <v>10248.229223848009</v>
      </c>
      <c r="N6" s="23">
        <v>10594.047640957446</v>
      </c>
      <c r="O6" s="23">
        <v>13252.418485721697</v>
      </c>
      <c r="P6" s="23">
        <v>12514.087329987</v>
      </c>
      <c r="Q6" s="23">
        <v>11848.335356961948</v>
      </c>
      <c r="R6" s="23">
        <v>11156.784719683763</v>
      </c>
      <c r="S6" s="23">
        <v>20004.469509829894</v>
      </c>
      <c r="T6" s="23">
        <v>19090.092303554338</v>
      </c>
      <c r="U6" s="23">
        <v>18074.495579213792</v>
      </c>
      <c r="V6" s="23">
        <v>17019.54357303918</v>
      </c>
      <c r="W6" s="23">
        <v>25756.135587693265</v>
      </c>
    </row>
    <row r="7" spans="1:23">
      <c r="A7" s="27" t="s">
        <v>122</v>
      </c>
      <c r="B7" s="27" t="s">
        <v>70</v>
      </c>
      <c r="C7" s="23">
        <v>2.0919289041329454E-3</v>
      </c>
      <c r="D7" s="23">
        <v>2.0733942723389332E-3</v>
      </c>
      <c r="E7" s="23">
        <v>2.3916652617957937E-3</v>
      </c>
      <c r="F7" s="23">
        <v>3.1075175504244302E-3</v>
      </c>
      <c r="G7" s="23">
        <v>3.0108961666571385E-3</v>
      </c>
      <c r="H7" s="23">
        <v>296.78214170057527</v>
      </c>
      <c r="I7" s="23">
        <v>280.99470399961058</v>
      </c>
      <c r="J7" s="23">
        <v>5721.0852609434669</v>
      </c>
      <c r="K7" s="23">
        <v>9144.6134800200889</v>
      </c>
      <c r="L7" s="23">
        <v>10029.93776238268</v>
      </c>
      <c r="M7" s="23">
        <v>9496.3430694326198</v>
      </c>
      <c r="N7" s="23">
        <v>11205.808217952697</v>
      </c>
      <c r="O7" s="23">
        <v>10581.499844579066</v>
      </c>
      <c r="P7" s="23">
        <v>9991.9736386933619</v>
      </c>
      <c r="Q7" s="23">
        <v>9460.3986782221345</v>
      </c>
      <c r="R7" s="23">
        <v>8908.2343031410237</v>
      </c>
      <c r="S7" s="23">
        <v>21373.471476908169</v>
      </c>
      <c r="T7" s="23">
        <v>20456.74961806311</v>
      </c>
      <c r="U7" s="23">
        <v>25373.810420580798</v>
      </c>
      <c r="V7" s="23">
        <v>23892.819991417266</v>
      </c>
      <c r="W7" s="23">
        <v>24640.247215616186</v>
      </c>
    </row>
    <row r="8" spans="1:23">
      <c r="A8" s="27" t="s">
        <v>123</v>
      </c>
      <c r="B8" s="27" t="s">
        <v>70</v>
      </c>
      <c r="C8" s="23">
        <v>5.1086583968146299E-6</v>
      </c>
      <c r="D8" s="23">
        <v>4.8240400331344806E-6</v>
      </c>
      <c r="E8" s="23">
        <v>5.9720498446356302E-6</v>
      </c>
      <c r="F8" s="23">
        <v>5.6234797886398796E-6</v>
      </c>
      <c r="G8" s="23">
        <v>5.3101792131641307E-6</v>
      </c>
      <c r="H8" s="23">
        <v>7.4212908262387006E-6</v>
      </c>
      <c r="I8" s="23">
        <v>7.0264766556421697E-6</v>
      </c>
      <c r="J8" s="23">
        <v>1.0005397101139191E-5</v>
      </c>
      <c r="K8" s="23">
        <v>3.6122892023762694E-5</v>
      </c>
      <c r="L8" s="23">
        <v>554.72196255618519</v>
      </c>
      <c r="M8" s="23">
        <v>1343.307933162713</v>
      </c>
      <c r="N8" s="23">
        <v>2540.0869009058952</v>
      </c>
      <c r="O8" s="23">
        <v>3602.7125717583272</v>
      </c>
      <c r="P8" s="23">
        <v>4539.0482142553174</v>
      </c>
      <c r="Q8" s="23">
        <v>5374.1318381022984</v>
      </c>
      <c r="R8" s="23">
        <v>6074.1884407705929</v>
      </c>
      <c r="S8" s="23">
        <v>6693.027064591115</v>
      </c>
      <c r="T8" s="23">
        <v>7224.0593594396305</v>
      </c>
      <c r="U8" s="23">
        <v>8237.6101931711964</v>
      </c>
      <c r="V8" s="23">
        <v>8590.7460911738472</v>
      </c>
      <c r="W8" s="23">
        <v>8112.1304003674331</v>
      </c>
    </row>
    <row r="9" spans="1:23">
      <c r="A9" s="21" t="s">
        <v>36</v>
      </c>
      <c r="B9" s="21" t="s">
        <v>142</v>
      </c>
      <c r="C9" s="28">
        <v>6.0890559100513827E-3</v>
      </c>
      <c r="D9" s="28">
        <v>6.1576208678383549E-3</v>
      </c>
      <c r="E9" s="28">
        <v>6.7381920455519368E-3</v>
      </c>
      <c r="F9" s="28">
        <v>8.2737812637707665E-3</v>
      </c>
      <c r="G9" s="28">
        <v>33798.82527777904</v>
      </c>
      <c r="H9" s="28">
        <v>57271.583122941476</v>
      </c>
      <c r="I9" s="28">
        <v>57110.478035347798</v>
      </c>
      <c r="J9" s="28">
        <v>114317.64724360147</v>
      </c>
      <c r="K9" s="28">
        <v>121897.60891049274</v>
      </c>
      <c r="L9" s="28">
        <v>145731.56264249509</v>
      </c>
      <c r="M9" s="28">
        <v>171377.7147791998</v>
      </c>
      <c r="N9" s="28">
        <v>188742.48025094561</v>
      </c>
      <c r="O9" s="28">
        <v>194389.10891264683</v>
      </c>
      <c r="P9" s="28">
        <v>205350.74687115662</v>
      </c>
      <c r="Q9" s="28">
        <v>248106.04098377141</v>
      </c>
      <c r="R9" s="28">
        <v>267791.91671465628</v>
      </c>
      <c r="S9" s="28">
        <v>344542.73435191403</v>
      </c>
      <c r="T9" s="28">
        <v>330692.71768987825</v>
      </c>
      <c r="U9" s="28">
        <v>323535.92423737067</v>
      </c>
      <c r="V9" s="28">
        <v>328976.93647941976</v>
      </c>
      <c r="W9" s="28">
        <v>350999.17142670328</v>
      </c>
    </row>
    <row r="12" spans="1:23">
      <c r="A12" s="7" t="s">
        <v>93</v>
      </c>
    </row>
  </sheetData>
  <sheetProtection algorithmName="SHA-512" hashValue="p4dmECOwL/t0z/JInVMzJmfypDT5sr2dEGJDPH862plV6ATvBEtgv/6hqOq05O24HNr+ZikKGfPSe5YkZreuTw==" saltValue="3zC2nsZ+ES05/q+jjIJrlg==" spinCount="100000" sheet="1" objects="1" scenarios="1"/>
  <pageMargins left="0.7" right="0.7" top="0.75" bottom="0.75" header="0.3" footer="0.3"/>
  <pageSetup paperSize="9" orientation="portrait" horizontalDpi="30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57E188"/>
  </sheetPr>
  <dimension ref="A1:W1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143</v>
      </c>
      <c r="B1" s="17"/>
      <c r="C1" s="17"/>
      <c r="D1" s="17"/>
      <c r="E1" s="17"/>
      <c r="F1" s="17"/>
      <c r="G1" s="17"/>
      <c r="H1" s="17"/>
      <c r="I1" s="17"/>
      <c r="J1" s="17"/>
      <c r="K1" s="17"/>
      <c r="L1" s="17"/>
      <c r="M1" s="17"/>
      <c r="N1" s="17"/>
      <c r="O1" s="17"/>
      <c r="P1" s="17"/>
      <c r="Q1" s="17"/>
      <c r="R1" s="17"/>
      <c r="S1" s="17"/>
      <c r="T1" s="17"/>
      <c r="U1" s="17"/>
      <c r="V1" s="17"/>
      <c r="W1" s="17"/>
    </row>
    <row r="2" spans="1:23">
      <c r="A2" s="26" t="s">
        <v>63</v>
      </c>
      <c r="B2" s="16" t="s">
        <v>130</v>
      </c>
    </row>
    <row r="3" spans="1:23">
      <c r="A3" s="17" t="s">
        <v>96</v>
      </c>
      <c r="B3" s="17" t="s">
        <v>141</v>
      </c>
      <c r="C3" s="17" t="s">
        <v>75</v>
      </c>
      <c r="D3" s="17" t="s">
        <v>98</v>
      </c>
      <c r="E3" s="17" t="s">
        <v>99</v>
      </c>
      <c r="F3" s="17" t="s">
        <v>100</v>
      </c>
      <c r="G3" s="17" t="s">
        <v>101</v>
      </c>
      <c r="H3" s="17" t="s">
        <v>102</v>
      </c>
      <c r="I3" s="17" t="s">
        <v>103</v>
      </c>
      <c r="J3" s="17" t="s">
        <v>104</v>
      </c>
      <c r="K3" s="17" t="s">
        <v>105</v>
      </c>
      <c r="L3" s="17" t="s">
        <v>106</v>
      </c>
      <c r="M3" s="17" t="s">
        <v>107</v>
      </c>
      <c r="N3" s="17" t="s">
        <v>108</v>
      </c>
      <c r="O3" s="17" t="s">
        <v>109</v>
      </c>
      <c r="P3" s="17" t="s">
        <v>110</v>
      </c>
      <c r="Q3" s="17" t="s">
        <v>111</v>
      </c>
      <c r="R3" s="17" t="s">
        <v>112</v>
      </c>
      <c r="S3" s="17" t="s">
        <v>113</v>
      </c>
      <c r="T3" s="17" t="s">
        <v>114</v>
      </c>
      <c r="U3" s="17" t="s">
        <v>115</v>
      </c>
      <c r="V3" s="17" t="s">
        <v>116</v>
      </c>
      <c r="W3" s="17" t="s">
        <v>117</v>
      </c>
    </row>
    <row r="4" spans="1:23">
      <c r="A4" s="27" t="s">
        <v>119</v>
      </c>
      <c r="B4" s="27" t="s">
        <v>63</v>
      </c>
      <c r="C4" s="23">
        <v>3.3828319499999981E-3</v>
      </c>
      <c r="D4" s="23">
        <v>3.3886656099999975E-3</v>
      </c>
      <c r="E4" s="23">
        <v>3.4260594199999996E-3</v>
      </c>
      <c r="F4" s="23">
        <v>131.74524012223</v>
      </c>
      <c r="G4" s="23">
        <v>3.4949827000000004E-3</v>
      </c>
      <c r="H4" s="23">
        <v>3.4676886999999977E-3</v>
      </c>
      <c r="I4" s="23">
        <v>3.4800540999999998E-3</v>
      </c>
      <c r="J4" s="23">
        <v>3.5020278999999973E-3</v>
      </c>
      <c r="K4" s="23">
        <v>1131.8937179131701</v>
      </c>
      <c r="L4" s="23">
        <v>3.5398237500000006E-3</v>
      </c>
      <c r="M4" s="23">
        <v>3.5743552E-3</v>
      </c>
      <c r="N4" s="23">
        <v>4862.8385849999995</v>
      </c>
      <c r="O4" s="23">
        <v>427.02585680159007</v>
      </c>
      <c r="P4" s="23">
        <v>222.32835300000002</v>
      </c>
      <c r="Q4" s="23">
        <v>956.59078512975998</v>
      </c>
      <c r="R4" s="23">
        <v>1674.1102839437499</v>
      </c>
      <c r="S4" s="23">
        <v>9096.5530745420001</v>
      </c>
      <c r="T4" s="23">
        <v>3.6187916599999996E-3</v>
      </c>
      <c r="U4" s="23">
        <v>2087.6681944589</v>
      </c>
      <c r="V4" s="23">
        <v>452.67808424639003</v>
      </c>
      <c r="W4" s="23">
        <v>3894.02795412465</v>
      </c>
    </row>
    <row r="5" spans="1:23">
      <c r="A5" s="27" t="s">
        <v>120</v>
      </c>
      <c r="B5" s="27" t="s">
        <v>63</v>
      </c>
      <c r="C5" s="23">
        <v>3.9576515000000001E-3</v>
      </c>
      <c r="D5" s="23">
        <v>3.9559633299999994E-3</v>
      </c>
      <c r="E5" s="23">
        <v>3.9825188799999982E-3</v>
      </c>
      <c r="F5" s="23">
        <v>4.0459795200000004E-3</v>
      </c>
      <c r="G5" s="23">
        <v>480.31936007969</v>
      </c>
      <c r="H5" s="23">
        <v>160.41428488906001</v>
      </c>
      <c r="I5" s="23">
        <v>4.0457985799999992E-3</v>
      </c>
      <c r="J5" s="23">
        <v>16854.355415126498</v>
      </c>
      <c r="K5" s="23">
        <v>4.0716898999999997E-3</v>
      </c>
      <c r="L5" s="23">
        <v>0.92002916323999984</v>
      </c>
      <c r="M5" s="23">
        <v>77.298894350609999</v>
      </c>
      <c r="N5" s="23">
        <v>12353.7104939816</v>
      </c>
      <c r="O5" s="23">
        <v>15870.041347154449</v>
      </c>
      <c r="P5" s="23">
        <v>7993.2840572833002</v>
      </c>
      <c r="Q5" s="23">
        <v>33.040919945749998</v>
      </c>
      <c r="R5" s="23">
        <v>10757.56656831355</v>
      </c>
      <c r="S5" s="23">
        <v>4492.2972825716397</v>
      </c>
      <c r="T5" s="23">
        <v>4.1073329599999988E-3</v>
      </c>
      <c r="U5" s="23">
        <v>12401.3358212597</v>
      </c>
      <c r="V5" s="23">
        <v>55.456644454369993</v>
      </c>
      <c r="W5" s="23">
        <v>163.58886526614</v>
      </c>
    </row>
    <row r="6" spans="1:23">
      <c r="A6" s="27" t="s">
        <v>121</v>
      </c>
      <c r="B6" s="27" t="s">
        <v>63</v>
      </c>
      <c r="C6" s="23">
        <v>19443.490491</v>
      </c>
      <c r="D6" s="23">
        <v>3.5422641299999997E-3</v>
      </c>
      <c r="E6" s="23">
        <v>633.95644929134994</v>
      </c>
      <c r="F6" s="23">
        <v>3.6907124699999999E-3</v>
      </c>
      <c r="G6" s="23">
        <v>3.6742103099999999E-3</v>
      </c>
      <c r="H6" s="23">
        <v>3.6636766599999998E-3</v>
      </c>
      <c r="I6" s="23">
        <v>3.6818534100000007E-3</v>
      </c>
      <c r="J6" s="23">
        <v>3.7077884999999998E-3</v>
      </c>
      <c r="K6" s="23">
        <v>3.7094067199999999E-3</v>
      </c>
      <c r="L6" s="23">
        <v>3.7426095599999995E-3</v>
      </c>
      <c r="M6" s="23">
        <v>3.7402311299999992E-3</v>
      </c>
      <c r="N6" s="23">
        <v>916.2298318892299</v>
      </c>
      <c r="O6" s="23">
        <v>3.7904572999999989E-3</v>
      </c>
      <c r="P6" s="23">
        <v>3.8154341799999992E-3</v>
      </c>
      <c r="Q6" s="23">
        <v>881.32645437358008</v>
      </c>
      <c r="R6" s="23">
        <v>1379.16724155676</v>
      </c>
      <c r="S6" s="23">
        <v>6313.4329169088087</v>
      </c>
      <c r="T6" s="23">
        <v>3.8109962699999986E-3</v>
      </c>
      <c r="U6" s="23">
        <v>1544.53416182252</v>
      </c>
      <c r="V6" s="23">
        <v>387.32568781599002</v>
      </c>
      <c r="W6" s="23">
        <v>3605.2759602664701</v>
      </c>
    </row>
    <row r="7" spans="1:23">
      <c r="A7" s="27" t="s">
        <v>122</v>
      </c>
      <c r="B7" s="27" t="s">
        <v>63</v>
      </c>
      <c r="C7" s="23">
        <v>3.37337372E-3</v>
      </c>
      <c r="D7" s="23">
        <v>3.36103761E-3</v>
      </c>
      <c r="E7" s="23">
        <v>669.09671232559992</v>
      </c>
      <c r="F7" s="23">
        <v>3.4785267400000001E-3</v>
      </c>
      <c r="G7" s="23">
        <v>3.4656757700000001E-3</v>
      </c>
      <c r="H7" s="23">
        <v>3.3910896100000001E-3</v>
      </c>
      <c r="I7" s="23">
        <v>3.3713918400000002E-3</v>
      </c>
      <c r="J7" s="23">
        <v>3.3862699199999997E-3</v>
      </c>
      <c r="K7" s="23">
        <v>3.37381036E-3</v>
      </c>
      <c r="L7" s="23">
        <v>3.3930075999999993E-3</v>
      </c>
      <c r="M7" s="23">
        <v>3.4055895399999988E-3</v>
      </c>
      <c r="N7" s="23">
        <v>953.79584224795997</v>
      </c>
      <c r="O7" s="23">
        <v>3.4551954599999993E-3</v>
      </c>
      <c r="P7" s="23">
        <v>3.4875290000000001E-3</v>
      </c>
      <c r="Q7" s="23">
        <v>127.44542085460002</v>
      </c>
      <c r="R7" s="23">
        <v>1227.6586638870999</v>
      </c>
      <c r="S7" s="23">
        <v>5784.8982500969996</v>
      </c>
      <c r="T7" s="23">
        <v>10.707599279149999</v>
      </c>
      <c r="U7" s="23">
        <v>1461.8521440851</v>
      </c>
      <c r="V7" s="23">
        <v>108.81429567302003</v>
      </c>
      <c r="W7" s="23">
        <v>1509.6943564048599</v>
      </c>
    </row>
    <row r="8" spans="1:23">
      <c r="A8" s="27" t="s">
        <v>123</v>
      </c>
      <c r="B8" s="27" t="s">
        <v>63</v>
      </c>
      <c r="C8" s="23">
        <v>1.9588451400000002E-3</v>
      </c>
      <c r="D8" s="23">
        <v>1.9406799000000001E-3</v>
      </c>
      <c r="E8" s="23">
        <v>1.96403323E-3</v>
      </c>
      <c r="F8" s="23">
        <v>1.9518137099999999E-3</v>
      </c>
      <c r="G8" s="23">
        <v>1.853636859999999E-3</v>
      </c>
      <c r="H8" s="23">
        <v>1.8524376500000002E-3</v>
      </c>
      <c r="I8" s="23">
        <v>1.8552313499999998E-3</v>
      </c>
      <c r="J8" s="23">
        <v>1.8485195199999991E-3</v>
      </c>
      <c r="K8" s="23">
        <v>1.8481651E-3</v>
      </c>
      <c r="L8" s="23">
        <v>1.8479729899999993E-3</v>
      </c>
      <c r="M8" s="23">
        <v>1.85071743E-3</v>
      </c>
      <c r="N8" s="23">
        <v>1.8465212999999997E-3</v>
      </c>
      <c r="O8" s="23">
        <v>1.8449902999999998E-3</v>
      </c>
      <c r="P8" s="23">
        <v>1.8434058500000001E-3</v>
      </c>
      <c r="Q8" s="23">
        <v>1.84736725E-3</v>
      </c>
      <c r="R8" s="23">
        <v>1.84210926E-3</v>
      </c>
      <c r="S8" s="23">
        <v>97.064446558900002</v>
      </c>
      <c r="T8" s="23">
        <v>1.84097222E-3</v>
      </c>
      <c r="U8" s="23">
        <v>51.960780704600005</v>
      </c>
      <c r="V8" s="23">
        <v>1.839413699999999E-3</v>
      </c>
      <c r="W8" s="23">
        <v>145.26705845855</v>
      </c>
    </row>
    <row r="9" spans="1:23">
      <c r="A9" s="21" t="s">
        <v>36</v>
      </c>
      <c r="B9" s="21" t="s">
        <v>142</v>
      </c>
      <c r="C9" s="28">
        <v>19443.503163702309</v>
      </c>
      <c r="D9" s="28">
        <v>1.6188610579999995E-2</v>
      </c>
      <c r="E9" s="28">
        <v>1303.06253422848</v>
      </c>
      <c r="F9" s="28">
        <v>131.75840715466998</v>
      </c>
      <c r="G9" s="28">
        <v>480.33184858532996</v>
      </c>
      <c r="H9" s="28">
        <v>160.42665978168003</v>
      </c>
      <c r="I9" s="28">
        <v>1.6434329279999996E-2</v>
      </c>
      <c r="J9" s="28">
        <v>16854.367859732338</v>
      </c>
      <c r="K9" s="28">
        <v>1131.9067209852501</v>
      </c>
      <c r="L9" s="28">
        <v>0.93255257713999984</v>
      </c>
      <c r="M9" s="28">
        <v>77.311465243909993</v>
      </c>
      <c r="N9" s="28">
        <v>19086.576599640091</v>
      </c>
      <c r="O9" s="28">
        <v>16297.076294599099</v>
      </c>
      <c r="P9" s="28">
        <v>8215.6215566523297</v>
      </c>
      <c r="Q9" s="28">
        <v>1998.4054276709403</v>
      </c>
      <c r="R9" s="28">
        <v>15038.50459981042</v>
      </c>
      <c r="S9" s="28">
        <v>25784.245970678348</v>
      </c>
      <c r="T9" s="28">
        <v>10.72097737226</v>
      </c>
      <c r="U9" s="28">
        <v>17547.35110233082</v>
      </c>
      <c r="V9" s="28">
        <v>1004.2765516034701</v>
      </c>
      <c r="W9" s="28">
        <v>9317.8541945206707</v>
      </c>
    </row>
    <row r="12" spans="1:23">
      <c r="A12" s="7" t="s">
        <v>93</v>
      </c>
    </row>
  </sheetData>
  <sheetProtection algorithmName="SHA-512" hashValue="bIxT9iCPaB13vwEzFFViwQJRxbMI8Ik+EK8WbfKTk97t3cHVhzJOQ5aw7zDbZqkFahXQKvm/kAJ5F25q8ntecQ==" saltValue="QS05OF3JB3g+33u4iI/3BQ==" spinCount="100000" sheet="1" objects="1" scenarios="1"/>
  <pageMargins left="0.7" right="0.7" top="0.75" bottom="0.75" header="0.3" footer="0.3"/>
  <pageSetup paperSize="9" orientation="portrait" horizontalDpi="30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57E188"/>
  </sheetPr>
  <dimension ref="A1:W8"/>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144</v>
      </c>
      <c r="B1" s="17"/>
      <c r="C1" s="17"/>
      <c r="D1" s="17"/>
      <c r="E1" s="17"/>
      <c r="F1" s="17"/>
      <c r="G1" s="17"/>
      <c r="H1" s="17"/>
      <c r="I1" s="17"/>
      <c r="J1" s="17"/>
      <c r="K1" s="17"/>
      <c r="L1" s="17"/>
      <c r="M1" s="17"/>
      <c r="N1" s="17"/>
      <c r="O1" s="17"/>
      <c r="P1" s="17"/>
      <c r="Q1" s="17"/>
      <c r="R1" s="17"/>
      <c r="S1" s="17"/>
      <c r="T1" s="17"/>
      <c r="U1" s="17"/>
      <c r="V1" s="17"/>
      <c r="W1" s="17"/>
    </row>
    <row r="2" spans="1:23">
      <c r="A2" s="26" t="s">
        <v>71</v>
      </c>
      <c r="B2" s="16" t="s">
        <v>130</v>
      </c>
    </row>
    <row r="3" spans="1:23">
      <c r="A3" s="17" t="s">
        <v>96</v>
      </c>
      <c r="B3" s="17" t="s">
        <v>141</v>
      </c>
      <c r="C3" s="17" t="s">
        <v>75</v>
      </c>
      <c r="D3" s="17" t="s">
        <v>98</v>
      </c>
      <c r="E3" s="17" t="s">
        <v>99</v>
      </c>
      <c r="F3" s="17" t="s">
        <v>100</v>
      </c>
      <c r="G3" s="17" t="s">
        <v>101</v>
      </c>
      <c r="H3" s="17" t="s">
        <v>102</v>
      </c>
      <c r="I3" s="17" t="s">
        <v>103</v>
      </c>
      <c r="J3" s="17" t="s">
        <v>104</v>
      </c>
      <c r="K3" s="17" t="s">
        <v>105</v>
      </c>
      <c r="L3" s="17" t="s">
        <v>106</v>
      </c>
      <c r="M3" s="17" t="s">
        <v>107</v>
      </c>
      <c r="N3" s="17" t="s">
        <v>108</v>
      </c>
      <c r="O3" s="17" t="s">
        <v>109</v>
      </c>
      <c r="P3" s="17" t="s">
        <v>110</v>
      </c>
      <c r="Q3" s="17" t="s">
        <v>111</v>
      </c>
      <c r="R3" s="17" t="s">
        <v>112</v>
      </c>
      <c r="S3" s="17" t="s">
        <v>113</v>
      </c>
      <c r="T3" s="17" t="s">
        <v>114</v>
      </c>
      <c r="U3" s="17" t="s">
        <v>115</v>
      </c>
      <c r="V3" s="17" t="s">
        <v>116</v>
      </c>
      <c r="W3" s="17" t="s">
        <v>117</v>
      </c>
    </row>
    <row r="4" spans="1:23">
      <c r="A4" s="27" t="s">
        <v>123</v>
      </c>
      <c r="B4" s="27" t="s">
        <v>71</v>
      </c>
      <c r="C4" s="23">
        <v>1298.2112926094699</v>
      </c>
      <c r="D4" s="23">
        <v>1127.9267438030001</v>
      </c>
      <c r="E4" s="23">
        <v>1368.2152540422001</v>
      </c>
      <c r="F4" s="23">
        <v>792.65696149999997</v>
      </c>
      <c r="G4" s="23">
        <v>399.0694206</v>
      </c>
      <c r="H4" s="23">
        <v>737.13986700000009</v>
      </c>
      <c r="I4" s="23">
        <v>837.75918999999999</v>
      </c>
      <c r="J4" s="23">
        <v>899.91098000000011</v>
      </c>
      <c r="K4" s="23">
        <v>975.32801000000006</v>
      </c>
      <c r="L4" s="23">
        <v>1226.7634399999999</v>
      </c>
      <c r="M4" s="23">
        <v>1537.35617</v>
      </c>
      <c r="N4" s="23">
        <v>1449.59142</v>
      </c>
      <c r="O4" s="23">
        <v>1487.5047</v>
      </c>
      <c r="P4" s="23">
        <v>1609.7724099999998</v>
      </c>
      <c r="Q4" s="23">
        <v>1724.7358999999999</v>
      </c>
      <c r="R4" s="23">
        <v>1698.8610800000001</v>
      </c>
      <c r="S4" s="23">
        <v>1619.0559699999999</v>
      </c>
      <c r="T4" s="23">
        <v>1539.3365099999999</v>
      </c>
      <c r="U4" s="23">
        <v>1554.2857000000001</v>
      </c>
      <c r="V4" s="23">
        <v>1575.0572500000001</v>
      </c>
      <c r="W4" s="23">
        <v>1385.9065000000001</v>
      </c>
    </row>
    <row r="5" spans="1:23">
      <c r="A5" s="21" t="s">
        <v>36</v>
      </c>
      <c r="B5" s="21" t="s">
        <v>142</v>
      </c>
      <c r="C5" s="28">
        <v>1298.2112926094699</v>
      </c>
      <c r="D5" s="28">
        <v>1127.9267438030001</v>
      </c>
      <c r="E5" s="28">
        <v>1368.2152540422001</v>
      </c>
      <c r="F5" s="28">
        <v>792.65696149999997</v>
      </c>
      <c r="G5" s="28">
        <v>399.0694206</v>
      </c>
      <c r="H5" s="28">
        <v>737.13986700000009</v>
      </c>
      <c r="I5" s="28">
        <v>837.75918999999999</v>
      </c>
      <c r="J5" s="28">
        <v>899.91098000000011</v>
      </c>
      <c r="K5" s="28">
        <v>975.32801000000006</v>
      </c>
      <c r="L5" s="28">
        <v>1226.7634399999999</v>
      </c>
      <c r="M5" s="28">
        <v>1537.35617</v>
      </c>
      <c r="N5" s="28">
        <v>1449.59142</v>
      </c>
      <c r="O5" s="28">
        <v>1487.5047</v>
      </c>
      <c r="P5" s="28">
        <v>1609.7724099999998</v>
      </c>
      <c r="Q5" s="28">
        <v>1724.7358999999999</v>
      </c>
      <c r="R5" s="28">
        <v>1698.8610800000001</v>
      </c>
      <c r="S5" s="28">
        <v>1619.0559699999999</v>
      </c>
      <c r="T5" s="28">
        <v>1539.3365099999999</v>
      </c>
      <c r="U5" s="28">
        <v>1554.2857000000001</v>
      </c>
      <c r="V5" s="28">
        <v>1575.0572500000001</v>
      </c>
      <c r="W5" s="28">
        <v>1385.9065000000001</v>
      </c>
    </row>
    <row r="8" spans="1:23">
      <c r="A8" s="7" t="s">
        <v>93</v>
      </c>
    </row>
  </sheetData>
  <sheetProtection algorithmName="SHA-512" hashValue="vOC7N2gtofBjZfFayMOVOn27W7TAjlINI2Ur+xaxLV3YbhbFfNCUXePiiRlucLz0BYU/m7dq4f7ZpIZSIR5Nfg==" saltValue="uT3e6bfJwrvO/Et6FJAM6Q==" spinCount="100000" sheet="1" objects="1" scenarios="1"/>
  <pageMargins left="0.7" right="0.7" top="0.75" bottom="0.75" header="0.3" footer="0.3"/>
  <pageSetup paperSize="9" orientation="portrait" horizontalDpi="30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5A0A42"/>
  </sheetPr>
  <dimension ref="A1:Y154"/>
  <sheetViews>
    <sheetView zoomScale="85" zoomScaleNormal="85" workbookViewId="0"/>
  </sheetViews>
  <sheetFormatPr defaultColWidth="9.140625" defaultRowHeight="15"/>
  <cols>
    <col min="1" max="1" width="9.28515625" style="7" customWidth="1"/>
    <col min="2" max="2" width="30.5703125" style="7" customWidth="1"/>
    <col min="3" max="23" width="9.28515625" style="7" customWidth="1"/>
    <col min="24" max="16384" width="9.140625" style="7"/>
  </cols>
  <sheetData>
    <row r="1" spans="1:25" s="26" customFormat="1" ht="23.25" customHeight="1">
      <c r="A1" s="25" t="s">
        <v>145</v>
      </c>
      <c r="B1" s="17"/>
      <c r="C1" s="17"/>
      <c r="D1" s="17"/>
      <c r="E1" s="17"/>
      <c r="F1" s="17"/>
      <c r="G1" s="17"/>
      <c r="H1" s="17"/>
      <c r="I1" s="17"/>
      <c r="J1" s="17"/>
      <c r="K1" s="17"/>
      <c r="L1" s="17"/>
      <c r="M1" s="17"/>
      <c r="N1" s="17"/>
      <c r="O1" s="17"/>
      <c r="P1" s="17"/>
      <c r="Q1" s="17"/>
      <c r="R1" s="17"/>
      <c r="S1" s="17"/>
      <c r="T1" s="17"/>
      <c r="U1" s="17"/>
      <c r="V1" s="17"/>
      <c r="W1" s="17"/>
    </row>
    <row r="2" spans="1:25" s="26" customFormat="1"/>
    <row r="3" spans="1:25">
      <c r="A3" s="26"/>
      <c r="B3" s="26"/>
      <c r="C3" s="26"/>
      <c r="D3" s="26"/>
      <c r="E3" s="26"/>
      <c r="F3" s="26"/>
      <c r="G3" s="26"/>
      <c r="H3" s="26"/>
      <c r="I3" s="26"/>
      <c r="J3" s="26"/>
      <c r="K3" s="26"/>
      <c r="L3" s="26"/>
      <c r="M3" s="26"/>
      <c r="N3" s="26"/>
      <c r="O3" s="26"/>
      <c r="P3" s="26"/>
      <c r="Q3" s="26"/>
      <c r="R3" s="26"/>
      <c r="S3" s="26"/>
      <c r="T3" s="26"/>
      <c r="U3" s="26"/>
      <c r="V3" s="26"/>
      <c r="W3" s="26"/>
      <c r="X3" s="26"/>
      <c r="Y3" s="26"/>
    </row>
    <row r="4" spans="1:25">
      <c r="A4" s="16" t="s">
        <v>95</v>
      </c>
      <c r="B4" s="16"/>
      <c r="C4" s="26"/>
      <c r="D4" s="26"/>
      <c r="E4" s="26"/>
      <c r="F4" s="26"/>
      <c r="G4" s="26"/>
      <c r="H4" s="26"/>
      <c r="I4" s="26"/>
      <c r="J4" s="26"/>
      <c r="K4" s="26"/>
      <c r="L4" s="26"/>
      <c r="M4" s="26"/>
      <c r="N4" s="26"/>
      <c r="O4" s="26"/>
      <c r="P4" s="26"/>
      <c r="Q4" s="26"/>
      <c r="R4" s="26"/>
      <c r="S4" s="26"/>
      <c r="T4" s="26"/>
      <c r="U4" s="26"/>
      <c r="V4" s="26"/>
      <c r="W4" s="26"/>
    </row>
    <row r="5" spans="1:25">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5">
      <c r="A6" s="27" t="s">
        <v>36</v>
      </c>
      <c r="B6" s="27" t="s">
        <v>60</v>
      </c>
      <c r="C6" s="23">
        <v>91337.65949999998</v>
      </c>
      <c r="D6" s="23">
        <v>88400.75337000002</v>
      </c>
      <c r="E6" s="23">
        <v>88725.9908</v>
      </c>
      <c r="F6" s="23">
        <v>80782.826115635005</v>
      </c>
      <c r="G6" s="23">
        <v>65659.455829025988</v>
      </c>
      <c r="H6" s="23">
        <v>47161.907327305002</v>
      </c>
      <c r="I6" s="23">
        <v>46580.213597231988</v>
      </c>
      <c r="J6" s="23">
        <v>45916.351154466</v>
      </c>
      <c r="K6" s="23">
        <v>42202.793084934005</v>
      </c>
      <c r="L6" s="23">
        <v>38720.201932982993</v>
      </c>
      <c r="M6" s="23">
        <v>31809.846965026001</v>
      </c>
      <c r="N6" s="23">
        <v>28630.848406722998</v>
      </c>
      <c r="O6" s="23">
        <v>27296.617145761982</v>
      </c>
      <c r="P6" s="23">
        <v>22481.587084863</v>
      </c>
      <c r="Q6" s="23">
        <v>15208.258207821</v>
      </c>
      <c r="R6" s="23">
        <v>13627.337863499999</v>
      </c>
      <c r="S6" s="23">
        <v>15271.947424099999</v>
      </c>
      <c r="T6" s="23">
        <v>15518.912447211991</v>
      </c>
      <c r="U6" s="23">
        <v>14306.230225934001</v>
      </c>
      <c r="V6" s="23">
        <v>11641.993504529</v>
      </c>
      <c r="W6" s="23">
        <v>9145.7650544139997</v>
      </c>
    </row>
    <row r="7" spans="1:25">
      <c r="A7" s="27" t="s">
        <v>36</v>
      </c>
      <c r="B7" s="27" t="s">
        <v>67</v>
      </c>
      <c r="C7" s="23">
        <v>27380.670099999999</v>
      </c>
      <c r="D7" s="23">
        <v>24874.943299999992</v>
      </c>
      <c r="E7" s="23">
        <v>26145.032600000006</v>
      </c>
      <c r="F7" s="23">
        <v>19098.651827692</v>
      </c>
      <c r="G7" s="23">
        <v>18287.668761199999</v>
      </c>
      <c r="H7" s="23">
        <v>10960.189670242</v>
      </c>
      <c r="I7" s="23">
        <v>2699.4991894239997</v>
      </c>
      <c r="J7" s="23">
        <v>1.3127509999999998E-3</v>
      </c>
      <c r="K7" s="23">
        <v>1.1678720000000001E-3</v>
      </c>
      <c r="L7" s="23">
        <v>1.1721429999999998E-3</v>
      </c>
      <c r="M7" s="23">
        <v>1.0433909999999988E-3</v>
      </c>
      <c r="N7" s="23">
        <v>1.0057529999999999E-3</v>
      </c>
      <c r="O7" s="23">
        <v>1.0369089999999999E-3</v>
      </c>
      <c r="P7" s="23">
        <v>5.2525199999999873E-4</v>
      </c>
      <c r="Q7" s="23">
        <v>3.1989999999999992E-4</v>
      </c>
      <c r="R7" s="23">
        <v>3.0699999999999982E-4</v>
      </c>
      <c r="S7" s="23">
        <v>3.2529999999999983E-4</v>
      </c>
      <c r="T7" s="23">
        <v>2.723999999999999E-4</v>
      </c>
      <c r="U7" s="23">
        <v>2.6219999999999987E-4</v>
      </c>
      <c r="V7" s="23">
        <v>2.6099999999999978E-4</v>
      </c>
      <c r="W7" s="23">
        <v>2.7129999999999987E-4</v>
      </c>
    </row>
    <row r="8" spans="1:25">
      <c r="A8" s="27" t="s">
        <v>36</v>
      </c>
      <c r="B8" s="27" t="s">
        <v>18</v>
      </c>
      <c r="C8" s="23">
        <v>2252.5547827011314</v>
      </c>
      <c r="D8" s="23">
        <v>2253.101537084237</v>
      </c>
      <c r="E8" s="23">
        <v>2120.5685202980917</v>
      </c>
      <c r="F8" s="23">
        <v>4003.1310023493952</v>
      </c>
      <c r="G8" s="23">
        <v>3114.3227860013703</v>
      </c>
      <c r="H8" s="23">
        <v>3090.2837010867547</v>
      </c>
      <c r="I8" s="23">
        <v>2766.132363812229</v>
      </c>
      <c r="J8" s="23">
        <v>3967.2981414556098</v>
      </c>
      <c r="K8" s="23">
        <v>4569.7194775279968</v>
      </c>
      <c r="L8" s="23">
        <v>5374.9447269761085</v>
      </c>
      <c r="M8" s="23">
        <v>5409.892860785244</v>
      </c>
      <c r="N8" s="23">
        <v>4418.6747289247633</v>
      </c>
      <c r="O8" s="23">
        <v>6062.1696634092741</v>
      </c>
      <c r="P8" s="23">
        <v>5772.8749703584899</v>
      </c>
      <c r="Q8" s="23">
        <v>4652.9432815089058</v>
      </c>
      <c r="R8" s="23">
        <v>3454.993315786598</v>
      </c>
      <c r="S8" s="23">
        <v>3774.6106383255865</v>
      </c>
      <c r="T8" s="23">
        <v>4226.2825689806496</v>
      </c>
      <c r="U8" s="23">
        <v>4450.2071370214899</v>
      </c>
      <c r="V8" s="23">
        <v>5351.6482961707989</v>
      </c>
      <c r="W8" s="23">
        <v>5304.8103353812439</v>
      </c>
    </row>
    <row r="9" spans="1:25">
      <c r="A9" s="27" t="s">
        <v>36</v>
      </c>
      <c r="B9" s="27" t="s">
        <v>28</v>
      </c>
      <c r="C9" s="23">
        <v>993.62574599999903</v>
      </c>
      <c r="D9" s="23">
        <v>793.80301400000008</v>
      </c>
      <c r="E9" s="23">
        <v>805.03081699999984</v>
      </c>
      <c r="F9" s="23">
        <v>176.45777299999992</v>
      </c>
      <c r="G9" s="23">
        <v>173.16974599999992</v>
      </c>
      <c r="H9" s="23">
        <v>179.74328199999991</v>
      </c>
      <c r="I9" s="23">
        <v>172.79363000000001</v>
      </c>
      <c r="J9" s="23">
        <v>164.6211319999999</v>
      </c>
      <c r="K9" s="23">
        <v>154.63322529999991</v>
      </c>
      <c r="L9" s="23">
        <v>224.07365499999992</v>
      </c>
      <c r="M9" s="23">
        <v>198.22046999999998</v>
      </c>
      <c r="N9" s="23">
        <v>265.60136399999988</v>
      </c>
      <c r="O9" s="23">
        <v>187.76329199999992</v>
      </c>
      <c r="P9" s="23">
        <v>221.80716099999989</v>
      </c>
      <c r="Q9" s="23">
        <v>200.77379999999999</v>
      </c>
      <c r="R9" s="23">
        <v>189.40794499999993</v>
      </c>
      <c r="S9" s="23">
        <v>282.00392999999991</v>
      </c>
      <c r="T9" s="23">
        <v>200.3255299999999</v>
      </c>
      <c r="U9" s="23">
        <v>77.698969999999903</v>
      </c>
      <c r="V9" s="23">
        <v>158.20823999999999</v>
      </c>
      <c r="W9" s="23">
        <v>148.18797000000001</v>
      </c>
    </row>
    <row r="10" spans="1:25">
      <c r="A10" s="27" t="s">
        <v>36</v>
      </c>
      <c r="B10" s="27" t="s">
        <v>62</v>
      </c>
      <c r="C10" s="23">
        <v>55.685950060615518</v>
      </c>
      <c r="D10" s="23">
        <v>57.512393825167202</v>
      </c>
      <c r="E10" s="23">
        <v>124.60797154760236</v>
      </c>
      <c r="F10" s="23">
        <v>627.38820354796735</v>
      </c>
      <c r="G10" s="23">
        <v>235.73259161607729</v>
      </c>
      <c r="H10" s="23">
        <v>214.28341816816709</v>
      </c>
      <c r="I10" s="23">
        <v>108.62023252040657</v>
      </c>
      <c r="J10" s="23">
        <v>188.8622442922057</v>
      </c>
      <c r="K10" s="23">
        <v>81.80340308975039</v>
      </c>
      <c r="L10" s="23">
        <v>429.17272218293613</v>
      </c>
      <c r="M10" s="23">
        <v>503.10934335675904</v>
      </c>
      <c r="N10" s="23">
        <v>541.19246569812594</v>
      </c>
      <c r="O10" s="23">
        <v>335.52712838635449</v>
      </c>
      <c r="P10" s="23">
        <v>472.26280032780051</v>
      </c>
      <c r="Q10" s="23">
        <v>720.47286005121123</v>
      </c>
      <c r="R10" s="23">
        <v>541.64056608422391</v>
      </c>
      <c r="S10" s="23">
        <v>926.8875089458619</v>
      </c>
      <c r="T10" s="23">
        <v>681.4574243174194</v>
      </c>
      <c r="U10" s="23">
        <v>1813.9714690927919</v>
      </c>
      <c r="V10" s="23">
        <v>3444.4979183827841</v>
      </c>
      <c r="W10" s="23">
        <v>2749.0044185751817</v>
      </c>
    </row>
    <row r="11" spans="1:25">
      <c r="A11" s="27" t="s">
        <v>36</v>
      </c>
      <c r="B11" s="27" t="s">
        <v>61</v>
      </c>
      <c r="C11" s="23">
        <v>13421.803945999996</v>
      </c>
      <c r="D11" s="23">
        <v>14091.553414999998</v>
      </c>
      <c r="E11" s="23">
        <v>13035.342709999997</v>
      </c>
      <c r="F11" s="23">
        <v>15824.764649999997</v>
      </c>
      <c r="G11" s="23">
        <v>17006.125918999995</v>
      </c>
      <c r="H11" s="23">
        <v>15945.940339999997</v>
      </c>
      <c r="I11" s="23">
        <v>15359.966916000001</v>
      </c>
      <c r="J11" s="23">
        <v>17070.291419999994</v>
      </c>
      <c r="K11" s="23">
        <v>15201.200280999998</v>
      </c>
      <c r="L11" s="23">
        <v>14084.419439999994</v>
      </c>
      <c r="M11" s="23">
        <v>16802.042844999996</v>
      </c>
      <c r="N11" s="23">
        <v>15498.34794</v>
      </c>
      <c r="O11" s="23">
        <v>16782.514934999999</v>
      </c>
      <c r="P11" s="23">
        <v>17282.972963999997</v>
      </c>
      <c r="Q11" s="23">
        <v>16905.662009</v>
      </c>
      <c r="R11" s="23">
        <v>15577.974279999999</v>
      </c>
      <c r="S11" s="23">
        <v>17909.2405</v>
      </c>
      <c r="T11" s="23">
        <v>15953.816404999998</v>
      </c>
      <c r="U11" s="23">
        <v>14672.41279</v>
      </c>
      <c r="V11" s="23">
        <v>14834.323572999996</v>
      </c>
      <c r="W11" s="23">
        <v>14435.704929999996</v>
      </c>
    </row>
    <row r="12" spans="1:25">
      <c r="A12" s="27" t="s">
        <v>36</v>
      </c>
      <c r="B12" s="27" t="s">
        <v>65</v>
      </c>
      <c r="C12" s="23">
        <v>31486.881799573526</v>
      </c>
      <c r="D12" s="23">
        <v>34208.290869730037</v>
      </c>
      <c r="E12" s="23">
        <v>31579.090024392735</v>
      </c>
      <c r="F12" s="23">
        <v>42122.045626805608</v>
      </c>
      <c r="G12" s="23">
        <v>58063.001312984619</v>
      </c>
      <c r="H12" s="23">
        <v>71184.557454850976</v>
      </c>
      <c r="I12" s="23">
        <v>74465.25662664164</v>
      </c>
      <c r="J12" s="23">
        <v>77451.663936754514</v>
      </c>
      <c r="K12" s="23">
        <v>82808.776251250456</v>
      </c>
      <c r="L12" s="23">
        <v>87918.146202727236</v>
      </c>
      <c r="M12" s="23">
        <v>92840.002838835731</v>
      </c>
      <c r="N12" s="23">
        <v>94058.603409325107</v>
      </c>
      <c r="O12" s="23">
        <v>94329.550233436079</v>
      </c>
      <c r="P12" s="23">
        <v>103703.69696910895</v>
      </c>
      <c r="Q12" s="23">
        <v>108637.72773809711</v>
      </c>
      <c r="R12" s="23">
        <v>117103.79875431834</v>
      </c>
      <c r="S12" s="23">
        <v>117539.31502225203</v>
      </c>
      <c r="T12" s="23">
        <v>119095.09515037241</v>
      </c>
      <c r="U12" s="23">
        <v>121851.23080133818</v>
      </c>
      <c r="V12" s="23">
        <v>115960.71405302851</v>
      </c>
      <c r="W12" s="23">
        <v>117185.66895565734</v>
      </c>
    </row>
    <row r="13" spans="1:25">
      <c r="A13" s="27" t="s">
        <v>36</v>
      </c>
      <c r="B13" s="27" t="s">
        <v>64</v>
      </c>
      <c r="C13" s="23">
        <v>15292.98812999541</v>
      </c>
      <c r="D13" s="23">
        <v>15986.334936018118</v>
      </c>
      <c r="E13" s="23">
        <v>16249.845015732206</v>
      </c>
      <c r="F13" s="23">
        <v>15574.294824401177</v>
      </c>
      <c r="G13" s="23">
        <v>14991.228851847363</v>
      </c>
      <c r="H13" s="23">
        <v>30592.1679697135</v>
      </c>
      <c r="I13" s="23">
        <v>38345.564664126257</v>
      </c>
      <c r="J13" s="23">
        <v>37073.668849261594</v>
      </c>
      <c r="K13" s="23">
        <v>38844.766009918385</v>
      </c>
      <c r="L13" s="23">
        <v>40831.84537888701</v>
      </c>
      <c r="M13" s="23">
        <v>44097.392476226349</v>
      </c>
      <c r="N13" s="23">
        <v>51878.550837282964</v>
      </c>
      <c r="O13" s="23">
        <v>53404.857832657952</v>
      </c>
      <c r="P13" s="23">
        <v>51768.826675912962</v>
      </c>
      <c r="Q13" s="23">
        <v>60453.888849470764</v>
      </c>
      <c r="R13" s="23">
        <v>60628.426766532051</v>
      </c>
      <c r="S13" s="23">
        <v>59681.29354814611</v>
      </c>
      <c r="T13" s="23">
        <v>63714.634304900697</v>
      </c>
      <c r="U13" s="23">
        <v>66889.343945486034</v>
      </c>
      <c r="V13" s="23">
        <v>77368.033000825802</v>
      </c>
      <c r="W13" s="23">
        <v>84133.744163163879</v>
      </c>
    </row>
    <row r="14" spans="1:25">
      <c r="A14" s="27" t="s">
        <v>36</v>
      </c>
      <c r="B14" s="27" t="s">
        <v>32</v>
      </c>
      <c r="C14" s="23">
        <v>114.57352643748399</v>
      </c>
      <c r="D14" s="23">
        <v>121.41127063274949</v>
      </c>
      <c r="E14" s="23">
        <v>132.92537479620802</v>
      </c>
      <c r="F14" s="23">
        <v>164.31816073526801</v>
      </c>
      <c r="G14" s="23">
        <v>157.05140984671101</v>
      </c>
      <c r="H14" s="23">
        <v>1437.7431348680198</v>
      </c>
      <c r="I14" s="23">
        <v>1755.0724115863279</v>
      </c>
      <c r="J14" s="23">
        <v>3127.4735923138305</v>
      </c>
      <c r="K14" s="23">
        <v>3205.8070601288105</v>
      </c>
      <c r="L14" s="23">
        <v>3177.7992467761596</v>
      </c>
      <c r="M14" s="23">
        <v>3214.6994710019485</v>
      </c>
      <c r="N14" s="23">
        <v>3318.5195321317001</v>
      </c>
      <c r="O14" s="23">
        <v>3185.5852166821801</v>
      </c>
      <c r="P14" s="23">
        <v>2997.269440885239</v>
      </c>
      <c r="Q14" s="23">
        <v>3173.6849007517726</v>
      </c>
      <c r="R14" s="23">
        <v>3105.4355279543047</v>
      </c>
      <c r="S14" s="23">
        <v>3106.8207497288199</v>
      </c>
      <c r="T14" s="23">
        <v>3234.6215491552457</v>
      </c>
      <c r="U14" s="23">
        <v>3269.2208082289499</v>
      </c>
      <c r="V14" s="23">
        <v>3348.7278993568302</v>
      </c>
      <c r="W14" s="23">
        <v>3765.8147717448601</v>
      </c>
    </row>
    <row r="15" spans="1:25">
      <c r="A15" s="27" t="s">
        <v>36</v>
      </c>
      <c r="B15" s="27" t="s">
        <v>69</v>
      </c>
      <c r="C15" s="23">
        <v>39.073957199999995</v>
      </c>
      <c r="D15" s="23">
        <v>85.230801299999996</v>
      </c>
      <c r="E15" s="23">
        <v>68.682848025519988</v>
      </c>
      <c r="F15" s="23">
        <v>2570.3060626392039</v>
      </c>
      <c r="G15" s="23">
        <v>4571.6924027896448</v>
      </c>
      <c r="H15" s="23">
        <v>9608.1545547984733</v>
      </c>
      <c r="I15" s="23">
        <v>13384.816117251439</v>
      </c>
      <c r="J15" s="23">
        <v>13362.434480068327</v>
      </c>
      <c r="K15" s="23">
        <v>13619.607700206643</v>
      </c>
      <c r="L15" s="23">
        <v>14068.844205767384</v>
      </c>
      <c r="M15" s="23">
        <v>15048.339777003448</v>
      </c>
      <c r="N15" s="23">
        <v>18623.288436705912</v>
      </c>
      <c r="O15" s="23">
        <v>17975.070538621469</v>
      </c>
      <c r="P15" s="23">
        <v>18431.050448326634</v>
      </c>
      <c r="Q15" s="23">
        <v>20325.863138611483</v>
      </c>
      <c r="R15" s="23">
        <v>20607.762931538015</v>
      </c>
      <c r="S15" s="23">
        <v>22438.593576055653</v>
      </c>
      <c r="T15" s="23">
        <v>22179.035399963421</v>
      </c>
      <c r="U15" s="23">
        <v>24906.804495759305</v>
      </c>
      <c r="V15" s="23">
        <v>25473.616677392063</v>
      </c>
      <c r="W15" s="23">
        <v>28824.163679187794</v>
      </c>
    </row>
    <row r="16" spans="1:25">
      <c r="A16" s="27" t="s">
        <v>36</v>
      </c>
      <c r="B16" s="27" t="s">
        <v>52</v>
      </c>
      <c r="C16" s="23">
        <v>37.14096770199999</v>
      </c>
      <c r="D16" s="23">
        <v>94.454526779999895</v>
      </c>
      <c r="E16" s="23">
        <v>250.0459458499999</v>
      </c>
      <c r="F16" s="23">
        <v>646.69206563000012</v>
      </c>
      <c r="G16" s="23">
        <v>949.71133513999894</v>
      </c>
      <c r="H16" s="23">
        <v>1185.7516219999998</v>
      </c>
      <c r="I16" s="23">
        <v>1532.8938556999999</v>
      </c>
      <c r="J16" s="23">
        <v>1879.3524001999999</v>
      </c>
      <c r="K16" s="23">
        <v>2356.5845804999985</v>
      </c>
      <c r="L16" s="23">
        <v>2716.5980835999999</v>
      </c>
      <c r="M16" s="23">
        <v>3053.9987653999988</v>
      </c>
      <c r="N16" s="23">
        <v>3565.2154919999989</v>
      </c>
      <c r="O16" s="23">
        <v>3980.4668680000004</v>
      </c>
      <c r="P16" s="23">
        <v>4225.8688422999994</v>
      </c>
      <c r="Q16" s="23">
        <v>4921.2104439999994</v>
      </c>
      <c r="R16" s="23">
        <v>5073.8332850000006</v>
      </c>
      <c r="S16" s="23">
        <v>5108.805750999999</v>
      </c>
      <c r="T16" s="23">
        <v>5368.2619530000002</v>
      </c>
      <c r="U16" s="23">
        <v>5484.180092999999</v>
      </c>
      <c r="V16" s="23">
        <v>5626.187379</v>
      </c>
      <c r="W16" s="23">
        <v>5816.1408979999987</v>
      </c>
    </row>
    <row r="17" spans="1:25">
      <c r="A17" s="29" t="s">
        <v>118</v>
      </c>
      <c r="B17" s="29"/>
      <c r="C17" s="28">
        <v>182221.86995433067</v>
      </c>
      <c r="D17" s="28">
        <v>180666.29283565757</v>
      </c>
      <c r="E17" s="28">
        <v>178785.50845897064</v>
      </c>
      <c r="F17" s="28">
        <v>178209.56002343114</v>
      </c>
      <c r="G17" s="28">
        <v>177530.70579767541</v>
      </c>
      <c r="H17" s="28">
        <v>179329.07316336641</v>
      </c>
      <c r="I17" s="28">
        <v>180498.04721975653</v>
      </c>
      <c r="J17" s="28">
        <v>181832.75819098094</v>
      </c>
      <c r="K17" s="28">
        <v>183863.69290089258</v>
      </c>
      <c r="L17" s="28">
        <v>187582.80523089931</v>
      </c>
      <c r="M17" s="28">
        <v>191660.50884262109</v>
      </c>
      <c r="N17" s="28">
        <v>195291.82015770697</v>
      </c>
      <c r="O17" s="28">
        <v>198399.00126756067</v>
      </c>
      <c r="P17" s="28">
        <v>201704.02915082319</v>
      </c>
      <c r="Q17" s="28">
        <v>206779.727065849</v>
      </c>
      <c r="R17" s="28">
        <v>211123.57979822124</v>
      </c>
      <c r="S17" s="28">
        <v>215385.29889706962</v>
      </c>
      <c r="T17" s="28">
        <v>219390.52410318318</v>
      </c>
      <c r="U17" s="28">
        <v>224061.09560107251</v>
      </c>
      <c r="V17" s="28">
        <v>228759.4188469369</v>
      </c>
      <c r="W17" s="28">
        <v>233102.88609849164</v>
      </c>
    </row>
    <row r="19" spans="1:25">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5" s="26" customFormat="1">
      <c r="A20" s="27" t="s">
        <v>119</v>
      </c>
      <c r="B20" s="27" t="s">
        <v>60</v>
      </c>
      <c r="C20" s="23">
        <v>49072.09179999998</v>
      </c>
      <c r="D20" s="23">
        <v>45782.999870000007</v>
      </c>
      <c r="E20" s="23">
        <v>45208.271800000002</v>
      </c>
      <c r="F20" s="23">
        <v>46283.753700000008</v>
      </c>
      <c r="G20" s="23">
        <v>33515.578004864001</v>
      </c>
      <c r="H20" s="23">
        <v>24215.224674615001</v>
      </c>
      <c r="I20" s="23">
        <v>25005.910473101998</v>
      </c>
      <c r="J20" s="23">
        <v>24862.905490966001</v>
      </c>
      <c r="K20" s="23">
        <v>24119.183705268002</v>
      </c>
      <c r="L20" s="23">
        <v>21464.380863634997</v>
      </c>
      <c r="M20" s="23">
        <v>16254.953838996002</v>
      </c>
      <c r="N20" s="23">
        <v>12750.372011083002</v>
      </c>
      <c r="O20" s="23">
        <v>13570.786147982992</v>
      </c>
      <c r="P20" s="23">
        <v>10407.731659305</v>
      </c>
      <c r="Q20" s="23">
        <v>5720.9454999999998</v>
      </c>
      <c r="R20" s="23">
        <v>4866.6605</v>
      </c>
      <c r="S20" s="23">
        <v>5818.5252</v>
      </c>
      <c r="T20" s="23">
        <v>5964.3459999999905</v>
      </c>
      <c r="U20" s="23">
        <v>5470.9153000000006</v>
      </c>
      <c r="V20" s="23">
        <v>5765.4261000000006</v>
      </c>
      <c r="W20" s="23">
        <v>5627.0082999999995</v>
      </c>
      <c r="X20" s="7"/>
      <c r="Y20" s="7"/>
    </row>
    <row r="21" spans="1:25" s="26" customFormat="1">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5" s="26" customFormat="1">
      <c r="A22" s="27" t="s">
        <v>119</v>
      </c>
      <c r="B22" s="27" t="s">
        <v>18</v>
      </c>
      <c r="C22" s="23">
        <v>33.751528292428496</v>
      </c>
      <c r="D22" s="23">
        <v>34.298284155986998</v>
      </c>
      <c r="E22" s="23">
        <v>104.170762872678</v>
      </c>
      <c r="F22" s="23">
        <v>530.06851279736009</v>
      </c>
      <c r="G22" s="23">
        <v>364.96431038446099</v>
      </c>
      <c r="H22" s="23">
        <v>291.10193236406701</v>
      </c>
      <c r="I22" s="23">
        <v>252.830162605168</v>
      </c>
      <c r="J22" s="23">
        <v>445.09005822105297</v>
      </c>
      <c r="K22" s="23">
        <v>571.59990524365912</v>
      </c>
      <c r="L22" s="23">
        <v>741.25750230736901</v>
      </c>
      <c r="M22" s="23">
        <v>742.07395639925903</v>
      </c>
      <c r="N22" s="23">
        <v>469.82075531084502</v>
      </c>
      <c r="O22" s="23">
        <v>916.05186290718495</v>
      </c>
      <c r="P22" s="23">
        <v>816.71647071277391</v>
      </c>
      <c r="Q22" s="23">
        <v>566.68177736166206</v>
      </c>
      <c r="R22" s="23">
        <v>372.95182626188995</v>
      </c>
      <c r="S22" s="23">
        <v>675.698153991666</v>
      </c>
      <c r="T22" s="23">
        <v>887.85534672027995</v>
      </c>
      <c r="U22" s="23">
        <v>1026.9033387338138</v>
      </c>
      <c r="V22" s="23">
        <v>1286.3922858723229</v>
      </c>
      <c r="W22" s="23">
        <v>1249.3317157438298</v>
      </c>
    </row>
    <row r="23" spans="1:25" s="26" customFormat="1">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5" s="26" customFormat="1">
      <c r="A24" s="27" t="s">
        <v>119</v>
      </c>
      <c r="B24" s="27" t="s">
        <v>62</v>
      </c>
      <c r="C24" s="23">
        <v>7.4521572660399993E-2</v>
      </c>
      <c r="D24" s="23">
        <v>0.80705346498270003</v>
      </c>
      <c r="E24" s="23">
        <v>13.0726131303385</v>
      </c>
      <c r="F24" s="23">
        <v>36.5793133378045</v>
      </c>
      <c r="G24" s="23">
        <v>10.488997962052599</v>
      </c>
      <c r="H24" s="23">
        <v>31.994777440683698</v>
      </c>
      <c r="I24" s="23">
        <v>26.943975062221995</v>
      </c>
      <c r="J24" s="23">
        <v>60.156856219437593</v>
      </c>
      <c r="K24" s="23">
        <v>38.762265541400403</v>
      </c>
      <c r="L24" s="23">
        <v>196.8379995658847</v>
      </c>
      <c r="M24" s="23">
        <v>185.49524970829899</v>
      </c>
      <c r="N24" s="23">
        <v>324.84557911387299</v>
      </c>
      <c r="O24" s="23">
        <v>159.96215198831891</v>
      </c>
      <c r="P24" s="23">
        <v>301.58544760394153</v>
      </c>
      <c r="Q24" s="23">
        <v>316.66908364373523</v>
      </c>
      <c r="R24" s="23">
        <v>261.74063261854184</v>
      </c>
      <c r="S24" s="23">
        <v>415.4750039999999</v>
      </c>
      <c r="T24" s="23">
        <v>380.11667572970902</v>
      </c>
      <c r="U24" s="23">
        <v>867.09509500000001</v>
      </c>
      <c r="V24" s="23">
        <v>1251.8252399999999</v>
      </c>
      <c r="W24" s="23">
        <v>966.74198000000001</v>
      </c>
    </row>
    <row r="25" spans="1:25" s="26" customFormat="1">
      <c r="A25" s="27" t="s">
        <v>119</v>
      </c>
      <c r="B25" s="27" t="s">
        <v>61</v>
      </c>
      <c r="C25" s="23">
        <v>2066.5883899999999</v>
      </c>
      <c r="D25" s="23">
        <v>2013.9083049999999</v>
      </c>
      <c r="E25" s="23">
        <v>1822.8513499999999</v>
      </c>
      <c r="F25" s="23">
        <v>2498.8599299999987</v>
      </c>
      <c r="G25" s="23">
        <v>2533.7028539999988</v>
      </c>
      <c r="H25" s="23">
        <v>2855.4636699999992</v>
      </c>
      <c r="I25" s="23">
        <v>2947.38454</v>
      </c>
      <c r="J25" s="23">
        <v>3851.9715500000002</v>
      </c>
      <c r="K25" s="23">
        <v>3208.9807250000003</v>
      </c>
      <c r="L25" s="23">
        <v>3055.1331499999969</v>
      </c>
      <c r="M25" s="23">
        <v>3039.477316</v>
      </c>
      <c r="N25" s="23">
        <v>2789.0567000000001</v>
      </c>
      <c r="O25" s="23">
        <v>3265.3968699999996</v>
      </c>
      <c r="P25" s="23">
        <v>3454.8871490000001</v>
      </c>
      <c r="Q25" s="23">
        <v>3550.6611649999991</v>
      </c>
      <c r="R25" s="23">
        <v>3401.1698800000004</v>
      </c>
      <c r="S25" s="23">
        <v>4308.5379400000002</v>
      </c>
      <c r="T25" s="23">
        <v>3635.9330049999999</v>
      </c>
      <c r="U25" s="23">
        <v>3391.2809299999999</v>
      </c>
      <c r="V25" s="23">
        <v>3357.3942329999991</v>
      </c>
      <c r="W25" s="23">
        <v>2996.9202699999996</v>
      </c>
    </row>
    <row r="26" spans="1:25" s="26" customFormat="1">
      <c r="A26" s="27" t="s">
        <v>119</v>
      </c>
      <c r="B26" s="27" t="s">
        <v>65</v>
      </c>
      <c r="C26" s="23">
        <v>6057.7228315593738</v>
      </c>
      <c r="D26" s="23">
        <v>7063.7979660758265</v>
      </c>
      <c r="E26" s="23">
        <v>6711.1400500825312</v>
      </c>
      <c r="F26" s="23">
        <v>7876.1188713881429</v>
      </c>
      <c r="G26" s="23">
        <v>18252.167019630597</v>
      </c>
      <c r="H26" s="23">
        <v>20045.645413392242</v>
      </c>
      <c r="I26" s="23">
        <v>19500.018518098368</v>
      </c>
      <c r="J26" s="23">
        <v>18971.843051638632</v>
      </c>
      <c r="K26" s="23">
        <v>17586.782102141064</v>
      </c>
      <c r="L26" s="23">
        <v>23292.354378457025</v>
      </c>
      <c r="M26" s="23">
        <v>24793.938083649569</v>
      </c>
      <c r="N26" s="23">
        <v>27035.351075912102</v>
      </c>
      <c r="O26" s="23">
        <v>26251.19222334716</v>
      </c>
      <c r="P26" s="23">
        <v>28262.54482450728</v>
      </c>
      <c r="Q26" s="23">
        <v>28749.919788129875</v>
      </c>
      <c r="R26" s="23">
        <v>29011.73329347801</v>
      </c>
      <c r="S26" s="23">
        <v>25420.699094776006</v>
      </c>
      <c r="T26" s="23">
        <v>22864.34024064691</v>
      </c>
      <c r="U26" s="23">
        <v>24815.970104421467</v>
      </c>
      <c r="V26" s="23">
        <v>23998.534031176336</v>
      </c>
      <c r="W26" s="23">
        <v>30097.100218078122</v>
      </c>
    </row>
    <row r="27" spans="1:25" s="26" customFormat="1">
      <c r="A27" s="27" t="s">
        <v>119</v>
      </c>
      <c r="B27" s="27" t="s">
        <v>64</v>
      </c>
      <c r="C27" s="23">
        <v>5680.3348193528145</v>
      </c>
      <c r="D27" s="23">
        <v>6065.0354071082547</v>
      </c>
      <c r="E27" s="23">
        <v>6102.2597274626933</v>
      </c>
      <c r="F27" s="23">
        <v>5873.7174121801309</v>
      </c>
      <c r="G27" s="23">
        <v>5592.1665029110709</v>
      </c>
      <c r="H27" s="23">
        <v>15931.273127475435</v>
      </c>
      <c r="I27" s="23">
        <v>17733.693070252499</v>
      </c>
      <c r="J27" s="23">
        <v>16983.830917904521</v>
      </c>
      <c r="K27" s="23">
        <v>17449.381307113257</v>
      </c>
      <c r="L27" s="23">
        <v>18300.965028754046</v>
      </c>
      <c r="M27" s="23">
        <v>18478.420582427894</v>
      </c>
      <c r="N27" s="23">
        <v>22849.757954831577</v>
      </c>
      <c r="O27" s="23">
        <v>24246.134451281883</v>
      </c>
      <c r="P27" s="23">
        <v>23336.290687523622</v>
      </c>
      <c r="Q27" s="23">
        <v>27894.661248822486</v>
      </c>
      <c r="R27" s="23">
        <v>28030.679194433607</v>
      </c>
      <c r="S27" s="23">
        <v>30263.554352211067</v>
      </c>
      <c r="T27" s="23">
        <v>32279.954540125407</v>
      </c>
      <c r="U27" s="23">
        <v>34383.880320285636</v>
      </c>
      <c r="V27" s="23">
        <v>37872.530606698667</v>
      </c>
      <c r="W27" s="23">
        <v>38604.889187876724</v>
      </c>
    </row>
    <row r="28" spans="1:25" s="26" customFormat="1">
      <c r="A28" s="27" t="s">
        <v>119</v>
      </c>
      <c r="B28" s="27" t="s">
        <v>32</v>
      </c>
      <c r="C28" s="23">
        <v>9.9532399999999993E-6</v>
      </c>
      <c r="D28" s="23">
        <v>1.1703570000000001E-5</v>
      </c>
      <c r="E28" s="23">
        <v>1.2608243E-5</v>
      </c>
      <c r="F28" s="23">
        <v>1.4042560000000001E-5</v>
      </c>
      <c r="G28" s="23">
        <v>1.4767019E-5</v>
      </c>
      <c r="H28" s="23">
        <v>2.1831381E-4</v>
      </c>
      <c r="I28" s="23">
        <v>251.423079999999</v>
      </c>
      <c r="J28" s="23">
        <v>329.56533999999999</v>
      </c>
      <c r="K28" s="23">
        <v>331.60815000000002</v>
      </c>
      <c r="L28" s="23">
        <v>339.55752999999999</v>
      </c>
      <c r="M28" s="23">
        <v>327.83292</v>
      </c>
      <c r="N28" s="23">
        <v>338.93509999999998</v>
      </c>
      <c r="O28" s="23">
        <v>331.23599999999999</v>
      </c>
      <c r="P28" s="23">
        <v>311.7595</v>
      </c>
      <c r="Q28" s="23">
        <v>331.502039999999</v>
      </c>
      <c r="R28" s="23">
        <v>332.65117999999899</v>
      </c>
      <c r="S28" s="23">
        <v>327.35311999999999</v>
      </c>
      <c r="T28" s="23">
        <v>331.8356</v>
      </c>
      <c r="U28" s="23">
        <v>335.11977999999999</v>
      </c>
      <c r="V28" s="23">
        <v>326.99212999999997</v>
      </c>
      <c r="W28" s="23">
        <v>324.81344999999999</v>
      </c>
    </row>
    <row r="29" spans="1:25" s="26" customFormat="1">
      <c r="A29" s="27" t="s">
        <v>119</v>
      </c>
      <c r="B29" s="27" t="s">
        <v>69</v>
      </c>
      <c r="C29" s="23">
        <v>11.368237199999999</v>
      </c>
      <c r="D29" s="23">
        <v>22.781445299999987</v>
      </c>
      <c r="E29" s="23">
        <v>22.515092714049988</v>
      </c>
      <c r="F29" s="23">
        <v>1211.3657473939691</v>
      </c>
      <c r="G29" s="23">
        <v>3288.2743992816681</v>
      </c>
      <c r="H29" s="23">
        <v>4702.3314839217664</v>
      </c>
      <c r="I29" s="23">
        <v>4388.8127623444552</v>
      </c>
      <c r="J29" s="23">
        <v>4787.7018148640582</v>
      </c>
      <c r="K29" s="23">
        <v>4821.6137542464794</v>
      </c>
      <c r="L29" s="23">
        <v>5025.8301586834887</v>
      </c>
      <c r="M29" s="23">
        <v>5179.0655559244042</v>
      </c>
      <c r="N29" s="23">
        <v>7438.5971036385199</v>
      </c>
      <c r="O29" s="23">
        <v>7074.6453211614689</v>
      </c>
      <c r="P29" s="23">
        <v>7270.8223884919798</v>
      </c>
      <c r="Q29" s="23">
        <v>8206.1825310446293</v>
      </c>
      <c r="R29" s="23">
        <v>8682.6838843968017</v>
      </c>
      <c r="S29" s="23">
        <v>9921.8133078596402</v>
      </c>
      <c r="T29" s="23">
        <v>9476.1632069070401</v>
      </c>
      <c r="U29" s="23">
        <v>10338.41482539093</v>
      </c>
      <c r="V29" s="23">
        <v>10310.22291621395</v>
      </c>
      <c r="W29" s="23">
        <v>11826.191933798262</v>
      </c>
    </row>
    <row r="30" spans="1:25" s="26" customFormat="1">
      <c r="A30" s="27" t="s">
        <v>119</v>
      </c>
      <c r="B30" s="27" t="s">
        <v>52</v>
      </c>
      <c r="C30" s="23">
        <v>7.4779986000000003</v>
      </c>
      <c r="D30" s="23">
        <v>21.898287000000003</v>
      </c>
      <c r="E30" s="23">
        <v>69.008990999999995</v>
      </c>
      <c r="F30" s="23">
        <v>211.55032</v>
      </c>
      <c r="G30" s="23">
        <v>295.49165499999998</v>
      </c>
      <c r="H30" s="23">
        <v>391.36523999999991</v>
      </c>
      <c r="I30" s="23">
        <v>488.02382999999998</v>
      </c>
      <c r="J30" s="23">
        <v>609.38477</v>
      </c>
      <c r="K30" s="23">
        <v>765.61723999999901</v>
      </c>
      <c r="L30" s="23">
        <v>903.36654999999996</v>
      </c>
      <c r="M30" s="23">
        <v>1016.403609999999</v>
      </c>
      <c r="N30" s="23">
        <v>1192.3812399999999</v>
      </c>
      <c r="O30" s="23">
        <v>1358.6171199999999</v>
      </c>
      <c r="P30" s="23">
        <v>1460.1788200000001</v>
      </c>
      <c r="Q30" s="23">
        <v>1674.86132</v>
      </c>
      <c r="R30" s="23">
        <v>1735.12094</v>
      </c>
      <c r="S30" s="23">
        <v>1789.2188200000001</v>
      </c>
      <c r="T30" s="23">
        <v>1869.8125599999998</v>
      </c>
      <c r="U30" s="23">
        <v>1951.8629999999998</v>
      </c>
      <c r="V30" s="23">
        <v>2018.68496</v>
      </c>
      <c r="W30" s="23">
        <v>2071.7357999999999</v>
      </c>
    </row>
    <row r="31" spans="1:25" s="26" customFormat="1">
      <c r="A31" s="29" t="s">
        <v>118</v>
      </c>
      <c r="B31" s="29"/>
      <c r="C31" s="28">
        <v>62910.563890777259</v>
      </c>
      <c r="D31" s="28">
        <v>60960.846885805055</v>
      </c>
      <c r="E31" s="28">
        <v>59961.76630354824</v>
      </c>
      <c r="F31" s="28">
        <v>63099.097739703444</v>
      </c>
      <c r="G31" s="28">
        <v>60269.067689752177</v>
      </c>
      <c r="H31" s="28">
        <v>63370.703595287428</v>
      </c>
      <c r="I31" s="28">
        <v>65466.780739120251</v>
      </c>
      <c r="J31" s="28">
        <v>65175.797924949642</v>
      </c>
      <c r="K31" s="28">
        <v>62974.690010307386</v>
      </c>
      <c r="L31" s="28">
        <v>67050.928922719322</v>
      </c>
      <c r="M31" s="28">
        <v>63494.359027181024</v>
      </c>
      <c r="N31" s="28">
        <v>66219.204076251393</v>
      </c>
      <c r="O31" s="28">
        <v>68409.523707507527</v>
      </c>
      <c r="P31" s="28">
        <v>66579.756238652626</v>
      </c>
      <c r="Q31" s="28">
        <v>66799.53856295775</v>
      </c>
      <c r="R31" s="28">
        <v>65944.935326792038</v>
      </c>
      <c r="S31" s="28">
        <v>66902.489744978739</v>
      </c>
      <c r="T31" s="28">
        <v>66012.54580822229</v>
      </c>
      <c r="U31" s="28">
        <v>69956.045088440922</v>
      </c>
      <c r="V31" s="28">
        <v>73532.10249674732</v>
      </c>
      <c r="W31" s="28">
        <v>79541.991671698663</v>
      </c>
    </row>
    <row r="32" spans="1:25" s="26" customFormat="1"/>
    <row r="33" spans="1:23" s="26" customFormat="1">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s="26" customFormat="1">
      <c r="A34" s="27" t="s">
        <v>120</v>
      </c>
      <c r="B34" s="27" t="s">
        <v>60</v>
      </c>
      <c r="C34" s="23">
        <v>42265.567700000007</v>
      </c>
      <c r="D34" s="23">
        <v>42617.753500000006</v>
      </c>
      <c r="E34" s="23">
        <v>43517.719000000005</v>
      </c>
      <c r="F34" s="23">
        <v>34499.072415634997</v>
      </c>
      <c r="G34" s="23">
        <v>32143.877824161988</v>
      </c>
      <c r="H34" s="23">
        <v>22946.682652689997</v>
      </c>
      <c r="I34" s="23">
        <v>21574.30312412999</v>
      </c>
      <c r="J34" s="23">
        <v>21053.445663499999</v>
      </c>
      <c r="K34" s="23">
        <v>18083.609379666002</v>
      </c>
      <c r="L34" s="23">
        <v>17255.821069348</v>
      </c>
      <c r="M34" s="23">
        <v>15554.89312603</v>
      </c>
      <c r="N34" s="23">
        <v>15880.476395639997</v>
      </c>
      <c r="O34" s="23">
        <v>13725.83099777899</v>
      </c>
      <c r="P34" s="23">
        <v>12073.855425558</v>
      </c>
      <c r="Q34" s="23">
        <v>9487.312707821</v>
      </c>
      <c r="R34" s="23">
        <v>8760.677363499999</v>
      </c>
      <c r="S34" s="23">
        <v>9453.4222240999989</v>
      </c>
      <c r="T34" s="23">
        <v>9554.5664472120006</v>
      </c>
      <c r="U34" s="23">
        <v>8835.3149259340007</v>
      </c>
      <c r="V34" s="23">
        <v>5876.5674045290007</v>
      </c>
      <c r="W34" s="23">
        <v>3518.7567544140006</v>
      </c>
    </row>
    <row r="35" spans="1:23" s="26" customFormat="1">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s="26" customFormat="1">
      <c r="A36" s="27" t="s">
        <v>120</v>
      </c>
      <c r="B36" s="27" t="s">
        <v>18</v>
      </c>
      <c r="C36" s="23">
        <v>1113.0546877766221</v>
      </c>
      <c r="D36" s="23">
        <v>1113.0546876792271</v>
      </c>
      <c r="E36" s="23">
        <v>1240.8356143656799</v>
      </c>
      <c r="F36" s="23">
        <v>2325.734374933892</v>
      </c>
      <c r="G36" s="23">
        <v>1641.8553065912549</v>
      </c>
      <c r="H36" s="23">
        <v>2190.0664345616033</v>
      </c>
      <c r="I36" s="23">
        <v>1976.5938475239529</v>
      </c>
      <c r="J36" s="23">
        <v>1860.3411970827328</v>
      </c>
      <c r="K36" s="23">
        <v>2201.5275453194545</v>
      </c>
      <c r="L36" s="23">
        <v>2550.0390473615748</v>
      </c>
      <c r="M36" s="23">
        <v>2798.7863593461111</v>
      </c>
      <c r="N36" s="23">
        <v>2056.0043510371338</v>
      </c>
      <c r="O36" s="23">
        <v>3129.5710036219898</v>
      </c>
      <c r="P36" s="23">
        <v>2728.1738629562001</v>
      </c>
      <c r="Q36" s="23">
        <v>2447.1851727764447</v>
      </c>
      <c r="R36" s="23">
        <v>1586.04414217419</v>
      </c>
      <c r="S36" s="23">
        <v>1955.5513859103301</v>
      </c>
      <c r="T36" s="23">
        <v>2129.617746480495</v>
      </c>
      <c r="U36" s="23">
        <v>2042.9886463414068</v>
      </c>
      <c r="V36" s="23">
        <v>2635.3318181712848</v>
      </c>
      <c r="W36" s="23">
        <v>2657.909189132592</v>
      </c>
    </row>
    <row r="37" spans="1:23" s="26" customFormat="1">
      <c r="A37" s="27" t="s">
        <v>120</v>
      </c>
      <c r="B37" s="27" t="s">
        <v>28</v>
      </c>
      <c r="C37" s="23">
        <v>37.115769999999998</v>
      </c>
      <c r="D37" s="23">
        <v>37.115769999999998</v>
      </c>
      <c r="E37" s="23">
        <v>73.719189999999998</v>
      </c>
      <c r="F37" s="23">
        <v>72.804009999999906</v>
      </c>
      <c r="G37" s="23">
        <v>72.804009999999906</v>
      </c>
      <c r="H37" s="23">
        <v>72.804009999999906</v>
      </c>
      <c r="I37" s="23">
        <v>73.003469999999993</v>
      </c>
      <c r="J37" s="23">
        <v>72.804009999999906</v>
      </c>
      <c r="K37" s="23">
        <v>72.804009999999906</v>
      </c>
      <c r="L37" s="23">
        <v>72.804009999999906</v>
      </c>
      <c r="M37" s="23">
        <v>73.003469999999993</v>
      </c>
      <c r="N37" s="23">
        <v>72.804009999999906</v>
      </c>
      <c r="O37" s="23">
        <v>86.819000000000003</v>
      </c>
      <c r="P37" s="23">
        <v>72.804009999999906</v>
      </c>
      <c r="Q37" s="23">
        <v>73.003469999999993</v>
      </c>
      <c r="R37" s="23">
        <v>72.804009999999906</v>
      </c>
      <c r="S37" s="23">
        <v>72.804009999999906</v>
      </c>
      <c r="T37" s="23">
        <v>72.804009999999906</v>
      </c>
      <c r="U37" s="23">
        <v>77.698969999999903</v>
      </c>
      <c r="V37" s="23">
        <v>158.20823999999999</v>
      </c>
      <c r="W37" s="23">
        <v>148.18797000000001</v>
      </c>
    </row>
    <row r="38" spans="1:23" s="26" customFormat="1">
      <c r="A38" s="27" t="s">
        <v>120</v>
      </c>
      <c r="B38" s="27" t="s">
        <v>62</v>
      </c>
      <c r="C38" s="23">
        <v>1.2800950800000001E-5</v>
      </c>
      <c r="D38" s="23">
        <v>1.2520489399999999E-5</v>
      </c>
      <c r="E38" s="23">
        <v>1.32080125E-5</v>
      </c>
      <c r="F38" s="23">
        <v>18.538233251473006</v>
      </c>
      <c r="G38" s="23">
        <v>13.524520867178</v>
      </c>
      <c r="H38" s="23">
        <v>48.339212368288408</v>
      </c>
      <c r="I38" s="23">
        <v>31.1983763480285</v>
      </c>
      <c r="J38" s="23">
        <v>46.655114885209095</v>
      </c>
      <c r="K38" s="23">
        <v>34.7557551125213</v>
      </c>
      <c r="L38" s="23">
        <v>123.89003197026099</v>
      </c>
      <c r="M38" s="23">
        <v>233.96941329871498</v>
      </c>
      <c r="N38" s="23">
        <v>59.909404771589898</v>
      </c>
      <c r="O38" s="23">
        <v>82.620814134557989</v>
      </c>
      <c r="P38" s="23">
        <v>14.323485479243979</v>
      </c>
      <c r="Q38" s="23">
        <v>120.54907881125501</v>
      </c>
      <c r="R38" s="23">
        <v>90.26957521149069</v>
      </c>
      <c r="S38" s="23">
        <v>140.80713454059</v>
      </c>
      <c r="T38" s="23">
        <v>57.002033335383601</v>
      </c>
      <c r="U38" s="23">
        <v>302.81761612149501</v>
      </c>
      <c r="V38" s="23">
        <v>692.2309886369859</v>
      </c>
      <c r="W38" s="23">
        <v>535.76469117458703</v>
      </c>
    </row>
    <row r="39" spans="1:23" s="26" customFormat="1">
      <c r="A39" s="27" t="s">
        <v>120</v>
      </c>
      <c r="B39" s="27" t="s">
        <v>61</v>
      </c>
      <c r="C39" s="23">
        <v>695.13319999999999</v>
      </c>
      <c r="D39" s="23">
        <v>693.61676</v>
      </c>
      <c r="E39" s="23">
        <v>694.40972999999997</v>
      </c>
      <c r="F39" s="23">
        <v>692.21551999999997</v>
      </c>
      <c r="G39" s="23">
        <v>690.03196000000003</v>
      </c>
      <c r="H39" s="23">
        <v>690.89594</v>
      </c>
      <c r="I39" s="23">
        <v>692.25136999999995</v>
      </c>
      <c r="J39" s="23">
        <v>687.86538999999993</v>
      </c>
      <c r="K39" s="23">
        <v>685.53216999999995</v>
      </c>
      <c r="L39" s="23">
        <v>685.10307999999998</v>
      </c>
      <c r="M39" s="23">
        <v>686.85037</v>
      </c>
      <c r="N39" s="23">
        <v>683.67809999999997</v>
      </c>
      <c r="O39" s="23">
        <v>682.88607000000002</v>
      </c>
      <c r="P39" s="23">
        <v>667.69655</v>
      </c>
      <c r="Q39" s="23">
        <v>670.29846999999995</v>
      </c>
      <c r="R39" s="23">
        <v>657.55044999999996</v>
      </c>
      <c r="S39" s="23">
        <v>225.92792</v>
      </c>
      <c r="T39" s="23">
        <v>236.21042999999901</v>
      </c>
      <c r="U39" s="23">
        <v>212.77922000000001</v>
      </c>
      <c r="V39" s="23">
        <v>204.11407</v>
      </c>
      <c r="W39" s="23">
        <v>210.28941</v>
      </c>
    </row>
    <row r="40" spans="1:23" s="26" customFormat="1">
      <c r="A40" s="27" t="s">
        <v>120</v>
      </c>
      <c r="B40" s="27" t="s">
        <v>65</v>
      </c>
      <c r="C40" s="23">
        <v>5789.2309100841121</v>
      </c>
      <c r="D40" s="23">
        <v>5519.9977631650263</v>
      </c>
      <c r="E40" s="23">
        <v>5206.219847655746</v>
      </c>
      <c r="F40" s="23">
        <v>12136.942870387536</v>
      </c>
      <c r="G40" s="23">
        <v>16972.460560067404</v>
      </c>
      <c r="H40" s="23">
        <v>21353.861707919768</v>
      </c>
      <c r="I40" s="23">
        <v>23050.001626212434</v>
      </c>
      <c r="J40" s="23">
        <v>25213.364294475188</v>
      </c>
      <c r="K40" s="23">
        <v>26926.105912635245</v>
      </c>
      <c r="L40" s="23">
        <v>27024.72581833147</v>
      </c>
      <c r="M40" s="23">
        <v>26316.088588645289</v>
      </c>
      <c r="N40" s="23">
        <v>29279.177847652627</v>
      </c>
      <c r="O40" s="23">
        <v>28334.446836947631</v>
      </c>
      <c r="P40" s="23">
        <v>34056.968246008881</v>
      </c>
      <c r="Q40" s="23">
        <v>36102.798225697727</v>
      </c>
      <c r="R40" s="23">
        <v>42770.855534019698</v>
      </c>
      <c r="S40" s="23">
        <v>45461.683385824123</v>
      </c>
      <c r="T40" s="23">
        <v>46102.346685294695</v>
      </c>
      <c r="U40" s="23">
        <v>46897.113977680157</v>
      </c>
      <c r="V40" s="23">
        <v>40074.269041937259</v>
      </c>
      <c r="W40" s="23">
        <v>39862.536696380004</v>
      </c>
    </row>
    <row r="41" spans="1:23" s="26" customFormat="1">
      <c r="A41" s="27" t="s">
        <v>120</v>
      </c>
      <c r="B41" s="27" t="s">
        <v>64</v>
      </c>
      <c r="C41" s="23">
        <v>6071.058019963235</v>
      </c>
      <c r="D41" s="23">
        <v>6392.6710224356038</v>
      </c>
      <c r="E41" s="23">
        <v>6497.1098102017113</v>
      </c>
      <c r="F41" s="23">
        <v>6212.7848527018996</v>
      </c>
      <c r="G41" s="23">
        <v>6072.8637446762423</v>
      </c>
      <c r="H41" s="23">
        <v>8266.196249139266</v>
      </c>
      <c r="I41" s="23">
        <v>8275.7179589818243</v>
      </c>
      <c r="J41" s="23">
        <v>8617.7228950665358</v>
      </c>
      <c r="K41" s="23">
        <v>9452.5031885740573</v>
      </c>
      <c r="L41" s="23">
        <v>10359.013365900502</v>
      </c>
      <c r="M41" s="23">
        <v>13511.677396406109</v>
      </c>
      <c r="N41" s="23">
        <v>15563.865435920805</v>
      </c>
      <c r="O41" s="23">
        <v>15668.321372192513</v>
      </c>
      <c r="P41" s="23">
        <v>15367.38669653836</v>
      </c>
      <c r="Q41" s="23">
        <v>18844.822475380413</v>
      </c>
      <c r="R41" s="23">
        <v>18651.233908843558</v>
      </c>
      <c r="S41" s="23">
        <v>15793.579981450444</v>
      </c>
      <c r="T41" s="23">
        <v>17080.98548792156</v>
      </c>
      <c r="U41" s="23">
        <v>17847.03547107218</v>
      </c>
      <c r="V41" s="23">
        <v>25044.687835463516</v>
      </c>
      <c r="W41" s="23">
        <v>27271.659831619345</v>
      </c>
    </row>
    <row r="42" spans="1:23" s="26" customFormat="1">
      <c r="A42" s="27" t="s">
        <v>120</v>
      </c>
      <c r="B42" s="27" t="s">
        <v>32</v>
      </c>
      <c r="C42" s="23">
        <v>15.218874410957</v>
      </c>
      <c r="D42" s="23">
        <v>11.5614842155725</v>
      </c>
      <c r="E42" s="23">
        <v>17.977602276936999</v>
      </c>
      <c r="F42" s="23">
        <v>29.377097940633</v>
      </c>
      <c r="G42" s="23">
        <v>29.023999977572998</v>
      </c>
      <c r="H42" s="23">
        <v>1188.629152</v>
      </c>
      <c r="I42" s="23">
        <v>1247.4285359999999</v>
      </c>
      <c r="J42" s="23">
        <v>2548.0073310000002</v>
      </c>
      <c r="K42" s="23">
        <v>2626.1172270000002</v>
      </c>
      <c r="L42" s="23">
        <v>2594.1828919999998</v>
      </c>
      <c r="M42" s="23">
        <v>2649.757818</v>
      </c>
      <c r="N42" s="23">
        <v>2734.2159579999998</v>
      </c>
      <c r="O42" s="23">
        <v>2633.8998919999999</v>
      </c>
      <c r="P42" s="23">
        <v>2496.0018800000003</v>
      </c>
      <c r="Q42" s="23">
        <v>2644.1370279999996</v>
      </c>
      <c r="R42" s="23">
        <v>2548.7378269999999</v>
      </c>
      <c r="S42" s="23">
        <v>2409.0679540000001</v>
      </c>
      <c r="T42" s="23">
        <v>2531.3850949999996</v>
      </c>
      <c r="U42" s="23">
        <v>2378.9819050000001</v>
      </c>
      <c r="V42" s="23">
        <v>2500.4241000000002</v>
      </c>
      <c r="W42" s="23">
        <v>2490.4527899999998</v>
      </c>
    </row>
    <row r="43" spans="1:23" s="26" customFormat="1">
      <c r="A43" s="27" t="s">
        <v>120</v>
      </c>
      <c r="B43" s="27" t="s">
        <v>69</v>
      </c>
      <c r="C43" s="23">
        <v>27.705719999999999</v>
      </c>
      <c r="D43" s="23">
        <v>62.449356000000002</v>
      </c>
      <c r="E43" s="23">
        <v>46.167679243668005</v>
      </c>
      <c r="F43" s="23">
        <v>258.85105989915002</v>
      </c>
      <c r="G43" s="23">
        <v>283.62600603873398</v>
      </c>
      <c r="H43" s="23">
        <v>477.56699357002304</v>
      </c>
      <c r="I43" s="23">
        <v>516.214269167716</v>
      </c>
      <c r="J43" s="23">
        <v>409.14657117426401</v>
      </c>
      <c r="K43" s="23">
        <v>475.95984735702001</v>
      </c>
      <c r="L43" s="23">
        <v>540.03992835089002</v>
      </c>
      <c r="M43" s="23">
        <v>1348.29206</v>
      </c>
      <c r="N43" s="23">
        <v>2633.8220999999999</v>
      </c>
      <c r="O43" s="23">
        <v>2477.6339499999999</v>
      </c>
      <c r="P43" s="23">
        <v>2287.0674599999998</v>
      </c>
      <c r="Q43" s="23">
        <v>2809.5412999999999</v>
      </c>
      <c r="R43" s="23">
        <v>2703.2183199999999</v>
      </c>
      <c r="S43" s="23">
        <v>2780.0508999999997</v>
      </c>
      <c r="T43" s="23">
        <v>2874.1543499999998</v>
      </c>
      <c r="U43" s="23">
        <v>4131.0018799999998</v>
      </c>
      <c r="V43" s="23">
        <v>4867.08554</v>
      </c>
      <c r="W43" s="23">
        <v>6678.8887400000003</v>
      </c>
    </row>
    <row r="44" spans="1:23" s="26" customFormat="1">
      <c r="A44" s="27" t="s">
        <v>120</v>
      </c>
      <c r="B44" s="27" t="s">
        <v>52</v>
      </c>
      <c r="C44" s="23">
        <v>9.5396684999999906</v>
      </c>
      <c r="D44" s="23">
        <v>26.613652000000002</v>
      </c>
      <c r="E44" s="23">
        <v>68.134168000000003</v>
      </c>
      <c r="F44" s="23">
        <v>160.28241400000002</v>
      </c>
      <c r="G44" s="23">
        <v>245.15546999999998</v>
      </c>
      <c r="H44" s="23">
        <v>315.02632999999997</v>
      </c>
      <c r="I44" s="23">
        <v>412.10386199999999</v>
      </c>
      <c r="J44" s="23">
        <v>497.29219000000001</v>
      </c>
      <c r="K44" s="23">
        <v>632.42008599999997</v>
      </c>
      <c r="L44" s="23">
        <v>723.93987500000003</v>
      </c>
      <c r="M44" s="23">
        <v>825.31026999999995</v>
      </c>
      <c r="N44" s="23">
        <v>941.67178499999898</v>
      </c>
      <c r="O44" s="23">
        <v>1077.6415999999999</v>
      </c>
      <c r="P44" s="23">
        <v>1184.39021</v>
      </c>
      <c r="Q44" s="23">
        <v>1325.44371</v>
      </c>
      <c r="R44" s="23">
        <v>1356.2467200000001</v>
      </c>
      <c r="S44" s="23">
        <v>1368.8258900000001</v>
      </c>
      <c r="T44" s="23">
        <v>1445.2742900000001</v>
      </c>
      <c r="U44" s="23">
        <v>1463.4339500000001</v>
      </c>
      <c r="V44" s="23">
        <v>1530.43607</v>
      </c>
      <c r="W44" s="23">
        <v>1579.45442</v>
      </c>
    </row>
    <row r="45" spans="1:23" s="26" customFormat="1">
      <c r="A45" s="29" t="s">
        <v>118</v>
      </c>
      <c r="B45" s="29"/>
      <c r="C45" s="28">
        <v>55971.160300624921</v>
      </c>
      <c r="D45" s="28">
        <v>56374.20951580035</v>
      </c>
      <c r="E45" s="28">
        <v>57230.013205431154</v>
      </c>
      <c r="F45" s="28">
        <v>55958.092276909796</v>
      </c>
      <c r="G45" s="28">
        <v>57607.417926364069</v>
      </c>
      <c r="H45" s="28">
        <v>55568.846206678922</v>
      </c>
      <c r="I45" s="28">
        <v>55673.069773196228</v>
      </c>
      <c r="J45" s="28">
        <v>57552.198565009669</v>
      </c>
      <c r="K45" s="28">
        <v>57456.837961307276</v>
      </c>
      <c r="L45" s="28">
        <v>58071.396422911806</v>
      </c>
      <c r="M45" s="28">
        <v>59175.268723726222</v>
      </c>
      <c r="N45" s="28">
        <v>63595.915545022159</v>
      </c>
      <c r="O45" s="28">
        <v>61710.496094675684</v>
      </c>
      <c r="P45" s="28">
        <v>64981.208276540681</v>
      </c>
      <c r="Q45" s="28">
        <v>67745.969600486831</v>
      </c>
      <c r="R45" s="28">
        <v>72589.434983748943</v>
      </c>
      <c r="S45" s="28">
        <v>73103.776041825491</v>
      </c>
      <c r="T45" s="28">
        <v>75233.532840244137</v>
      </c>
      <c r="U45" s="28">
        <v>76215.748827149248</v>
      </c>
      <c r="V45" s="28">
        <v>74685.409398738047</v>
      </c>
      <c r="W45" s="28">
        <v>74205.104542720524</v>
      </c>
    </row>
    <row r="46" spans="1:23" s="26" customFormat="1"/>
    <row r="47" spans="1:23" s="26" customFormat="1">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s="26" customFormat="1">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s="26" customFormat="1">
      <c r="A49" s="27" t="s">
        <v>121</v>
      </c>
      <c r="B49" s="27" t="s">
        <v>67</v>
      </c>
      <c r="C49" s="23">
        <v>27380.670099999999</v>
      </c>
      <c r="D49" s="23">
        <v>24874.943299999992</v>
      </c>
      <c r="E49" s="23">
        <v>26145.032600000006</v>
      </c>
      <c r="F49" s="23">
        <v>19098.651827692</v>
      </c>
      <c r="G49" s="23">
        <v>18287.668761199999</v>
      </c>
      <c r="H49" s="23">
        <v>10960.189670242</v>
      </c>
      <c r="I49" s="23">
        <v>2699.4991894239997</v>
      </c>
      <c r="J49" s="23">
        <v>1.3127509999999998E-3</v>
      </c>
      <c r="K49" s="23">
        <v>1.1678720000000001E-3</v>
      </c>
      <c r="L49" s="23">
        <v>1.1721429999999998E-3</v>
      </c>
      <c r="M49" s="23">
        <v>1.0433909999999988E-3</v>
      </c>
      <c r="N49" s="23">
        <v>1.0057529999999999E-3</v>
      </c>
      <c r="O49" s="23">
        <v>1.0369089999999999E-3</v>
      </c>
      <c r="P49" s="23">
        <v>5.2525199999999873E-4</v>
      </c>
      <c r="Q49" s="23">
        <v>3.1989999999999992E-4</v>
      </c>
      <c r="R49" s="23">
        <v>3.0699999999999982E-4</v>
      </c>
      <c r="S49" s="23">
        <v>3.2529999999999983E-4</v>
      </c>
      <c r="T49" s="23">
        <v>2.723999999999999E-4</v>
      </c>
      <c r="U49" s="23">
        <v>2.6219999999999987E-4</v>
      </c>
      <c r="V49" s="23">
        <v>2.6099999999999978E-4</v>
      </c>
      <c r="W49" s="23">
        <v>2.7129999999999987E-4</v>
      </c>
    </row>
    <row r="50" spans="1:23" s="26" customFormat="1">
      <c r="A50" s="27" t="s">
        <v>121</v>
      </c>
      <c r="B50" s="27" t="s">
        <v>18</v>
      </c>
      <c r="C50" s="23">
        <v>1.2290469000000001E-5</v>
      </c>
      <c r="D50" s="23">
        <v>1.2024954E-5</v>
      </c>
      <c r="E50" s="23">
        <v>1.2361168E-5</v>
      </c>
      <c r="F50" s="23">
        <v>8.6214789999999999E-5</v>
      </c>
      <c r="G50" s="23">
        <v>8.2487014999999898E-5</v>
      </c>
      <c r="H50" s="23">
        <v>7.8465849999999993E-5</v>
      </c>
      <c r="I50" s="23">
        <v>7.7687439999999994E-5</v>
      </c>
      <c r="J50" s="23">
        <v>1035.0639999999901</v>
      </c>
      <c r="K50" s="23">
        <v>1072.0034000000001</v>
      </c>
      <c r="L50" s="23">
        <v>1229.4486999999999</v>
      </c>
      <c r="M50" s="23">
        <v>1101.5817</v>
      </c>
      <c r="N50" s="23">
        <v>1101.4956999999999</v>
      </c>
      <c r="O50" s="23">
        <v>1136.6448</v>
      </c>
      <c r="P50" s="23">
        <v>1189.2673</v>
      </c>
      <c r="Q50" s="23">
        <v>1026.3304000000001</v>
      </c>
      <c r="R50" s="23">
        <v>988.02800000000002</v>
      </c>
      <c r="S50" s="23">
        <v>1075.9661000000001</v>
      </c>
      <c r="T50" s="23">
        <v>1165.5845999999999</v>
      </c>
      <c r="U50" s="23">
        <v>1276.5234</v>
      </c>
      <c r="V50" s="23">
        <v>1304.7732000000001</v>
      </c>
      <c r="W50" s="23">
        <v>1303.2683999999999</v>
      </c>
    </row>
    <row r="51" spans="1:23" s="26" customFormat="1">
      <c r="A51" s="27" t="s">
        <v>121</v>
      </c>
      <c r="B51" s="27" t="s">
        <v>28</v>
      </c>
      <c r="C51" s="23">
        <v>10.587536</v>
      </c>
      <c r="D51" s="23">
        <v>10.081884000000001</v>
      </c>
      <c r="E51" s="23">
        <v>13.963626999999899</v>
      </c>
      <c r="F51" s="23">
        <v>23.762557999999999</v>
      </c>
      <c r="G51" s="23">
        <v>20.474530999999999</v>
      </c>
      <c r="H51" s="23">
        <v>27.048067</v>
      </c>
      <c r="I51" s="23">
        <v>19.68008</v>
      </c>
      <c r="J51" s="23">
        <v>11.925917</v>
      </c>
      <c r="K51" s="23">
        <v>1.9380103</v>
      </c>
      <c r="L51" s="23">
        <v>71.378439999999998</v>
      </c>
      <c r="M51" s="23">
        <v>45.106920000000002</v>
      </c>
      <c r="N51" s="23">
        <v>106.812004</v>
      </c>
      <c r="O51" s="23">
        <v>21.053086999999898</v>
      </c>
      <c r="P51" s="23">
        <v>66.383895999999993</v>
      </c>
      <c r="Q51" s="23">
        <v>127.77033</v>
      </c>
      <c r="R51" s="23">
        <v>116.60393500000001</v>
      </c>
      <c r="S51" s="23">
        <v>209.19991999999999</v>
      </c>
      <c r="T51" s="23">
        <v>127.52152</v>
      </c>
      <c r="U51" s="23">
        <v>0</v>
      </c>
      <c r="V51" s="23">
        <v>0</v>
      </c>
      <c r="W51" s="23">
        <v>0</v>
      </c>
    </row>
    <row r="52" spans="1:23" s="26" customFormat="1">
      <c r="A52" s="27" t="s">
        <v>121</v>
      </c>
      <c r="B52" s="27" t="s">
        <v>62</v>
      </c>
      <c r="C52" s="23">
        <v>12.7342397587887</v>
      </c>
      <c r="D52" s="23">
        <v>11.63866464366669</v>
      </c>
      <c r="E52" s="23">
        <v>22.04541094985769</v>
      </c>
      <c r="F52" s="23">
        <v>461.25515126029416</v>
      </c>
      <c r="G52" s="23">
        <v>131.67295954017899</v>
      </c>
      <c r="H52" s="23">
        <v>82.658907202969999</v>
      </c>
      <c r="I52" s="23">
        <v>21.238641402619997</v>
      </c>
      <c r="J52" s="23">
        <v>20.044172837599003</v>
      </c>
      <c r="K52" s="23">
        <v>3.0597858048225004</v>
      </c>
      <c r="L52" s="23">
        <v>23.404019498885688</v>
      </c>
      <c r="M52" s="23">
        <v>11.996788752059189</v>
      </c>
      <c r="N52" s="23">
        <v>62.342715363458893</v>
      </c>
      <c r="O52" s="23">
        <v>11.846490431037001</v>
      </c>
      <c r="P52" s="23">
        <v>30.517753652778701</v>
      </c>
      <c r="Q52" s="23">
        <v>157.30585974250999</v>
      </c>
      <c r="R52" s="23">
        <v>99.326665180956496</v>
      </c>
      <c r="S52" s="23">
        <v>152.01088761967097</v>
      </c>
      <c r="T52" s="23">
        <v>48.286294348560986</v>
      </c>
      <c r="U52" s="23">
        <v>348.44028535213397</v>
      </c>
      <c r="V52" s="23">
        <v>1048.0610065216358</v>
      </c>
      <c r="W52" s="23">
        <v>834.52553887724798</v>
      </c>
    </row>
    <row r="53" spans="1:23" s="26" customFormat="1">
      <c r="A53" s="27" t="s">
        <v>121</v>
      </c>
      <c r="B53" s="27" t="s">
        <v>61</v>
      </c>
      <c r="C53" s="23">
        <v>2764.4747059999991</v>
      </c>
      <c r="D53" s="23">
        <v>2772.2188700000002</v>
      </c>
      <c r="E53" s="23">
        <v>2522.441269999998</v>
      </c>
      <c r="F53" s="23">
        <v>3148.8269499999997</v>
      </c>
      <c r="G53" s="23">
        <v>3225.0926249999975</v>
      </c>
      <c r="H53" s="23">
        <v>3062.427859999998</v>
      </c>
      <c r="I53" s="23">
        <v>3083.0287760000006</v>
      </c>
      <c r="J53" s="23">
        <v>3888.5989899999968</v>
      </c>
      <c r="K53" s="23">
        <v>3233.6434059999992</v>
      </c>
      <c r="L53" s="23">
        <v>2775.2528799999991</v>
      </c>
      <c r="M53" s="23">
        <v>2793.0171689999979</v>
      </c>
      <c r="N53" s="23">
        <v>2528.7819099999988</v>
      </c>
      <c r="O53" s="23">
        <v>3101.1382749999989</v>
      </c>
      <c r="P53" s="23">
        <v>3201.1589049999998</v>
      </c>
      <c r="Q53" s="23">
        <v>3051.7001239999986</v>
      </c>
      <c r="R53" s="23">
        <v>3060.71101</v>
      </c>
      <c r="S53" s="23">
        <v>3859.0967199999991</v>
      </c>
      <c r="T53" s="23">
        <v>3195.3610399999998</v>
      </c>
      <c r="U53" s="23">
        <v>2765.5944500000001</v>
      </c>
      <c r="V53" s="23">
        <v>2764.1715899999999</v>
      </c>
      <c r="W53" s="23">
        <v>2510.82881</v>
      </c>
    </row>
    <row r="54" spans="1:23" s="26" customFormat="1">
      <c r="A54" s="27" t="s">
        <v>121</v>
      </c>
      <c r="B54" s="27" t="s">
        <v>65</v>
      </c>
      <c r="C54" s="23">
        <v>11105.205847365469</v>
      </c>
      <c r="D54" s="23">
        <v>12503.874595246894</v>
      </c>
      <c r="E54" s="23">
        <v>10779.120780657091</v>
      </c>
      <c r="F54" s="23">
        <v>12498.139572963164</v>
      </c>
      <c r="G54" s="23">
        <v>12674.023965286478</v>
      </c>
      <c r="H54" s="23">
        <v>15512.193411846121</v>
      </c>
      <c r="I54" s="23">
        <v>17276.623793399369</v>
      </c>
      <c r="J54" s="23">
        <v>18236.919989505132</v>
      </c>
      <c r="K54" s="23">
        <v>21998.684208160063</v>
      </c>
      <c r="L54" s="23">
        <v>21148.170397160764</v>
      </c>
      <c r="M54" s="23">
        <v>23470.911233700299</v>
      </c>
      <c r="N54" s="23">
        <v>20632.924050450616</v>
      </c>
      <c r="O54" s="23">
        <v>22625.997113954723</v>
      </c>
      <c r="P54" s="23">
        <v>23213.002565953109</v>
      </c>
      <c r="Q54" s="23">
        <v>24735.067506874515</v>
      </c>
      <c r="R54" s="23">
        <v>25168.448490904499</v>
      </c>
      <c r="S54" s="23">
        <v>24944.250188109261</v>
      </c>
      <c r="T54" s="23">
        <v>27691.736296697862</v>
      </c>
      <c r="U54" s="23">
        <v>27342.364021655012</v>
      </c>
      <c r="V54" s="23">
        <v>28416.219640570274</v>
      </c>
      <c r="W54" s="23">
        <v>25745.366865323005</v>
      </c>
    </row>
    <row r="55" spans="1:23" s="26" customFormat="1">
      <c r="A55" s="27" t="s">
        <v>121</v>
      </c>
      <c r="B55" s="27" t="s">
        <v>64</v>
      </c>
      <c r="C55" s="23">
        <v>2656.3955143134217</v>
      </c>
      <c r="D55" s="23">
        <v>2640.3495378834168</v>
      </c>
      <c r="E55" s="23">
        <v>2747.7629626772846</v>
      </c>
      <c r="F55" s="23">
        <v>2627.6398057952229</v>
      </c>
      <c r="G55" s="23">
        <v>2486.8756339327483</v>
      </c>
      <c r="H55" s="23">
        <v>5455.5601410952304</v>
      </c>
      <c r="I55" s="23">
        <v>10585.888483891529</v>
      </c>
      <c r="J55" s="23">
        <v>9839.9008812279262</v>
      </c>
      <c r="K55" s="23">
        <v>10240.668623920048</v>
      </c>
      <c r="L55" s="23">
        <v>10449.811858726898</v>
      </c>
      <c r="M55" s="23">
        <v>10373.725531286018</v>
      </c>
      <c r="N55" s="23">
        <v>10807.896242128199</v>
      </c>
      <c r="O55" s="23">
        <v>10237.640871454269</v>
      </c>
      <c r="P55" s="23">
        <v>9898.8575310704491</v>
      </c>
      <c r="Q55" s="23">
        <v>10421.827378022344</v>
      </c>
      <c r="R55" s="23">
        <v>10567.939657493678</v>
      </c>
      <c r="S55" s="23">
        <v>10487.553399999997</v>
      </c>
      <c r="T55" s="23">
        <v>11069.682799999999</v>
      </c>
      <c r="U55" s="23">
        <v>11307.977420000001</v>
      </c>
      <c r="V55" s="23">
        <v>11104.596684999986</v>
      </c>
      <c r="W55" s="23">
        <v>14424.16496</v>
      </c>
    </row>
    <row r="56" spans="1:23" s="26" customFormat="1">
      <c r="A56" s="27" t="s">
        <v>121</v>
      </c>
      <c r="B56" s="27" t="s">
        <v>32</v>
      </c>
      <c r="C56" s="23">
        <v>15.095147988266</v>
      </c>
      <c r="D56" s="23">
        <v>21.074216215435005</v>
      </c>
      <c r="E56" s="23">
        <v>21.599180019797998</v>
      </c>
      <c r="F56" s="23">
        <v>38.158102479391992</v>
      </c>
      <c r="G56" s="23">
        <v>35.545544668628004</v>
      </c>
      <c r="H56" s="23">
        <v>31.62958130285989</v>
      </c>
      <c r="I56" s="23">
        <v>32.256837356110005</v>
      </c>
      <c r="J56" s="23">
        <v>29.374229449799998</v>
      </c>
      <c r="K56" s="23">
        <v>29.977259963369999</v>
      </c>
      <c r="L56" s="23">
        <v>30.050895447679899</v>
      </c>
      <c r="M56" s="23">
        <v>28.609014884849991</v>
      </c>
      <c r="N56" s="23">
        <v>30.018815436809998</v>
      </c>
      <c r="O56" s="23">
        <v>5.39705391647</v>
      </c>
      <c r="P56" s="23">
        <v>4.8119091632999993</v>
      </c>
      <c r="Q56" s="23">
        <v>5.4258098914300001</v>
      </c>
      <c r="R56" s="23">
        <v>5.0574478991699996</v>
      </c>
      <c r="S56" s="23">
        <v>4.7133341578000003</v>
      </c>
      <c r="T56" s="23">
        <v>4.7922495182999993</v>
      </c>
      <c r="U56" s="23">
        <v>4.8122177561499999</v>
      </c>
      <c r="V56" s="23">
        <v>4.6544513626599997</v>
      </c>
      <c r="W56" s="23">
        <v>4.5755964854100002</v>
      </c>
    </row>
    <row r="57" spans="1:23" s="26" customFormat="1">
      <c r="A57" s="27" t="s">
        <v>121</v>
      </c>
      <c r="B57" s="27" t="s">
        <v>69</v>
      </c>
      <c r="C57" s="23">
        <v>0</v>
      </c>
      <c r="D57" s="23">
        <v>0</v>
      </c>
      <c r="E57" s="23">
        <v>2.2722601000000001E-5</v>
      </c>
      <c r="F57" s="23">
        <v>1100.0891999999999</v>
      </c>
      <c r="G57" s="23">
        <v>999.79192999999998</v>
      </c>
      <c r="H57" s="23">
        <v>4428.2559999999903</v>
      </c>
      <c r="I57" s="23">
        <v>8479.7890000000007</v>
      </c>
      <c r="J57" s="23">
        <v>8165.5859999999902</v>
      </c>
      <c r="K57" s="23">
        <v>8322.0339999999997</v>
      </c>
      <c r="L57" s="23">
        <v>8502.9740000000002</v>
      </c>
      <c r="M57" s="23">
        <v>8520.982</v>
      </c>
      <c r="N57" s="23">
        <v>8550.8690000000006</v>
      </c>
      <c r="O57" s="23">
        <v>8422.7909999999993</v>
      </c>
      <c r="P57" s="23">
        <v>8327.1139999999996</v>
      </c>
      <c r="Q57" s="23">
        <v>8494.0879999999997</v>
      </c>
      <c r="R57" s="23">
        <v>8415.8379999999997</v>
      </c>
      <c r="S57" s="23">
        <v>8189.7219999999998</v>
      </c>
      <c r="T57" s="23">
        <v>8336.98</v>
      </c>
      <c r="U57" s="23">
        <v>8512.3580000000002</v>
      </c>
      <c r="V57" s="23">
        <v>8127.2627000000002</v>
      </c>
      <c r="W57" s="23">
        <v>8313.1029999999992</v>
      </c>
    </row>
    <row r="58" spans="1:23" s="26" customFormat="1">
      <c r="A58" s="27" t="s">
        <v>121</v>
      </c>
      <c r="B58" s="27" t="s">
        <v>52</v>
      </c>
      <c r="C58" s="23">
        <v>6.7733809999999997</v>
      </c>
      <c r="D58" s="23">
        <v>16.356621299999901</v>
      </c>
      <c r="E58" s="23">
        <v>61.123168999999898</v>
      </c>
      <c r="F58" s="23">
        <v>192.203506</v>
      </c>
      <c r="G58" s="23">
        <v>298.19685399999901</v>
      </c>
      <c r="H58" s="23">
        <v>350.34439399999997</v>
      </c>
      <c r="I58" s="23">
        <v>472.72303999999997</v>
      </c>
      <c r="J58" s="23">
        <v>571.45151999999996</v>
      </c>
      <c r="K58" s="23">
        <v>709.63312999999994</v>
      </c>
      <c r="L58" s="23">
        <v>807.72319000000005</v>
      </c>
      <c r="M58" s="23">
        <v>881.85523000000001</v>
      </c>
      <c r="N58" s="23">
        <v>1050.55412</v>
      </c>
      <c r="O58" s="23">
        <v>1120.2052600000002</v>
      </c>
      <c r="P58" s="23">
        <v>1129.7783799999988</v>
      </c>
      <c r="Q58" s="23">
        <v>1416.18065</v>
      </c>
      <c r="R58" s="23">
        <v>1463.0378000000001</v>
      </c>
      <c r="S58" s="23">
        <v>1432.9055799999999</v>
      </c>
      <c r="T58" s="23">
        <v>1519.692</v>
      </c>
      <c r="U58" s="23">
        <v>1528.917639999999</v>
      </c>
      <c r="V58" s="23">
        <v>1525.2047</v>
      </c>
      <c r="W58" s="23">
        <v>1601.6799700000001</v>
      </c>
    </row>
    <row r="59" spans="1:23" s="26" customFormat="1">
      <c r="A59" s="29" t="s">
        <v>118</v>
      </c>
      <c r="B59" s="29"/>
      <c r="C59" s="28">
        <v>43930.067955728147</v>
      </c>
      <c r="D59" s="28">
        <v>42813.106863798923</v>
      </c>
      <c r="E59" s="28">
        <v>42230.366663645407</v>
      </c>
      <c r="F59" s="28">
        <v>37858.275951925469</v>
      </c>
      <c r="G59" s="28">
        <v>36825.808558446413</v>
      </c>
      <c r="H59" s="28">
        <v>35100.078135852171</v>
      </c>
      <c r="I59" s="28">
        <v>33685.959041804963</v>
      </c>
      <c r="J59" s="28">
        <v>33032.455263321644</v>
      </c>
      <c r="K59" s="28">
        <v>36549.998602056934</v>
      </c>
      <c r="L59" s="28">
        <v>35697.467467529546</v>
      </c>
      <c r="M59" s="28">
        <v>37796.340386129377</v>
      </c>
      <c r="N59" s="28">
        <v>35240.253627695274</v>
      </c>
      <c r="O59" s="28">
        <v>37134.32167474903</v>
      </c>
      <c r="P59" s="28">
        <v>37599.188476928335</v>
      </c>
      <c r="Q59" s="28">
        <v>39520.001918539368</v>
      </c>
      <c r="R59" s="28">
        <v>40001.058065579135</v>
      </c>
      <c r="S59" s="28">
        <v>40728.077541028928</v>
      </c>
      <c r="T59" s="28">
        <v>43298.172823446424</v>
      </c>
      <c r="U59" s="28">
        <v>43040.899839207144</v>
      </c>
      <c r="V59" s="28">
        <v>44637.822383091901</v>
      </c>
      <c r="W59" s="28">
        <v>44818.154845500256</v>
      </c>
    </row>
    <row r="60" spans="1:23" s="26" customFormat="1"/>
    <row r="61" spans="1:23" s="26" customFormat="1">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s="26" customFormat="1">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s="26" customFormat="1">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s="26" customFormat="1">
      <c r="A64" s="27" t="s">
        <v>122</v>
      </c>
      <c r="B64" s="27" t="s">
        <v>18</v>
      </c>
      <c r="C64" s="23">
        <v>1105.748540574529</v>
      </c>
      <c r="D64" s="23">
        <v>1105.7485403825781</v>
      </c>
      <c r="E64" s="23">
        <v>775.56211698854304</v>
      </c>
      <c r="F64" s="23">
        <v>1147.3280145134079</v>
      </c>
      <c r="G64" s="23">
        <v>1106.8297143390939</v>
      </c>
      <c r="H64" s="23">
        <v>609.11524379953846</v>
      </c>
      <c r="I64" s="23">
        <v>536.70826384900499</v>
      </c>
      <c r="J64" s="23">
        <v>626.80287396331505</v>
      </c>
      <c r="K64" s="23">
        <v>724.58861398726503</v>
      </c>
      <c r="L64" s="23">
        <v>854.06947434195797</v>
      </c>
      <c r="M64" s="23">
        <v>762.01521423943655</v>
      </c>
      <c r="N64" s="23">
        <v>776.47096543301598</v>
      </c>
      <c r="O64" s="23">
        <v>872.27841733374305</v>
      </c>
      <c r="P64" s="23">
        <v>933.38671761035698</v>
      </c>
      <c r="Q64" s="23">
        <v>561.00978735651302</v>
      </c>
      <c r="R64" s="23">
        <v>454.13594817825799</v>
      </c>
      <c r="S64" s="23">
        <v>3.0441953999999998E-5</v>
      </c>
      <c r="T64" s="23">
        <v>3.0794679999999997E-5</v>
      </c>
      <c r="U64" s="23">
        <v>3.0911465999999997E-5</v>
      </c>
      <c r="V64" s="23">
        <v>3.1236996000000002E-5</v>
      </c>
      <c r="W64" s="23">
        <v>3.7407996999999997E-5</v>
      </c>
    </row>
    <row r="65" spans="1:23" s="26" customFormat="1">
      <c r="A65" s="27" t="s">
        <v>122</v>
      </c>
      <c r="B65" s="27" t="s">
        <v>28</v>
      </c>
      <c r="C65" s="23">
        <v>945.92243999999903</v>
      </c>
      <c r="D65" s="23">
        <v>746.60536000000002</v>
      </c>
      <c r="E65" s="23">
        <v>717.34799999999996</v>
      </c>
      <c r="F65" s="23">
        <v>79.891204999999999</v>
      </c>
      <c r="G65" s="23">
        <v>79.891204999999999</v>
      </c>
      <c r="H65" s="23">
        <v>79.891204999999999</v>
      </c>
      <c r="I65" s="23">
        <v>80.110079999999996</v>
      </c>
      <c r="J65" s="23">
        <v>79.891204999999999</v>
      </c>
      <c r="K65" s="23">
        <v>79.891204999999999</v>
      </c>
      <c r="L65" s="23">
        <v>79.891204999999999</v>
      </c>
      <c r="M65" s="23">
        <v>80.110079999999996</v>
      </c>
      <c r="N65" s="23">
        <v>85.985349999999997</v>
      </c>
      <c r="O65" s="23">
        <v>79.891204999999999</v>
      </c>
      <c r="P65" s="23">
        <v>82.619254999999995</v>
      </c>
      <c r="Q65" s="23">
        <v>0</v>
      </c>
      <c r="R65" s="23">
        <v>0</v>
      </c>
      <c r="S65" s="23">
        <v>0</v>
      </c>
      <c r="T65" s="23">
        <v>0</v>
      </c>
      <c r="U65" s="23">
        <v>0</v>
      </c>
      <c r="V65" s="23">
        <v>0</v>
      </c>
      <c r="W65" s="23">
        <v>0</v>
      </c>
    </row>
    <row r="66" spans="1:23" s="26" customFormat="1">
      <c r="A66" s="27" t="s">
        <v>122</v>
      </c>
      <c r="B66" s="27" t="s">
        <v>62</v>
      </c>
      <c r="C66" s="23">
        <v>42.877169460706511</v>
      </c>
      <c r="D66" s="23">
        <v>45.066657244413712</v>
      </c>
      <c r="E66" s="23">
        <v>89.489927703706371</v>
      </c>
      <c r="F66" s="23">
        <v>111.01549876043423</v>
      </c>
      <c r="G66" s="23">
        <v>80.046107606493976</v>
      </c>
      <c r="H66" s="23">
        <v>51.290515248540096</v>
      </c>
      <c r="I66" s="23">
        <v>29.239233549521092</v>
      </c>
      <c r="J66" s="23">
        <v>62.006094184391394</v>
      </c>
      <c r="K66" s="23">
        <v>5.2255901948924013</v>
      </c>
      <c r="L66" s="23">
        <v>85.04066445278103</v>
      </c>
      <c r="M66" s="23">
        <v>71.647884034724484</v>
      </c>
      <c r="N66" s="23">
        <v>93.293623702151706</v>
      </c>
      <c r="O66" s="23">
        <v>81.097662949783896</v>
      </c>
      <c r="P66" s="23">
        <v>125.836102029335</v>
      </c>
      <c r="Q66" s="23">
        <v>120.9649839299196</v>
      </c>
      <c r="R66" s="23">
        <v>89.895814983856994</v>
      </c>
      <c r="S66" s="23">
        <v>215.88720016407896</v>
      </c>
      <c r="T66" s="23">
        <v>196.05240761865537</v>
      </c>
      <c r="U66" s="23">
        <v>293.76446665583398</v>
      </c>
      <c r="V66" s="23">
        <v>451.22507025746796</v>
      </c>
      <c r="W66" s="23">
        <v>403.36024654045372</v>
      </c>
    </row>
    <row r="67" spans="1:23" s="26" customFormat="1">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s="26" customFormat="1">
      <c r="A68" s="27" t="s">
        <v>122</v>
      </c>
      <c r="B68" s="27" t="s">
        <v>65</v>
      </c>
      <c r="C68" s="23">
        <v>6262.1147299131617</v>
      </c>
      <c r="D68" s="23">
        <v>6580.5027749643232</v>
      </c>
      <c r="E68" s="23">
        <v>5847.4785746480547</v>
      </c>
      <c r="F68" s="23">
        <v>6639.5826773172184</v>
      </c>
      <c r="G68" s="23">
        <v>6393.6376199583037</v>
      </c>
      <c r="H68" s="23">
        <v>9906.1773676918783</v>
      </c>
      <c r="I68" s="23">
        <v>9641.9428958370263</v>
      </c>
      <c r="J68" s="23">
        <v>9817.2651286373057</v>
      </c>
      <c r="K68" s="23">
        <v>10656.877173722041</v>
      </c>
      <c r="L68" s="23">
        <v>10522.353497005095</v>
      </c>
      <c r="M68" s="23">
        <v>11374.086212506216</v>
      </c>
      <c r="N68" s="23">
        <v>10098.154527041364</v>
      </c>
      <c r="O68" s="23">
        <v>9850.4293632271601</v>
      </c>
      <c r="P68" s="23">
        <v>9243.7736829851383</v>
      </c>
      <c r="Q68" s="23">
        <v>9864.4102503936556</v>
      </c>
      <c r="R68" s="23">
        <v>10091.339344380489</v>
      </c>
      <c r="S68" s="23">
        <v>11000.220547914396</v>
      </c>
      <c r="T68" s="23">
        <v>11113.719729732924</v>
      </c>
      <c r="U68" s="23">
        <v>11894.656077581547</v>
      </c>
      <c r="V68" s="23">
        <v>12291.029946344639</v>
      </c>
      <c r="W68" s="23">
        <v>11015.304699876209</v>
      </c>
    </row>
    <row r="69" spans="1:23" s="26" customFormat="1">
      <c r="A69" s="27" t="s">
        <v>122</v>
      </c>
      <c r="B69" s="27" t="s">
        <v>64</v>
      </c>
      <c r="C69" s="23">
        <v>885.19977404072233</v>
      </c>
      <c r="D69" s="23">
        <v>888.27896630733562</v>
      </c>
      <c r="E69" s="23">
        <v>902.7125123006183</v>
      </c>
      <c r="F69" s="23">
        <v>860.15274894246681</v>
      </c>
      <c r="G69" s="23">
        <v>839.32296589798239</v>
      </c>
      <c r="H69" s="23">
        <v>939.13843469367634</v>
      </c>
      <c r="I69" s="23">
        <v>1750.2651346944692</v>
      </c>
      <c r="J69" s="23">
        <v>1632.2141390250172</v>
      </c>
      <c r="K69" s="23">
        <v>1702.212873079261</v>
      </c>
      <c r="L69" s="23">
        <v>1722.0551090398178</v>
      </c>
      <c r="M69" s="23">
        <v>1733.5689508082703</v>
      </c>
      <c r="N69" s="23">
        <v>2657.0311889321711</v>
      </c>
      <c r="O69" s="23">
        <v>3252.7611220395847</v>
      </c>
      <c r="P69" s="23">
        <v>3166.2917215892944</v>
      </c>
      <c r="Q69" s="23">
        <v>3292.5777058200829</v>
      </c>
      <c r="R69" s="23">
        <v>3378.5739649949624</v>
      </c>
      <c r="S69" s="23">
        <v>3136.6056515396049</v>
      </c>
      <c r="T69" s="23">
        <v>3284.0112883785582</v>
      </c>
      <c r="U69" s="23">
        <v>3350.4503688084169</v>
      </c>
      <c r="V69" s="23">
        <v>3294.2126166636499</v>
      </c>
      <c r="W69" s="23">
        <v>3780.4164036678167</v>
      </c>
    </row>
    <row r="70" spans="1:23" s="26" customFormat="1">
      <c r="A70" s="27" t="s">
        <v>122</v>
      </c>
      <c r="B70" s="27" t="s">
        <v>32</v>
      </c>
      <c r="C70" s="23">
        <v>84.259483898346986</v>
      </c>
      <c r="D70" s="23">
        <v>88.775545538597996</v>
      </c>
      <c r="E70" s="23">
        <v>93.348566497469989</v>
      </c>
      <c r="F70" s="23">
        <v>96.782931710284998</v>
      </c>
      <c r="G70" s="23">
        <v>92.481832066795008</v>
      </c>
      <c r="H70" s="23">
        <v>217.48412959999999</v>
      </c>
      <c r="I70" s="23">
        <v>223.963896699999</v>
      </c>
      <c r="J70" s="23">
        <v>220.52662420000001</v>
      </c>
      <c r="K70" s="23">
        <v>218.10435949999999</v>
      </c>
      <c r="L70" s="23">
        <v>214.00785799999991</v>
      </c>
      <c r="M70" s="23">
        <v>208.499640999999</v>
      </c>
      <c r="N70" s="23">
        <v>215.34958599999999</v>
      </c>
      <c r="O70" s="23">
        <v>215.05219599999998</v>
      </c>
      <c r="P70" s="23">
        <v>184.69607199999891</v>
      </c>
      <c r="Q70" s="23">
        <v>192.61993999999999</v>
      </c>
      <c r="R70" s="23">
        <v>218.98899</v>
      </c>
      <c r="S70" s="23">
        <v>365.68624999999997</v>
      </c>
      <c r="T70" s="23">
        <v>366.60851399999996</v>
      </c>
      <c r="U70" s="23">
        <v>550.30677200000002</v>
      </c>
      <c r="V70" s="23">
        <v>516.65706999999986</v>
      </c>
      <c r="W70" s="23">
        <v>945.97279499999991</v>
      </c>
    </row>
    <row r="71" spans="1:23" s="26" customFormat="1">
      <c r="A71" s="27" t="s">
        <v>122</v>
      </c>
      <c r="B71" s="27" t="s">
        <v>69</v>
      </c>
      <c r="C71" s="23">
        <v>0</v>
      </c>
      <c r="D71" s="23">
        <v>0</v>
      </c>
      <c r="E71" s="23">
        <v>1.6185736999999899E-5</v>
      </c>
      <c r="F71" s="23">
        <v>1.6016753E-5</v>
      </c>
      <c r="G71" s="23">
        <v>1.6130818000000001E-5</v>
      </c>
      <c r="H71" s="23">
        <v>2.0541906E-5</v>
      </c>
      <c r="I71" s="23">
        <v>2.3249832999999999E-5</v>
      </c>
      <c r="J71" s="23">
        <v>2.5131718000000001E-5</v>
      </c>
      <c r="K71" s="23">
        <v>2.8754299000000001E-5</v>
      </c>
      <c r="L71" s="23">
        <v>3.4819073E-5</v>
      </c>
      <c r="M71" s="23">
        <v>3.7443395000000001E-5</v>
      </c>
      <c r="N71" s="23">
        <v>4.3194293999999998E-5</v>
      </c>
      <c r="O71" s="23">
        <v>4.2658633999999998E-5</v>
      </c>
      <c r="P71" s="23">
        <v>4.2674884999999999E-5</v>
      </c>
      <c r="Q71" s="23">
        <v>5.2473194999999997E-5</v>
      </c>
      <c r="R71" s="23">
        <v>6.610048E-5</v>
      </c>
      <c r="S71" s="23">
        <v>1.1850009499999999E-4</v>
      </c>
      <c r="T71" s="23">
        <v>1.1864868E-4</v>
      </c>
      <c r="U71" s="23">
        <v>1.21017474E-4</v>
      </c>
      <c r="V71" s="23">
        <v>1.2253890999999999E-4</v>
      </c>
      <c r="W71" s="23">
        <v>1.4953802999999999E-4</v>
      </c>
    </row>
    <row r="72" spans="1:23" s="26" customFormat="1">
      <c r="A72" s="27" t="s">
        <v>122</v>
      </c>
      <c r="B72" s="27" t="s">
        <v>52</v>
      </c>
      <c r="C72" s="23">
        <v>13.154572400000001</v>
      </c>
      <c r="D72" s="23">
        <v>28.143907500000001</v>
      </c>
      <c r="E72" s="23">
        <v>49.846724000000002</v>
      </c>
      <c r="F72" s="23">
        <v>79.681804999999997</v>
      </c>
      <c r="G72" s="23">
        <v>105.54863399999999</v>
      </c>
      <c r="H72" s="23">
        <v>119.36522600000001</v>
      </c>
      <c r="I72" s="23">
        <v>144.7220859999999</v>
      </c>
      <c r="J72" s="23">
        <v>181.53414000000001</v>
      </c>
      <c r="K72" s="23">
        <v>224.98818</v>
      </c>
      <c r="L72" s="23">
        <v>248.4348</v>
      </c>
      <c r="M72" s="23">
        <v>282.36824300000001</v>
      </c>
      <c r="N72" s="23">
        <v>319.64820000000003</v>
      </c>
      <c r="O72" s="23">
        <v>360.85679800000003</v>
      </c>
      <c r="P72" s="23">
        <v>381.2718999999999</v>
      </c>
      <c r="Q72" s="23">
        <v>419.99448999999998</v>
      </c>
      <c r="R72" s="23">
        <v>431.27436</v>
      </c>
      <c r="S72" s="23">
        <v>439.31265999999999</v>
      </c>
      <c r="T72" s="23">
        <v>455.50060999999999</v>
      </c>
      <c r="U72" s="23">
        <v>460.51226499999996</v>
      </c>
      <c r="V72" s="23">
        <v>466.63803999999988</v>
      </c>
      <c r="W72" s="23">
        <v>484.00601999999901</v>
      </c>
    </row>
    <row r="73" spans="1:23" s="26" customFormat="1">
      <c r="A73" s="29" t="s">
        <v>118</v>
      </c>
      <c r="B73" s="29"/>
      <c r="C73" s="28">
        <v>9241.8626539891193</v>
      </c>
      <c r="D73" s="28">
        <v>9366.2022988986519</v>
      </c>
      <c r="E73" s="28">
        <v>8332.591131640922</v>
      </c>
      <c r="F73" s="28">
        <v>8837.9701445335268</v>
      </c>
      <c r="G73" s="28">
        <v>8499.727612801873</v>
      </c>
      <c r="H73" s="28">
        <v>11585.612766433633</v>
      </c>
      <c r="I73" s="28">
        <v>12038.265607930021</v>
      </c>
      <c r="J73" s="28">
        <v>12218.179440810029</v>
      </c>
      <c r="K73" s="28">
        <v>13168.79545598346</v>
      </c>
      <c r="L73" s="28">
        <v>13263.409949839652</v>
      </c>
      <c r="M73" s="28">
        <v>14021.428341588648</v>
      </c>
      <c r="N73" s="28">
        <v>13710.935655108704</v>
      </c>
      <c r="O73" s="28">
        <v>14136.457770550272</v>
      </c>
      <c r="P73" s="28">
        <v>13551.907479214124</v>
      </c>
      <c r="Q73" s="28">
        <v>13838.962727500169</v>
      </c>
      <c r="R73" s="28">
        <v>14013.945072537566</v>
      </c>
      <c r="S73" s="28">
        <v>14352.713430060034</v>
      </c>
      <c r="T73" s="28">
        <v>14593.783456524818</v>
      </c>
      <c r="U73" s="28">
        <v>15538.870943957263</v>
      </c>
      <c r="V73" s="28">
        <v>16036.467664502752</v>
      </c>
      <c r="W73" s="28">
        <v>15199.081387492475</v>
      </c>
    </row>
    <row r="74" spans="1:23" s="26" customFormat="1"/>
    <row r="75" spans="1:23" s="26" customFormat="1">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s="26" customFormat="1">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s="26" customFormat="1">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s="26" customFormat="1">
      <c r="A78" s="27" t="s">
        <v>123</v>
      </c>
      <c r="B78" s="27" t="s">
        <v>18</v>
      </c>
      <c r="C78" s="23">
        <v>1.3767082999999999E-5</v>
      </c>
      <c r="D78" s="23">
        <v>1.2841491000000001E-5</v>
      </c>
      <c r="E78" s="23">
        <v>1.3710023E-5</v>
      </c>
      <c r="F78" s="23">
        <v>1.3889945E-5</v>
      </c>
      <c r="G78" s="23">
        <v>0.67337219954499994</v>
      </c>
      <c r="H78" s="23">
        <v>1.1895696000000001E-5</v>
      </c>
      <c r="I78" s="23">
        <v>1.2146662999999999E-5</v>
      </c>
      <c r="J78" s="23">
        <v>1.2188518999999999E-5</v>
      </c>
      <c r="K78" s="23">
        <v>1.2977617999999998E-5</v>
      </c>
      <c r="L78" s="23">
        <v>0.130002965207</v>
      </c>
      <c r="M78" s="23">
        <v>5.4356308004380001</v>
      </c>
      <c r="N78" s="23">
        <v>14.882957143767999</v>
      </c>
      <c r="O78" s="23">
        <v>7.6235795463559901</v>
      </c>
      <c r="P78" s="23">
        <v>105.33061907915901</v>
      </c>
      <c r="Q78" s="23">
        <v>51.736144014285905</v>
      </c>
      <c r="R78" s="23">
        <v>53.833399172260002</v>
      </c>
      <c r="S78" s="23">
        <v>67.394967981636</v>
      </c>
      <c r="T78" s="23">
        <v>43.224844985193997</v>
      </c>
      <c r="U78" s="23">
        <v>103.791721034803</v>
      </c>
      <c r="V78" s="23">
        <v>125.150960890196</v>
      </c>
      <c r="W78" s="23">
        <v>94.300993096824897</v>
      </c>
    </row>
    <row r="79" spans="1:23" s="26" customFormat="1">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s="26" customFormat="1">
      <c r="A80" s="27" t="s">
        <v>123</v>
      </c>
      <c r="B80" s="27" t="s">
        <v>62</v>
      </c>
      <c r="C80" s="23">
        <v>6.4675090999999999E-6</v>
      </c>
      <c r="D80" s="23">
        <v>5.9516147000000003E-6</v>
      </c>
      <c r="E80" s="23">
        <v>6.5556872999999999E-6</v>
      </c>
      <c r="F80" s="23">
        <v>6.9379615E-6</v>
      </c>
      <c r="G80" s="23">
        <v>5.6401736999999997E-6</v>
      </c>
      <c r="H80" s="23">
        <v>5.9076849000000001E-6</v>
      </c>
      <c r="I80" s="23">
        <v>6.1580150000000004E-6</v>
      </c>
      <c r="J80" s="23">
        <v>6.1655686000000012E-6</v>
      </c>
      <c r="K80" s="23">
        <v>6.4361137999999993E-6</v>
      </c>
      <c r="L80" s="23">
        <v>6.6951237000000005E-6</v>
      </c>
      <c r="M80" s="23">
        <v>7.5629613999999898E-6</v>
      </c>
      <c r="N80" s="23">
        <v>0.80114274705239996</v>
      </c>
      <c r="O80" s="23">
        <v>8.8826566999999997E-6</v>
      </c>
      <c r="P80" s="23">
        <v>1.1562501299999991E-5</v>
      </c>
      <c r="Q80" s="23">
        <v>4.9838539237912993</v>
      </c>
      <c r="R80" s="23">
        <v>0.40787808937780007</v>
      </c>
      <c r="S80" s="23">
        <v>2.7072826215219998</v>
      </c>
      <c r="T80" s="23">
        <v>1.328511039999999E-5</v>
      </c>
      <c r="U80" s="23">
        <v>1.85400596332899</v>
      </c>
      <c r="V80" s="23">
        <v>1.1556129666939998</v>
      </c>
      <c r="W80" s="23">
        <v>8.6119619828929999</v>
      </c>
    </row>
    <row r="81" spans="1:23" s="26" customFormat="1">
      <c r="A81" s="27" t="s">
        <v>123</v>
      </c>
      <c r="B81" s="27" t="s">
        <v>61</v>
      </c>
      <c r="C81" s="23">
        <v>7895.6076499999981</v>
      </c>
      <c r="D81" s="23">
        <v>8611.8094799999981</v>
      </c>
      <c r="E81" s="23">
        <v>7995.6403599999994</v>
      </c>
      <c r="F81" s="23">
        <v>9484.8622499999983</v>
      </c>
      <c r="G81" s="23">
        <v>10557.298479999998</v>
      </c>
      <c r="H81" s="23">
        <v>9337.1528699999999</v>
      </c>
      <c r="I81" s="23">
        <v>8637.3022300000011</v>
      </c>
      <c r="J81" s="23">
        <v>8641.8554899999981</v>
      </c>
      <c r="K81" s="23">
        <v>8073.0439799999986</v>
      </c>
      <c r="L81" s="23">
        <v>7568.9303299999983</v>
      </c>
      <c r="M81" s="23">
        <v>10282.697989999999</v>
      </c>
      <c r="N81" s="23">
        <v>9496.8312299999998</v>
      </c>
      <c r="O81" s="23">
        <v>9733.0937199999989</v>
      </c>
      <c r="P81" s="23">
        <v>9959.2303599999977</v>
      </c>
      <c r="Q81" s="23">
        <v>9633.0022500000014</v>
      </c>
      <c r="R81" s="23">
        <v>8458.5429399999994</v>
      </c>
      <c r="S81" s="23">
        <v>9515.6779199999983</v>
      </c>
      <c r="T81" s="23">
        <v>8886.311929999998</v>
      </c>
      <c r="U81" s="23">
        <v>8302.7581900000005</v>
      </c>
      <c r="V81" s="23">
        <v>8508.6436799999974</v>
      </c>
      <c r="W81" s="23">
        <v>8717.6664399999972</v>
      </c>
    </row>
    <row r="82" spans="1:23" s="26" customFormat="1">
      <c r="A82" s="27" t="s">
        <v>123</v>
      </c>
      <c r="B82" s="27" t="s">
        <v>65</v>
      </c>
      <c r="C82" s="23">
        <v>2272.6074806514071</v>
      </c>
      <c r="D82" s="23">
        <v>2540.1177702779619</v>
      </c>
      <c r="E82" s="23">
        <v>3035.130771349312</v>
      </c>
      <c r="F82" s="23">
        <v>2971.2616347495514</v>
      </c>
      <c r="G82" s="23">
        <v>3770.7121480418382</v>
      </c>
      <c r="H82" s="23">
        <v>4366.6795540009589</v>
      </c>
      <c r="I82" s="23">
        <v>4996.6697930944556</v>
      </c>
      <c r="J82" s="23">
        <v>5212.2714724982698</v>
      </c>
      <c r="K82" s="23">
        <v>5640.32685459205</v>
      </c>
      <c r="L82" s="23">
        <v>5930.5421117728838</v>
      </c>
      <c r="M82" s="23">
        <v>6884.9787203343658</v>
      </c>
      <c r="N82" s="23">
        <v>7012.995908268399</v>
      </c>
      <c r="O82" s="23">
        <v>7267.4846959594033</v>
      </c>
      <c r="P82" s="23">
        <v>8927.4076496545404</v>
      </c>
      <c r="Q82" s="23">
        <v>9185.5319670013287</v>
      </c>
      <c r="R82" s="23">
        <v>10061.42209153566</v>
      </c>
      <c r="S82" s="23">
        <v>10712.461805628269</v>
      </c>
      <c r="T82" s="23">
        <v>11322.952198000001</v>
      </c>
      <c r="U82" s="23">
        <v>10901.126620000003</v>
      </c>
      <c r="V82" s="23">
        <v>11180.661393000002</v>
      </c>
      <c r="W82" s="23">
        <v>10465.360475999989</v>
      </c>
    </row>
    <row r="83" spans="1:23" s="26" customFormat="1">
      <c r="A83" s="27" t="s">
        <v>123</v>
      </c>
      <c r="B83" s="27" t="s">
        <v>64</v>
      </c>
      <c r="C83" s="23">
        <v>2.3252166999999998E-6</v>
      </c>
      <c r="D83" s="23">
        <v>2.2835076999999998E-6</v>
      </c>
      <c r="E83" s="23">
        <v>3.0898977E-6</v>
      </c>
      <c r="F83" s="23">
        <v>4.7814574000000004E-6</v>
      </c>
      <c r="G83" s="23">
        <v>4.4293189999999902E-6</v>
      </c>
      <c r="H83" s="23">
        <v>1.7309893999999999E-5</v>
      </c>
      <c r="I83" s="23">
        <v>1.6305933999999999E-5</v>
      </c>
      <c r="J83" s="23">
        <v>1.6037595E-5</v>
      </c>
      <c r="K83" s="23">
        <v>1.7231760000000001E-5</v>
      </c>
      <c r="L83" s="23">
        <v>1.6465750000000001E-5</v>
      </c>
      <c r="M83" s="23">
        <v>1.5298048E-5</v>
      </c>
      <c r="N83" s="23">
        <v>1.5470214000000001E-5</v>
      </c>
      <c r="O83" s="23">
        <v>1.5689704000000001E-5</v>
      </c>
      <c r="P83" s="23">
        <v>3.9191230000000001E-5</v>
      </c>
      <c r="Q83" s="23">
        <v>4.1425431999999999E-5</v>
      </c>
      <c r="R83" s="23">
        <v>4.0766244999999999E-5</v>
      </c>
      <c r="S83" s="23">
        <v>1.6294500000000001E-4</v>
      </c>
      <c r="T83" s="23">
        <v>1.8847518E-4</v>
      </c>
      <c r="U83" s="23">
        <v>3.6531980000000002E-4</v>
      </c>
      <c r="V83" s="23">
        <v>52.005257</v>
      </c>
      <c r="W83" s="23">
        <v>52.613779999999998</v>
      </c>
    </row>
    <row r="84" spans="1:23" s="26" customFormat="1">
      <c r="A84" s="27" t="s">
        <v>123</v>
      </c>
      <c r="B84" s="27" t="s">
        <v>32</v>
      </c>
      <c r="C84" s="23">
        <v>1.0186674000000001E-5</v>
      </c>
      <c r="D84" s="23">
        <v>1.2959573999999999E-5</v>
      </c>
      <c r="E84" s="23">
        <v>1.3393759999999999E-5</v>
      </c>
      <c r="F84" s="23">
        <v>1.4562397999999999E-5</v>
      </c>
      <c r="G84" s="23">
        <v>1.8366696000000001E-5</v>
      </c>
      <c r="H84" s="23">
        <v>5.3651350000000003E-5</v>
      </c>
      <c r="I84" s="23">
        <v>6.1530220000000004E-5</v>
      </c>
      <c r="J84" s="23">
        <v>6.7664029999999997E-5</v>
      </c>
      <c r="K84" s="23">
        <v>6.3665439999999998E-5</v>
      </c>
      <c r="L84" s="23">
        <v>7.1328479999999998E-5</v>
      </c>
      <c r="M84" s="23">
        <v>7.7117099999999994E-5</v>
      </c>
      <c r="N84" s="23">
        <v>7.269489E-5</v>
      </c>
      <c r="O84" s="23">
        <v>7.4765710000000002E-5</v>
      </c>
      <c r="P84" s="23">
        <v>7.9721940000000003E-5</v>
      </c>
      <c r="Q84" s="23">
        <v>8.2860343999999997E-5</v>
      </c>
      <c r="R84" s="23">
        <v>8.3055135999999995E-5</v>
      </c>
      <c r="S84" s="23">
        <v>9.1571019999999996E-5</v>
      </c>
      <c r="T84" s="23">
        <v>9.0636946000000005E-5</v>
      </c>
      <c r="U84" s="23">
        <v>1.3347279999999999E-4</v>
      </c>
      <c r="V84" s="23">
        <v>1.4799417E-4</v>
      </c>
      <c r="W84" s="23">
        <v>1.4025944999999999E-4</v>
      </c>
    </row>
    <row r="85" spans="1:23" s="26" customFormat="1">
      <c r="A85" s="27" t="s">
        <v>123</v>
      </c>
      <c r="B85" s="27" t="s">
        <v>69</v>
      </c>
      <c r="C85" s="23">
        <v>0</v>
      </c>
      <c r="D85" s="23">
        <v>0</v>
      </c>
      <c r="E85" s="23">
        <v>3.7159464000000004E-5</v>
      </c>
      <c r="F85" s="23">
        <v>3.9329332000000004E-5</v>
      </c>
      <c r="G85" s="23">
        <v>5.1338424999999998E-5</v>
      </c>
      <c r="H85" s="23">
        <v>5.6764787999999901E-5</v>
      </c>
      <c r="I85" s="23">
        <v>6.2489433999999896E-5</v>
      </c>
      <c r="J85" s="23">
        <v>6.8898296E-5</v>
      </c>
      <c r="K85" s="23">
        <v>6.9848843000000006E-5</v>
      </c>
      <c r="L85" s="23">
        <v>8.3913931999999902E-5</v>
      </c>
      <c r="M85" s="23">
        <v>1.236356499999999E-4</v>
      </c>
      <c r="N85" s="23">
        <v>1.898731E-4</v>
      </c>
      <c r="O85" s="23">
        <v>2.24801365999999E-4</v>
      </c>
      <c r="P85" s="23">
        <v>546.04655715977003</v>
      </c>
      <c r="Q85" s="23">
        <v>816.05125509365996</v>
      </c>
      <c r="R85" s="23">
        <v>806.02266104072999</v>
      </c>
      <c r="S85" s="23">
        <v>1547.0072496959201</v>
      </c>
      <c r="T85" s="23">
        <v>1491.7377244076999</v>
      </c>
      <c r="U85" s="23">
        <v>1925.0296693509001</v>
      </c>
      <c r="V85" s="23">
        <v>2169.0453986392004</v>
      </c>
      <c r="W85" s="23">
        <v>2005.9798558515001</v>
      </c>
    </row>
    <row r="86" spans="1:23" s="26" customFormat="1">
      <c r="A86" s="27" t="s">
        <v>123</v>
      </c>
      <c r="B86" s="27" t="s">
        <v>52</v>
      </c>
      <c r="C86" s="23">
        <v>0.195347202</v>
      </c>
      <c r="D86" s="23">
        <v>1.4420589800000001</v>
      </c>
      <c r="E86" s="23">
        <v>1.9328938499999999</v>
      </c>
      <c r="F86" s="23">
        <v>2.9740206300000001</v>
      </c>
      <c r="G86" s="23">
        <v>5.3187221400000002</v>
      </c>
      <c r="H86" s="23">
        <v>9.6504320000000003</v>
      </c>
      <c r="I86" s="23">
        <v>15.3210377</v>
      </c>
      <c r="J86" s="23">
        <v>19.689780199999998</v>
      </c>
      <c r="K86" s="23">
        <v>23.9259445</v>
      </c>
      <c r="L86" s="23">
        <v>33.133668599999901</v>
      </c>
      <c r="M86" s="23">
        <v>48.061412399999902</v>
      </c>
      <c r="N86" s="23">
        <v>60.960146999999985</v>
      </c>
      <c r="O86" s="23">
        <v>63.146090000000001</v>
      </c>
      <c r="P86" s="23">
        <v>70.249532299999998</v>
      </c>
      <c r="Q86" s="23">
        <v>84.730273999999994</v>
      </c>
      <c r="R86" s="23">
        <v>88.153464999999983</v>
      </c>
      <c r="S86" s="23">
        <v>78.542800999999997</v>
      </c>
      <c r="T86" s="23">
        <v>77.982493000000005</v>
      </c>
      <c r="U86" s="23">
        <v>79.453237999999999</v>
      </c>
      <c r="V86" s="23">
        <v>85.223608999999996</v>
      </c>
      <c r="W86" s="23">
        <v>79.264687999999992</v>
      </c>
    </row>
    <row r="87" spans="1:23" s="26" customFormat="1">
      <c r="A87" s="29" t="s">
        <v>118</v>
      </c>
      <c r="B87" s="29"/>
      <c r="C87" s="28">
        <v>10168.215153211213</v>
      </c>
      <c r="D87" s="28">
        <v>11151.927271354574</v>
      </c>
      <c r="E87" s="28">
        <v>11030.771154704918</v>
      </c>
      <c r="F87" s="28">
        <v>12456.123910358914</v>
      </c>
      <c r="G87" s="28">
        <v>14328.684010310873</v>
      </c>
      <c r="H87" s="28">
        <v>13703.832459114234</v>
      </c>
      <c r="I87" s="28">
        <v>13633.972057705068</v>
      </c>
      <c r="J87" s="28">
        <v>13854.126996889949</v>
      </c>
      <c r="K87" s="28">
        <v>13713.370871237541</v>
      </c>
      <c r="L87" s="28">
        <v>13499.602467898963</v>
      </c>
      <c r="M87" s="28">
        <v>17173.11236399581</v>
      </c>
      <c r="N87" s="28">
        <v>16525.511253629433</v>
      </c>
      <c r="O87" s="28">
        <v>17008.202020078119</v>
      </c>
      <c r="P87" s="28">
        <v>18991.968679487425</v>
      </c>
      <c r="Q87" s="28">
        <v>18875.254256364839</v>
      </c>
      <c r="R87" s="28">
        <v>18574.206349563541</v>
      </c>
      <c r="S87" s="28">
        <v>20298.242139176426</v>
      </c>
      <c r="T87" s="28">
        <v>20252.489174745486</v>
      </c>
      <c r="U87" s="28">
        <v>19309.530902317936</v>
      </c>
      <c r="V87" s="28">
        <v>19867.616903856888</v>
      </c>
      <c r="W87" s="28">
        <v>19338.553651079703</v>
      </c>
    </row>
    <row r="88" spans="1:23" s="26" customFormat="1">
      <c r="A88" s="7"/>
      <c r="B88" s="7"/>
      <c r="C88" s="7"/>
      <c r="D88" s="7"/>
      <c r="E88" s="7"/>
      <c r="F88" s="7"/>
      <c r="G88" s="7"/>
      <c r="H88" s="7"/>
      <c r="I88" s="7"/>
      <c r="J88" s="7"/>
      <c r="K88" s="7"/>
      <c r="L88" s="7"/>
      <c r="M88" s="7"/>
      <c r="N88" s="7"/>
      <c r="O88" s="7"/>
      <c r="P88" s="7"/>
      <c r="Q88" s="7"/>
      <c r="R88" s="7"/>
      <c r="S88" s="7"/>
      <c r="T88" s="7"/>
      <c r="U88" s="7"/>
      <c r="V88" s="7"/>
      <c r="W88" s="7"/>
    </row>
    <row r="89" spans="1:23" s="26" customFormat="1">
      <c r="A89" s="7"/>
      <c r="B89" s="7"/>
      <c r="C89" s="7"/>
      <c r="D89" s="7"/>
      <c r="E89" s="7"/>
      <c r="F89" s="7"/>
      <c r="G89" s="7"/>
      <c r="H89" s="7"/>
      <c r="I89" s="7"/>
      <c r="J89" s="7"/>
      <c r="K89" s="7"/>
      <c r="L89" s="7"/>
      <c r="M89" s="7"/>
      <c r="N89" s="7"/>
      <c r="O89" s="7"/>
      <c r="P89" s="7"/>
      <c r="Q89" s="7"/>
      <c r="R89" s="7"/>
      <c r="S89" s="7"/>
      <c r="T89" s="7"/>
      <c r="U89" s="7"/>
      <c r="V89" s="7"/>
      <c r="W89" s="7"/>
    </row>
    <row r="90" spans="1:23" s="26" customFormat="1" collapsed="1">
      <c r="A90" s="16" t="s">
        <v>124</v>
      </c>
      <c r="B90" s="7"/>
      <c r="C90" s="7"/>
      <c r="D90" s="7"/>
      <c r="E90" s="7"/>
      <c r="F90" s="7"/>
      <c r="G90" s="7"/>
      <c r="H90" s="7"/>
      <c r="I90" s="7"/>
      <c r="J90" s="7"/>
      <c r="K90" s="7"/>
      <c r="L90" s="7"/>
      <c r="M90" s="7"/>
      <c r="N90" s="7"/>
      <c r="O90" s="7"/>
      <c r="P90" s="7"/>
      <c r="Q90" s="7"/>
      <c r="R90" s="7"/>
      <c r="S90" s="7"/>
      <c r="T90" s="7"/>
      <c r="U90" s="7"/>
      <c r="V90" s="7"/>
      <c r="W90" s="7"/>
    </row>
    <row r="91" spans="1:23" s="26" customFormat="1">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s="26" customFormat="1">
      <c r="A92" s="27" t="s">
        <v>36</v>
      </c>
      <c r="B92" s="27" t="s">
        <v>66</v>
      </c>
      <c r="C92" s="23">
        <v>143.765807260332</v>
      </c>
      <c r="D92" s="23">
        <v>153.41866924778498</v>
      </c>
      <c r="E92" s="23">
        <v>166.92051942160589</v>
      </c>
      <c r="F92" s="23">
        <v>206.96014967012289</v>
      </c>
      <c r="G92" s="23">
        <v>198.187396898994</v>
      </c>
      <c r="H92" s="23">
        <v>1778.24688661908</v>
      </c>
      <c r="I92" s="23">
        <v>2171.7439355366364</v>
      </c>
      <c r="J92" s="23">
        <v>3863.3404741729901</v>
      </c>
      <c r="K92" s="23">
        <v>3962.2196473904341</v>
      </c>
      <c r="L92" s="23">
        <v>3925.8354009323548</v>
      </c>
      <c r="M92" s="23">
        <v>3982.7011221492694</v>
      </c>
      <c r="N92" s="23">
        <v>4089.82240648681</v>
      </c>
      <c r="O92" s="23">
        <v>3935.6295863702398</v>
      </c>
      <c r="P92" s="23">
        <v>3703.0433391320198</v>
      </c>
      <c r="Q92" s="23">
        <v>3919.9283265247395</v>
      </c>
      <c r="R92" s="23">
        <v>3836.2200500412591</v>
      </c>
      <c r="S92" s="23">
        <v>3848.358006186375</v>
      </c>
      <c r="T92" s="23">
        <v>3986.9454702522899</v>
      </c>
      <c r="U92" s="23">
        <v>4036.2836219903597</v>
      </c>
      <c r="V92" s="23">
        <v>4148.9825000306801</v>
      </c>
      <c r="W92" s="23">
        <v>4638.4767169927991</v>
      </c>
    </row>
    <row r="93" spans="1:23" s="26" customFormat="1">
      <c r="A93" s="27" t="s">
        <v>36</v>
      </c>
      <c r="B93" s="27" t="s">
        <v>68</v>
      </c>
      <c r="C93" s="23">
        <v>99.329594200000003</v>
      </c>
      <c r="D93" s="23">
        <v>264.73270099999888</v>
      </c>
      <c r="E93" s="23">
        <v>223.88046717268801</v>
      </c>
      <c r="F93" s="23">
        <v>3897.8273529243006</v>
      </c>
      <c r="G93" s="23">
        <v>6200.8089317939757</v>
      </c>
      <c r="H93" s="23">
        <v>13401.772000617009</v>
      </c>
      <c r="I93" s="23">
        <v>18473.061692133837</v>
      </c>
      <c r="J93" s="23">
        <v>18238.226841955999</v>
      </c>
      <c r="K93" s="23">
        <v>18932.498570974753</v>
      </c>
      <c r="L93" s="23">
        <v>19567.469943308603</v>
      </c>
      <c r="M93" s="23">
        <v>21183.277314326777</v>
      </c>
      <c r="N93" s="23">
        <v>25291.953976201959</v>
      </c>
      <c r="O93" s="23">
        <v>24681.927446773316</v>
      </c>
      <c r="P93" s="23">
        <v>25022.004543620656</v>
      </c>
      <c r="Q93" s="23">
        <v>28027.206294554759</v>
      </c>
      <c r="R93" s="23">
        <v>28484.308498661951</v>
      </c>
      <c r="S93" s="23">
        <v>30523.53905788104</v>
      </c>
      <c r="T93" s="23">
        <v>30164.719649720351</v>
      </c>
      <c r="U93" s="23">
        <v>33512.280418889524</v>
      </c>
      <c r="V93" s="23">
        <v>34968.191242490429</v>
      </c>
      <c r="W93" s="23">
        <v>38276.68896073912</v>
      </c>
    </row>
    <row r="94" spans="1:23" s="26" customFormat="1">
      <c r="A94" s="27" t="s">
        <v>36</v>
      </c>
      <c r="B94" s="27" t="s">
        <v>72</v>
      </c>
      <c r="C94" s="23">
        <v>44.577987166999996</v>
      </c>
      <c r="D94" s="23">
        <v>113.72812055</v>
      </c>
      <c r="E94" s="23">
        <v>299.7781071299998</v>
      </c>
      <c r="F94" s="23">
        <v>776.26058669999895</v>
      </c>
      <c r="G94" s="23">
        <v>1142.0011710999997</v>
      </c>
      <c r="H94" s="23">
        <v>1420.9616338999999</v>
      </c>
      <c r="I94" s="23">
        <v>1842.9160194000001</v>
      </c>
      <c r="J94" s="23">
        <v>2252.5902346999997</v>
      </c>
      <c r="K94" s="23">
        <v>2830.0665906999993</v>
      </c>
      <c r="L94" s="23">
        <v>3260.303309299999</v>
      </c>
      <c r="M94" s="23">
        <v>3671.4249449999988</v>
      </c>
      <c r="N94" s="23">
        <v>4272.2421410000006</v>
      </c>
      <c r="O94" s="23">
        <v>4778.468226</v>
      </c>
      <c r="P94" s="23">
        <v>5072.0357319999994</v>
      </c>
      <c r="Q94" s="23">
        <v>5905.2890739999993</v>
      </c>
      <c r="R94" s="23">
        <v>6089.8058679999895</v>
      </c>
      <c r="S94" s="23">
        <v>6142.3910670000005</v>
      </c>
      <c r="T94" s="23">
        <v>6444.0603214999974</v>
      </c>
      <c r="U94" s="23">
        <v>6570.8392119999999</v>
      </c>
      <c r="V94" s="23">
        <v>6773.2798409999987</v>
      </c>
      <c r="W94" s="23">
        <v>6960.2333209999988</v>
      </c>
    </row>
    <row r="95" spans="1:23" s="26" customFormat="1">
      <c r="A95" s="7"/>
      <c r="B95" s="7"/>
      <c r="C95" s="7"/>
      <c r="D95" s="7"/>
      <c r="E95" s="7"/>
      <c r="F95" s="7"/>
      <c r="G95" s="7"/>
      <c r="H95" s="7"/>
      <c r="I95" s="7"/>
      <c r="J95" s="7"/>
      <c r="K95" s="7"/>
      <c r="L95" s="7"/>
      <c r="M95" s="7"/>
      <c r="N95" s="7"/>
      <c r="O95" s="7"/>
      <c r="P95" s="7"/>
      <c r="Q95" s="7"/>
      <c r="R95" s="7"/>
      <c r="S95" s="7"/>
      <c r="T95" s="7"/>
      <c r="U95" s="7"/>
      <c r="V95" s="7"/>
      <c r="W95" s="7"/>
    </row>
    <row r="96" spans="1:23" s="26" customFormat="1">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5" s="26" customFormat="1">
      <c r="A97" s="27" t="s">
        <v>119</v>
      </c>
      <c r="B97" s="27" t="s">
        <v>66</v>
      </c>
      <c r="C97" s="23">
        <v>1.2294078E-5</v>
      </c>
      <c r="D97" s="23">
        <v>1.4450862E-5</v>
      </c>
      <c r="E97" s="23">
        <v>1.5564403000000001E-5</v>
      </c>
      <c r="F97" s="23">
        <v>1.7337113999999999E-5</v>
      </c>
      <c r="G97" s="23">
        <v>1.8236702E-5</v>
      </c>
      <c r="H97" s="23">
        <v>2.6951147999999998E-4</v>
      </c>
      <c r="I97" s="23">
        <v>310.74997000000002</v>
      </c>
      <c r="J97" s="23">
        <v>406.51967999999999</v>
      </c>
      <c r="K97" s="23">
        <v>409.39280000000002</v>
      </c>
      <c r="L97" s="23">
        <v>419.20681999999999</v>
      </c>
      <c r="M97" s="23">
        <v>405.90893999999997</v>
      </c>
      <c r="N97" s="23">
        <v>417.26143999999999</v>
      </c>
      <c r="O97" s="23">
        <v>408.93331999999998</v>
      </c>
      <c r="P97" s="23">
        <v>384.97046</v>
      </c>
      <c r="Q97" s="23">
        <v>409.17959999999999</v>
      </c>
      <c r="R97" s="23">
        <v>410.68045000000001</v>
      </c>
      <c r="S97" s="23">
        <v>405.31659999999999</v>
      </c>
      <c r="T97" s="23">
        <v>409.00747999999999</v>
      </c>
      <c r="U97" s="23">
        <v>413.21735000000001</v>
      </c>
      <c r="V97" s="23">
        <v>404.87088</v>
      </c>
      <c r="W97" s="23">
        <v>399.82732999999899</v>
      </c>
    </row>
    <row r="98" spans="1:25" s="26" customFormat="1">
      <c r="A98" s="27" t="s">
        <v>119</v>
      </c>
      <c r="B98" s="27" t="s">
        <v>68</v>
      </c>
      <c r="C98" s="23">
        <v>60.3542372</v>
      </c>
      <c r="D98" s="23">
        <v>170.52657099999888</v>
      </c>
      <c r="E98" s="23">
        <v>159.565182703137</v>
      </c>
      <c r="F98" s="23">
        <v>2145.0607787387889</v>
      </c>
      <c r="G98" s="23">
        <v>4531.3823348933265</v>
      </c>
      <c r="H98" s="23">
        <v>7177.368992313086</v>
      </c>
      <c r="I98" s="23">
        <v>7092.6436755979066</v>
      </c>
      <c r="J98" s="23">
        <v>7463.2777134097123</v>
      </c>
      <c r="K98" s="23">
        <v>7815.2571380417003</v>
      </c>
      <c r="L98" s="23">
        <v>8172.0797345774145</v>
      </c>
      <c r="M98" s="23">
        <v>8702.9925426848786</v>
      </c>
      <c r="N98" s="23">
        <v>11218.574754587158</v>
      </c>
      <c r="O98" s="23">
        <v>10961.476872677642</v>
      </c>
      <c r="P98" s="23">
        <v>10990.127868489959</v>
      </c>
      <c r="Q98" s="23">
        <v>12778.223260774299</v>
      </c>
      <c r="R98" s="23">
        <v>13470.77586926183</v>
      </c>
      <c r="S98" s="23">
        <v>14785.644648108992</v>
      </c>
      <c r="T98" s="23">
        <v>14178.835469439849</v>
      </c>
      <c r="U98" s="23">
        <v>15265.0627323883</v>
      </c>
      <c r="V98" s="23">
        <v>15847.350635417501</v>
      </c>
      <c r="W98" s="23">
        <v>17025.837959601398</v>
      </c>
    </row>
    <row r="99" spans="1:25" s="26" customFormat="1">
      <c r="A99" s="27" t="s">
        <v>119</v>
      </c>
      <c r="B99" s="27" t="s">
        <v>72</v>
      </c>
      <c r="C99" s="23">
        <v>8.9753751000000008</v>
      </c>
      <c r="D99" s="23">
        <v>26.464129999999997</v>
      </c>
      <c r="E99" s="23">
        <v>82.646209999999897</v>
      </c>
      <c r="F99" s="23">
        <v>253.97147700000002</v>
      </c>
      <c r="G99" s="23">
        <v>355.08563699999991</v>
      </c>
      <c r="H99" s="23">
        <v>469.24504000000002</v>
      </c>
      <c r="I99" s="23">
        <v>586.689255</v>
      </c>
      <c r="J99" s="23">
        <v>730.46183399999995</v>
      </c>
      <c r="K99" s="23">
        <v>918.92262000000005</v>
      </c>
      <c r="L99" s="23">
        <v>1084.2545299999999</v>
      </c>
      <c r="M99" s="23">
        <v>1223.3327299999999</v>
      </c>
      <c r="N99" s="23">
        <v>1427.7339499999998</v>
      </c>
      <c r="O99" s="23">
        <v>1630.6633899999999</v>
      </c>
      <c r="P99" s="23">
        <v>1752.7432799999999</v>
      </c>
      <c r="Q99" s="23">
        <v>2010.0500500000001</v>
      </c>
      <c r="R99" s="23">
        <v>2082.5574799999999</v>
      </c>
      <c r="S99" s="23">
        <v>2153.4792200000002</v>
      </c>
      <c r="T99" s="23">
        <v>2241.88672</v>
      </c>
      <c r="U99" s="23">
        <v>2339.04088</v>
      </c>
      <c r="V99" s="23">
        <v>2429.6600299999991</v>
      </c>
      <c r="W99" s="23">
        <v>2479.8168500000002</v>
      </c>
    </row>
    <row r="100" spans="1:25" s="26" customFormat="1">
      <c r="A100" s="7"/>
      <c r="B100" s="7"/>
      <c r="C100" s="7"/>
      <c r="D100" s="7"/>
      <c r="E100" s="7"/>
      <c r="F100" s="7"/>
      <c r="G100" s="7"/>
      <c r="H100" s="7"/>
      <c r="I100" s="7"/>
      <c r="J100" s="7"/>
      <c r="K100" s="7"/>
      <c r="L100" s="7"/>
      <c r="M100" s="7"/>
      <c r="N100" s="7"/>
      <c r="O100" s="7"/>
      <c r="P100" s="7"/>
      <c r="Q100" s="7"/>
      <c r="R100" s="7"/>
      <c r="S100" s="7"/>
      <c r="T100" s="7"/>
      <c r="U100" s="7"/>
      <c r="V100" s="7"/>
      <c r="W100" s="7"/>
    </row>
    <row r="101" spans="1:25" s="26" customFormat="1">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5" s="26" customFormat="1">
      <c r="A102" s="27" t="s">
        <v>120</v>
      </c>
      <c r="B102" s="27" t="s">
        <v>66</v>
      </c>
      <c r="C102" s="23">
        <v>19.068551859295003</v>
      </c>
      <c r="D102" s="23">
        <v>14.621138082554001</v>
      </c>
      <c r="E102" s="23">
        <v>22.583596390805898</v>
      </c>
      <c r="F102" s="23">
        <v>37.000708443096002</v>
      </c>
      <c r="G102" s="23">
        <v>36.655733449594997</v>
      </c>
      <c r="H102" s="23">
        <v>1468.03016</v>
      </c>
      <c r="I102" s="23">
        <v>1540.7278470000001</v>
      </c>
      <c r="J102" s="23">
        <v>3146.2885040000001</v>
      </c>
      <c r="K102" s="23">
        <v>3242.7503940000001</v>
      </c>
      <c r="L102" s="23">
        <v>3203.3094529999898</v>
      </c>
      <c r="M102" s="23">
        <v>3281.32699399999</v>
      </c>
      <c r="N102" s="23">
        <v>3366.8311659999999</v>
      </c>
      <c r="O102" s="23">
        <v>3252.3125540000001</v>
      </c>
      <c r="P102" s="23">
        <v>3082.4924700000001</v>
      </c>
      <c r="Q102" s="23">
        <v>3264.5089840000001</v>
      </c>
      <c r="R102" s="23">
        <v>3147.1736419999997</v>
      </c>
      <c r="S102" s="23">
        <v>2984.0654079999999</v>
      </c>
      <c r="T102" s="23">
        <v>3116.3457439999997</v>
      </c>
      <c r="U102" s="23">
        <v>2937.5124209999999</v>
      </c>
      <c r="V102" s="23">
        <v>3096.9001020000001</v>
      </c>
      <c r="W102" s="23">
        <v>3065.812175</v>
      </c>
    </row>
    <row r="103" spans="1:25" s="26" customFormat="1">
      <c r="A103" s="27" t="s">
        <v>120</v>
      </c>
      <c r="B103" s="27" t="s">
        <v>68</v>
      </c>
      <c r="C103" s="23">
        <v>38.975357000000002</v>
      </c>
      <c r="D103" s="23">
        <v>94.206130000000002</v>
      </c>
      <c r="E103" s="23">
        <v>64.315189093089998</v>
      </c>
      <c r="F103" s="23">
        <v>377.03820485791499</v>
      </c>
      <c r="G103" s="23">
        <v>416.55591265531598</v>
      </c>
      <c r="H103" s="23">
        <v>692.83061186225996</v>
      </c>
      <c r="I103" s="23">
        <v>752.34690902016996</v>
      </c>
      <c r="J103" s="23">
        <v>596.30301138058996</v>
      </c>
      <c r="K103" s="23">
        <v>693.67880925839995</v>
      </c>
      <c r="L103" s="23">
        <v>787.07106040863005</v>
      </c>
      <c r="M103" s="23">
        <v>1814.405569999999</v>
      </c>
      <c r="N103" s="23">
        <v>3395.7709299999988</v>
      </c>
      <c r="O103" s="23">
        <v>3191.4462399999998</v>
      </c>
      <c r="P103" s="23">
        <v>2942.9340000000002</v>
      </c>
      <c r="Q103" s="23">
        <v>3613.6104999999902</v>
      </c>
      <c r="R103" s="23">
        <v>3476.69427</v>
      </c>
      <c r="S103" s="23">
        <v>3576.4955999999997</v>
      </c>
      <c r="T103" s="23">
        <v>3669.2447000000002</v>
      </c>
      <c r="U103" s="23">
        <v>5231.2238499999994</v>
      </c>
      <c r="V103" s="23">
        <v>6192.4829</v>
      </c>
      <c r="W103" s="23">
        <v>8409.9707500000004</v>
      </c>
    </row>
    <row r="104" spans="1:25">
      <c r="A104" s="27" t="s">
        <v>120</v>
      </c>
      <c r="B104" s="27" t="s">
        <v>72</v>
      </c>
      <c r="C104" s="23">
        <v>11.4498696</v>
      </c>
      <c r="D104" s="23">
        <v>31.942706000000001</v>
      </c>
      <c r="E104" s="23">
        <v>81.777188499999909</v>
      </c>
      <c r="F104" s="23">
        <v>192.37698599999899</v>
      </c>
      <c r="G104" s="23">
        <v>294.92420399999997</v>
      </c>
      <c r="H104" s="23">
        <v>377.42708599999997</v>
      </c>
      <c r="I104" s="23">
        <v>494.62256000000002</v>
      </c>
      <c r="J104" s="23">
        <v>596.86878499999989</v>
      </c>
      <c r="K104" s="23">
        <v>759.05441999999903</v>
      </c>
      <c r="L104" s="23">
        <v>868.89992000000007</v>
      </c>
      <c r="M104" s="23">
        <v>993.22341999999901</v>
      </c>
      <c r="N104" s="23">
        <v>1127.5748700000001</v>
      </c>
      <c r="O104" s="23">
        <v>1293.42608</v>
      </c>
      <c r="P104" s="23">
        <v>1422.7012099999999</v>
      </c>
      <c r="Q104" s="23">
        <v>1589.6960299999998</v>
      </c>
      <c r="R104" s="23">
        <v>1627.8184900000001</v>
      </c>
      <c r="S104" s="23">
        <v>1647.5349200000001</v>
      </c>
      <c r="T104" s="23">
        <v>1730.0538399999991</v>
      </c>
      <c r="U104" s="23">
        <v>1756.46849</v>
      </c>
      <c r="V104" s="23">
        <v>1842.0464100000002</v>
      </c>
      <c r="W104" s="23">
        <v>1890.5612599999999</v>
      </c>
      <c r="X104" s="26"/>
      <c r="Y104" s="26"/>
    </row>
    <row r="106" spans="1:25">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5">
      <c r="A107" s="27" t="s">
        <v>121</v>
      </c>
      <c r="B107" s="27" t="s">
        <v>66</v>
      </c>
      <c r="C107" s="23">
        <v>18.887777772341</v>
      </c>
      <c r="D107" s="23">
        <v>26.667847931332002</v>
      </c>
      <c r="E107" s="23">
        <v>27.079662274479997</v>
      </c>
      <c r="F107" s="23">
        <v>48.060460108184898</v>
      </c>
      <c r="G107" s="23">
        <v>44.894613463074002</v>
      </c>
      <c r="H107" s="23">
        <v>39.713035874550002</v>
      </c>
      <c r="I107" s="23">
        <v>40.752455486449996</v>
      </c>
      <c r="J107" s="23">
        <v>36.872403208850002</v>
      </c>
      <c r="K107" s="23">
        <v>37.881307908839993</v>
      </c>
      <c r="L107" s="23">
        <v>37.783052876390002</v>
      </c>
      <c r="M107" s="23">
        <v>36.037474912649998</v>
      </c>
      <c r="N107" s="23">
        <v>37.760027720199993</v>
      </c>
      <c r="O107" s="23">
        <v>6.8089330593800002</v>
      </c>
      <c r="P107" s="23">
        <v>6.0357007166300001</v>
      </c>
      <c r="Q107" s="23">
        <v>6.8338502803399992</v>
      </c>
      <c r="R107" s="23">
        <v>6.3698954637799998</v>
      </c>
      <c r="S107" s="23">
        <v>5.9364811623199998</v>
      </c>
      <c r="T107" s="23">
        <v>6.0608142432400003</v>
      </c>
      <c r="U107" s="23">
        <v>6.0360863131000002</v>
      </c>
      <c r="V107" s="23">
        <v>5.8872551554999903</v>
      </c>
      <c r="W107" s="23">
        <v>5.7380589932000001</v>
      </c>
    </row>
    <row r="108" spans="1:25">
      <c r="A108" s="27" t="s">
        <v>121</v>
      </c>
      <c r="B108" s="27" t="s">
        <v>68</v>
      </c>
      <c r="C108" s="23">
        <v>0</v>
      </c>
      <c r="D108" s="23">
        <v>0</v>
      </c>
      <c r="E108" s="23">
        <v>2.8504269999999999E-5</v>
      </c>
      <c r="F108" s="23">
        <v>1375.7283</v>
      </c>
      <c r="G108" s="23">
        <v>1252.8706</v>
      </c>
      <c r="H108" s="23">
        <v>5531.5722999999998</v>
      </c>
      <c r="I108" s="23">
        <v>10628.071</v>
      </c>
      <c r="J108" s="23">
        <v>10178.646000000001</v>
      </c>
      <c r="K108" s="23">
        <v>10423.5625</v>
      </c>
      <c r="L108" s="23">
        <v>10608.319</v>
      </c>
      <c r="M108" s="23">
        <v>10665.878999999901</v>
      </c>
      <c r="N108" s="23">
        <v>10677.608</v>
      </c>
      <c r="O108" s="23">
        <v>10529.003999999901</v>
      </c>
      <c r="P108" s="23">
        <v>10404.951999999999</v>
      </c>
      <c r="Q108" s="23">
        <v>10616.741</v>
      </c>
      <c r="R108" s="23">
        <v>10520.854499999999</v>
      </c>
      <c r="S108" s="23">
        <v>10236.094999999999</v>
      </c>
      <c r="T108" s="23">
        <v>10448.593000000001</v>
      </c>
      <c r="U108" s="23">
        <v>10613.081</v>
      </c>
      <c r="V108" s="23">
        <v>10195.078</v>
      </c>
      <c r="W108" s="23">
        <v>10355.378000000001</v>
      </c>
    </row>
    <row r="109" spans="1:25">
      <c r="A109" s="27" t="s">
        <v>121</v>
      </c>
      <c r="B109" s="27" t="s">
        <v>72</v>
      </c>
      <c r="C109" s="23">
        <v>8.129666799999999</v>
      </c>
      <c r="D109" s="23">
        <v>19.716863</v>
      </c>
      <c r="E109" s="23">
        <v>73.277295999999993</v>
      </c>
      <c r="F109" s="23">
        <v>230.6898799999999</v>
      </c>
      <c r="G109" s="23">
        <v>358.74651</v>
      </c>
      <c r="H109" s="23">
        <v>419.65710999999999</v>
      </c>
      <c r="I109" s="23">
        <v>569.02422999999999</v>
      </c>
      <c r="J109" s="23">
        <v>684.23330999999996</v>
      </c>
      <c r="K109" s="23">
        <v>852.44471999999996</v>
      </c>
      <c r="L109" s="23">
        <v>970.08851000000004</v>
      </c>
      <c r="M109" s="23">
        <v>1058.2746500000001</v>
      </c>
      <c r="N109" s="23">
        <v>1259.8914499999998</v>
      </c>
      <c r="O109" s="23">
        <v>1345.4114599999998</v>
      </c>
      <c r="P109" s="23">
        <v>1354.9427799999999</v>
      </c>
      <c r="Q109" s="23">
        <v>1699.75335</v>
      </c>
      <c r="R109" s="23">
        <v>1755.99306999999</v>
      </c>
      <c r="S109" s="23">
        <v>1719.82728</v>
      </c>
      <c r="T109" s="23">
        <v>1830.0783199999998</v>
      </c>
      <c r="U109" s="23">
        <v>1828.97785</v>
      </c>
      <c r="V109" s="23">
        <v>1837.1660200000001</v>
      </c>
      <c r="W109" s="23">
        <v>1915.8387500000001</v>
      </c>
    </row>
    <row r="111" spans="1:25">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5">
      <c r="A112" s="27" t="s">
        <v>122</v>
      </c>
      <c r="B112" s="27" t="s">
        <v>66</v>
      </c>
      <c r="C112" s="23">
        <v>105.80945275531599</v>
      </c>
      <c r="D112" s="23">
        <v>112.129652777207</v>
      </c>
      <c r="E112" s="23">
        <v>117.257228655623</v>
      </c>
      <c r="F112" s="23">
        <v>121.89894579518399</v>
      </c>
      <c r="G112" s="23">
        <v>116.637009078273</v>
      </c>
      <c r="H112" s="23">
        <v>270.503355</v>
      </c>
      <c r="I112" s="23">
        <v>279.51358699999997</v>
      </c>
      <c r="J112" s="23">
        <v>273.65980350000001</v>
      </c>
      <c r="K112" s="23">
        <v>272.19506680000001</v>
      </c>
      <c r="L112" s="23">
        <v>265.53598699999986</v>
      </c>
      <c r="M112" s="23">
        <v>259.42761799999988</v>
      </c>
      <c r="N112" s="23">
        <v>267.96968299999997</v>
      </c>
      <c r="O112" s="23">
        <v>267.57468700000004</v>
      </c>
      <c r="P112" s="23">
        <v>229.54460999999989</v>
      </c>
      <c r="Q112" s="23">
        <v>239.40579</v>
      </c>
      <c r="R112" s="23">
        <v>271.99595999999997</v>
      </c>
      <c r="S112" s="23">
        <v>453.03940399999897</v>
      </c>
      <c r="T112" s="23">
        <v>455.53131999999999</v>
      </c>
      <c r="U112" s="23">
        <v>679.51760000000002</v>
      </c>
      <c r="V112" s="23">
        <v>641.32407999999998</v>
      </c>
      <c r="W112" s="23">
        <v>1167.09898</v>
      </c>
    </row>
    <row r="113" spans="1:23">
      <c r="A113" s="27" t="s">
        <v>122</v>
      </c>
      <c r="B113" s="27" t="s">
        <v>68</v>
      </c>
      <c r="C113" s="23">
        <v>0</v>
      </c>
      <c r="D113" s="23">
        <v>0</v>
      </c>
      <c r="E113" s="23">
        <v>2.025454E-5</v>
      </c>
      <c r="F113" s="23">
        <v>2.00377579999999E-5</v>
      </c>
      <c r="G113" s="23">
        <v>2.0166317E-5</v>
      </c>
      <c r="H113" s="23">
        <v>2.5637046000000001E-5</v>
      </c>
      <c r="I113" s="23">
        <v>2.9164179E-5</v>
      </c>
      <c r="J113" s="23">
        <v>3.131237E-5</v>
      </c>
      <c r="K113" s="23">
        <v>3.6070472999999999E-5</v>
      </c>
      <c r="L113" s="23">
        <v>4.3454102999999901E-5</v>
      </c>
      <c r="M113" s="23">
        <v>4.6796133000000001E-5</v>
      </c>
      <c r="N113" s="23">
        <v>5.4028674999999998E-5</v>
      </c>
      <c r="O113" s="23">
        <v>5.3320494999999998E-5</v>
      </c>
      <c r="P113" s="23">
        <v>5.3281099999999899E-5</v>
      </c>
      <c r="Q113" s="23">
        <v>6.5569919999999897E-5</v>
      </c>
      <c r="R113" s="23">
        <v>8.2652819999999997E-5</v>
      </c>
      <c r="S113" s="23">
        <v>1.4809822000000001E-4</v>
      </c>
      <c r="T113" s="23">
        <v>1.48639139999999E-4</v>
      </c>
      <c r="U113" s="23">
        <v>1.5094421999999901E-4</v>
      </c>
      <c r="V113" s="23">
        <v>1.5376912999999999E-4</v>
      </c>
      <c r="W113" s="23">
        <v>1.8632752E-4</v>
      </c>
    </row>
    <row r="114" spans="1:23">
      <c r="A114" s="27" t="s">
        <v>122</v>
      </c>
      <c r="B114" s="27" t="s">
        <v>72</v>
      </c>
      <c r="C114" s="23">
        <v>15.7886126</v>
      </c>
      <c r="D114" s="23">
        <v>33.860782999999998</v>
      </c>
      <c r="E114" s="23">
        <v>59.746510000000001</v>
      </c>
      <c r="F114" s="23">
        <v>95.637106000000003</v>
      </c>
      <c r="G114" s="23">
        <v>126.842715</v>
      </c>
      <c r="H114" s="23">
        <v>143.10736399999999</v>
      </c>
      <c r="I114" s="23">
        <v>174.16928000000001</v>
      </c>
      <c r="J114" s="23">
        <v>217.41569799999999</v>
      </c>
      <c r="K114" s="23">
        <v>270.76359400000001</v>
      </c>
      <c r="L114" s="23">
        <v>297.45648699999902</v>
      </c>
      <c r="M114" s="23">
        <v>338.90898399999998</v>
      </c>
      <c r="N114" s="23">
        <v>383.65380600000003</v>
      </c>
      <c r="O114" s="23">
        <v>433.11391600000002</v>
      </c>
      <c r="P114" s="23">
        <v>457.61684000000002</v>
      </c>
      <c r="Q114" s="23">
        <v>504.09317999999996</v>
      </c>
      <c r="R114" s="23">
        <v>517.63172999999904</v>
      </c>
      <c r="S114" s="23">
        <v>527.27962000000002</v>
      </c>
      <c r="T114" s="23">
        <v>548.21958999999902</v>
      </c>
      <c r="U114" s="23">
        <v>551.21355599999993</v>
      </c>
      <c r="V114" s="23">
        <v>561.68514000000005</v>
      </c>
      <c r="W114" s="23">
        <v>579.31366399999899</v>
      </c>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1.2579302E-5</v>
      </c>
      <c r="D117" s="23">
        <v>1.6005829999999899E-5</v>
      </c>
      <c r="E117" s="23">
        <v>1.6536294E-5</v>
      </c>
      <c r="F117" s="23">
        <v>1.7986543999999998E-5</v>
      </c>
      <c r="G117" s="23">
        <v>2.2671350000000001E-5</v>
      </c>
      <c r="H117" s="23">
        <v>6.6233050000000004E-5</v>
      </c>
      <c r="I117" s="23">
        <v>7.6050185999999994E-5</v>
      </c>
      <c r="J117" s="23">
        <v>8.3464139999999995E-5</v>
      </c>
      <c r="K117" s="23">
        <v>7.8681593999999999E-5</v>
      </c>
      <c r="L117" s="23">
        <v>8.8055975000000004E-5</v>
      </c>
      <c r="M117" s="23">
        <v>9.5236629999999998E-5</v>
      </c>
      <c r="N117" s="23">
        <v>8.9766609999999996E-5</v>
      </c>
      <c r="O117" s="23">
        <v>9.2310859999999995E-5</v>
      </c>
      <c r="P117" s="23">
        <v>9.8415389999999999E-5</v>
      </c>
      <c r="Q117" s="23">
        <v>1.0224440000000001E-4</v>
      </c>
      <c r="R117" s="23">
        <v>1.0257748E-4</v>
      </c>
      <c r="S117" s="23">
        <v>1.13024056E-4</v>
      </c>
      <c r="T117" s="23">
        <v>1.1200904999999999E-4</v>
      </c>
      <c r="U117" s="23">
        <v>1.6467726E-4</v>
      </c>
      <c r="V117" s="23">
        <v>1.8287518E-4</v>
      </c>
      <c r="W117" s="23">
        <v>1.729996E-4</v>
      </c>
    </row>
    <row r="118" spans="1:23">
      <c r="A118" s="27" t="s">
        <v>123</v>
      </c>
      <c r="B118" s="27" t="s">
        <v>68</v>
      </c>
      <c r="C118" s="23">
        <v>0</v>
      </c>
      <c r="D118" s="23">
        <v>0</v>
      </c>
      <c r="E118" s="23">
        <v>4.6617650999999999E-5</v>
      </c>
      <c r="F118" s="23">
        <v>4.9289839000000004E-5</v>
      </c>
      <c r="G118" s="23">
        <v>6.4079015999999998E-5</v>
      </c>
      <c r="H118" s="23">
        <v>7.0804617999999992E-5</v>
      </c>
      <c r="I118" s="23">
        <v>7.8351582000000001E-5</v>
      </c>
      <c r="J118" s="23">
        <v>8.5853323999999999E-5</v>
      </c>
      <c r="K118" s="23">
        <v>8.7604176999999899E-5</v>
      </c>
      <c r="L118" s="23">
        <v>1.04868457E-4</v>
      </c>
      <c r="M118" s="23">
        <v>1.5484586399999999E-4</v>
      </c>
      <c r="N118" s="23">
        <v>2.3758612999999999E-4</v>
      </c>
      <c r="O118" s="23">
        <v>2.8077528E-4</v>
      </c>
      <c r="P118" s="23">
        <v>683.99062184959996</v>
      </c>
      <c r="Q118" s="23">
        <v>1018.63146821055</v>
      </c>
      <c r="R118" s="23">
        <v>1015.9837767473</v>
      </c>
      <c r="S118" s="23">
        <v>1925.30366167383</v>
      </c>
      <c r="T118" s="23">
        <v>1868.0463316413602</v>
      </c>
      <c r="U118" s="23">
        <v>2402.9126855569998</v>
      </c>
      <c r="V118" s="23">
        <v>2733.2795533037997</v>
      </c>
      <c r="W118" s="23">
        <v>2485.5020648102004</v>
      </c>
    </row>
    <row r="119" spans="1:23">
      <c r="A119" s="27" t="s">
        <v>123</v>
      </c>
      <c r="B119" s="27" t="s">
        <v>72</v>
      </c>
      <c r="C119" s="23">
        <v>0.234463067</v>
      </c>
      <c r="D119" s="23">
        <v>1.74363855</v>
      </c>
      <c r="E119" s="23">
        <v>2.3309026300000002</v>
      </c>
      <c r="F119" s="23">
        <v>3.5851376999999989</v>
      </c>
      <c r="G119" s="23">
        <v>6.4021051</v>
      </c>
      <c r="H119" s="23">
        <v>11.52503389999999</v>
      </c>
      <c r="I119" s="23">
        <v>18.410694400000001</v>
      </c>
      <c r="J119" s="23">
        <v>23.610607699999999</v>
      </c>
      <c r="K119" s="23">
        <v>28.881236699999899</v>
      </c>
      <c r="L119" s="23">
        <v>39.603862300000003</v>
      </c>
      <c r="M119" s="23">
        <v>57.685161000000001</v>
      </c>
      <c r="N119" s="23">
        <v>73.388064999999997</v>
      </c>
      <c r="O119" s="23">
        <v>75.853380000000001</v>
      </c>
      <c r="P119" s="23">
        <v>84.031621999999999</v>
      </c>
      <c r="Q119" s="23">
        <v>101.69646400000001</v>
      </c>
      <c r="R119" s="23">
        <v>105.80509799999999</v>
      </c>
      <c r="S119" s="23">
        <v>94.270026999999999</v>
      </c>
      <c r="T119" s="23">
        <v>93.821851499999994</v>
      </c>
      <c r="U119" s="23">
        <v>95.138435999999999</v>
      </c>
      <c r="V119" s="23">
        <v>102.722241</v>
      </c>
      <c r="W119" s="23">
        <v>94.70279699999999</v>
      </c>
    </row>
    <row r="122" spans="1:23" collapsed="1">
      <c r="A122" s="24" t="s">
        <v>125</v>
      </c>
    </row>
    <row r="123" spans="1:23">
      <c r="A123" s="17" t="s">
        <v>96</v>
      </c>
      <c r="B123" s="17" t="s">
        <v>97</v>
      </c>
      <c r="C123" s="17" t="s">
        <v>75</v>
      </c>
      <c r="D123" s="17" t="s">
        <v>98</v>
      </c>
      <c r="E123" s="17" t="s">
        <v>99</v>
      </c>
      <c r="F123" s="17" t="s">
        <v>100</v>
      </c>
      <c r="G123" s="17" t="s">
        <v>101</v>
      </c>
      <c r="H123" s="17" t="s">
        <v>102</v>
      </c>
      <c r="I123" s="17" t="s">
        <v>103</v>
      </c>
      <c r="J123" s="17" t="s">
        <v>104</v>
      </c>
      <c r="K123" s="17" t="s">
        <v>105</v>
      </c>
      <c r="L123" s="17" t="s">
        <v>106</v>
      </c>
      <c r="M123" s="17" t="s">
        <v>107</v>
      </c>
      <c r="N123" s="17" t="s">
        <v>108</v>
      </c>
      <c r="O123" s="17" t="s">
        <v>109</v>
      </c>
      <c r="P123" s="17" t="s">
        <v>110</v>
      </c>
      <c r="Q123" s="17" t="s">
        <v>111</v>
      </c>
      <c r="R123" s="17" t="s">
        <v>112</v>
      </c>
      <c r="S123" s="17" t="s">
        <v>113</v>
      </c>
      <c r="T123" s="17" t="s">
        <v>114</v>
      </c>
      <c r="U123" s="17" t="s">
        <v>115</v>
      </c>
      <c r="V123" s="17" t="s">
        <v>116</v>
      </c>
      <c r="W123" s="17" t="s">
        <v>117</v>
      </c>
    </row>
    <row r="124" spans="1:23">
      <c r="A124" s="27" t="s">
        <v>36</v>
      </c>
      <c r="B124" s="27" t="s">
        <v>22</v>
      </c>
      <c r="C124" s="23">
        <v>21634.277046969804</v>
      </c>
      <c r="D124" s="23">
        <v>24938.187565761953</v>
      </c>
      <c r="E124" s="23">
        <v>29228.716178767925</v>
      </c>
      <c r="F124" s="23">
        <v>30942.134678208757</v>
      </c>
      <c r="G124" s="23">
        <v>34590.303122976678</v>
      </c>
      <c r="H124" s="23">
        <v>39854.592292119734</v>
      </c>
      <c r="I124" s="23">
        <v>44516.014960451976</v>
      </c>
      <c r="J124" s="23">
        <v>45227.564722836956</v>
      </c>
      <c r="K124" s="23">
        <v>50350.260350967532</v>
      </c>
      <c r="L124" s="23">
        <v>55779.54465541114</v>
      </c>
      <c r="M124" s="23">
        <v>60408.861609327898</v>
      </c>
      <c r="N124" s="23">
        <v>66055.222542303614</v>
      </c>
      <c r="O124" s="23">
        <v>65340.694558284551</v>
      </c>
      <c r="P124" s="23">
        <v>68217.763772957405</v>
      </c>
      <c r="Q124" s="23">
        <v>74402.287523795778</v>
      </c>
      <c r="R124" s="23">
        <v>77895.444623442541</v>
      </c>
      <c r="S124" s="23">
        <v>75718.357120559507</v>
      </c>
      <c r="T124" s="23">
        <v>80549.727611722235</v>
      </c>
      <c r="U124" s="23">
        <v>86009.959107476039</v>
      </c>
      <c r="V124" s="23">
        <v>90439.142952213326</v>
      </c>
      <c r="W124" s="23">
        <v>95466.529589723476</v>
      </c>
    </row>
    <row r="125" spans="1:23">
      <c r="A125" s="27" t="s">
        <v>36</v>
      </c>
      <c r="B125" s="27" t="s">
        <v>73</v>
      </c>
      <c r="C125" s="23">
        <v>239.3097571815581</v>
      </c>
      <c r="D125" s="23">
        <v>356.25292219471334</v>
      </c>
      <c r="E125" s="23">
        <v>591.01267083178402</v>
      </c>
      <c r="F125" s="23">
        <v>842.03092216916855</v>
      </c>
      <c r="G125" s="23">
        <v>1067.7085560392004</v>
      </c>
      <c r="H125" s="23">
        <v>1240.6741632523526</v>
      </c>
      <c r="I125" s="23">
        <v>1380.0129357624735</v>
      </c>
      <c r="J125" s="23">
        <v>1328.9597008044732</v>
      </c>
      <c r="K125" s="23">
        <v>1491.8396120974835</v>
      </c>
      <c r="L125" s="23">
        <v>1622.9994569895123</v>
      </c>
      <c r="M125" s="23">
        <v>1754.6490294506009</v>
      </c>
      <c r="N125" s="23">
        <v>1852.9277696659135</v>
      </c>
      <c r="O125" s="23">
        <v>1942.5573844974542</v>
      </c>
      <c r="P125" s="23">
        <v>1991.1821380827553</v>
      </c>
      <c r="Q125" s="23">
        <v>2024.1282525168538</v>
      </c>
      <c r="R125" s="23">
        <v>1982.1818971353309</v>
      </c>
      <c r="S125" s="23">
        <v>1712.7582115964194</v>
      </c>
      <c r="T125" s="23">
        <v>1770.9207610523451</v>
      </c>
      <c r="U125" s="23">
        <v>1673.7221048119484</v>
      </c>
      <c r="V125" s="23">
        <v>1568.2864356067098</v>
      </c>
      <c r="W125" s="23">
        <v>1459.6054942655394</v>
      </c>
    </row>
    <row r="126" spans="1:23">
      <c r="A126" s="27" t="s">
        <v>36</v>
      </c>
      <c r="B126" s="27" t="s">
        <v>74</v>
      </c>
      <c r="C126" s="23">
        <v>239.28645496662045</v>
      </c>
      <c r="D126" s="23">
        <v>356.47009838442801</v>
      </c>
      <c r="E126" s="23">
        <v>591.13119593118643</v>
      </c>
      <c r="F126" s="23">
        <v>842.73001420488163</v>
      </c>
      <c r="G126" s="23">
        <v>1068.8512556080386</v>
      </c>
      <c r="H126" s="23">
        <v>1240.0713581921184</v>
      </c>
      <c r="I126" s="23">
        <v>1379.573665433026</v>
      </c>
      <c r="J126" s="23">
        <v>1329.0698577695111</v>
      </c>
      <c r="K126" s="23">
        <v>1491.3309075800646</v>
      </c>
      <c r="L126" s="23">
        <v>1619.2074743434398</v>
      </c>
      <c r="M126" s="23">
        <v>1752.3791554836168</v>
      </c>
      <c r="N126" s="23">
        <v>1851.5562867636127</v>
      </c>
      <c r="O126" s="23">
        <v>1940.1383791087717</v>
      </c>
      <c r="P126" s="23">
        <v>1986.7665676562328</v>
      </c>
      <c r="Q126" s="23">
        <v>2023.6700466868338</v>
      </c>
      <c r="R126" s="23">
        <v>1983.0992993068076</v>
      </c>
      <c r="S126" s="23">
        <v>1710.6966285570845</v>
      </c>
      <c r="T126" s="23">
        <v>1768.9560385900013</v>
      </c>
      <c r="U126" s="23">
        <v>1668.7878339698848</v>
      </c>
      <c r="V126" s="23">
        <v>1565.5247485066766</v>
      </c>
      <c r="W126" s="23">
        <v>1457.924956057499</v>
      </c>
    </row>
    <row r="128" spans="1:23">
      <c r="A128" s="17" t="s">
        <v>96</v>
      </c>
      <c r="B128" s="17" t="s">
        <v>97</v>
      </c>
      <c r="C128" s="17" t="s">
        <v>75</v>
      </c>
      <c r="D128" s="17" t="s">
        <v>98</v>
      </c>
      <c r="E128" s="17" t="s">
        <v>99</v>
      </c>
      <c r="F128" s="17" t="s">
        <v>100</v>
      </c>
      <c r="G128" s="17" t="s">
        <v>101</v>
      </c>
      <c r="H128" s="17" t="s">
        <v>102</v>
      </c>
      <c r="I128" s="17" t="s">
        <v>103</v>
      </c>
      <c r="J128" s="17" t="s">
        <v>104</v>
      </c>
      <c r="K128" s="17" t="s">
        <v>105</v>
      </c>
      <c r="L128" s="17" t="s">
        <v>106</v>
      </c>
      <c r="M128" s="17" t="s">
        <v>107</v>
      </c>
      <c r="N128" s="17" t="s">
        <v>108</v>
      </c>
      <c r="O128" s="17" t="s">
        <v>109</v>
      </c>
      <c r="P128" s="17" t="s">
        <v>110</v>
      </c>
      <c r="Q128" s="17" t="s">
        <v>111</v>
      </c>
      <c r="R128" s="17" t="s">
        <v>112</v>
      </c>
      <c r="S128" s="17" t="s">
        <v>113</v>
      </c>
      <c r="T128" s="17" t="s">
        <v>114</v>
      </c>
      <c r="U128" s="17" t="s">
        <v>115</v>
      </c>
      <c r="V128" s="17" t="s">
        <v>116</v>
      </c>
      <c r="W128" s="17" t="s">
        <v>117</v>
      </c>
    </row>
    <row r="129" spans="1:23">
      <c r="A129" s="27" t="s">
        <v>119</v>
      </c>
      <c r="B129" s="27" t="s">
        <v>22</v>
      </c>
      <c r="C129" s="23">
        <v>6362.6516907979722</v>
      </c>
      <c r="D129" s="23">
        <v>7562.0789472804427</v>
      </c>
      <c r="E129" s="23">
        <v>8713.8638511020908</v>
      </c>
      <c r="F129" s="23">
        <v>9454.8097709288613</v>
      </c>
      <c r="G129" s="23">
        <v>10505.409730187024</v>
      </c>
      <c r="H129" s="23">
        <v>12477.142749857459</v>
      </c>
      <c r="I129" s="23">
        <v>13733.773314311011</v>
      </c>
      <c r="J129" s="23">
        <v>14179.749237064229</v>
      </c>
      <c r="K129" s="23">
        <v>15287.36182593979</v>
      </c>
      <c r="L129" s="23">
        <v>17304.764858133509</v>
      </c>
      <c r="M129" s="23">
        <v>19477.034164673278</v>
      </c>
      <c r="N129" s="23">
        <v>21110.764404315127</v>
      </c>
      <c r="O129" s="23">
        <v>21203.755842883089</v>
      </c>
      <c r="P129" s="23">
        <v>21946.81553525597</v>
      </c>
      <c r="Q129" s="23">
        <v>24486.904135681769</v>
      </c>
      <c r="R129" s="23">
        <v>25277.536240465717</v>
      </c>
      <c r="S129" s="23">
        <v>25051.38046944595</v>
      </c>
      <c r="T129" s="23">
        <v>25665.662559052711</v>
      </c>
      <c r="U129" s="23">
        <v>27750.03191688022</v>
      </c>
      <c r="V129" s="23">
        <v>30243.481589756208</v>
      </c>
      <c r="W129" s="23">
        <v>31514.910370317401</v>
      </c>
    </row>
    <row r="130" spans="1:23">
      <c r="A130" s="27" t="s">
        <v>119</v>
      </c>
      <c r="B130" s="27" t="s">
        <v>73</v>
      </c>
      <c r="C130" s="23">
        <v>83.009341359686402</v>
      </c>
      <c r="D130" s="23">
        <v>128.25055220652001</v>
      </c>
      <c r="E130" s="23">
        <v>198.50956931024899</v>
      </c>
      <c r="F130" s="23">
        <v>261.26048955851098</v>
      </c>
      <c r="G130" s="23">
        <v>327.338635338892</v>
      </c>
      <c r="H130" s="23">
        <v>380.70462297762299</v>
      </c>
      <c r="I130" s="23">
        <v>425.97351206306098</v>
      </c>
      <c r="J130" s="23">
        <v>413.149513713114</v>
      </c>
      <c r="K130" s="23">
        <v>467.24753135051901</v>
      </c>
      <c r="L130" s="23">
        <v>511.09897642386898</v>
      </c>
      <c r="M130" s="23">
        <v>554.34205337752906</v>
      </c>
      <c r="N130" s="23">
        <v>587.98308703917701</v>
      </c>
      <c r="O130" s="23">
        <v>617.11494205915096</v>
      </c>
      <c r="P130" s="23">
        <v>634.63439134566704</v>
      </c>
      <c r="Q130" s="23">
        <v>647.61278021007195</v>
      </c>
      <c r="R130" s="23">
        <v>637.05762904938501</v>
      </c>
      <c r="S130" s="23">
        <v>550.08504746855499</v>
      </c>
      <c r="T130" s="23">
        <v>567.13603170267595</v>
      </c>
      <c r="U130" s="23">
        <v>536.68926353570498</v>
      </c>
      <c r="V130" s="23">
        <v>503.75878653465799</v>
      </c>
      <c r="W130" s="23">
        <v>470.59931677135501</v>
      </c>
    </row>
    <row r="131" spans="1:23">
      <c r="A131" s="27" t="s">
        <v>119</v>
      </c>
      <c r="B131" s="27" t="s">
        <v>74</v>
      </c>
      <c r="C131" s="23">
        <v>83.011835436398499</v>
      </c>
      <c r="D131" s="23">
        <v>128.315458983279</v>
      </c>
      <c r="E131" s="23">
        <v>198.584761318532</v>
      </c>
      <c r="F131" s="23">
        <v>261.59589790305398</v>
      </c>
      <c r="G131" s="23">
        <v>327.66410918638701</v>
      </c>
      <c r="H131" s="23">
        <v>380.25591140050199</v>
      </c>
      <c r="I131" s="23">
        <v>425.85843257165499</v>
      </c>
      <c r="J131" s="23">
        <v>413.561415528559</v>
      </c>
      <c r="K131" s="23">
        <v>467.18049763904799</v>
      </c>
      <c r="L131" s="23">
        <v>509.45750460919902</v>
      </c>
      <c r="M131" s="23">
        <v>553.83836849472596</v>
      </c>
      <c r="N131" s="23">
        <v>587.70677274272396</v>
      </c>
      <c r="O131" s="23">
        <v>615.65415501335804</v>
      </c>
      <c r="P131" s="23">
        <v>633.37394953950798</v>
      </c>
      <c r="Q131" s="23">
        <v>647.07832636360695</v>
      </c>
      <c r="R131" s="23">
        <v>637.14834526466802</v>
      </c>
      <c r="S131" s="23">
        <v>549.63478202122303</v>
      </c>
      <c r="T131" s="23">
        <v>566.38003332250105</v>
      </c>
      <c r="U131" s="23">
        <v>534.98170301880202</v>
      </c>
      <c r="V131" s="23">
        <v>502.89915991268703</v>
      </c>
      <c r="W131" s="23">
        <v>470.06303713256898</v>
      </c>
    </row>
    <row r="133" spans="1:23">
      <c r="A133" s="17" t="s">
        <v>96</v>
      </c>
      <c r="B133" s="17" t="s">
        <v>97</v>
      </c>
      <c r="C133" s="17" t="s">
        <v>75</v>
      </c>
      <c r="D133" s="17" t="s">
        <v>98</v>
      </c>
      <c r="E133" s="17" t="s">
        <v>99</v>
      </c>
      <c r="F133" s="17" t="s">
        <v>100</v>
      </c>
      <c r="G133" s="17" t="s">
        <v>101</v>
      </c>
      <c r="H133" s="17" t="s">
        <v>102</v>
      </c>
      <c r="I133" s="17" t="s">
        <v>103</v>
      </c>
      <c r="J133" s="17" t="s">
        <v>104</v>
      </c>
      <c r="K133" s="17" t="s">
        <v>105</v>
      </c>
      <c r="L133" s="17" t="s">
        <v>106</v>
      </c>
      <c r="M133" s="17" t="s">
        <v>107</v>
      </c>
      <c r="N133" s="17" t="s">
        <v>108</v>
      </c>
      <c r="O133" s="17" t="s">
        <v>109</v>
      </c>
      <c r="P133" s="17" t="s">
        <v>110</v>
      </c>
      <c r="Q133" s="17" t="s">
        <v>111</v>
      </c>
      <c r="R133" s="17" t="s">
        <v>112</v>
      </c>
      <c r="S133" s="17" t="s">
        <v>113</v>
      </c>
      <c r="T133" s="17" t="s">
        <v>114</v>
      </c>
      <c r="U133" s="17" t="s">
        <v>115</v>
      </c>
      <c r="V133" s="17" t="s">
        <v>116</v>
      </c>
      <c r="W133" s="17" t="s">
        <v>117</v>
      </c>
    </row>
    <row r="134" spans="1:23">
      <c r="A134" s="27" t="s">
        <v>120</v>
      </c>
      <c r="B134" s="27" t="s">
        <v>22</v>
      </c>
      <c r="C134" s="23">
        <v>6623.9066069084565</v>
      </c>
      <c r="D134" s="23">
        <v>7705.9025573897125</v>
      </c>
      <c r="E134" s="23">
        <v>8720.6807306976916</v>
      </c>
      <c r="F134" s="23">
        <v>9260.5236311271001</v>
      </c>
      <c r="G134" s="23">
        <v>10549.102957626827</v>
      </c>
      <c r="H134" s="23">
        <v>12100.8811034919</v>
      </c>
      <c r="I134" s="23">
        <v>13324.61755609433</v>
      </c>
      <c r="J134" s="23">
        <v>13124.729091718569</v>
      </c>
      <c r="K134" s="23">
        <v>15052.093810907299</v>
      </c>
      <c r="L134" s="23">
        <v>16436.16635710976</v>
      </c>
      <c r="M134" s="23">
        <v>18042.35846902469</v>
      </c>
      <c r="N134" s="23">
        <v>19238.67759044523</v>
      </c>
      <c r="O134" s="23">
        <v>19407.409951706468</v>
      </c>
      <c r="P134" s="23">
        <v>20755.3194510924</v>
      </c>
      <c r="Q134" s="23">
        <v>22652.822584225269</v>
      </c>
      <c r="R134" s="23">
        <v>23518.534756443267</v>
      </c>
      <c r="S134" s="23">
        <v>22194.88818575169</v>
      </c>
      <c r="T134" s="23">
        <v>24382.445906238499</v>
      </c>
      <c r="U134" s="23">
        <v>25655.217233479489</v>
      </c>
      <c r="V134" s="23">
        <v>27254.916411062371</v>
      </c>
      <c r="W134" s="23">
        <v>27955.315466877779</v>
      </c>
    </row>
    <row r="135" spans="1:23">
      <c r="A135" s="27" t="s">
        <v>120</v>
      </c>
      <c r="B135" s="27" t="s">
        <v>73</v>
      </c>
      <c r="C135" s="23">
        <v>51.383434525905898</v>
      </c>
      <c r="D135" s="23">
        <v>97.462552347016</v>
      </c>
      <c r="E135" s="23">
        <v>172.67169649463</v>
      </c>
      <c r="F135" s="23">
        <v>244.868870409251</v>
      </c>
      <c r="G135" s="23">
        <v>309.60573516611697</v>
      </c>
      <c r="H135" s="23">
        <v>354.90294814146898</v>
      </c>
      <c r="I135" s="23">
        <v>387.376611403043</v>
      </c>
      <c r="J135" s="23">
        <v>371.84722558628499</v>
      </c>
      <c r="K135" s="23">
        <v>416.76993134121398</v>
      </c>
      <c r="L135" s="23">
        <v>457.07661775021802</v>
      </c>
      <c r="M135" s="23">
        <v>495.53266203397197</v>
      </c>
      <c r="N135" s="23">
        <v>527.03062257226497</v>
      </c>
      <c r="O135" s="23">
        <v>551.98130266167902</v>
      </c>
      <c r="P135" s="23">
        <v>565.96128926824895</v>
      </c>
      <c r="Q135" s="23">
        <v>573.87611385508603</v>
      </c>
      <c r="R135" s="23">
        <v>558.89199058923998</v>
      </c>
      <c r="S135" s="23">
        <v>481.71772215488699</v>
      </c>
      <c r="T135" s="23">
        <v>497.46723745732498</v>
      </c>
      <c r="U135" s="23">
        <v>470.83483095131402</v>
      </c>
      <c r="V135" s="23">
        <v>440.10733078295902</v>
      </c>
      <c r="W135" s="23">
        <v>410.43610883920002</v>
      </c>
    </row>
    <row r="136" spans="1:23">
      <c r="A136" s="27" t="s">
        <v>120</v>
      </c>
      <c r="B136" s="27" t="s">
        <v>74</v>
      </c>
      <c r="C136" s="23">
        <v>51.398836996558899</v>
      </c>
      <c r="D136" s="23">
        <v>97.532763384961996</v>
      </c>
      <c r="E136" s="23">
        <v>172.592359080036</v>
      </c>
      <c r="F136" s="23">
        <v>244.92173070759301</v>
      </c>
      <c r="G136" s="23">
        <v>309.855183754265</v>
      </c>
      <c r="H136" s="23">
        <v>354.790362906312</v>
      </c>
      <c r="I136" s="23">
        <v>387.41712055176703</v>
      </c>
      <c r="J136" s="23">
        <v>371.90500245056398</v>
      </c>
      <c r="K136" s="23">
        <v>416.72204536344998</v>
      </c>
      <c r="L136" s="23">
        <v>456.42120909396101</v>
      </c>
      <c r="M136" s="23">
        <v>494.787898311947</v>
      </c>
      <c r="N136" s="23">
        <v>526.46988443243094</v>
      </c>
      <c r="O136" s="23">
        <v>551.17361164253703</v>
      </c>
      <c r="P136" s="23">
        <v>564.73972801395098</v>
      </c>
      <c r="Q136" s="23">
        <v>573.46407655392795</v>
      </c>
      <c r="R136" s="23">
        <v>558.92902890631501</v>
      </c>
      <c r="S136" s="23">
        <v>481.31136092715502</v>
      </c>
      <c r="T136" s="23">
        <v>497.06076568575901</v>
      </c>
      <c r="U136" s="23">
        <v>469.49229226895602</v>
      </c>
      <c r="V136" s="23">
        <v>439.34098578387602</v>
      </c>
      <c r="W136" s="23">
        <v>410.01423448492301</v>
      </c>
    </row>
    <row r="138" spans="1:23">
      <c r="A138" s="17" t="s">
        <v>96</v>
      </c>
      <c r="B138" s="17" t="s">
        <v>97</v>
      </c>
      <c r="C138" s="17" t="s">
        <v>75</v>
      </c>
      <c r="D138" s="17" t="s">
        <v>98</v>
      </c>
      <c r="E138" s="17" t="s">
        <v>99</v>
      </c>
      <c r="F138" s="17" t="s">
        <v>100</v>
      </c>
      <c r="G138" s="17" t="s">
        <v>101</v>
      </c>
      <c r="H138" s="17" t="s">
        <v>102</v>
      </c>
      <c r="I138" s="17" t="s">
        <v>103</v>
      </c>
      <c r="J138" s="17" t="s">
        <v>104</v>
      </c>
      <c r="K138" s="17" t="s">
        <v>105</v>
      </c>
      <c r="L138" s="17" t="s">
        <v>106</v>
      </c>
      <c r="M138" s="17" t="s">
        <v>107</v>
      </c>
      <c r="N138" s="17" t="s">
        <v>108</v>
      </c>
      <c r="O138" s="17" t="s">
        <v>109</v>
      </c>
      <c r="P138" s="17" t="s">
        <v>110</v>
      </c>
      <c r="Q138" s="17" t="s">
        <v>111</v>
      </c>
      <c r="R138" s="17" t="s">
        <v>112</v>
      </c>
      <c r="S138" s="17" t="s">
        <v>113</v>
      </c>
      <c r="T138" s="17" t="s">
        <v>114</v>
      </c>
      <c r="U138" s="17" t="s">
        <v>115</v>
      </c>
      <c r="V138" s="17" t="s">
        <v>116</v>
      </c>
      <c r="W138" s="17" t="s">
        <v>117</v>
      </c>
    </row>
    <row r="139" spans="1:23">
      <c r="A139" s="27" t="s">
        <v>121</v>
      </c>
      <c r="B139" s="27" t="s">
        <v>22</v>
      </c>
      <c r="C139" s="23">
        <v>5136.6723986071938</v>
      </c>
      <c r="D139" s="23">
        <v>5943.1365107820247</v>
      </c>
      <c r="E139" s="23">
        <v>7523.2564327990895</v>
      </c>
      <c r="F139" s="23">
        <v>7818.3974832889535</v>
      </c>
      <c r="G139" s="23">
        <v>8813.5731233611768</v>
      </c>
      <c r="H139" s="23">
        <v>10198.97365347011</v>
      </c>
      <c r="I139" s="23">
        <v>11743.650033452281</v>
      </c>
      <c r="J139" s="23">
        <v>12050.703051014802</v>
      </c>
      <c r="K139" s="23">
        <v>13500.040164516307</v>
      </c>
      <c r="L139" s="23">
        <v>15052.622755161177</v>
      </c>
      <c r="M139" s="23">
        <v>15716.109363579511</v>
      </c>
      <c r="N139" s="23">
        <v>17939.835526036339</v>
      </c>
      <c r="O139" s="23">
        <v>17106.886591947812</v>
      </c>
      <c r="P139" s="23">
        <v>17737.16214232504</v>
      </c>
      <c r="Q139" s="23">
        <v>19121.944315493522</v>
      </c>
      <c r="R139" s="23">
        <v>20397.577085366829</v>
      </c>
      <c r="S139" s="23">
        <v>19650.818128015762</v>
      </c>
      <c r="T139" s="23">
        <v>21092.322546783016</v>
      </c>
      <c r="U139" s="23">
        <v>22665.796213491347</v>
      </c>
      <c r="V139" s="23">
        <v>23007.050718987859</v>
      </c>
      <c r="W139" s="23">
        <v>25542.255663718388</v>
      </c>
    </row>
    <row r="140" spans="1:23">
      <c r="A140" s="27" t="s">
        <v>121</v>
      </c>
      <c r="B140" s="27" t="s">
        <v>73</v>
      </c>
      <c r="C140" s="23">
        <v>50.403902500862799</v>
      </c>
      <c r="D140" s="23">
        <v>59.654858005519898</v>
      </c>
      <c r="E140" s="23">
        <v>125.75780629520401</v>
      </c>
      <c r="F140" s="23">
        <v>220.65524417927</v>
      </c>
      <c r="G140" s="23">
        <v>300.293653770113</v>
      </c>
      <c r="H140" s="23">
        <v>366.28932791778698</v>
      </c>
      <c r="I140" s="23">
        <v>421.87432853380801</v>
      </c>
      <c r="J140" s="23">
        <v>410.23188008407698</v>
      </c>
      <c r="K140" s="23">
        <v>460.52572647530297</v>
      </c>
      <c r="L140" s="23">
        <v>496.57754475013201</v>
      </c>
      <c r="M140" s="23">
        <v>535.24827411614501</v>
      </c>
      <c r="N140" s="23">
        <v>560.05199120604505</v>
      </c>
      <c r="O140" s="23">
        <v>586.60320169962199</v>
      </c>
      <c r="P140" s="23">
        <v>601.00583734027896</v>
      </c>
      <c r="Q140" s="23">
        <v>610.42558111333801</v>
      </c>
      <c r="R140" s="23">
        <v>598.049856555681</v>
      </c>
      <c r="S140" s="23">
        <v>517.05965605111101</v>
      </c>
      <c r="T140" s="23">
        <v>533.45900420103897</v>
      </c>
      <c r="U140" s="23">
        <v>501.41981494664498</v>
      </c>
      <c r="V140" s="23">
        <v>470.078919302727</v>
      </c>
      <c r="W140" s="23">
        <v>435.39690558180303</v>
      </c>
    </row>
    <row r="141" spans="1:23">
      <c r="A141" s="27" t="s">
        <v>121</v>
      </c>
      <c r="B141" s="27" t="s">
        <v>74</v>
      </c>
      <c r="C141" s="23">
        <v>50.360875102954203</v>
      </c>
      <c r="D141" s="23">
        <v>59.669329266379599</v>
      </c>
      <c r="E141" s="23">
        <v>125.849040714403</v>
      </c>
      <c r="F141" s="23">
        <v>220.87134371482199</v>
      </c>
      <c r="G141" s="23">
        <v>300.77452924474602</v>
      </c>
      <c r="H141" s="23">
        <v>366.206453795946</v>
      </c>
      <c r="I141" s="23">
        <v>421.62782488780499</v>
      </c>
      <c r="J141" s="23">
        <v>409.88703073319101</v>
      </c>
      <c r="K141" s="23">
        <v>460.19548873819298</v>
      </c>
      <c r="L141" s="23">
        <v>495.41168078876001</v>
      </c>
      <c r="M141" s="23">
        <v>534.51769968065003</v>
      </c>
      <c r="N141" s="23">
        <v>559.57111507886395</v>
      </c>
      <c r="O141" s="23">
        <v>586.63185930409202</v>
      </c>
      <c r="P141" s="23">
        <v>599.10185499744</v>
      </c>
      <c r="Q141" s="23">
        <v>611.09837001658798</v>
      </c>
      <c r="R141" s="23">
        <v>598.85601433885097</v>
      </c>
      <c r="S141" s="23">
        <v>516.01740438140405</v>
      </c>
      <c r="T141" s="23">
        <v>532.80668766630799</v>
      </c>
      <c r="U141" s="23">
        <v>499.93473288447001</v>
      </c>
      <c r="V141" s="23">
        <v>469.22184075231701</v>
      </c>
      <c r="W141" s="23">
        <v>434.81101902705802</v>
      </c>
    </row>
    <row r="143" spans="1:23">
      <c r="A143" s="17" t="s">
        <v>96</v>
      </c>
      <c r="B143" s="17" t="s">
        <v>97</v>
      </c>
      <c r="C143" s="17" t="s">
        <v>75</v>
      </c>
      <c r="D143" s="17" t="s">
        <v>98</v>
      </c>
      <c r="E143" s="17" t="s">
        <v>99</v>
      </c>
      <c r="F143" s="17" t="s">
        <v>100</v>
      </c>
      <c r="G143" s="17" t="s">
        <v>101</v>
      </c>
      <c r="H143" s="17" t="s">
        <v>102</v>
      </c>
      <c r="I143" s="17" t="s">
        <v>103</v>
      </c>
      <c r="J143" s="17" t="s">
        <v>104</v>
      </c>
      <c r="K143" s="17" t="s">
        <v>105</v>
      </c>
      <c r="L143" s="17" t="s">
        <v>106</v>
      </c>
      <c r="M143" s="17" t="s">
        <v>107</v>
      </c>
      <c r="N143" s="17" t="s">
        <v>108</v>
      </c>
      <c r="O143" s="17" t="s">
        <v>109</v>
      </c>
      <c r="P143" s="17" t="s">
        <v>110</v>
      </c>
      <c r="Q143" s="17" t="s">
        <v>111</v>
      </c>
      <c r="R143" s="17" t="s">
        <v>112</v>
      </c>
      <c r="S143" s="17" t="s">
        <v>113</v>
      </c>
      <c r="T143" s="17" t="s">
        <v>114</v>
      </c>
      <c r="U143" s="17" t="s">
        <v>115</v>
      </c>
      <c r="V143" s="17" t="s">
        <v>116</v>
      </c>
      <c r="W143" s="17" t="s">
        <v>117</v>
      </c>
    </row>
    <row r="144" spans="1:23">
      <c r="A144" s="27" t="s">
        <v>122</v>
      </c>
      <c r="B144" s="27" t="s">
        <v>22</v>
      </c>
      <c r="C144" s="23">
        <v>3203.0641334446059</v>
      </c>
      <c r="D144" s="23">
        <v>3390.9580028679839</v>
      </c>
      <c r="E144" s="23">
        <v>3866.4208460337718</v>
      </c>
      <c r="F144" s="23">
        <v>3973.8482028069579</v>
      </c>
      <c r="G144" s="23">
        <v>4237.5606824188808</v>
      </c>
      <c r="H144" s="23">
        <v>4528.7496784585819</v>
      </c>
      <c r="I144" s="23">
        <v>5100.224833450261</v>
      </c>
      <c r="J144" s="23">
        <v>5177.3637002301648</v>
      </c>
      <c r="K144" s="23">
        <v>5750.5802747147563</v>
      </c>
      <c r="L144" s="23">
        <v>6142.8581677292523</v>
      </c>
      <c r="M144" s="23">
        <v>6309.4828436941807</v>
      </c>
      <c r="N144" s="23">
        <v>6810.9279692152741</v>
      </c>
      <c r="O144" s="23">
        <v>6679.5775658475704</v>
      </c>
      <c r="P144" s="23">
        <v>6801.2307833793711</v>
      </c>
      <c r="Q144" s="23">
        <v>7085.4778997652093</v>
      </c>
      <c r="R144" s="23">
        <v>7611.7052878723352</v>
      </c>
      <c r="S144" s="23">
        <v>7618.814547324765</v>
      </c>
      <c r="T144" s="23">
        <v>8135.1500238743074</v>
      </c>
      <c r="U144" s="23">
        <v>8565.853996472144</v>
      </c>
      <c r="V144" s="23">
        <v>8566.0489321787263</v>
      </c>
      <c r="W144" s="23">
        <v>8998.3263688450188</v>
      </c>
    </row>
    <row r="145" spans="1:23">
      <c r="A145" s="27" t="s">
        <v>122</v>
      </c>
      <c r="B145" s="27" t="s">
        <v>73</v>
      </c>
      <c r="C145" s="23">
        <v>46.9014167708212</v>
      </c>
      <c r="D145" s="23">
        <v>58.714622307346801</v>
      </c>
      <c r="E145" s="23">
        <v>74.941457373096995</v>
      </c>
      <c r="F145" s="23">
        <v>88.493974301114307</v>
      </c>
      <c r="G145" s="23">
        <v>98.492420807637799</v>
      </c>
      <c r="H145" s="23">
        <v>102.97918018465001</v>
      </c>
      <c r="I145" s="23">
        <v>105.58599334898101</v>
      </c>
      <c r="J145" s="23">
        <v>97.036561917532197</v>
      </c>
      <c r="K145" s="23">
        <v>105.92763618089199</v>
      </c>
      <c r="L145" s="23">
        <v>113.838807801014</v>
      </c>
      <c r="M145" s="23">
        <v>121.861345355065</v>
      </c>
      <c r="N145" s="23">
        <v>128.54028776313001</v>
      </c>
      <c r="O145" s="23">
        <v>135.41306323280901</v>
      </c>
      <c r="P145" s="23">
        <v>138.11020256034001</v>
      </c>
      <c r="Q145" s="23">
        <v>140.915654712899</v>
      </c>
      <c r="R145" s="23">
        <v>138.58083546352901</v>
      </c>
      <c r="S145" s="23">
        <v>122.108526922499</v>
      </c>
      <c r="T145" s="23">
        <v>129.80855198440599</v>
      </c>
      <c r="U145" s="23">
        <v>125.354002392292</v>
      </c>
      <c r="V145" s="23">
        <v>117.101883416524</v>
      </c>
      <c r="W145" s="23">
        <v>108.64676994524601</v>
      </c>
    </row>
    <row r="146" spans="1:23">
      <c r="A146" s="27" t="s">
        <v>122</v>
      </c>
      <c r="B146" s="27" t="s">
        <v>74</v>
      </c>
      <c r="C146" s="23">
        <v>46.908926441723203</v>
      </c>
      <c r="D146" s="23">
        <v>58.773517395606397</v>
      </c>
      <c r="E146" s="23">
        <v>74.979512317181801</v>
      </c>
      <c r="F146" s="23">
        <v>88.567244819901703</v>
      </c>
      <c r="G146" s="23">
        <v>98.559777567424803</v>
      </c>
      <c r="H146" s="23">
        <v>103.09360051076</v>
      </c>
      <c r="I146" s="23">
        <v>105.551928172942</v>
      </c>
      <c r="J146" s="23">
        <v>97.065120013090606</v>
      </c>
      <c r="K146" s="23">
        <v>105.890251651386</v>
      </c>
      <c r="L146" s="23">
        <v>113.583734855591</v>
      </c>
      <c r="M146" s="23">
        <v>121.68798099158801</v>
      </c>
      <c r="N146" s="23">
        <v>128.43520381064101</v>
      </c>
      <c r="O146" s="23">
        <v>135.275750258383</v>
      </c>
      <c r="P146" s="23">
        <v>138.15411106649401</v>
      </c>
      <c r="Q146" s="23">
        <v>140.768983610747</v>
      </c>
      <c r="R146" s="23">
        <v>138.53729116974699</v>
      </c>
      <c r="S146" s="23">
        <v>122.004308441749</v>
      </c>
      <c r="T146" s="23">
        <v>129.68775363559701</v>
      </c>
      <c r="U146" s="23">
        <v>125.0490243906</v>
      </c>
      <c r="V146" s="23">
        <v>116.878749796561</v>
      </c>
      <c r="W146" s="23">
        <v>108.53407854383499</v>
      </c>
    </row>
    <row r="148" spans="1:23">
      <c r="A148" s="17" t="s">
        <v>96</v>
      </c>
      <c r="B148" s="17" t="s">
        <v>97</v>
      </c>
      <c r="C148" s="17" t="s">
        <v>75</v>
      </c>
      <c r="D148" s="17" t="s">
        <v>98</v>
      </c>
      <c r="E148" s="17" t="s">
        <v>99</v>
      </c>
      <c r="F148" s="17" t="s">
        <v>100</v>
      </c>
      <c r="G148" s="17" t="s">
        <v>101</v>
      </c>
      <c r="H148" s="17" t="s">
        <v>102</v>
      </c>
      <c r="I148" s="17" t="s">
        <v>103</v>
      </c>
      <c r="J148" s="17" t="s">
        <v>104</v>
      </c>
      <c r="K148" s="17" t="s">
        <v>105</v>
      </c>
      <c r="L148" s="17" t="s">
        <v>106</v>
      </c>
      <c r="M148" s="17" t="s">
        <v>107</v>
      </c>
      <c r="N148" s="17" t="s">
        <v>108</v>
      </c>
      <c r="O148" s="17" t="s">
        <v>109</v>
      </c>
      <c r="P148" s="17" t="s">
        <v>110</v>
      </c>
      <c r="Q148" s="17" t="s">
        <v>111</v>
      </c>
      <c r="R148" s="17" t="s">
        <v>112</v>
      </c>
      <c r="S148" s="17" t="s">
        <v>113</v>
      </c>
      <c r="T148" s="17" t="s">
        <v>114</v>
      </c>
      <c r="U148" s="17" t="s">
        <v>115</v>
      </c>
      <c r="V148" s="17" t="s">
        <v>116</v>
      </c>
      <c r="W148" s="17" t="s">
        <v>117</v>
      </c>
    </row>
    <row r="149" spans="1:23">
      <c r="A149" s="27" t="s">
        <v>123</v>
      </c>
      <c r="B149" s="27" t="s">
        <v>22</v>
      </c>
      <c r="C149" s="23">
        <v>307.98221721157853</v>
      </c>
      <c r="D149" s="23">
        <v>336.11154744178907</v>
      </c>
      <c r="E149" s="23">
        <v>404.49431813528093</v>
      </c>
      <c r="F149" s="23">
        <v>434.55559005687894</v>
      </c>
      <c r="G149" s="23">
        <v>484.65662938277177</v>
      </c>
      <c r="H149" s="23">
        <v>548.84510684168663</v>
      </c>
      <c r="I149" s="23">
        <v>613.74922314409582</v>
      </c>
      <c r="J149" s="23">
        <v>695.01964280919231</v>
      </c>
      <c r="K149" s="23">
        <v>760.18427488938153</v>
      </c>
      <c r="L149" s="23">
        <v>843.13251727743864</v>
      </c>
      <c r="M149" s="23">
        <v>863.87676835624222</v>
      </c>
      <c r="N149" s="23">
        <v>955.01705229163827</v>
      </c>
      <c r="O149" s="23">
        <v>943.06460589961512</v>
      </c>
      <c r="P149" s="23">
        <v>977.2358609046139</v>
      </c>
      <c r="Q149" s="23">
        <v>1055.1385886300081</v>
      </c>
      <c r="R149" s="23">
        <v>1090.0912532943869</v>
      </c>
      <c r="S149" s="23">
        <v>1202.4557900213451</v>
      </c>
      <c r="T149" s="23">
        <v>1274.1465757736985</v>
      </c>
      <c r="U149" s="23">
        <v>1373.0597471528351</v>
      </c>
      <c r="V149" s="23">
        <v>1367.6453002281605</v>
      </c>
      <c r="W149" s="23">
        <v>1455.7217199648821</v>
      </c>
    </row>
    <row r="150" spans="1:23">
      <c r="A150" s="27" t="s">
        <v>123</v>
      </c>
      <c r="B150" s="27" t="s">
        <v>73</v>
      </c>
      <c r="C150" s="23">
        <v>7.6116620242818396</v>
      </c>
      <c r="D150" s="23">
        <v>12.1703373283106</v>
      </c>
      <c r="E150" s="23">
        <v>19.132141358603999</v>
      </c>
      <c r="F150" s="23">
        <v>26.752343721022299</v>
      </c>
      <c r="G150" s="23">
        <v>31.978110956440801</v>
      </c>
      <c r="H150" s="23">
        <v>35.798084030823603</v>
      </c>
      <c r="I150" s="23">
        <v>39.202490413580499</v>
      </c>
      <c r="J150" s="23">
        <v>36.694519503465102</v>
      </c>
      <c r="K150" s="23">
        <v>41.368786749555397</v>
      </c>
      <c r="L150" s="23">
        <v>44.407510264279303</v>
      </c>
      <c r="M150" s="23">
        <v>47.664694567889804</v>
      </c>
      <c r="N150" s="23">
        <v>49.321781085296401</v>
      </c>
      <c r="O150" s="23">
        <v>51.4448748441935</v>
      </c>
      <c r="P150" s="23">
        <v>51.470417568220199</v>
      </c>
      <c r="Q150" s="23">
        <v>51.298122625458802</v>
      </c>
      <c r="R150" s="23">
        <v>49.601585477496201</v>
      </c>
      <c r="S150" s="23">
        <v>41.787258999367303</v>
      </c>
      <c r="T150" s="23">
        <v>43.049935706899298</v>
      </c>
      <c r="U150" s="23">
        <v>39.424192985992399</v>
      </c>
      <c r="V150" s="23">
        <v>37.239515569841799</v>
      </c>
      <c r="W150" s="23">
        <v>34.5263931279353</v>
      </c>
    </row>
    <row r="151" spans="1:23">
      <c r="A151" s="27" t="s">
        <v>123</v>
      </c>
      <c r="B151" s="27" t="s">
        <v>74</v>
      </c>
      <c r="C151" s="23">
        <v>7.6059809889856496</v>
      </c>
      <c r="D151" s="23">
        <v>12.179029354201001</v>
      </c>
      <c r="E151" s="23">
        <v>19.125522501033501</v>
      </c>
      <c r="F151" s="23">
        <v>26.773797059510901</v>
      </c>
      <c r="G151" s="23">
        <v>31.9976558552158</v>
      </c>
      <c r="H151" s="23">
        <v>35.725029578598097</v>
      </c>
      <c r="I151" s="23">
        <v>39.118359248856798</v>
      </c>
      <c r="J151" s="23">
        <v>36.651289044106598</v>
      </c>
      <c r="K151" s="23">
        <v>41.342624187987703</v>
      </c>
      <c r="L151" s="23">
        <v>44.333344995928897</v>
      </c>
      <c r="M151" s="23">
        <v>47.547208004706</v>
      </c>
      <c r="N151" s="23">
        <v>49.3733106989528</v>
      </c>
      <c r="O151" s="23">
        <v>51.403002890401801</v>
      </c>
      <c r="P151" s="23">
        <v>51.396924038839998</v>
      </c>
      <c r="Q151" s="23">
        <v>51.2602901419639</v>
      </c>
      <c r="R151" s="23">
        <v>49.628619627226598</v>
      </c>
      <c r="S151" s="23">
        <v>41.728772785553502</v>
      </c>
      <c r="T151" s="23">
        <v>43.020798279836498</v>
      </c>
      <c r="U151" s="23">
        <v>39.330081407056802</v>
      </c>
      <c r="V151" s="23">
        <v>37.184012261235601</v>
      </c>
      <c r="W151" s="23">
        <v>34.502586869113898</v>
      </c>
    </row>
    <row r="153" spans="1:23" collapsed="1"/>
    <row r="154" spans="1:23">
      <c r="A154" s="7" t="s">
        <v>93</v>
      </c>
    </row>
  </sheetData>
  <sheetProtection algorithmName="SHA-512" hashValue="b3LOYXV0ZpnKR0/LP3fHiZrcliEPyd63f+uvztrd1aP9tIsYtgT/HTJi37apz43c/jCeQ3q5QjdqlACE9UUvAA==" saltValue="Ce8q9Or/spst/jPvdmIVpQ=="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5A0A42"/>
  </sheetPr>
  <dimension ref="A1:W154"/>
  <sheetViews>
    <sheetView zoomScale="85" zoomScaleNormal="85" workbookViewId="0"/>
  </sheetViews>
  <sheetFormatPr defaultColWidth="9.140625" defaultRowHeight="15"/>
  <cols>
    <col min="1" max="1" width="9.28515625" style="7" customWidth="1"/>
    <col min="2" max="2" width="30.5703125" style="7" customWidth="1"/>
    <col min="3" max="23" width="9.28515625" style="7" customWidth="1"/>
    <col min="24" max="16384" width="9.140625" style="7"/>
  </cols>
  <sheetData>
    <row r="1" spans="1:23" s="26" customFormat="1" ht="23.25" customHeight="1">
      <c r="A1" s="25" t="s">
        <v>146</v>
      </c>
      <c r="B1" s="17"/>
      <c r="C1" s="17"/>
      <c r="D1" s="17"/>
      <c r="E1" s="17"/>
      <c r="F1" s="17"/>
      <c r="G1" s="17"/>
      <c r="H1" s="17"/>
      <c r="I1" s="17"/>
      <c r="J1" s="17"/>
      <c r="K1" s="17"/>
      <c r="L1" s="17"/>
      <c r="M1" s="17"/>
      <c r="N1" s="17"/>
      <c r="O1" s="17"/>
      <c r="P1" s="17"/>
      <c r="Q1" s="17"/>
      <c r="R1" s="17"/>
      <c r="S1" s="17"/>
      <c r="T1" s="17"/>
      <c r="U1" s="17"/>
      <c r="V1" s="17"/>
      <c r="W1" s="17"/>
    </row>
    <row r="2" spans="1:23" s="26" customFormat="1">
      <c r="A2" s="16" t="s">
        <v>127</v>
      </c>
    </row>
    <row r="3" spans="1:23">
      <c r="A3" s="26"/>
      <c r="B3" s="16"/>
      <c r="C3" s="26"/>
      <c r="D3" s="26"/>
      <c r="E3" s="26"/>
      <c r="F3" s="26"/>
      <c r="G3" s="26"/>
      <c r="H3" s="26"/>
      <c r="I3" s="26"/>
      <c r="J3" s="26"/>
      <c r="K3" s="26"/>
      <c r="L3" s="26"/>
      <c r="M3" s="26"/>
      <c r="N3" s="26"/>
      <c r="O3" s="26"/>
      <c r="P3" s="26"/>
      <c r="Q3" s="26"/>
      <c r="R3" s="26"/>
      <c r="S3" s="26"/>
      <c r="T3" s="26"/>
      <c r="U3" s="26"/>
      <c r="V3" s="26"/>
      <c r="W3" s="26"/>
    </row>
    <row r="4" spans="1:23">
      <c r="A4" s="16" t="s">
        <v>95</v>
      </c>
      <c r="B4" s="16"/>
      <c r="C4" s="26"/>
      <c r="D4" s="26"/>
      <c r="E4" s="26"/>
      <c r="F4" s="26"/>
      <c r="G4" s="26"/>
      <c r="H4" s="26"/>
      <c r="I4" s="26"/>
      <c r="J4" s="26"/>
      <c r="K4" s="26"/>
      <c r="L4" s="26"/>
      <c r="M4" s="26"/>
      <c r="N4" s="26"/>
      <c r="O4" s="26"/>
      <c r="P4" s="26"/>
      <c r="Q4" s="26"/>
      <c r="R4" s="26"/>
      <c r="S4" s="26"/>
      <c r="T4" s="26"/>
      <c r="U4" s="26"/>
      <c r="V4" s="26"/>
      <c r="W4" s="2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18366</v>
      </c>
      <c r="D6" s="23">
        <v>17891</v>
      </c>
      <c r="E6" s="23">
        <v>16416</v>
      </c>
      <c r="F6" s="23">
        <v>13653.474269300628</v>
      </c>
      <c r="G6" s="23">
        <v>11149.644492993204</v>
      </c>
      <c r="H6" s="23">
        <v>8373.4791921285978</v>
      </c>
      <c r="I6" s="23">
        <v>8223.563381754997</v>
      </c>
      <c r="J6" s="23">
        <v>8223.5633816715981</v>
      </c>
      <c r="K6" s="23">
        <v>7618.6371752131981</v>
      </c>
      <c r="L6" s="23">
        <v>7160.7576431586876</v>
      </c>
      <c r="M6" s="23">
        <v>6167.8089616977995</v>
      </c>
      <c r="N6" s="23">
        <v>5722.1335825524002</v>
      </c>
      <c r="O6" s="23">
        <v>5008.3999881801992</v>
      </c>
      <c r="P6" s="23">
        <v>4440.481568779699</v>
      </c>
      <c r="Q6" s="23">
        <v>3112.64552</v>
      </c>
      <c r="R6" s="23">
        <v>3112.64552</v>
      </c>
      <c r="S6" s="23">
        <v>3112.64552</v>
      </c>
      <c r="T6" s="23">
        <v>3112.64552</v>
      </c>
      <c r="U6" s="23">
        <v>3112.64552</v>
      </c>
      <c r="V6" s="23">
        <v>2329.5230118402701</v>
      </c>
      <c r="W6" s="23">
        <v>1903.5227800000002</v>
      </c>
    </row>
    <row r="7" spans="1:23">
      <c r="A7" s="27" t="s">
        <v>36</v>
      </c>
      <c r="B7" s="27" t="s">
        <v>67</v>
      </c>
      <c r="C7" s="23">
        <v>4820</v>
      </c>
      <c r="D7" s="23">
        <v>4835</v>
      </c>
      <c r="E7" s="23">
        <v>4835</v>
      </c>
      <c r="F7" s="23">
        <v>3309.3020316728002</v>
      </c>
      <c r="G7" s="23">
        <v>3162.7151200000003</v>
      </c>
      <c r="H7" s="23">
        <v>2043.062443359529</v>
      </c>
      <c r="I7" s="23">
        <v>471.66426589889403</v>
      </c>
      <c r="J7" s="23">
        <v>1.02513484E-4</v>
      </c>
      <c r="K7" s="23">
        <v>1.0245601E-4</v>
      </c>
      <c r="L7" s="23">
        <v>1.0247844999999999E-4</v>
      </c>
      <c r="M7" s="23">
        <v>1.0250588E-4</v>
      </c>
      <c r="N7" s="23">
        <v>1.02543475999999E-4</v>
      </c>
      <c r="O7" s="23">
        <v>1.0251234999999999E-4</v>
      </c>
      <c r="P7" s="23">
        <v>0</v>
      </c>
      <c r="Q7" s="23">
        <v>0</v>
      </c>
      <c r="R7" s="23">
        <v>0</v>
      </c>
      <c r="S7" s="23">
        <v>0</v>
      </c>
      <c r="T7" s="23">
        <v>0</v>
      </c>
      <c r="U7" s="23">
        <v>0</v>
      </c>
      <c r="V7" s="23">
        <v>0</v>
      </c>
      <c r="W7" s="23">
        <v>0</v>
      </c>
    </row>
    <row r="8" spans="1:23">
      <c r="A8" s="27" t="s">
        <v>36</v>
      </c>
      <c r="B8" s="27" t="s">
        <v>18</v>
      </c>
      <c r="C8" s="23">
        <v>3055</v>
      </c>
      <c r="D8" s="23">
        <v>3055</v>
      </c>
      <c r="E8" s="23">
        <v>3055</v>
      </c>
      <c r="F8" s="23">
        <v>2875</v>
      </c>
      <c r="G8" s="23">
        <v>2875</v>
      </c>
      <c r="H8" s="23">
        <v>2875</v>
      </c>
      <c r="I8" s="23">
        <v>2875</v>
      </c>
      <c r="J8" s="23">
        <v>3152.9228199999998</v>
      </c>
      <c r="K8" s="23">
        <v>3152.9228199999998</v>
      </c>
      <c r="L8" s="23">
        <v>3152.9228199999998</v>
      </c>
      <c r="M8" s="23">
        <v>3152.9228199999998</v>
      </c>
      <c r="N8" s="23">
        <v>3152.9228199999998</v>
      </c>
      <c r="O8" s="23">
        <v>3152.9228199999998</v>
      </c>
      <c r="P8" s="23">
        <v>3152.9228199999998</v>
      </c>
      <c r="Q8" s="23">
        <v>3152.9228199999998</v>
      </c>
      <c r="R8" s="23">
        <v>2767.9228199999998</v>
      </c>
      <c r="S8" s="23">
        <v>2238.9228199999998</v>
      </c>
      <c r="T8" s="23">
        <v>2238.9228199999998</v>
      </c>
      <c r="U8" s="23">
        <v>2095.9228199999998</v>
      </c>
      <c r="V8" s="23">
        <v>2095.9228199999998</v>
      </c>
      <c r="W8" s="23">
        <v>2095.9230299999999</v>
      </c>
    </row>
    <row r="9" spans="1:23">
      <c r="A9" s="27" t="s">
        <v>36</v>
      </c>
      <c r="B9" s="27" t="s">
        <v>28</v>
      </c>
      <c r="C9" s="23">
        <v>1864</v>
      </c>
      <c r="D9" s="23">
        <v>1864</v>
      </c>
      <c r="E9" s="23">
        <v>1384</v>
      </c>
      <c r="F9" s="23">
        <v>1384</v>
      </c>
      <c r="G9" s="23">
        <v>1384</v>
      </c>
      <c r="H9" s="23">
        <v>1384</v>
      </c>
      <c r="I9" s="23">
        <v>1384</v>
      </c>
      <c r="J9" s="23">
        <v>1384</v>
      </c>
      <c r="K9" s="23">
        <v>1384</v>
      </c>
      <c r="L9" s="23">
        <v>1384</v>
      </c>
      <c r="M9" s="23">
        <v>1384</v>
      </c>
      <c r="N9" s="23">
        <v>1384</v>
      </c>
      <c r="O9" s="23">
        <v>1384</v>
      </c>
      <c r="P9" s="23">
        <v>1384</v>
      </c>
      <c r="Q9" s="23">
        <v>584</v>
      </c>
      <c r="R9" s="23">
        <v>584</v>
      </c>
      <c r="S9" s="23">
        <v>584</v>
      </c>
      <c r="T9" s="23">
        <v>584</v>
      </c>
      <c r="U9" s="23">
        <v>84</v>
      </c>
      <c r="V9" s="23">
        <v>84</v>
      </c>
      <c r="W9" s="23">
        <v>84</v>
      </c>
    </row>
    <row r="10" spans="1:23">
      <c r="A10" s="27" t="s">
        <v>36</v>
      </c>
      <c r="B10" s="27" t="s">
        <v>62</v>
      </c>
      <c r="C10" s="23">
        <v>6741</v>
      </c>
      <c r="D10" s="23">
        <v>6741</v>
      </c>
      <c r="E10" s="23">
        <v>6741</v>
      </c>
      <c r="F10" s="23">
        <v>6741</v>
      </c>
      <c r="G10" s="23">
        <v>6741</v>
      </c>
      <c r="H10" s="23">
        <v>6741</v>
      </c>
      <c r="I10" s="23">
        <v>6741</v>
      </c>
      <c r="J10" s="23">
        <v>6741</v>
      </c>
      <c r="K10" s="23">
        <v>6741</v>
      </c>
      <c r="L10" s="23">
        <v>6358</v>
      </c>
      <c r="M10" s="23">
        <v>6358</v>
      </c>
      <c r="N10" s="23">
        <v>6089</v>
      </c>
      <c r="O10" s="23">
        <v>5627</v>
      </c>
      <c r="P10" s="23">
        <v>5510</v>
      </c>
      <c r="Q10" s="23">
        <v>5380</v>
      </c>
      <c r="R10" s="23">
        <v>5380</v>
      </c>
      <c r="S10" s="23">
        <v>5985.07673706694</v>
      </c>
      <c r="T10" s="23">
        <v>5985.0767370675494</v>
      </c>
      <c r="U10" s="23">
        <v>5545.0767370688</v>
      </c>
      <c r="V10" s="23">
        <v>5425.0767370696794</v>
      </c>
      <c r="W10" s="23">
        <v>5425.0767370716603</v>
      </c>
    </row>
    <row r="11" spans="1:23">
      <c r="A11" s="27" t="s">
        <v>36</v>
      </c>
      <c r="B11" s="27" t="s">
        <v>61</v>
      </c>
      <c r="C11" s="23">
        <v>7364.8999938964844</v>
      </c>
      <c r="D11" s="23">
        <v>7364.8999938964844</v>
      </c>
      <c r="E11" s="23">
        <v>7364.8999938964844</v>
      </c>
      <c r="F11" s="23">
        <v>7364.8999938964844</v>
      </c>
      <c r="G11" s="23">
        <v>7364.8999938964844</v>
      </c>
      <c r="H11" s="23">
        <v>7364.8999938964844</v>
      </c>
      <c r="I11" s="23">
        <v>7364.8999938964844</v>
      </c>
      <c r="J11" s="23">
        <v>7364.8999938964844</v>
      </c>
      <c r="K11" s="23">
        <v>7364.8999938964844</v>
      </c>
      <c r="L11" s="23">
        <v>7364.8999938964844</v>
      </c>
      <c r="M11" s="23">
        <v>7614.8999938964844</v>
      </c>
      <c r="N11" s="23">
        <v>7614.8999938964844</v>
      </c>
      <c r="O11" s="23">
        <v>7614.8999938964844</v>
      </c>
      <c r="P11" s="23">
        <v>7614.8999938964844</v>
      </c>
      <c r="Q11" s="23">
        <v>7614.8999938964844</v>
      </c>
      <c r="R11" s="23">
        <v>7614.8999938964844</v>
      </c>
      <c r="S11" s="23">
        <v>7528.8999938964844</v>
      </c>
      <c r="T11" s="23">
        <v>7528.8999938964844</v>
      </c>
      <c r="U11" s="23">
        <v>7528.8999938964844</v>
      </c>
      <c r="V11" s="23">
        <v>7528.8999938964844</v>
      </c>
      <c r="W11" s="23">
        <v>7528.8999938964844</v>
      </c>
    </row>
    <row r="12" spans="1:23">
      <c r="A12" s="27" t="s">
        <v>36</v>
      </c>
      <c r="B12" s="27" t="s">
        <v>65</v>
      </c>
      <c r="C12" s="23">
        <v>10073.324739999998</v>
      </c>
      <c r="D12" s="23">
        <v>10159.324739999998</v>
      </c>
      <c r="E12" s="23">
        <v>10329.311829999999</v>
      </c>
      <c r="F12" s="23">
        <v>13659.799337999997</v>
      </c>
      <c r="G12" s="23">
        <v>17636.904916749238</v>
      </c>
      <c r="H12" s="23">
        <v>21625.185259999998</v>
      </c>
      <c r="I12" s="23">
        <v>22368.843241118335</v>
      </c>
      <c r="J12" s="23">
        <v>25107.399861706857</v>
      </c>
      <c r="K12" s="23">
        <v>27301.487770579057</v>
      </c>
      <c r="L12" s="23">
        <v>29449.569530580327</v>
      </c>
      <c r="M12" s="23">
        <v>30617.336000581596</v>
      </c>
      <c r="N12" s="23">
        <v>33371.307680582649</v>
      </c>
      <c r="O12" s="23">
        <v>34490.335453084306</v>
      </c>
      <c r="P12" s="23">
        <v>35058.711623085059</v>
      </c>
      <c r="Q12" s="23">
        <v>35767.841523085779</v>
      </c>
      <c r="R12" s="23">
        <v>37034.771813087209</v>
      </c>
      <c r="S12" s="23">
        <v>38851.772659887763</v>
      </c>
      <c r="T12" s="23">
        <v>39112.978377315136</v>
      </c>
      <c r="U12" s="23">
        <v>39884.466703565478</v>
      </c>
      <c r="V12" s="23">
        <v>39575.345653614284</v>
      </c>
      <c r="W12" s="23">
        <v>42448.124170213639</v>
      </c>
    </row>
    <row r="13" spans="1:23">
      <c r="A13" s="27" t="s">
        <v>36</v>
      </c>
      <c r="B13" s="27" t="s">
        <v>64</v>
      </c>
      <c r="C13" s="23">
        <v>6097</v>
      </c>
      <c r="D13" s="23">
        <v>6302</v>
      </c>
      <c r="E13" s="23">
        <v>6302</v>
      </c>
      <c r="F13" s="23">
        <v>6302</v>
      </c>
      <c r="G13" s="23">
        <v>6302</v>
      </c>
      <c r="H13" s="23">
        <v>12047.592699999999</v>
      </c>
      <c r="I13" s="23">
        <v>15057.352192948161</v>
      </c>
      <c r="J13" s="23">
        <v>16064.3462729561</v>
      </c>
      <c r="K13" s="23">
        <v>16064.346272958737</v>
      </c>
      <c r="L13" s="23">
        <v>16266.590072961098</v>
      </c>
      <c r="M13" s="23">
        <v>17261.499172964319</v>
      </c>
      <c r="N13" s="23">
        <v>20142.138502985719</v>
      </c>
      <c r="O13" s="23">
        <v>21486.472612995713</v>
      </c>
      <c r="P13" s="23">
        <v>21486.472613005451</v>
      </c>
      <c r="Q13" s="23">
        <v>23486.472513012552</v>
      </c>
      <c r="R13" s="23">
        <v>23365.472513032029</v>
      </c>
      <c r="S13" s="23">
        <v>25683.272942630327</v>
      </c>
      <c r="T13" s="23">
        <v>26191.634677741939</v>
      </c>
      <c r="U13" s="23">
        <v>26274.079251809042</v>
      </c>
      <c r="V13" s="23">
        <v>29991.449819606521</v>
      </c>
      <c r="W13" s="23">
        <v>32827.122858577815</v>
      </c>
    </row>
    <row r="14" spans="1:23">
      <c r="A14" s="27" t="s">
        <v>36</v>
      </c>
      <c r="B14" s="27" t="s">
        <v>32</v>
      </c>
      <c r="C14" s="23">
        <v>300</v>
      </c>
      <c r="D14" s="23">
        <v>300</v>
      </c>
      <c r="E14" s="23">
        <v>300</v>
      </c>
      <c r="F14" s="23">
        <v>300</v>
      </c>
      <c r="G14" s="23">
        <v>300</v>
      </c>
      <c r="H14" s="23">
        <v>1422.8601126175699</v>
      </c>
      <c r="I14" s="23">
        <v>1682.228429999999</v>
      </c>
      <c r="J14" s="23">
        <v>3063.1397999999899</v>
      </c>
      <c r="K14" s="23">
        <v>3063.1397999999899</v>
      </c>
      <c r="L14" s="23">
        <v>3033.1397999999899</v>
      </c>
      <c r="M14" s="23">
        <v>3033.1397999999899</v>
      </c>
      <c r="N14" s="23">
        <v>3033.1397999999899</v>
      </c>
      <c r="O14" s="23">
        <v>2978.1397999999899</v>
      </c>
      <c r="P14" s="23">
        <v>2953.1397999999899</v>
      </c>
      <c r="Q14" s="23">
        <v>2953.1397999999899</v>
      </c>
      <c r="R14" s="23">
        <v>2974.4718699999898</v>
      </c>
      <c r="S14" s="23">
        <v>3115.737329999989</v>
      </c>
      <c r="T14" s="23">
        <v>3115.737329999989</v>
      </c>
      <c r="U14" s="23">
        <v>3305.7041696246988</v>
      </c>
      <c r="V14" s="23">
        <v>3305.7041696309989</v>
      </c>
      <c r="W14" s="23">
        <v>3749.53452380114</v>
      </c>
    </row>
    <row r="15" spans="1:23">
      <c r="A15" s="27" t="s">
        <v>36</v>
      </c>
      <c r="B15" s="27" t="s">
        <v>69</v>
      </c>
      <c r="C15" s="23">
        <v>810</v>
      </c>
      <c r="D15" s="23">
        <v>810</v>
      </c>
      <c r="E15" s="23">
        <v>810</v>
      </c>
      <c r="F15" s="23">
        <v>1059.82834</v>
      </c>
      <c r="G15" s="23">
        <v>3099.82834</v>
      </c>
      <c r="H15" s="23">
        <v>4033.2885000000001</v>
      </c>
      <c r="I15" s="23">
        <v>5250</v>
      </c>
      <c r="J15" s="23">
        <v>5250</v>
      </c>
      <c r="K15" s="23">
        <v>5250</v>
      </c>
      <c r="L15" s="23">
        <v>5250</v>
      </c>
      <c r="M15" s="23">
        <v>5531.79666</v>
      </c>
      <c r="N15" s="23">
        <v>6925.2510115902696</v>
      </c>
      <c r="O15" s="23">
        <v>6925.2510115922596</v>
      </c>
      <c r="P15" s="23">
        <v>7136.3323570372295</v>
      </c>
      <c r="Q15" s="23">
        <v>7251.6666704478303</v>
      </c>
      <c r="R15" s="23">
        <v>7689.8126704875704</v>
      </c>
      <c r="S15" s="23">
        <v>8454.3335406308597</v>
      </c>
      <c r="T15" s="23">
        <v>8454.3334806374696</v>
      </c>
      <c r="U15" s="23">
        <v>9333.7515615805314</v>
      </c>
      <c r="V15" s="23">
        <v>9333.7515615913217</v>
      </c>
      <c r="W15" s="23">
        <v>10581.31711170798</v>
      </c>
    </row>
    <row r="16" spans="1:23">
      <c r="A16" s="27" t="s">
        <v>36</v>
      </c>
      <c r="B16" s="27" t="s">
        <v>52</v>
      </c>
      <c r="C16" s="23">
        <v>95.565001159906174</v>
      </c>
      <c r="D16" s="23">
        <v>222.30399817228289</v>
      </c>
      <c r="E16" s="23">
        <v>472.72400641441254</v>
      </c>
      <c r="F16" s="23">
        <v>827.38901638984419</v>
      </c>
      <c r="G16" s="23">
        <v>1275.4639947414385</v>
      </c>
      <c r="H16" s="23">
        <v>1796.002980709073</v>
      </c>
      <c r="I16" s="23">
        <v>2438.3960294723474</v>
      </c>
      <c r="J16" s="23">
        <v>3184.4369697570778</v>
      </c>
      <c r="K16" s="23">
        <v>4042.5660362243557</v>
      </c>
      <c r="L16" s="23">
        <v>4718.5470113754145</v>
      </c>
      <c r="M16" s="23">
        <v>5463.8920488357453</v>
      </c>
      <c r="N16" s="23">
        <v>6261.2278814315578</v>
      </c>
      <c r="O16" s="23">
        <v>7107.5971488952464</v>
      </c>
      <c r="P16" s="23">
        <v>7905.5148887634123</v>
      </c>
      <c r="Q16" s="23">
        <v>8730.1271591186469</v>
      </c>
      <c r="R16" s="23">
        <v>9162.6489810943513</v>
      </c>
      <c r="S16" s="23">
        <v>9618.3372249603162</v>
      </c>
      <c r="T16" s="23">
        <v>10079.154048919669</v>
      </c>
      <c r="U16" s="23">
        <v>10567.066068649285</v>
      </c>
      <c r="V16" s="23">
        <v>11065.494928359969</v>
      </c>
      <c r="W16" s="23">
        <v>11575.234004974354</v>
      </c>
    </row>
    <row r="17" spans="1:23">
      <c r="A17" s="29" t="s">
        <v>118</v>
      </c>
      <c r="B17" s="29"/>
      <c r="C17" s="28">
        <v>58381.224733896481</v>
      </c>
      <c r="D17" s="28">
        <v>58212.224733896481</v>
      </c>
      <c r="E17" s="28">
        <v>56427.211823896483</v>
      </c>
      <c r="F17" s="28">
        <v>55289.475632869915</v>
      </c>
      <c r="G17" s="28">
        <v>56616.16452363893</v>
      </c>
      <c r="H17" s="28">
        <v>62454.219589384615</v>
      </c>
      <c r="I17" s="28">
        <v>64486.323075616878</v>
      </c>
      <c r="J17" s="28">
        <v>68038.132432744518</v>
      </c>
      <c r="K17" s="28">
        <v>69627.294135103482</v>
      </c>
      <c r="L17" s="28">
        <v>71136.740163075054</v>
      </c>
      <c r="M17" s="28">
        <v>72556.467051646076</v>
      </c>
      <c r="N17" s="28">
        <v>77476.402682560729</v>
      </c>
      <c r="O17" s="28">
        <v>78764.03097066906</v>
      </c>
      <c r="P17" s="28">
        <v>78647.488618766685</v>
      </c>
      <c r="Q17" s="28">
        <v>79098.78236999482</v>
      </c>
      <c r="R17" s="28">
        <v>79859.712660015721</v>
      </c>
      <c r="S17" s="28">
        <v>83984.590673481522</v>
      </c>
      <c r="T17" s="28">
        <v>84754.15812602111</v>
      </c>
      <c r="U17" s="28">
        <v>84525.091026339811</v>
      </c>
      <c r="V17" s="28">
        <v>87030.218036027247</v>
      </c>
      <c r="W17" s="28">
        <v>92312.669569759601</v>
      </c>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s="26" customFormat="1">
      <c r="A20" s="27" t="s">
        <v>119</v>
      </c>
      <c r="B20" s="27" t="s">
        <v>60</v>
      </c>
      <c r="C20" s="23">
        <v>10240</v>
      </c>
      <c r="D20" s="23">
        <v>9765</v>
      </c>
      <c r="E20" s="23">
        <v>8290</v>
      </c>
      <c r="F20" s="23">
        <v>7891.6705700000002</v>
      </c>
      <c r="G20" s="23">
        <v>5731.1444390371971</v>
      </c>
      <c r="H20" s="23">
        <v>4392.4619293915985</v>
      </c>
      <c r="I20" s="23">
        <v>4392.461929017998</v>
      </c>
      <c r="J20" s="23">
        <v>4392.4619289365983</v>
      </c>
      <c r="K20" s="23">
        <v>4392.4619294851982</v>
      </c>
      <c r="L20" s="23">
        <v>3985.5493589319981</v>
      </c>
      <c r="M20" s="23">
        <v>3055.4780289717992</v>
      </c>
      <c r="N20" s="23">
        <v>2609.8027098283992</v>
      </c>
      <c r="O20" s="23">
        <v>2609.8027081801993</v>
      </c>
      <c r="P20" s="23">
        <v>2041.8842887796991</v>
      </c>
      <c r="Q20" s="23">
        <v>1159.5228400000001</v>
      </c>
      <c r="R20" s="23">
        <v>1159.5228400000001</v>
      </c>
      <c r="S20" s="23">
        <v>1159.5228400000001</v>
      </c>
      <c r="T20" s="23">
        <v>1159.5228400000001</v>
      </c>
      <c r="U20" s="23">
        <v>1159.5228400000001</v>
      </c>
      <c r="V20" s="23">
        <v>1159.5228400000001</v>
      </c>
      <c r="W20" s="23">
        <v>1159.5228400000001</v>
      </c>
    </row>
    <row r="21" spans="1:23" s="26" customFormat="1">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s="26" customFormat="1">
      <c r="A22" s="27" t="s">
        <v>119</v>
      </c>
      <c r="B22" s="27" t="s">
        <v>18</v>
      </c>
      <c r="C22" s="23">
        <v>625</v>
      </c>
      <c r="D22" s="23">
        <v>625</v>
      </c>
      <c r="E22" s="23">
        <v>625</v>
      </c>
      <c r="F22" s="23">
        <v>625</v>
      </c>
      <c r="G22" s="23">
        <v>625</v>
      </c>
      <c r="H22" s="23">
        <v>625</v>
      </c>
      <c r="I22" s="23">
        <v>625</v>
      </c>
      <c r="J22" s="23">
        <v>625</v>
      </c>
      <c r="K22" s="23">
        <v>625</v>
      </c>
      <c r="L22" s="23">
        <v>625</v>
      </c>
      <c r="M22" s="23">
        <v>625</v>
      </c>
      <c r="N22" s="23">
        <v>625</v>
      </c>
      <c r="O22" s="23">
        <v>625</v>
      </c>
      <c r="P22" s="23">
        <v>625</v>
      </c>
      <c r="Q22" s="23">
        <v>625</v>
      </c>
      <c r="R22" s="23">
        <v>625</v>
      </c>
      <c r="S22" s="23">
        <v>625</v>
      </c>
      <c r="T22" s="23">
        <v>625</v>
      </c>
      <c r="U22" s="23">
        <v>625</v>
      </c>
      <c r="V22" s="23">
        <v>625</v>
      </c>
      <c r="W22" s="23">
        <v>625</v>
      </c>
    </row>
    <row r="23" spans="1:23" s="26" customFormat="1">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s="26" customFormat="1">
      <c r="A24" s="27" t="s">
        <v>119</v>
      </c>
      <c r="B24" s="27" t="s">
        <v>62</v>
      </c>
      <c r="C24" s="23">
        <v>1438</v>
      </c>
      <c r="D24" s="23">
        <v>1438</v>
      </c>
      <c r="E24" s="23">
        <v>1438</v>
      </c>
      <c r="F24" s="23">
        <v>1438</v>
      </c>
      <c r="G24" s="23">
        <v>1438</v>
      </c>
      <c r="H24" s="23">
        <v>1438</v>
      </c>
      <c r="I24" s="23">
        <v>1438</v>
      </c>
      <c r="J24" s="23">
        <v>1438</v>
      </c>
      <c r="K24" s="23">
        <v>1438</v>
      </c>
      <c r="L24" s="23">
        <v>1438</v>
      </c>
      <c r="M24" s="23">
        <v>1438</v>
      </c>
      <c r="N24" s="23">
        <v>1438</v>
      </c>
      <c r="O24" s="23">
        <v>1438</v>
      </c>
      <c r="P24" s="23">
        <v>1438</v>
      </c>
      <c r="Q24" s="23">
        <v>1388</v>
      </c>
      <c r="R24" s="23">
        <v>1388</v>
      </c>
      <c r="S24" s="23">
        <v>1993.0763999999999</v>
      </c>
      <c r="T24" s="23">
        <v>1993.0763999999999</v>
      </c>
      <c r="U24" s="23">
        <v>1993.0763999999999</v>
      </c>
      <c r="V24" s="23">
        <v>1993.0763999999999</v>
      </c>
      <c r="W24" s="23">
        <v>1993.0763999999999</v>
      </c>
    </row>
    <row r="25" spans="1:23" s="26" customFormat="1">
      <c r="A25" s="27" t="s">
        <v>119</v>
      </c>
      <c r="B25" s="27" t="s">
        <v>61</v>
      </c>
      <c r="C25" s="23">
        <v>2585</v>
      </c>
      <c r="D25" s="23">
        <v>2585</v>
      </c>
      <c r="E25" s="23">
        <v>2585</v>
      </c>
      <c r="F25" s="23">
        <v>2585</v>
      </c>
      <c r="G25" s="23">
        <v>2585</v>
      </c>
      <c r="H25" s="23">
        <v>2585</v>
      </c>
      <c r="I25" s="23">
        <v>2585</v>
      </c>
      <c r="J25" s="23">
        <v>2585</v>
      </c>
      <c r="K25" s="23">
        <v>2585</v>
      </c>
      <c r="L25" s="23">
        <v>2585</v>
      </c>
      <c r="M25" s="23">
        <v>2585</v>
      </c>
      <c r="N25" s="23">
        <v>2585</v>
      </c>
      <c r="O25" s="23">
        <v>2585</v>
      </c>
      <c r="P25" s="23">
        <v>2585</v>
      </c>
      <c r="Q25" s="23">
        <v>2585</v>
      </c>
      <c r="R25" s="23">
        <v>2585</v>
      </c>
      <c r="S25" s="23">
        <v>2585</v>
      </c>
      <c r="T25" s="23">
        <v>2585</v>
      </c>
      <c r="U25" s="23">
        <v>2585</v>
      </c>
      <c r="V25" s="23">
        <v>2585</v>
      </c>
      <c r="W25" s="23">
        <v>2585</v>
      </c>
    </row>
    <row r="26" spans="1:23" s="26" customFormat="1">
      <c r="A26" s="27" t="s">
        <v>119</v>
      </c>
      <c r="B26" s="27" t="s">
        <v>65</v>
      </c>
      <c r="C26" s="23">
        <v>2137</v>
      </c>
      <c r="D26" s="23">
        <v>2137</v>
      </c>
      <c r="E26" s="23">
        <v>2137</v>
      </c>
      <c r="F26" s="23">
        <v>2536.9999699999998</v>
      </c>
      <c r="G26" s="23">
        <v>5571.482</v>
      </c>
      <c r="H26" s="23">
        <v>6180.4143999999997</v>
      </c>
      <c r="I26" s="23">
        <v>6180.4143999999997</v>
      </c>
      <c r="J26" s="23">
        <v>6920.7383</v>
      </c>
      <c r="K26" s="23">
        <v>6920.7383</v>
      </c>
      <c r="L26" s="23">
        <v>8900.0735000000004</v>
      </c>
      <c r="M26" s="23">
        <v>9119.145199999999</v>
      </c>
      <c r="N26" s="23">
        <v>10094.49599999999</v>
      </c>
      <c r="O26" s="23">
        <v>10094.49599999999</v>
      </c>
      <c r="P26" s="23">
        <v>10094.49599999999</v>
      </c>
      <c r="Q26" s="23">
        <v>10094.49599999999</v>
      </c>
      <c r="R26" s="23">
        <v>10047.49599999999</v>
      </c>
      <c r="S26" s="23">
        <v>9777.4959999999901</v>
      </c>
      <c r="T26" s="23">
        <v>9575.4959999999901</v>
      </c>
      <c r="U26" s="23">
        <v>9732.9989999999998</v>
      </c>
      <c r="V26" s="23">
        <v>9566.5861999999997</v>
      </c>
      <c r="W26" s="23">
        <v>11909.000579645301</v>
      </c>
    </row>
    <row r="27" spans="1:23" s="26" customFormat="1">
      <c r="A27" s="27" t="s">
        <v>119</v>
      </c>
      <c r="B27" s="27" t="s">
        <v>64</v>
      </c>
      <c r="C27" s="23">
        <v>2282</v>
      </c>
      <c r="D27" s="23">
        <v>2432</v>
      </c>
      <c r="E27" s="23">
        <v>2432</v>
      </c>
      <c r="F27" s="23">
        <v>2432</v>
      </c>
      <c r="G27" s="23">
        <v>2432</v>
      </c>
      <c r="H27" s="23">
        <v>6251.3315000000002</v>
      </c>
      <c r="I27" s="23">
        <v>6944.0195000000003</v>
      </c>
      <c r="J27" s="23">
        <v>7251.3314</v>
      </c>
      <c r="K27" s="23">
        <v>7251.3314</v>
      </c>
      <c r="L27" s="23">
        <v>7251.3314</v>
      </c>
      <c r="M27" s="23">
        <v>7251.3314</v>
      </c>
      <c r="N27" s="23">
        <v>8921.9124999999985</v>
      </c>
      <c r="O27" s="23">
        <v>9754.1867000000002</v>
      </c>
      <c r="P27" s="23">
        <v>9754.1867000000002</v>
      </c>
      <c r="Q27" s="23">
        <v>10754.1867</v>
      </c>
      <c r="R27" s="23">
        <v>10754.1867</v>
      </c>
      <c r="S27" s="23">
        <v>12820.909752630321</v>
      </c>
      <c r="T27" s="23">
        <v>13279.214452646942</v>
      </c>
      <c r="U27" s="23">
        <v>13361.658752672451</v>
      </c>
      <c r="V27" s="23">
        <v>14597.0962</v>
      </c>
      <c r="W27" s="23">
        <v>15062.2389</v>
      </c>
    </row>
    <row r="28" spans="1:23" s="26" customFormat="1">
      <c r="A28" s="27" t="s">
        <v>119</v>
      </c>
      <c r="B28" s="27" t="s">
        <v>32</v>
      </c>
      <c r="C28" s="23">
        <v>0</v>
      </c>
      <c r="D28" s="23">
        <v>0</v>
      </c>
      <c r="E28" s="23">
        <v>0</v>
      </c>
      <c r="F28" s="23">
        <v>0</v>
      </c>
      <c r="G28" s="23">
        <v>0</v>
      </c>
      <c r="H28" s="23">
        <v>1.5261758000000001E-4</v>
      </c>
      <c r="I28" s="23">
        <v>217.18062999999901</v>
      </c>
      <c r="J28" s="23">
        <v>297.90769999999998</v>
      </c>
      <c r="K28" s="23">
        <v>297.90769999999998</v>
      </c>
      <c r="L28" s="23">
        <v>297.90769999999998</v>
      </c>
      <c r="M28" s="23">
        <v>297.90769999999998</v>
      </c>
      <c r="N28" s="23">
        <v>297.90769999999998</v>
      </c>
      <c r="O28" s="23">
        <v>297.90769999999998</v>
      </c>
      <c r="P28" s="23">
        <v>297.90769999999998</v>
      </c>
      <c r="Q28" s="23">
        <v>297.90769999999998</v>
      </c>
      <c r="R28" s="23">
        <v>297.90769999999998</v>
      </c>
      <c r="S28" s="23">
        <v>297.90769999999998</v>
      </c>
      <c r="T28" s="23">
        <v>297.90769999999998</v>
      </c>
      <c r="U28" s="23">
        <v>297.90769999999998</v>
      </c>
      <c r="V28" s="23">
        <v>297.90769999999998</v>
      </c>
      <c r="W28" s="23">
        <v>297.90769999999998</v>
      </c>
    </row>
    <row r="29" spans="1:23" s="26" customFormat="1">
      <c r="A29" s="27" t="s">
        <v>119</v>
      </c>
      <c r="B29" s="27" t="s">
        <v>69</v>
      </c>
      <c r="C29" s="23">
        <v>240</v>
      </c>
      <c r="D29" s="23">
        <v>240</v>
      </c>
      <c r="E29" s="23">
        <v>240</v>
      </c>
      <c r="F29" s="23">
        <v>240</v>
      </c>
      <c r="G29" s="23">
        <v>2280</v>
      </c>
      <c r="H29" s="23">
        <v>2280</v>
      </c>
      <c r="I29" s="23">
        <v>2280</v>
      </c>
      <c r="J29" s="23">
        <v>2280</v>
      </c>
      <c r="K29" s="23">
        <v>2280</v>
      </c>
      <c r="L29" s="23">
        <v>2280</v>
      </c>
      <c r="M29" s="23">
        <v>2280</v>
      </c>
      <c r="N29" s="23">
        <v>3140.1007415902695</v>
      </c>
      <c r="O29" s="23">
        <v>3140.10074159226</v>
      </c>
      <c r="P29" s="23">
        <v>3140.1007415937097</v>
      </c>
      <c r="Q29" s="23">
        <v>3140.1007415992299</v>
      </c>
      <c r="R29" s="23">
        <v>3578.2467416066202</v>
      </c>
      <c r="S29" s="23">
        <v>3952.6925416199797</v>
      </c>
      <c r="T29" s="23">
        <v>3952.69254162384</v>
      </c>
      <c r="U29" s="23">
        <v>4200.8477539121504</v>
      </c>
      <c r="V29" s="23">
        <v>4200.8477539193009</v>
      </c>
      <c r="W29" s="23">
        <v>4729.3773539593603</v>
      </c>
    </row>
    <row r="30" spans="1:23" s="26" customFormat="1">
      <c r="A30" s="27" t="s">
        <v>119</v>
      </c>
      <c r="B30" s="27" t="s">
        <v>52</v>
      </c>
      <c r="C30" s="23">
        <v>33.809000492095876</v>
      </c>
      <c r="D30" s="23">
        <v>82.708997726440401</v>
      </c>
      <c r="E30" s="23">
        <v>156.7610015869133</v>
      </c>
      <c r="F30" s="23">
        <v>263.89000701904251</v>
      </c>
      <c r="G30" s="23">
        <v>405.04799652099609</v>
      </c>
      <c r="H30" s="23">
        <v>567.05899810790902</v>
      </c>
      <c r="I30" s="23">
        <v>769.63403320312409</v>
      </c>
      <c r="J30" s="23">
        <v>1010.102981567382</v>
      </c>
      <c r="K30" s="23">
        <v>1287.846038818356</v>
      </c>
      <c r="L30" s="23">
        <v>1513.001998901364</v>
      </c>
      <c r="M30" s="23">
        <v>1757.9950256347629</v>
      </c>
      <c r="N30" s="23">
        <v>2022.752929687492</v>
      </c>
      <c r="O30" s="23">
        <v>2303.8510437011641</v>
      </c>
      <c r="P30" s="23">
        <v>2570.3709106445258</v>
      </c>
      <c r="Q30" s="23">
        <v>2845.8051147460928</v>
      </c>
      <c r="R30" s="23">
        <v>2993.400024414062</v>
      </c>
      <c r="S30" s="23">
        <v>3149.60205078125</v>
      </c>
      <c r="T30" s="23">
        <v>3306.082000732416</v>
      </c>
      <c r="U30" s="23">
        <v>3472.6760864257813</v>
      </c>
      <c r="V30" s="23">
        <v>3642.4990844726508</v>
      </c>
      <c r="W30" s="23">
        <v>3815.6539916992128</v>
      </c>
    </row>
    <row r="31" spans="1:23" s="26" customFormat="1">
      <c r="A31" s="29" t="s">
        <v>118</v>
      </c>
      <c r="B31" s="29"/>
      <c r="C31" s="28">
        <v>19307</v>
      </c>
      <c r="D31" s="28">
        <v>18982</v>
      </c>
      <c r="E31" s="28">
        <v>17507</v>
      </c>
      <c r="F31" s="28">
        <v>17508.670539999999</v>
      </c>
      <c r="G31" s="28">
        <v>18382.626439037198</v>
      </c>
      <c r="H31" s="28">
        <v>21472.207829391598</v>
      </c>
      <c r="I31" s="28">
        <v>22164.895829017998</v>
      </c>
      <c r="J31" s="28">
        <v>23212.531628936598</v>
      </c>
      <c r="K31" s="28">
        <v>23212.531629485198</v>
      </c>
      <c r="L31" s="28">
        <v>24784.954258931997</v>
      </c>
      <c r="M31" s="28">
        <v>24073.954628971798</v>
      </c>
      <c r="N31" s="28">
        <v>26274.211209828387</v>
      </c>
      <c r="O31" s="28">
        <v>27106.48540818019</v>
      </c>
      <c r="P31" s="28">
        <v>26538.56698877969</v>
      </c>
      <c r="Q31" s="28">
        <v>26606.205539999988</v>
      </c>
      <c r="R31" s="28">
        <v>26559.205539999988</v>
      </c>
      <c r="S31" s="28">
        <v>28961.004992630311</v>
      </c>
      <c r="T31" s="28">
        <v>29217.30969264693</v>
      </c>
      <c r="U31" s="28">
        <v>29457.25699267245</v>
      </c>
      <c r="V31" s="28">
        <v>30526.281640000001</v>
      </c>
      <c r="W31" s="28">
        <v>33333.838719645297</v>
      </c>
    </row>
    <row r="32" spans="1:23" s="26" customFormat="1"/>
    <row r="33" spans="1:23" s="26" customFormat="1">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s="26" customFormat="1">
      <c r="A34" s="27" t="s">
        <v>120</v>
      </c>
      <c r="B34" s="27" t="s">
        <v>60</v>
      </c>
      <c r="C34" s="23">
        <v>8126</v>
      </c>
      <c r="D34" s="23">
        <v>8126</v>
      </c>
      <c r="E34" s="23">
        <v>8126</v>
      </c>
      <c r="F34" s="23">
        <v>5761.8036993006281</v>
      </c>
      <c r="G34" s="23">
        <v>5418.5000539560078</v>
      </c>
      <c r="H34" s="23">
        <v>3981.0172627369998</v>
      </c>
      <c r="I34" s="23">
        <v>3831.1014527369998</v>
      </c>
      <c r="J34" s="23">
        <v>3831.1014527349998</v>
      </c>
      <c r="K34" s="23">
        <v>3226.1752457280004</v>
      </c>
      <c r="L34" s="23">
        <v>3175.20828422669</v>
      </c>
      <c r="M34" s="23">
        <v>3112.3309327260004</v>
      </c>
      <c r="N34" s="23">
        <v>3112.3308727240005</v>
      </c>
      <c r="O34" s="23">
        <v>2398.59728</v>
      </c>
      <c r="P34" s="23">
        <v>2398.59728</v>
      </c>
      <c r="Q34" s="23">
        <v>1953.1226800000002</v>
      </c>
      <c r="R34" s="23">
        <v>1953.1226800000002</v>
      </c>
      <c r="S34" s="23">
        <v>1953.1226800000002</v>
      </c>
      <c r="T34" s="23">
        <v>1953.1226800000002</v>
      </c>
      <c r="U34" s="23">
        <v>1953.1226800000002</v>
      </c>
      <c r="V34" s="23">
        <v>1170.00017184027</v>
      </c>
      <c r="W34" s="23">
        <v>743.99994000000004</v>
      </c>
    </row>
    <row r="35" spans="1:23" s="26" customFormat="1">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s="26" customFormat="1">
      <c r="A36" s="27" t="s">
        <v>120</v>
      </c>
      <c r="B36" s="27" t="s">
        <v>18</v>
      </c>
      <c r="C36" s="23">
        <v>1513</v>
      </c>
      <c r="D36" s="23">
        <v>1513</v>
      </c>
      <c r="E36" s="23">
        <v>1513</v>
      </c>
      <c r="F36" s="23">
        <v>1513</v>
      </c>
      <c r="G36" s="23">
        <v>1513</v>
      </c>
      <c r="H36" s="23">
        <v>1513</v>
      </c>
      <c r="I36" s="23">
        <v>1513</v>
      </c>
      <c r="J36" s="23">
        <v>1513</v>
      </c>
      <c r="K36" s="23">
        <v>1513</v>
      </c>
      <c r="L36" s="23">
        <v>1513</v>
      </c>
      <c r="M36" s="23">
        <v>1513</v>
      </c>
      <c r="N36" s="23">
        <v>1513</v>
      </c>
      <c r="O36" s="23">
        <v>1513</v>
      </c>
      <c r="P36" s="23">
        <v>1513</v>
      </c>
      <c r="Q36" s="23">
        <v>1513</v>
      </c>
      <c r="R36" s="23">
        <v>1128</v>
      </c>
      <c r="S36" s="23">
        <v>1128</v>
      </c>
      <c r="T36" s="23">
        <v>1128</v>
      </c>
      <c r="U36" s="23">
        <v>985</v>
      </c>
      <c r="V36" s="23">
        <v>985</v>
      </c>
      <c r="W36" s="23">
        <v>985</v>
      </c>
    </row>
    <row r="37" spans="1:23" s="26" customFormat="1">
      <c r="A37" s="27" t="s">
        <v>120</v>
      </c>
      <c r="B37" s="27" t="s">
        <v>28</v>
      </c>
      <c r="C37" s="23">
        <v>84</v>
      </c>
      <c r="D37" s="23">
        <v>84</v>
      </c>
      <c r="E37" s="23">
        <v>84</v>
      </c>
      <c r="F37" s="23">
        <v>84</v>
      </c>
      <c r="G37" s="23">
        <v>84</v>
      </c>
      <c r="H37" s="23">
        <v>84</v>
      </c>
      <c r="I37" s="23">
        <v>84</v>
      </c>
      <c r="J37" s="23">
        <v>84</v>
      </c>
      <c r="K37" s="23">
        <v>84</v>
      </c>
      <c r="L37" s="23">
        <v>84</v>
      </c>
      <c r="M37" s="23">
        <v>84</v>
      </c>
      <c r="N37" s="23">
        <v>84</v>
      </c>
      <c r="O37" s="23">
        <v>84</v>
      </c>
      <c r="P37" s="23">
        <v>84</v>
      </c>
      <c r="Q37" s="23">
        <v>84</v>
      </c>
      <c r="R37" s="23">
        <v>84</v>
      </c>
      <c r="S37" s="23">
        <v>84</v>
      </c>
      <c r="T37" s="23">
        <v>84</v>
      </c>
      <c r="U37" s="23">
        <v>84</v>
      </c>
      <c r="V37" s="23">
        <v>84</v>
      </c>
      <c r="W37" s="23">
        <v>84</v>
      </c>
    </row>
    <row r="38" spans="1:23" s="26" customFormat="1">
      <c r="A38" s="27" t="s">
        <v>120</v>
      </c>
      <c r="B38" s="27" t="s">
        <v>62</v>
      </c>
      <c r="C38" s="23">
        <v>1910</v>
      </c>
      <c r="D38" s="23">
        <v>1910</v>
      </c>
      <c r="E38" s="23">
        <v>1910</v>
      </c>
      <c r="F38" s="23">
        <v>1910</v>
      </c>
      <c r="G38" s="23">
        <v>1910</v>
      </c>
      <c r="H38" s="23">
        <v>1910</v>
      </c>
      <c r="I38" s="23">
        <v>1910</v>
      </c>
      <c r="J38" s="23">
        <v>1910</v>
      </c>
      <c r="K38" s="23">
        <v>1910</v>
      </c>
      <c r="L38" s="23">
        <v>1910</v>
      </c>
      <c r="M38" s="23">
        <v>1910</v>
      </c>
      <c r="N38" s="23">
        <v>1910</v>
      </c>
      <c r="O38" s="23">
        <v>1618</v>
      </c>
      <c r="P38" s="23">
        <v>1501</v>
      </c>
      <c r="Q38" s="23">
        <v>1501</v>
      </c>
      <c r="R38" s="23">
        <v>1501</v>
      </c>
      <c r="S38" s="23">
        <v>1501.0003370669399</v>
      </c>
      <c r="T38" s="23">
        <v>1501.0003370675499</v>
      </c>
      <c r="U38" s="23">
        <v>1501.0003370688</v>
      </c>
      <c r="V38" s="23">
        <v>1501.00033706968</v>
      </c>
      <c r="W38" s="23">
        <v>1501.0003370716599</v>
      </c>
    </row>
    <row r="39" spans="1:23" s="26" customFormat="1">
      <c r="A39" s="27" t="s">
        <v>120</v>
      </c>
      <c r="B39" s="27" t="s">
        <v>61</v>
      </c>
      <c r="C39" s="23">
        <v>152</v>
      </c>
      <c r="D39" s="23">
        <v>152</v>
      </c>
      <c r="E39" s="23">
        <v>152</v>
      </c>
      <c r="F39" s="23">
        <v>152</v>
      </c>
      <c r="G39" s="23">
        <v>152</v>
      </c>
      <c r="H39" s="23">
        <v>152</v>
      </c>
      <c r="I39" s="23">
        <v>152</v>
      </c>
      <c r="J39" s="23">
        <v>152</v>
      </c>
      <c r="K39" s="23">
        <v>152</v>
      </c>
      <c r="L39" s="23">
        <v>152</v>
      </c>
      <c r="M39" s="23">
        <v>152</v>
      </c>
      <c r="N39" s="23">
        <v>152</v>
      </c>
      <c r="O39" s="23">
        <v>152</v>
      </c>
      <c r="P39" s="23">
        <v>152</v>
      </c>
      <c r="Q39" s="23">
        <v>152</v>
      </c>
      <c r="R39" s="23">
        <v>152</v>
      </c>
      <c r="S39" s="23">
        <v>66</v>
      </c>
      <c r="T39" s="23">
        <v>66</v>
      </c>
      <c r="U39" s="23">
        <v>66</v>
      </c>
      <c r="V39" s="23">
        <v>66</v>
      </c>
      <c r="W39" s="23">
        <v>66</v>
      </c>
    </row>
    <row r="40" spans="1:23" s="26" customFormat="1">
      <c r="A40" s="27" t="s">
        <v>120</v>
      </c>
      <c r="B40" s="27" t="s">
        <v>65</v>
      </c>
      <c r="C40" s="23">
        <v>1377</v>
      </c>
      <c r="D40" s="23">
        <v>1377</v>
      </c>
      <c r="E40" s="23">
        <v>1377</v>
      </c>
      <c r="F40" s="23">
        <v>3775.4404400000003</v>
      </c>
      <c r="G40" s="23">
        <v>4577.0002867492394</v>
      </c>
      <c r="H40" s="23">
        <v>6070.1680399999996</v>
      </c>
      <c r="I40" s="23">
        <v>6209.67004</v>
      </c>
      <c r="J40" s="23">
        <v>7002.6615305761807</v>
      </c>
      <c r="K40" s="23">
        <v>7612.2803305790603</v>
      </c>
      <c r="L40" s="23">
        <v>7612.28033058033</v>
      </c>
      <c r="M40" s="23">
        <v>8186.4076805816003</v>
      </c>
      <c r="N40" s="23">
        <v>9617.4553805826599</v>
      </c>
      <c r="O40" s="23">
        <v>10251.127380584319</v>
      </c>
      <c r="P40" s="23">
        <v>10478.539680585071</v>
      </c>
      <c r="Q40" s="23">
        <v>11409.669580585791</v>
      </c>
      <c r="R40" s="23">
        <v>12506.92148058722</v>
      </c>
      <c r="S40" s="23">
        <v>13504.99613063102</v>
      </c>
      <c r="T40" s="23">
        <v>13504.996130633059</v>
      </c>
      <c r="U40" s="23">
        <v>13504.996130637381</v>
      </c>
      <c r="V40" s="23">
        <v>13504.99613064141</v>
      </c>
      <c r="W40" s="23">
        <v>13504.996260883459</v>
      </c>
    </row>
    <row r="41" spans="1:23" s="26" customFormat="1">
      <c r="A41" s="27" t="s">
        <v>120</v>
      </c>
      <c r="B41" s="27" t="s">
        <v>64</v>
      </c>
      <c r="C41" s="23">
        <v>2374</v>
      </c>
      <c r="D41" s="23">
        <v>2429</v>
      </c>
      <c r="E41" s="23">
        <v>2429</v>
      </c>
      <c r="F41" s="23">
        <v>2429</v>
      </c>
      <c r="G41" s="23">
        <v>2429</v>
      </c>
      <c r="H41" s="23">
        <v>3142.8402700000001</v>
      </c>
      <c r="I41" s="23">
        <v>3142.8402700000001</v>
      </c>
      <c r="J41" s="23">
        <v>3842.5224500000004</v>
      </c>
      <c r="K41" s="23">
        <v>3842.5224500000004</v>
      </c>
      <c r="L41" s="23">
        <v>4044.7662500000001</v>
      </c>
      <c r="M41" s="23">
        <v>5039.6753499999995</v>
      </c>
      <c r="N41" s="23">
        <v>5893.4976500000002</v>
      </c>
      <c r="O41" s="23">
        <v>6111.2859499999995</v>
      </c>
      <c r="P41" s="23">
        <v>6111.2859499999995</v>
      </c>
      <c r="Q41" s="23">
        <v>7111.2858500000002</v>
      </c>
      <c r="R41" s="23">
        <v>6990.2858500000002</v>
      </c>
      <c r="S41" s="23">
        <v>6940.2858500000002</v>
      </c>
      <c r="T41" s="23">
        <v>6940.2858500000002</v>
      </c>
      <c r="U41" s="23">
        <v>6940.2858500000002</v>
      </c>
      <c r="V41" s="23">
        <v>9395.6453499999989</v>
      </c>
      <c r="W41" s="23">
        <v>10458.00006368534</v>
      </c>
    </row>
    <row r="42" spans="1:23" s="26" customFormat="1">
      <c r="A42" s="27" t="s">
        <v>120</v>
      </c>
      <c r="B42" s="27" t="s">
        <v>32</v>
      </c>
      <c r="C42" s="23">
        <v>20</v>
      </c>
      <c r="D42" s="23">
        <v>20</v>
      </c>
      <c r="E42" s="23">
        <v>20</v>
      </c>
      <c r="F42" s="23">
        <v>20</v>
      </c>
      <c r="G42" s="23">
        <v>20</v>
      </c>
      <c r="H42" s="23">
        <v>1026.19585999999</v>
      </c>
      <c r="I42" s="23">
        <v>1068.3837000000001</v>
      </c>
      <c r="J42" s="23">
        <v>2368.5679999999902</v>
      </c>
      <c r="K42" s="23">
        <v>2368.5679999999902</v>
      </c>
      <c r="L42" s="23">
        <v>2368.5679999999902</v>
      </c>
      <c r="M42" s="23">
        <v>2368.5679999999902</v>
      </c>
      <c r="N42" s="23">
        <v>2368.5679999999902</v>
      </c>
      <c r="O42" s="23">
        <v>2368.5679999999902</v>
      </c>
      <c r="P42" s="23">
        <v>2368.5679999999902</v>
      </c>
      <c r="Q42" s="23">
        <v>2368.5679999999902</v>
      </c>
      <c r="R42" s="23">
        <v>2368.5679999999902</v>
      </c>
      <c r="S42" s="23">
        <v>2368.5679999999902</v>
      </c>
      <c r="T42" s="23">
        <v>2368.5679999999902</v>
      </c>
      <c r="U42" s="23">
        <v>2368.5679999999902</v>
      </c>
      <c r="V42" s="23">
        <v>2368.5679999999902</v>
      </c>
      <c r="W42" s="23">
        <v>2368.5679999999902</v>
      </c>
    </row>
    <row r="43" spans="1:23" s="26" customFormat="1">
      <c r="A43" s="27" t="s">
        <v>120</v>
      </c>
      <c r="B43" s="27" t="s">
        <v>69</v>
      </c>
      <c r="C43" s="23">
        <v>570</v>
      </c>
      <c r="D43" s="23">
        <v>570</v>
      </c>
      <c r="E43" s="23">
        <v>570</v>
      </c>
      <c r="F43" s="23">
        <v>570</v>
      </c>
      <c r="G43" s="23">
        <v>570</v>
      </c>
      <c r="H43" s="23">
        <v>570</v>
      </c>
      <c r="I43" s="23">
        <v>570</v>
      </c>
      <c r="J43" s="23">
        <v>570</v>
      </c>
      <c r="K43" s="23">
        <v>570</v>
      </c>
      <c r="L43" s="23">
        <v>570</v>
      </c>
      <c r="M43" s="23">
        <v>851.79665999999997</v>
      </c>
      <c r="N43" s="23">
        <v>1385.1502700000001</v>
      </c>
      <c r="O43" s="23">
        <v>1385.1502700000001</v>
      </c>
      <c r="P43" s="23">
        <v>1385.1502700000001</v>
      </c>
      <c r="Q43" s="23">
        <v>1385.1502700000001</v>
      </c>
      <c r="R43" s="23">
        <v>1385.1502700000001</v>
      </c>
      <c r="S43" s="23">
        <v>1444.32556</v>
      </c>
      <c r="T43" s="23">
        <v>1444.3254999999999</v>
      </c>
      <c r="U43" s="23">
        <v>2000.4773</v>
      </c>
      <c r="V43" s="23">
        <v>2000.4773</v>
      </c>
      <c r="W43" s="23">
        <v>2677.3289</v>
      </c>
    </row>
    <row r="44" spans="1:23" s="26" customFormat="1">
      <c r="A44" s="27" t="s">
        <v>120</v>
      </c>
      <c r="B44" s="27" t="s">
        <v>52</v>
      </c>
      <c r="C44" s="23">
        <v>18.792000293731611</v>
      </c>
      <c r="D44" s="23">
        <v>56.930000305175746</v>
      </c>
      <c r="E44" s="23">
        <v>116.31200408935541</v>
      </c>
      <c r="F44" s="23">
        <v>203.74100685119538</v>
      </c>
      <c r="G44" s="23">
        <v>316.67499160766528</v>
      </c>
      <c r="H44" s="23">
        <v>441.51198577880842</v>
      </c>
      <c r="I44" s="23">
        <v>598.09701538085881</v>
      </c>
      <c r="J44" s="23">
        <v>788.33800506591706</v>
      </c>
      <c r="K44" s="23">
        <v>1007.1959838867181</v>
      </c>
      <c r="L44" s="23">
        <v>1181.6699371337841</v>
      </c>
      <c r="M44" s="23">
        <v>1375.488037109372</v>
      </c>
      <c r="N44" s="23">
        <v>1581.046997070305</v>
      </c>
      <c r="O44" s="23">
        <v>1799.5640411376919</v>
      </c>
      <c r="P44" s="23">
        <v>2003.201034545895</v>
      </c>
      <c r="Q44" s="23">
        <v>2215.9790039062468</v>
      </c>
      <c r="R44" s="23">
        <v>2320.6339721679628</v>
      </c>
      <c r="S44" s="23">
        <v>2431.5501098632758</v>
      </c>
      <c r="T44" s="23">
        <v>2543.8589782714839</v>
      </c>
      <c r="U44" s="23">
        <v>2662.8169250488231</v>
      </c>
      <c r="V44" s="23">
        <v>2785.4378967285102</v>
      </c>
      <c r="W44" s="23">
        <v>2910.140014648432</v>
      </c>
    </row>
    <row r="45" spans="1:23" s="26" customFormat="1">
      <c r="A45" s="29" t="s">
        <v>118</v>
      </c>
      <c r="B45" s="29"/>
      <c r="C45" s="28">
        <v>15536</v>
      </c>
      <c r="D45" s="28">
        <v>15591</v>
      </c>
      <c r="E45" s="28">
        <v>15591</v>
      </c>
      <c r="F45" s="28">
        <v>15625.244139300628</v>
      </c>
      <c r="G45" s="28">
        <v>16083.500340705246</v>
      </c>
      <c r="H45" s="28">
        <v>16853.025572736999</v>
      </c>
      <c r="I45" s="28">
        <v>16842.611762737</v>
      </c>
      <c r="J45" s="28">
        <v>18335.285433311183</v>
      </c>
      <c r="K45" s="28">
        <v>18339.978026307061</v>
      </c>
      <c r="L45" s="28">
        <v>18491.254864807019</v>
      </c>
      <c r="M45" s="28">
        <v>19997.413963307597</v>
      </c>
      <c r="N45" s="28">
        <v>22282.283903306659</v>
      </c>
      <c r="O45" s="28">
        <v>22128.010610584319</v>
      </c>
      <c r="P45" s="28">
        <v>22238.422910585068</v>
      </c>
      <c r="Q45" s="28">
        <v>23724.07811058579</v>
      </c>
      <c r="R45" s="28">
        <v>24315.330010587219</v>
      </c>
      <c r="S45" s="28">
        <v>25177.404997697959</v>
      </c>
      <c r="T45" s="28">
        <v>25177.404997700607</v>
      </c>
      <c r="U45" s="28">
        <v>25034.40499770618</v>
      </c>
      <c r="V45" s="28">
        <v>26706.641989551357</v>
      </c>
      <c r="W45" s="28">
        <v>27342.996601640461</v>
      </c>
    </row>
    <row r="46" spans="1:23" s="26" customFormat="1"/>
    <row r="47" spans="1:23" s="26" customFormat="1">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s="26" customFormat="1">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s="26" customFormat="1">
      <c r="A49" s="27" t="s">
        <v>121</v>
      </c>
      <c r="B49" s="27" t="s">
        <v>67</v>
      </c>
      <c r="C49" s="23">
        <v>4820</v>
      </c>
      <c r="D49" s="23">
        <v>4835</v>
      </c>
      <c r="E49" s="23">
        <v>4835</v>
      </c>
      <c r="F49" s="23">
        <v>3309.3020316728002</v>
      </c>
      <c r="G49" s="23">
        <v>3162.7151200000003</v>
      </c>
      <c r="H49" s="23">
        <v>2043.062443359529</v>
      </c>
      <c r="I49" s="23">
        <v>471.66426589889403</v>
      </c>
      <c r="J49" s="23">
        <v>1.02513484E-4</v>
      </c>
      <c r="K49" s="23">
        <v>1.0245601E-4</v>
      </c>
      <c r="L49" s="23">
        <v>1.0247844999999999E-4</v>
      </c>
      <c r="M49" s="23">
        <v>1.0250588E-4</v>
      </c>
      <c r="N49" s="23">
        <v>1.02543475999999E-4</v>
      </c>
      <c r="O49" s="23">
        <v>1.0251234999999999E-4</v>
      </c>
      <c r="P49" s="23">
        <v>0</v>
      </c>
      <c r="Q49" s="23">
        <v>0</v>
      </c>
      <c r="R49" s="23">
        <v>0</v>
      </c>
      <c r="S49" s="23">
        <v>0</v>
      </c>
      <c r="T49" s="23">
        <v>0</v>
      </c>
      <c r="U49" s="23">
        <v>0</v>
      </c>
      <c r="V49" s="23">
        <v>0</v>
      </c>
      <c r="W49" s="23">
        <v>0</v>
      </c>
    </row>
    <row r="50" spans="1:23" s="26" customFormat="1">
      <c r="A50" s="27" t="s">
        <v>121</v>
      </c>
      <c r="B50" s="27" t="s">
        <v>18</v>
      </c>
      <c r="C50" s="23">
        <v>0</v>
      </c>
      <c r="D50" s="23">
        <v>0</v>
      </c>
      <c r="E50" s="23">
        <v>0</v>
      </c>
      <c r="F50" s="23">
        <v>0</v>
      </c>
      <c r="G50" s="23">
        <v>0</v>
      </c>
      <c r="H50" s="23">
        <v>0</v>
      </c>
      <c r="I50" s="23">
        <v>0</v>
      </c>
      <c r="J50" s="23">
        <v>277.92282</v>
      </c>
      <c r="K50" s="23">
        <v>277.92282</v>
      </c>
      <c r="L50" s="23">
        <v>277.92282</v>
      </c>
      <c r="M50" s="23">
        <v>277.92282</v>
      </c>
      <c r="N50" s="23">
        <v>277.92282</v>
      </c>
      <c r="O50" s="23">
        <v>277.92282</v>
      </c>
      <c r="P50" s="23">
        <v>277.92282</v>
      </c>
      <c r="Q50" s="23">
        <v>277.92282</v>
      </c>
      <c r="R50" s="23">
        <v>277.92282</v>
      </c>
      <c r="S50" s="23">
        <v>277.92282</v>
      </c>
      <c r="T50" s="23">
        <v>277.92282</v>
      </c>
      <c r="U50" s="23">
        <v>277.92282</v>
      </c>
      <c r="V50" s="23">
        <v>277.92282</v>
      </c>
      <c r="W50" s="23">
        <v>277.92302999999998</v>
      </c>
    </row>
    <row r="51" spans="1:23" s="26" customFormat="1">
      <c r="A51" s="27" t="s">
        <v>121</v>
      </c>
      <c r="B51" s="27" t="s">
        <v>28</v>
      </c>
      <c r="C51" s="23">
        <v>500</v>
      </c>
      <c r="D51" s="23">
        <v>500</v>
      </c>
      <c r="E51" s="23">
        <v>500</v>
      </c>
      <c r="F51" s="23">
        <v>500</v>
      </c>
      <c r="G51" s="23">
        <v>500</v>
      </c>
      <c r="H51" s="23">
        <v>500</v>
      </c>
      <c r="I51" s="23">
        <v>500</v>
      </c>
      <c r="J51" s="23">
        <v>500</v>
      </c>
      <c r="K51" s="23">
        <v>500</v>
      </c>
      <c r="L51" s="23">
        <v>500</v>
      </c>
      <c r="M51" s="23">
        <v>500</v>
      </c>
      <c r="N51" s="23">
        <v>500</v>
      </c>
      <c r="O51" s="23">
        <v>500</v>
      </c>
      <c r="P51" s="23">
        <v>500</v>
      </c>
      <c r="Q51" s="23">
        <v>500</v>
      </c>
      <c r="R51" s="23">
        <v>500</v>
      </c>
      <c r="S51" s="23">
        <v>500</v>
      </c>
      <c r="T51" s="23">
        <v>500</v>
      </c>
      <c r="U51" s="23">
        <v>0</v>
      </c>
      <c r="V51" s="23">
        <v>0</v>
      </c>
      <c r="W51" s="23">
        <v>0</v>
      </c>
    </row>
    <row r="52" spans="1:23" s="26" customFormat="1">
      <c r="A52" s="27" t="s">
        <v>121</v>
      </c>
      <c r="B52" s="27" t="s">
        <v>62</v>
      </c>
      <c r="C52" s="23">
        <v>1900</v>
      </c>
      <c r="D52" s="23">
        <v>1900</v>
      </c>
      <c r="E52" s="23">
        <v>1900</v>
      </c>
      <c r="F52" s="23">
        <v>1900</v>
      </c>
      <c r="G52" s="23">
        <v>1900</v>
      </c>
      <c r="H52" s="23">
        <v>1900</v>
      </c>
      <c r="I52" s="23">
        <v>1900</v>
      </c>
      <c r="J52" s="23">
        <v>1900</v>
      </c>
      <c r="K52" s="23">
        <v>1900</v>
      </c>
      <c r="L52" s="23">
        <v>1900</v>
      </c>
      <c r="M52" s="23">
        <v>1900</v>
      </c>
      <c r="N52" s="23">
        <v>1900</v>
      </c>
      <c r="O52" s="23">
        <v>1730</v>
      </c>
      <c r="P52" s="23">
        <v>1730</v>
      </c>
      <c r="Q52" s="23">
        <v>1730</v>
      </c>
      <c r="R52" s="23">
        <v>1730</v>
      </c>
      <c r="S52" s="23">
        <v>1730</v>
      </c>
      <c r="T52" s="23">
        <v>1730</v>
      </c>
      <c r="U52" s="23">
        <v>1290</v>
      </c>
      <c r="V52" s="23">
        <v>1290</v>
      </c>
      <c r="W52" s="23">
        <v>1290</v>
      </c>
    </row>
    <row r="53" spans="1:23" s="26" customFormat="1">
      <c r="A53" s="27" t="s">
        <v>121</v>
      </c>
      <c r="B53" s="27" t="s">
        <v>61</v>
      </c>
      <c r="C53" s="23">
        <v>2219</v>
      </c>
      <c r="D53" s="23">
        <v>2219</v>
      </c>
      <c r="E53" s="23">
        <v>2219</v>
      </c>
      <c r="F53" s="23">
        <v>2219</v>
      </c>
      <c r="G53" s="23">
        <v>2219</v>
      </c>
      <c r="H53" s="23">
        <v>2219</v>
      </c>
      <c r="I53" s="23">
        <v>2219</v>
      </c>
      <c r="J53" s="23">
        <v>2219</v>
      </c>
      <c r="K53" s="23">
        <v>2219</v>
      </c>
      <c r="L53" s="23">
        <v>2219</v>
      </c>
      <c r="M53" s="23">
        <v>2219</v>
      </c>
      <c r="N53" s="23">
        <v>2219</v>
      </c>
      <c r="O53" s="23">
        <v>2219</v>
      </c>
      <c r="P53" s="23">
        <v>2219</v>
      </c>
      <c r="Q53" s="23">
        <v>2219</v>
      </c>
      <c r="R53" s="23">
        <v>2219</v>
      </c>
      <c r="S53" s="23">
        <v>2219</v>
      </c>
      <c r="T53" s="23">
        <v>2219</v>
      </c>
      <c r="U53" s="23">
        <v>2219</v>
      </c>
      <c r="V53" s="23">
        <v>2219</v>
      </c>
      <c r="W53" s="23">
        <v>2219</v>
      </c>
    </row>
    <row r="54" spans="1:23" s="26" customFormat="1">
      <c r="A54" s="27" t="s">
        <v>121</v>
      </c>
      <c r="B54" s="27" t="s">
        <v>65</v>
      </c>
      <c r="C54" s="23">
        <v>3818</v>
      </c>
      <c r="D54" s="23">
        <v>3818</v>
      </c>
      <c r="E54" s="23">
        <v>3818</v>
      </c>
      <c r="F54" s="23">
        <v>4268</v>
      </c>
      <c r="G54" s="23">
        <v>4268</v>
      </c>
      <c r="H54" s="23">
        <v>5017.9999399999997</v>
      </c>
      <c r="I54" s="23">
        <v>5518.0002911183401</v>
      </c>
      <c r="J54" s="23">
        <v>6268.0001911306799</v>
      </c>
      <c r="K54" s="23">
        <v>7419.7718999999997</v>
      </c>
      <c r="L54" s="23">
        <v>7437.3738999999996</v>
      </c>
      <c r="M54" s="23">
        <v>7670.2855</v>
      </c>
      <c r="N54" s="23">
        <v>7764.3543999999993</v>
      </c>
      <c r="O54" s="23">
        <v>8359.1388999999999</v>
      </c>
      <c r="P54" s="23">
        <v>8359.1388999999999</v>
      </c>
      <c r="Q54" s="23">
        <v>8359.1388999999999</v>
      </c>
      <c r="R54" s="23">
        <v>8359.1388999999999</v>
      </c>
      <c r="S54" s="23">
        <v>8798.6932067567504</v>
      </c>
      <c r="T54" s="23">
        <v>9192.2641068252888</v>
      </c>
      <c r="U54" s="23">
        <v>9340.2452204280999</v>
      </c>
      <c r="V54" s="23">
        <v>9211.7615204728791</v>
      </c>
      <c r="W54" s="23">
        <v>9742.1255271848895</v>
      </c>
    </row>
    <row r="55" spans="1:23" s="26" customFormat="1">
      <c r="A55" s="27" t="s">
        <v>121</v>
      </c>
      <c r="B55" s="27" t="s">
        <v>64</v>
      </c>
      <c r="C55" s="23">
        <v>1088</v>
      </c>
      <c r="D55" s="23">
        <v>1088</v>
      </c>
      <c r="E55" s="23">
        <v>1088</v>
      </c>
      <c r="F55" s="23">
        <v>1088</v>
      </c>
      <c r="G55" s="23">
        <v>1088</v>
      </c>
      <c r="H55" s="23">
        <v>2267.9998999999998</v>
      </c>
      <c r="I55" s="23">
        <v>4268.0000229481602</v>
      </c>
      <c r="J55" s="23">
        <v>4268.0000229561001</v>
      </c>
      <c r="K55" s="23">
        <v>4268.0000229587395</v>
      </c>
      <c r="L55" s="23">
        <v>4268.0000229610996</v>
      </c>
      <c r="M55" s="23">
        <v>4268.0000229643201</v>
      </c>
      <c r="N55" s="23">
        <v>4268.0000229857196</v>
      </c>
      <c r="O55" s="23">
        <v>4268.0000229957095</v>
      </c>
      <c r="P55" s="23">
        <v>4268.0000230054502</v>
      </c>
      <c r="Q55" s="23">
        <v>4268.0000230125497</v>
      </c>
      <c r="R55" s="23">
        <v>4268.0000230320302</v>
      </c>
      <c r="S55" s="23">
        <v>4569.0774000000001</v>
      </c>
      <c r="T55" s="23">
        <v>4619.1343299999999</v>
      </c>
      <c r="U55" s="23">
        <v>4619.1343299999999</v>
      </c>
      <c r="V55" s="23">
        <v>4619.1343299999999</v>
      </c>
      <c r="W55" s="23">
        <v>5768</v>
      </c>
    </row>
    <row r="56" spans="1:23" s="26" customFormat="1">
      <c r="A56" s="27" t="s">
        <v>121</v>
      </c>
      <c r="B56" s="27" t="s">
        <v>32</v>
      </c>
      <c r="C56" s="23">
        <v>75</v>
      </c>
      <c r="D56" s="23">
        <v>75</v>
      </c>
      <c r="E56" s="23">
        <v>75</v>
      </c>
      <c r="F56" s="23">
        <v>75</v>
      </c>
      <c r="G56" s="23">
        <v>75</v>
      </c>
      <c r="H56" s="23">
        <v>75</v>
      </c>
      <c r="I56" s="23">
        <v>75</v>
      </c>
      <c r="J56" s="23">
        <v>75</v>
      </c>
      <c r="K56" s="23">
        <v>75</v>
      </c>
      <c r="L56" s="23">
        <v>75</v>
      </c>
      <c r="M56" s="23">
        <v>75</v>
      </c>
      <c r="N56" s="23">
        <v>75</v>
      </c>
      <c r="O56" s="23">
        <v>20</v>
      </c>
      <c r="P56" s="23">
        <v>20</v>
      </c>
      <c r="Q56" s="23">
        <v>20</v>
      </c>
      <c r="R56" s="23">
        <v>20</v>
      </c>
      <c r="S56" s="23">
        <v>20</v>
      </c>
      <c r="T56" s="23">
        <v>20</v>
      </c>
      <c r="U56" s="23">
        <v>20.000109624709999</v>
      </c>
      <c r="V56" s="23">
        <v>20.000109631010002</v>
      </c>
      <c r="W56" s="23">
        <v>20.00012380115</v>
      </c>
    </row>
    <row r="57" spans="1:23" s="26" customFormat="1">
      <c r="A57" s="27" t="s">
        <v>121</v>
      </c>
      <c r="B57" s="27" t="s">
        <v>69</v>
      </c>
      <c r="C57" s="23">
        <v>0</v>
      </c>
      <c r="D57" s="23">
        <v>0</v>
      </c>
      <c r="E57" s="23">
        <v>0</v>
      </c>
      <c r="F57" s="23">
        <v>249.82834</v>
      </c>
      <c r="G57" s="23">
        <v>249.82834</v>
      </c>
      <c r="H57" s="23">
        <v>1183.2885000000001</v>
      </c>
      <c r="I57" s="23">
        <v>2400</v>
      </c>
      <c r="J57" s="23">
        <v>2400</v>
      </c>
      <c r="K57" s="23">
        <v>2400</v>
      </c>
      <c r="L57" s="23">
        <v>2400</v>
      </c>
      <c r="M57" s="23">
        <v>2400</v>
      </c>
      <c r="N57" s="23">
        <v>2400</v>
      </c>
      <c r="O57" s="23">
        <v>2400</v>
      </c>
      <c r="P57" s="23">
        <v>2400</v>
      </c>
      <c r="Q57" s="23">
        <v>2400</v>
      </c>
      <c r="R57" s="23">
        <v>2400</v>
      </c>
      <c r="S57" s="23">
        <v>2400</v>
      </c>
      <c r="T57" s="23">
        <v>2400</v>
      </c>
      <c r="U57" s="23">
        <v>2400</v>
      </c>
      <c r="V57" s="23">
        <v>2400</v>
      </c>
      <c r="W57" s="23">
        <v>2400</v>
      </c>
    </row>
    <row r="58" spans="1:23" s="26" customFormat="1">
      <c r="A58" s="27" t="s">
        <v>121</v>
      </c>
      <c r="B58" s="27" t="s">
        <v>52</v>
      </c>
      <c r="C58" s="23">
        <v>21.324999809265112</v>
      </c>
      <c r="D58" s="23">
        <v>39.332999229431003</v>
      </c>
      <c r="E58" s="23">
        <v>124.65300178527829</v>
      </c>
      <c r="F58" s="23">
        <v>240.5120048522939</v>
      </c>
      <c r="G58" s="23">
        <v>387.46300506591774</v>
      </c>
      <c r="H58" s="23">
        <v>568.47399139404206</v>
      </c>
      <c r="I58" s="23">
        <v>786.96098327636605</v>
      </c>
      <c r="J58" s="23">
        <v>1024.835983276367</v>
      </c>
      <c r="K58" s="23">
        <v>1297.2010192871039</v>
      </c>
      <c r="L58" s="23">
        <v>1508.376068115231</v>
      </c>
      <c r="M58" s="23">
        <v>1741.757995605466</v>
      </c>
      <c r="N58" s="23">
        <v>1990.8499450683539</v>
      </c>
      <c r="O58" s="23">
        <v>2255.0250549316352</v>
      </c>
      <c r="P58" s="23">
        <v>2511.4719543456981</v>
      </c>
      <c r="Q58" s="23">
        <v>2773.6560668945313</v>
      </c>
      <c r="R58" s="23">
        <v>2913.0490112304678</v>
      </c>
      <c r="S58" s="23">
        <v>3058.5720520019481</v>
      </c>
      <c r="T58" s="23">
        <v>3207.325073242187</v>
      </c>
      <c r="U58" s="23">
        <v>3364.1940307617178</v>
      </c>
      <c r="V58" s="23">
        <v>3523.5459594726508</v>
      </c>
      <c r="W58" s="23">
        <v>3687.8629760742178</v>
      </c>
    </row>
    <row r="59" spans="1:23" s="26" customFormat="1">
      <c r="A59" s="29" t="s">
        <v>118</v>
      </c>
      <c r="B59" s="29"/>
      <c r="C59" s="28">
        <v>14345</v>
      </c>
      <c r="D59" s="28">
        <v>14360</v>
      </c>
      <c r="E59" s="28">
        <v>14360</v>
      </c>
      <c r="F59" s="28">
        <v>13284.3020316728</v>
      </c>
      <c r="G59" s="28">
        <v>13137.715120000001</v>
      </c>
      <c r="H59" s="28">
        <v>13948.06228335953</v>
      </c>
      <c r="I59" s="28">
        <v>14876.664579965392</v>
      </c>
      <c r="J59" s="28">
        <v>15432.923136600264</v>
      </c>
      <c r="K59" s="28">
        <v>16584.69484541475</v>
      </c>
      <c r="L59" s="28">
        <v>16602.296845439549</v>
      </c>
      <c r="M59" s="28">
        <v>16835.208445470198</v>
      </c>
      <c r="N59" s="28">
        <v>16929.277345529197</v>
      </c>
      <c r="O59" s="28">
        <v>17354.061845508062</v>
      </c>
      <c r="P59" s="28">
        <v>17354.061743005448</v>
      </c>
      <c r="Q59" s="28">
        <v>17354.061743012549</v>
      </c>
      <c r="R59" s="28">
        <v>17354.061743032031</v>
      </c>
      <c r="S59" s="28">
        <v>18094.693426756749</v>
      </c>
      <c r="T59" s="28">
        <v>18538.321256825289</v>
      </c>
      <c r="U59" s="28">
        <v>17746.3023704281</v>
      </c>
      <c r="V59" s="28">
        <v>17617.81867047288</v>
      </c>
      <c r="W59" s="28">
        <v>19297.048557184891</v>
      </c>
    </row>
    <row r="60" spans="1:23" s="26" customFormat="1"/>
    <row r="61" spans="1:23" s="26" customFormat="1">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s="26" customFormat="1">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s="26" customFormat="1">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s="26" customFormat="1">
      <c r="A64" s="27" t="s">
        <v>122</v>
      </c>
      <c r="B64" s="27" t="s">
        <v>18</v>
      </c>
      <c r="C64" s="23">
        <v>709</v>
      </c>
      <c r="D64" s="23">
        <v>709</v>
      </c>
      <c r="E64" s="23">
        <v>709</v>
      </c>
      <c r="F64" s="23">
        <v>529</v>
      </c>
      <c r="G64" s="23">
        <v>529</v>
      </c>
      <c r="H64" s="23">
        <v>529</v>
      </c>
      <c r="I64" s="23">
        <v>529</v>
      </c>
      <c r="J64" s="23">
        <v>529</v>
      </c>
      <c r="K64" s="23">
        <v>529</v>
      </c>
      <c r="L64" s="23">
        <v>529</v>
      </c>
      <c r="M64" s="23">
        <v>529</v>
      </c>
      <c r="N64" s="23">
        <v>529</v>
      </c>
      <c r="O64" s="23">
        <v>529</v>
      </c>
      <c r="P64" s="23">
        <v>529</v>
      </c>
      <c r="Q64" s="23">
        <v>529</v>
      </c>
      <c r="R64" s="23">
        <v>529</v>
      </c>
      <c r="S64" s="23">
        <v>0</v>
      </c>
      <c r="T64" s="23">
        <v>0</v>
      </c>
      <c r="U64" s="23">
        <v>0</v>
      </c>
      <c r="V64" s="23">
        <v>0</v>
      </c>
      <c r="W64" s="23">
        <v>0</v>
      </c>
    </row>
    <row r="65" spans="1:23" s="26" customFormat="1">
      <c r="A65" s="27" t="s">
        <v>122</v>
      </c>
      <c r="B65" s="27" t="s">
        <v>28</v>
      </c>
      <c r="C65" s="23">
        <v>1280</v>
      </c>
      <c r="D65" s="23">
        <v>1280</v>
      </c>
      <c r="E65" s="23">
        <v>800</v>
      </c>
      <c r="F65" s="23">
        <v>800</v>
      </c>
      <c r="G65" s="23">
        <v>800</v>
      </c>
      <c r="H65" s="23">
        <v>800</v>
      </c>
      <c r="I65" s="23">
        <v>800</v>
      </c>
      <c r="J65" s="23">
        <v>800</v>
      </c>
      <c r="K65" s="23">
        <v>800</v>
      </c>
      <c r="L65" s="23">
        <v>800</v>
      </c>
      <c r="M65" s="23">
        <v>800</v>
      </c>
      <c r="N65" s="23">
        <v>800</v>
      </c>
      <c r="O65" s="23">
        <v>800</v>
      </c>
      <c r="P65" s="23">
        <v>800</v>
      </c>
      <c r="Q65" s="23">
        <v>0</v>
      </c>
      <c r="R65" s="23">
        <v>0</v>
      </c>
      <c r="S65" s="23">
        <v>0</v>
      </c>
      <c r="T65" s="23">
        <v>0</v>
      </c>
      <c r="U65" s="23">
        <v>0</v>
      </c>
      <c r="V65" s="23">
        <v>0</v>
      </c>
      <c r="W65" s="23">
        <v>0</v>
      </c>
    </row>
    <row r="66" spans="1:23" s="26" customFormat="1">
      <c r="A66" s="27" t="s">
        <v>122</v>
      </c>
      <c r="B66" s="27" t="s">
        <v>62</v>
      </c>
      <c r="C66" s="23">
        <v>1315</v>
      </c>
      <c r="D66" s="23">
        <v>1315</v>
      </c>
      <c r="E66" s="23">
        <v>1315</v>
      </c>
      <c r="F66" s="23">
        <v>1315</v>
      </c>
      <c r="G66" s="23">
        <v>1315</v>
      </c>
      <c r="H66" s="23">
        <v>1315</v>
      </c>
      <c r="I66" s="23">
        <v>1315</v>
      </c>
      <c r="J66" s="23">
        <v>1315</v>
      </c>
      <c r="K66" s="23">
        <v>1315</v>
      </c>
      <c r="L66" s="23">
        <v>932</v>
      </c>
      <c r="M66" s="23">
        <v>932</v>
      </c>
      <c r="N66" s="23">
        <v>663</v>
      </c>
      <c r="O66" s="23">
        <v>663</v>
      </c>
      <c r="P66" s="23">
        <v>663</v>
      </c>
      <c r="Q66" s="23">
        <v>583</v>
      </c>
      <c r="R66" s="23">
        <v>583</v>
      </c>
      <c r="S66" s="23">
        <v>583</v>
      </c>
      <c r="T66" s="23">
        <v>583</v>
      </c>
      <c r="U66" s="23">
        <v>583</v>
      </c>
      <c r="V66" s="23">
        <v>583</v>
      </c>
      <c r="W66" s="23">
        <v>583</v>
      </c>
    </row>
    <row r="67" spans="1:23" s="26" customFormat="1">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s="26" customFormat="1">
      <c r="A68" s="27" t="s">
        <v>122</v>
      </c>
      <c r="B68" s="27" t="s">
        <v>65</v>
      </c>
      <c r="C68" s="23">
        <v>2054</v>
      </c>
      <c r="D68" s="23">
        <v>2140</v>
      </c>
      <c r="E68" s="23">
        <v>2140</v>
      </c>
      <c r="F68" s="23">
        <v>2222.047098</v>
      </c>
      <c r="G68" s="23">
        <v>2222.047098</v>
      </c>
      <c r="H68" s="23">
        <v>3221.0719199999999</v>
      </c>
      <c r="I68" s="23">
        <v>3188.0719199999999</v>
      </c>
      <c r="J68" s="23">
        <v>3506.1578099999988</v>
      </c>
      <c r="K68" s="23">
        <v>3801.6997899999988</v>
      </c>
      <c r="L68" s="23">
        <v>3811.9182399999986</v>
      </c>
      <c r="M68" s="23">
        <v>3811.9182399999986</v>
      </c>
      <c r="N68" s="23">
        <v>3871.6345399999987</v>
      </c>
      <c r="O68" s="23">
        <v>3677.6345399999987</v>
      </c>
      <c r="P68" s="23">
        <v>3677.6345399999987</v>
      </c>
      <c r="Q68" s="23">
        <v>3455.6345399999987</v>
      </c>
      <c r="R68" s="23">
        <v>3479.1339599999988</v>
      </c>
      <c r="S68" s="23">
        <v>3928.6829899999998</v>
      </c>
      <c r="T68" s="23">
        <v>3793.5489723567998</v>
      </c>
      <c r="U68" s="23">
        <v>4242.5774499999998</v>
      </c>
      <c r="V68" s="23">
        <v>4228.3528999999999</v>
      </c>
      <c r="W68" s="23">
        <v>4228.3528999999999</v>
      </c>
    </row>
    <row r="69" spans="1:23" s="26" customFormat="1">
      <c r="A69" s="27" t="s">
        <v>122</v>
      </c>
      <c r="B69" s="27" t="s">
        <v>64</v>
      </c>
      <c r="C69" s="23">
        <v>353</v>
      </c>
      <c r="D69" s="23">
        <v>353</v>
      </c>
      <c r="E69" s="23">
        <v>353</v>
      </c>
      <c r="F69" s="23">
        <v>353</v>
      </c>
      <c r="G69" s="23">
        <v>353</v>
      </c>
      <c r="H69" s="23">
        <v>385.42102999999997</v>
      </c>
      <c r="I69" s="23">
        <v>702.49239999999998</v>
      </c>
      <c r="J69" s="23">
        <v>702.49239999999998</v>
      </c>
      <c r="K69" s="23">
        <v>702.49239999999998</v>
      </c>
      <c r="L69" s="23">
        <v>702.49239999999998</v>
      </c>
      <c r="M69" s="23">
        <v>702.49239999999998</v>
      </c>
      <c r="N69" s="23">
        <v>1058.7283299999999</v>
      </c>
      <c r="O69" s="23">
        <v>1352.9999400000002</v>
      </c>
      <c r="P69" s="23">
        <v>1352.9999400000002</v>
      </c>
      <c r="Q69" s="23">
        <v>1352.9999400000002</v>
      </c>
      <c r="R69" s="23">
        <v>1352.9999400000002</v>
      </c>
      <c r="S69" s="23">
        <v>1352.9999400000002</v>
      </c>
      <c r="T69" s="23">
        <v>1352.9999400000002</v>
      </c>
      <c r="U69" s="23">
        <v>1353.0001195663101</v>
      </c>
      <c r="V69" s="23">
        <v>1353.0001196065202</v>
      </c>
      <c r="W69" s="23">
        <v>1512.3100748924801</v>
      </c>
    </row>
    <row r="70" spans="1:23" s="26" customFormat="1">
      <c r="A70" s="27" t="s">
        <v>122</v>
      </c>
      <c r="B70" s="27" t="s">
        <v>32</v>
      </c>
      <c r="C70" s="23">
        <v>205</v>
      </c>
      <c r="D70" s="23">
        <v>205</v>
      </c>
      <c r="E70" s="23">
        <v>205</v>
      </c>
      <c r="F70" s="23">
        <v>205</v>
      </c>
      <c r="G70" s="23">
        <v>205</v>
      </c>
      <c r="H70" s="23">
        <v>321.66410000000002</v>
      </c>
      <c r="I70" s="23">
        <v>321.66410000000002</v>
      </c>
      <c r="J70" s="23">
        <v>321.66410000000002</v>
      </c>
      <c r="K70" s="23">
        <v>321.66410000000002</v>
      </c>
      <c r="L70" s="23">
        <v>291.66410000000002</v>
      </c>
      <c r="M70" s="23">
        <v>291.66410000000002</v>
      </c>
      <c r="N70" s="23">
        <v>291.66410000000002</v>
      </c>
      <c r="O70" s="23">
        <v>291.66410000000002</v>
      </c>
      <c r="P70" s="23">
        <v>266.66410000000002</v>
      </c>
      <c r="Q70" s="23">
        <v>266.66410000000002</v>
      </c>
      <c r="R70" s="23">
        <v>287.99617000000001</v>
      </c>
      <c r="S70" s="23">
        <v>429.261629999999</v>
      </c>
      <c r="T70" s="23">
        <v>429.261629999999</v>
      </c>
      <c r="U70" s="23">
        <v>619.22835999999893</v>
      </c>
      <c r="V70" s="23">
        <v>619.22835999999893</v>
      </c>
      <c r="W70" s="23">
        <v>1063.0587</v>
      </c>
    </row>
    <row r="71" spans="1:23" s="26" customFormat="1">
      <c r="A71" s="27" t="s">
        <v>122</v>
      </c>
      <c r="B71" s="27" t="s">
        <v>69</v>
      </c>
      <c r="C71" s="23">
        <v>0</v>
      </c>
      <c r="D71" s="23">
        <v>0</v>
      </c>
      <c r="E71" s="23">
        <v>0</v>
      </c>
      <c r="F71" s="23">
        <v>0</v>
      </c>
      <c r="G71" s="23">
        <v>0</v>
      </c>
      <c r="H71" s="23">
        <v>0</v>
      </c>
      <c r="I71" s="23">
        <v>0</v>
      </c>
      <c r="J71" s="23">
        <v>0</v>
      </c>
      <c r="K71" s="23">
        <v>0</v>
      </c>
      <c r="L71" s="23">
        <v>0</v>
      </c>
      <c r="M71" s="23">
        <v>0</v>
      </c>
      <c r="N71" s="23">
        <v>0</v>
      </c>
      <c r="O71" s="23">
        <v>0</v>
      </c>
      <c r="P71" s="23">
        <v>0</v>
      </c>
      <c r="Q71" s="23">
        <v>0</v>
      </c>
      <c r="R71" s="23">
        <v>0</v>
      </c>
      <c r="S71" s="23">
        <v>0</v>
      </c>
      <c r="T71" s="23">
        <v>0</v>
      </c>
      <c r="U71" s="23">
        <v>0</v>
      </c>
      <c r="V71" s="23">
        <v>0</v>
      </c>
      <c r="W71" s="23">
        <v>0</v>
      </c>
    </row>
    <row r="72" spans="1:23" s="26" customFormat="1">
      <c r="A72" s="27" t="s">
        <v>122</v>
      </c>
      <c r="B72" s="27" t="s">
        <v>52</v>
      </c>
      <c r="C72" s="23">
        <v>19.108000516891451</v>
      </c>
      <c r="D72" s="23">
        <v>37.433001041412268</v>
      </c>
      <c r="E72" s="23">
        <v>64.041998863220101</v>
      </c>
      <c r="F72" s="23">
        <v>100.9389972686767</v>
      </c>
      <c r="G72" s="23">
        <v>139.00600242614701</v>
      </c>
      <c r="H72" s="23">
        <v>181.2900047302239</v>
      </c>
      <c r="I72" s="23">
        <v>233.20699691772381</v>
      </c>
      <c r="J72" s="23">
        <v>295.74800109863247</v>
      </c>
      <c r="K72" s="23">
        <v>367.72499084472639</v>
      </c>
      <c r="L72" s="23">
        <v>418.77000427246037</v>
      </c>
      <c r="M72" s="23">
        <v>476.5399932861323</v>
      </c>
      <c r="N72" s="23">
        <v>537.83000946044876</v>
      </c>
      <c r="O72" s="23">
        <v>602.48300170898392</v>
      </c>
      <c r="P72" s="23">
        <v>656.358985900878</v>
      </c>
      <c r="Q72" s="23">
        <v>712.61397552490098</v>
      </c>
      <c r="R72" s="23">
        <v>743.76597595214798</v>
      </c>
      <c r="S72" s="23">
        <v>776.57901000976506</v>
      </c>
      <c r="T72" s="23">
        <v>809.53199768066293</v>
      </c>
      <c r="U72" s="23">
        <v>844.20101928710903</v>
      </c>
      <c r="V72" s="23">
        <v>879.81898498535099</v>
      </c>
      <c r="W72" s="23">
        <v>916.08302307128906</v>
      </c>
    </row>
    <row r="73" spans="1:23" s="26" customFormat="1">
      <c r="A73" s="29" t="s">
        <v>118</v>
      </c>
      <c r="B73" s="29"/>
      <c r="C73" s="28">
        <v>5711</v>
      </c>
      <c r="D73" s="28">
        <v>5797</v>
      </c>
      <c r="E73" s="28">
        <v>5317</v>
      </c>
      <c r="F73" s="28">
        <v>5219.047098</v>
      </c>
      <c r="G73" s="28">
        <v>5219.047098</v>
      </c>
      <c r="H73" s="28">
        <v>6250.4929499999998</v>
      </c>
      <c r="I73" s="28">
        <v>6534.5643200000004</v>
      </c>
      <c r="J73" s="28">
        <v>6852.6502099999989</v>
      </c>
      <c r="K73" s="28">
        <v>7148.1921899999988</v>
      </c>
      <c r="L73" s="28">
        <v>6775.4106399999991</v>
      </c>
      <c r="M73" s="28">
        <v>6775.4106399999991</v>
      </c>
      <c r="N73" s="28">
        <v>6922.362869999999</v>
      </c>
      <c r="O73" s="28">
        <v>7022.6344799999988</v>
      </c>
      <c r="P73" s="28">
        <v>7022.6344799999988</v>
      </c>
      <c r="Q73" s="28">
        <v>5920.6344799999988</v>
      </c>
      <c r="R73" s="28">
        <v>5944.1338999999989</v>
      </c>
      <c r="S73" s="28">
        <v>5864.682929999999</v>
      </c>
      <c r="T73" s="28">
        <v>5729.5489123568004</v>
      </c>
      <c r="U73" s="28">
        <v>6178.5775695663096</v>
      </c>
      <c r="V73" s="28">
        <v>6164.3530196065203</v>
      </c>
      <c r="W73" s="28">
        <v>6323.6629748924797</v>
      </c>
    </row>
    <row r="74" spans="1:23" s="26" customFormat="1"/>
    <row r="75" spans="1:23" s="26" customFormat="1">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s="26" customFormat="1">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s="26" customFormat="1">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s="26" customFormat="1">
      <c r="A78" s="27" t="s">
        <v>123</v>
      </c>
      <c r="B78" s="27" t="s">
        <v>18</v>
      </c>
      <c r="C78" s="23">
        <v>208</v>
      </c>
      <c r="D78" s="23">
        <v>208</v>
      </c>
      <c r="E78" s="23">
        <v>208</v>
      </c>
      <c r="F78" s="23">
        <v>208</v>
      </c>
      <c r="G78" s="23">
        <v>208</v>
      </c>
      <c r="H78" s="23">
        <v>208</v>
      </c>
      <c r="I78" s="23">
        <v>208</v>
      </c>
      <c r="J78" s="23">
        <v>208</v>
      </c>
      <c r="K78" s="23">
        <v>208</v>
      </c>
      <c r="L78" s="23">
        <v>208</v>
      </c>
      <c r="M78" s="23">
        <v>208</v>
      </c>
      <c r="N78" s="23">
        <v>208</v>
      </c>
      <c r="O78" s="23">
        <v>208</v>
      </c>
      <c r="P78" s="23">
        <v>208</v>
      </c>
      <c r="Q78" s="23">
        <v>208</v>
      </c>
      <c r="R78" s="23">
        <v>208</v>
      </c>
      <c r="S78" s="23">
        <v>208</v>
      </c>
      <c r="T78" s="23">
        <v>208</v>
      </c>
      <c r="U78" s="23">
        <v>208</v>
      </c>
      <c r="V78" s="23">
        <v>208</v>
      </c>
      <c r="W78" s="23">
        <v>208</v>
      </c>
    </row>
    <row r="79" spans="1:23" s="26" customFormat="1">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s="26" customFormat="1">
      <c r="A80" s="27" t="s">
        <v>123</v>
      </c>
      <c r="B80" s="27" t="s">
        <v>62</v>
      </c>
      <c r="C80" s="23">
        <v>178</v>
      </c>
      <c r="D80" s="23">
        <v>178</v>
      </c>
      <c r="E80" s="23">
        <v>178</v>
      </c>
      <c r="F80" s="23">
        <v>178</v>
      </c>
      <c r="G80" s="23">
        <v>178</v>
      </c>
      <c r="H80" s="23">
        <v>178</v>
      </c>
      <c r="I80" s="23">
        <v>178</v>
      </c>
      <c r="J80" s="23">
        <v>178</v>
      </c>
      <c r="K80" s="23">
        <v>178</v>
      </c>
      <c r="L80" s="23">
        <v>178</v>
      </c>
      <c r="M80" s="23">
        <v>178</v>
      </c>
      <c r="N80" s="23">
        <v>178</v>
      </c>
      <c r="O80" s="23">
        <v>178</v>
      </c>
      <c r="P80" s="23">
        <v>178</v>
      </c>
      <c r="Q80" s="23">
        <v>178</v>
      </c>
      <c r="R80" s="23">
        <v>178</v>
      </c>
      <c r="S80" s="23">
        <v>178</v>
      </c>
      <c r="T80" s="23">
        <v>178</v>
      </c>
      <c r="U80" s="23">
        <v>178</v>
      </c>
      <c r="V80" s="23">
        <v>58</v>
      </c>
      <c r="W80" s="23">
        <v>58</v>
      </c>
    </row>
    <row r="81" spans="1:23" s="26" customFormat="1">
      <c r="A81" s="27" t="s">
        <v>123</v>
      </c>
      <c r="B81" s="27" t="s">
        <v>61</v>
      </c>
      <c r="C81" s="23">
        <v>2408.8999938964839</v>
      </c>
      <c r="D81" s="23">
        <v>2408.8999938964839</v>
      </c>
      <c r="E81" s="23">
        <v>2408.8999938964839</v>
      </c>
      <c r="F81" s="23">
        <v>2408.8999938964839</v>
      </c>
      <c r="G81" s="23">
        <v>2408.8999938964839</v>
      </c>
      <c r="H81" s="23">
        <v>2408.8999938964839</v>
      </c>
      <c r="I81" s="23">
        <v>2408.8999938964839</v>
      </c>
      <c r="J81" s="23">
        <v>2408.8999938964839</v>
      </c>
      <c r="K81" s="23">
        <v>2408.8999938964839</v>
      </c>
      <c r="L81" s="23">
        <v>2408.8999938964839</v>
      </c>
      <c r="M81" s="23">
        <v>2658.8999938964839</v>
      </c>
      <c r="N81" s="23">
        <v>2658.8999938964839</v>
      </c>
      <c r="O81" s="23">
        <v>2658.8999938964839</v>
      </c>
      <c r="P81" s="23">
        <v>2658.8999938964839</v>
      </c>
      <c r="Q81" s="23">
        <v>2658.8999938964839</v>
      </c>
      <c r="R81" s="23">
        <v>2658.8999938964839</v>
      </c>
      <c r="S81" s="23">
        <v>2658.8999938964839</v>
      </c>
      <c r="T81" s="23">
        <v>2658.8999938964839</v>
      </c>
      <c r="U81" s="23">
        <v>2658.8999938964839</v>
      </c>
      <c r="V81" s="23">
        <v>2658.8999938964839</v>
      </c>
      <c r="W81" s="23">
        <v>2658.8999938964839</v>
      </c>
    </row>
    <row r="82" spans="1:23" s="26" customFormat="1">
      <c r="A82" s="27" t="s">
        <v>123</v>
      </c>
      <c r="B82" s="27" t="s">
        <v>65</v>
      </c>
      <c r="C82" s="23">
        <v>687.324739999999</v>
      </c>
      <c r="D82" s="23">
        <v>687.324739999999</v>
      </c>
      <c r="E82" s="23">
        <v>857.31182999999896</v>
      </c>
      <c r="F82" s="23">
        <v>857.31182999999896</v>
      </c>
      <c r="G82" s="23">
        <v>998.37553199999991</v>
      </c>
      <c r="H82" s="23">
        <v>1135.5309600000001</v>
      </c>
      <c r="I82" s="23">
        <v>1272.686589999998</v>
      </c>
      <c r="J82" s="23">
        <v>1409.84203</v>
      </c>
      <c r="K82" s="23">
        <v>1546.9974500000001</v>
      </c>
      <c r="L82" s="23">
        <v>1687.9235599999988</v>
      </c>
      <c r="M82" s="23">
        <v>1829.5793799999999</v>
      </c>
      <c r="N82" s="23">
        <v>2023.3673599999988</v>
      </c>
      <c r="O82" s="23">
        <v>2107.9386324999987</v>
      </c>
      <c r="P82" s="23">
        <v>2448.9025024999996</v>
      </c>
      <c r="Q82" s="23">
        <v>2448.9025024999996</v>
      </c>
      <c r="R82" s="23">
        <v>2642.0814724999996</v>
      </c>
      <c r="S82" s="23">
        <v>2841.9043324999998</v>
      </c>
      <c r="T82" s="23">
        <v>3046.6731674999996</v>
      </c>
      <c r="U82" s="23">
        <v>3063.6489024999996</v>
      </c>
      <c r="V82" s="23">
        <v>3063.6489024999996</v>
      </c>
      <c r="W82" s="23">
        <v>3063.6489024999996</v>
      </c>
    </row>
    <row r="83" spans="1:23" s="26" customFormat="1">
      <c r="A83" s="27" t="s">
        <v>123</v>
      </c>
      <c r="B83" s="27" t="s">
        <v>64</v>
      </c>
      <c r="C83" s="23">
        <v>0</v>
      </c>
      <c r="D83" s="23">
        <v>0</v>
      </c>
      <c r="E83" s="23">
        <v>0</v>
      </c>
      <c r="F83" s="23">
        <v>0</v>
      </c>
      <c r="G83" s="23">
        <v>0</v>
      </c>
      <c r="H83" s="23">
        <v>0</v>
      </c>
      <c r="I83" s="23">
        <v>0</v>
      </c>
      <c r="J83" s="23">
        <v>0</v>
      </c>
      <c r="K83" s="23">
        <v>0</v>
      </c>
      <c r="L83" s="23">
        <v>0</v>
      </c>
      <c r="M83" s="23">
        <v>0</v>
      </c>
      <c r="N83" s="23">
        <v>0</v>
      </c>
      <c r="O83" s="23">
        <v>0</v>
      </c>
      <c r="P83" s="23">
        <v>0</v>
      </c>
      <c r="Q83" s="23">
        <v>0</v>
      </c>
      <c r="R83" s="23">
        <v>0</v>
      </c>
      <c r="S83" s="23">
        <v>0</v>
      </c>
      <c r="T83" s="23">
        <v>1.0509499400000001E-4</v>
      </c>
      <c r="U83" s="23">
        <v>1.9957028000000001E-4</v>
      </c>
      <c r="V83" s="23">
        <v>26.573820000000001</v>
      </c>
      <c r="W83" s="23">
        <v>26.573820000000001</v>
      </c>
    </row>
    <row r="84" spans="1:23" s="26" customFormat="1">
      <c r="A84" s="27" t="s">
        <v>123</v>
      </c>
      <c r="B84" s="27" t="s">
        <v>32</v>
      </c>
      <c r="C84" s="23">
        <v>0</v>
      </c>
      <c r="D84" s="23">
        <v>0</v>
      </c>
      <c r="E84" s="23">
        <v>0</v>
      </c>
      <c r="F84" s="23">
        <v>0</v>
      </c>
      <c r="G84" s="23">
        <v>0</v>
      </c>
      <c r="H84" s="23">
        <v>0</v>
      </c>
      <c r="I84" s="23">
        <v>0</v>
      </c>
      <c r="J84" s="23">
        <v>0</v>
      </c>
      <c r="K84" s="23">
        <v>0</v>
      </c>
      <c r="L84" s="23">
        <v>0</v>
      </c>
      <c r="M84" s="23">
        <v>0</v>
      </c>
      <c r="N84" s="23">
        <v>0</v>
      </c>
      <c r="O84" s="23">
        <v>0</v>
      </c>
      <c r="P84" s="23">
        <v>0</v>
      </c>
      <c r="Q84" s="23">
        <v>0</v>
      </c>
      <c r="R84" s="23">
        <v>0</v>
      </c>
      <c r="S84" s="23">
        <v>0</v>
      </c>
      <c r="T84" s="23">
        <v>0</v>
      </c>
      <c r="U84" s="23">
        <v>0</v>
      </c>
      <c r="V84" s="23">
        <v>0</v>
      </c>
      <c r="W84" s="23">
        <v>0</v>
      </c>
    </row>
    <row r="85" spans="1:23" s="26" customFormat="1">
      <c r="A85" s="27" t="s">
        <v>123</v>
      </c>
      <c r="B85" s="27" t="s">
        <v>69</v>
      </c>
      <c r="C85" s="23">
        <v>0</v>
      </c>
      <c r="D85" s="23">
        <v>0</v>
      </c>
      <c r="E85" s="23">
        <v>0</v>
      </c>
      <c r="F85" s="23">
        <v>0</v>
      </c>
      <c r="G85" s="23">
        <v>0</v>
      </c>
      <c r="H85" s="23">
        <v>0</v>
      </c>
      <c r="I85" s="23">
        <v>0</v>
      </c>
      <c r="J85" s="23">
        <v>0</v>
      </c>
      <c r="K85" s="23">
        <v>0</v>
      </c>
      <c r="L85" s="23">
        <v>0</v>
      </c>
      <c r="M85" s="23">
        <v>0</v>
      </c>
      <c r="N85" s="23">
        <v>0</v>
      </c>
      <c r="O85" s="23">
        <v>0</v>
      </c>
      <c r="P85" s="23">
        <v>211.08134544352001</v>
      </c>
      <c r="Q85" s="23">
        <v>326.4156588486</v>
      </c>
      <c r="R85" s="23">
        <v>326.41565888095005</v>
      </c>
      <c r="S85" s="23">
        <v>657.31543901088003</v>
      </c>
      <c r="T85" s="23">
        <v>657.31543901363</v>
      </c>
      <c r="U85" s="23">
        <v>732.42650766838005</v>
      </c>
      <c r="V85" s="23">
        <v>732.42650767201997</v>
      </c>
      <c r="W85" s="23">
        <v>774.61085774861999</v>
      </c>
    </row>
    <row r="86" spans="1:23" s="26" customFormat="1">
      <c r="A86" s="27" t="s">
        <v>123</v>
      </c>
      <c r="B86" s="27" t="s">
        <v>52</v>
      </c>
      <c r="C86" s="23">
        <v>2.531000047922126</v>
      </c>
      <c r="D86" s="23">
        <v>5.8989998698234514</v>
      </c>
      <c r="E86" s="23">
        <v>10.95600008964537</v>
      </c>
      <c r="F86" s="23">
        <v>18.307000398635768</v>
      </c>
      <c r="G86" s="23">
        <v>27.271999120712248</v>
      </c>
      <c r="H86" s="23">
        <v>37.668000698089529</v>
      </c>
      <c r="I86" s="23">
        <v>50.497000694274853</v>
      </c>
      <c r="J86" s="23">
        <v>65.411998748779297</v>
      </c>
      <c r="K86" s="23">
        <v>82.598003387451101</v>
      </c>
      <c r="L86" s="23">
        <v>96.729002952575598</v>
      </c>
      <c r="M86" s="23">
        <v>112.11099720001209</v>
      </c>
      <c r="N86" s="23">
        <v>128.7480001449583</v>
      </c>
      <c r="O86" s="23">
        <v>146.674007415771</v>
      </c>
      <c r="P86" s="23">
        <v>164.1120033264157</v>
      </c>
      <c r="Q86" s="23">
        <v>182.07299804687452</v>
      </c>
      <c r="R86" s="23">
        <v>191.79999732971089</v>
      </c>
      <c r="S86" s="23">
        <v>202.03400230407689</v>
      </c>
      <c r="T86" s="23">
        <v>212.35599899291938</v>
      </c>
      <c r="U86" s="23">
        <v>223.17800712585358</v>
      </c>
      <c r="V86" s="23">
        <v>234.19300270080521</v>
      </c>
      <c r="W86" s="23">
        <v>245.49399948120112</v>
      </c>
    </row>
    <row r="87" spans="1:23" s="26" customFormat="1">
      <c r="A87" s="29" t="s">
        <v>118</v>
      </c>
      <c r="B87" s="29"/>
      <c r="C87" s="28">
        <v>3482.224733896483</v>
      </c>
      <c r="D87" s="28">
        <v>3482.224733896483</v>
      </c>
      <c r="E87" s="28">
        <v>3652.2118238964831</v>
      </c>
      <c r="F87" s="28">
        <v>3652.2118238964831</v>
      </c>
      <c r="G87" s="28">
        <v>3793.2755258964839</v>
      </c>
      <c r="H87" s="28">
        <v>3930.430953896484</v>
      </c>
      <c r="I87" s="28">
        <v>4067.5865838964819</v>
      </c>
      <c r="J87" s="28">
        <v>4204.7420238964842</v>
      </c>
      <c r="K87" s="28">
        <v>4341.8974438964842</v>
      </c>
      <c r="L87" s="28">
        <v>4482.8235538964827</v>
      </c>
      <c r="M87" s="28">
        <v>4874.4793738964836</v>
      </c>
      <c r="N87" s="28">
        <v>5068.2673538964827</v>
      </c>
      <c r="O87" s="28">
        <v>5152.8386263964821</v>
      </c>
      <c r="P87" s="28">
        <v>5493.8024963964835</v>
      </c>
      <c r="Q87" s="28">
        <v>5493.8024963964835</v>
      </c>
      <c r="R87" s="28">
        <v>5686.9814663964835</v>
      </c>
      <c r="S87" s="28">
        <v>5886.8043263964837</v>
      </c>
      <c r="T87" s="28">
        <v>6091.5732664914776</v>
      </c>
      <c r="U87" s="28">
        <v>6108.5490959667632</v>
      </c>
      <c r="V87" s="28">
        <v>6015.1227163964832</v>
      </c>
      <c r="W87" s="28">
        <v>6015.1227163964832</v>
      </c>
    </row>
    <row r="88" spans="1:23" s="26" customFormat="1">
      <c r="A88" s="7"/>
      <c r="B88" s="7"/>
      <c r="C88" s="7"/>
      <c r="D88" s="7"/>
      <c r="E88" s="7"/>
      <c r="F88" s="7"/>
      <c r="G88" s="7"/>
      <c r="H88" s="7"/>
      <c r="I88" s="7"/>
      <c r="J88" s="7"/>
      <c r="K88" s="7"/>
      <c r="L88" s="7"/>
      <c r="M88" s="7"/>
      <c r="N88" s="7"/>
      <c r="O88" s="7"/>
      <c r="P88" s="7"/>
      <c r="Q88" s="7"/>
      <c r="R88" s="7"/>
      <c r="S88" s="7"/>
      <c r="T88" s="7"/>
      <c r="U88" s="7"/>
      <c r="V88" s="7"/>
      <c r="W88" s="7"/>
    </row>
    <row r="89" spans="1:23" s="26" customFormat="1">
      <c r="A89" s="7"/>
      <c r="B89" s="7"/>
      <c r="C89" s="7"/>
      <c r="D89" s="7"/>
      <c r="E89" s="7"/>
      <c r="F89" s="7"/>
      <c r="G89" s="7"/>
      <c r="H89" s="7"/>
      <c r="I89" s="7"/>
      <c r="J89" s="7"/>
      <c r="K89" s="7"/>
      <c r="L89" s="7"/>
      <c r="M89" s="7"/>
      <c r="N89" s="7"/>
      <c r="O89" s="7"/>
      <c r="P89" s="7"/>
      <c r="Q89" s="7"/>
      <c r="R89" s="7"/>
      <c r="S89" s="7"/>
      <c r="T89" s="7"/>
      <c r="U89" s="7"/>
      <c r="V89" s="7"/>
      <c r="W89" s="7"/>
    </row>
    <row r="90" spans="1:23" s="26" customFormat="1" collapsed="1">
      <c r="A90" s="16" t="s">
        <v>124</v>
      </c>
      <c r="B90" s="7"/>
      <c r="C90" s="7"/>
      <c r="D90" s="7"/>
      <c r="E90" s="7"/>
      <c r="F90" s="7"/>
      <c r="G90" s="7"/>
      <c r="H90" s="7"/>
      <c r="I90" s="7"/>
      <c r="J90" s="7"/>
      <c r="K90" s="7"/>
      <c r="L90" s="7"/>
      <c r="M90" s="7"/>
      <c r="N90" s="7"/>
      <c r="O90" s="7"/>
      <c r="P90" s="7"/>
      <c r="Q90" s="7"/>
      <c r="R90" s="7"/>
      <c r="S90" s="7"/>
      <c r="T90" s="7"/>
      <c r="U90" s="7"/>
      <c r="V90" s="7"/>
      <c r="W90" s="7"/>
    </row>
    <row r="91" spans="1:23" s="26" customFormat="1">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s="26" customFormat="1">
      <c r="A92" s="27" t="s">
        <v>36</v>
      </c>
      <c r="B92" s="27" t="s">
        <v>66</v>
      </c>
      <c r="C92" s="23">
        <v>300</v>
      </c>
      <c r="D92" s="23">
        <v>300</v>
      </c>
      <c r="E92" s="23">
        <v>300</v>
      </c>
      <c r="F92" s="23">
        <v>300</v>
      </c>
      <c r="G92" s="23">
        <v>300</v>
      </c>
      <c r="H92" s="23">
        <v>1422.8601126175699</v>
      </c>
      <c r="I92" s="23">
        <v>1682.228429999999</v>
      </c>
      <c r="J92" s="23">
        <v>3063.1397999999899</v>
      </c>
      <c r="K92" s="23">
        <v>3063.1397999999899</v>
      </c>
      <c r="L92" s="23">
        <v>3033.1397999999899</v>
      </c>
      <c r="M92" s="23">
        <v>3033.1397999999899</v>
      </c>
      <c r="N92" s="23">
        <v>3033.1397999999899</v>
      </c>
      <c r="O92" s="23">
        <v>2978.1397999999899</v>
      </c>
      <c r="P92" s="23">
        <v>2953.1397999999899</v>
      </c>
      <c r="Q92" s="23">
        <v>2953.1397999999899</v>
      </c>
      <c r="R92" s="23">
        <v>2974.4718699999898</v>
      </c>
      <c r="S92" s="23">
        <v>3115.737329999989</v>
      </c>
      <c r="T92" s="23">
        <v>3115.737329999989</v>
      </c>
      <c r="U92" s="23">
        <v>3305.7041696246988</v>
      </c>
      <c r="V92" s="23">
        <v>3305.7041696309989</v>
      </c>
      <c r="W92" s="23">
        <v>3749.53452380114</v>
      </c>
    </row>
    <row r="93" spans="1:23" s="26" customFormat="1">
      <c r="A93" s="27" t="s">
        <v>36</v>
      </c>
      <c r="B93" s="27" t="s">
        <v>68</v>
      </c>
      <c r="C93" s="23">
        <v>1410</v>
      </c>
      <c r="D93" s="23">
        <v>1410</v>
      </c>
      <c r="E93" s="23">
        <v>1410</v>
      </c>
      <c r="F93" s="23">
        <v>1659.82834</v>
      </c>
      <c r="G93" s="23">
        <v>3699.82834</v>
      </c>
      <c r="H93" s="23">
        <v>4633.2885000000006</v>
      </c>
      <c r="I93" s="23">
        <v>5850</v>
      </c>
      <c r="J93" s="23">
        <v>5850</v>
      </c>
      <c r="K93" s="23">
        <v>5850</v>
      </c>
      <c r="L93" s="23">
        <v>5850</v>
      </c>
      <c r="M93" s="23">
        <v>6131.79666</v>
      </c>
      <c r="N93" s="23">
        <v>7525.2510115902696</v>
      </c>
      <c r="O93" s="23">
        <v>7525.2510115922596</v>
      </c>
      <c r="P93" s="23">
        <v>7736.3323570372304</v>
      </c>
      <c r="Q93" s="23">
        <v>7851.6666704478303</v>
      </c>
      <c r="R93" s="23">
        <v>8289.8126704875704</v>
      </c>
      <c r="S93" s="23">
        <v>9054.3335406308597</v>
      </c>
      <c r="T93" s="23">
        <v>9054.3334806374696</v>
      </c>
      <c r="U93" s="23">
        <v>9933.7515615805314</v>
      </c>
      <c r="V93" s="23">
        <v>9933.7515615913198</v>
      </c>
      <c r="W93" s="23">
        <v>11181.31711170798</v>
      </c>
    </row>
    <row r="94" spans="1:23" s="26" customFormat="1">
      <c r="A94" s="27" t="s">
        <v>36</v>
      </c>
      <c r="B94" s="27" t="s">
        <v>72</v>
      </c>
      <c r="C94" s="23">
        <v>95.565001159906174</v>
      </c>
      <c r="D94" s="23">
        <v>222.30399817228289</v>
      </c>
      <c r="E94" s="23">
        <v>472.72400641441254</v>
      </c>
      <c r="F94" s="23">
        <v>827.38901638984419</v>
      </c>
      <c r="G94" s="23">
        <v>1275.4639947414385</v>
      </c>
      <c r="H94" s="23">
        <v>1796.002980709073</v>
      </c>
      <c r="I94" s="23">
        <v>2438.3960294723474</v>
      </c>
      <c r="J94" s="23">
        <v>3184.4369697570778</v>
      </c>
      <c r="K94" s="23">
        <v>4042.5660362243557</v>
      </c>
      <c r="L94" s="23">
        <v>4718.5470113754145</v>
      </c>
      <c r="M94" s="23">
        <v>5463.8920488357453</v>
      </c>
      <c r="N94" s="23">
        <v>6261.2278814315578</v>
      </c>
      <c r="O94" s="23">
        <v>7107.5971488952464</v>
      </c>
      <c r="P94" s="23">
        <v>7905.5148887634123</v>
      </c>
      <c r="Q94" s="23">
        <v>8730.1271591186469</v>
      </c>
      <c r="R94" s="23">
        <v>9162.6489810943513</v>
      </c>
      <c r="S94" s="23">
        <v>9618.3372249603162</v>
      </c>
      <c r="T94" s="23">
        <v>10079.154048919669</v>
      </c>
      <c r="U94" s="23">
        <v>10567.066068649285</v>
      </c>
      <c r="V94" s="23">
        <v>11065.494928359969</v>
      </c>
      <c r="W94" s="23">
        <v>11575.234004974354</v>
      </c>
    </row>
    <row r="95" spans="1:23" s="26" customFormat="1">
      <c r="A95" s="7"/>
      <c r="B95" s="7"/>
      <c r="C95" s="7"/>
      <c r="D95" s="7"/>
      <c r="E95" s="7"/>
      <c r="F95" s="7"/>
      <c r="G95" s="7"/>
      <c r="H95" s="7"/>
      <c r="I95" s="7"/>
      <c r="J95" s="7"/>
      <c r="K95" s="7"/>
      <c r="L95" s="7"/>
      <c r="M95" s="7"/>
      <c r="N95" s="7"/>
      <c r="O95" s="7"/>
      <c r="P95" s="7"/>
      <c r="Q95" s="7"/>
      <c r="R95" s="7"/>
      <c r="S95" s="7"/>
      <c r="T95" s="7"/>
      <c r="U95" s="7"/>
      <c r="V95" s="7"/>
      <c r="W95" s="7"/>
    </row>
    <row r="96" spans="1:23" s="26" customFormat="1">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3" s="26" customFormat="1">
      <c r="A97" s="27" t="s">
        <v>119</v>
      </c>
      <c r="B97" s="27" t="s">
        <v>66</v>
      </c>
      <c r="C97" s="23">
        <v>0</v>
      </c>
      <c r="D97" s="23">
        <v>0</v>
      </c>
      <c r="E97" s="23">
        <v>0</v>
      </c>
      <c r="F97" s="23">
        <v>0</v>
      </c>
      <c r="G97" s="23">
        <v>0</v>
      </c>
      <c r="H97" s="23">
        <v>1.5261758000000001E-4</v>
      </c>
      <c r="I97" s="23">
        <v>217.18062999999901</v>
      </c>
      <c r="J97" s="23">
        <v>297.90769999999998</v>
      </c>
      <c r="K97" s="23">
        <v>297.90769999999998</v>
      </c>
      <c r="L97" s="23">
        <v>297.90769999999998</v>
      </c>
      <c r="M97" s="23">
        <v>297.90769999999998</v>
      </c>
      <c r="N97" s="23">
        <v>297.90769999999998</v>
      </c>
      <c r="O97" s="23">
        <v>297.90769999999998</v>
      </c>
      <c r="P97" s="23">
        <v>297.90769999999998</v>
      </c>
      <c r="Q97" s="23">
        <v>297.90769999999998</v>
      </c>
      <c r="R97" s="23">
        <v>297.90769999999998</v>
      </c>
      <c r="S97" s="23">
        <v>297.90769999999998</v>
      </c>
      <c r="T97" s="23">
        <v>297.90769999999998</v>
      </c>
      <c r="U97" s="23">
        <v>297.90769999999998</v>
      </c>
      <c r="V97" s="23">
        <v>297.90769999999998</v>
      </c>
      <c r="W97" s="23">
        <v>297.90769999999998</v>
      </c>
    </row>
    <row r="98" spans="1:23" s="26" customFormat="1">
      <c r="A98" s="27" t="s">
        <v>119</v>
      </c>
      <c r="B98" s="27" t="s">
        <v>68</v>
      </c>
      <c r="C98" s="23">
        <v>840</v>
      </c>
      <c r="D98" s="23">
        <v>840</v>
      </c>
      <c r="E98" s="23">
        <v>840</v>
      </c>
      <c r="F98" s="23">
        <v>840</v>
      </c>
      <c r="G98" s="23">
        <v>2880</v>
      </c>
      <c r="H98" s="23">
        <v>2880</v>
      </c>
      <c r="I98" s="23">
        <v>2880</v>
      </c>
      <c r="J98" s="23">
        <v>2880</v>
      </c>
      <c r="K98" s="23">
        <v>2880</v>
      </c>
      <c r="L98" s="23">
        <v>2880</v>
      </c>
      <c r="M98" s="23">
        <v>2880</v>
      </c>
      <c r="N98" s="23">
        <v>3740.10074159027</v>
      </c>
      <c r="O98" s="23">
        <v>3740.10074159226</v>
      </c>
      <c r="P98" s="23">
        <v>3740.1007415937102</v>
      </c>
      <c r="Q98" s="23">
        <v>3740.1007415992299</v>
      </c>
      <c r="R98" s="23">
        <v>4178.2467416066202</v>
      </c>
      <c r="S98" s="23">
        <v>4552.6925416199801</v>
      </c>
      <c r="T98" s="23">
        <v>4552.69254162384</v>
      </c>
      <c r="U98" s="23">
        <v>4800.8477539121504</v>
      </c>
      <c r="V98" s="23">
        <v>4800.8477539193</v>
      </c>
      <c r="W98" s="23">
        <v>5329.3773539593603</v>
      </c>
    </row>
    <row r="99" spans="1:23" s="26" customFormat="1">
      <c r="A99" s="27" t="s">
        <v>119</v>
      </c>
      <c r="B99" s="27" t="s">
        <v>72</v>
      </c>
      <c r="C99" s="23">
        <v>33.809000492095876</v>
      </c>
      <c r="D99" s="23">
        <v>82.708997726440401</v>
      </c>
      <c r="E99" s="23">
        <v>156.7610015869133</v>
      </c>
      <c r="F99" s="23">
        <v>263.89000701904251</v>
      </c>
      <c r="G99" s="23">
        <v>405.04799652099609</v>
      </c>
      <c r="H99" s="23">
        <v>567.05899810790902</v>
      </c>
      <c r="I99" s="23">
        <v>769.63403320312409</v>
      </c>
      <c r="J99" s="23">
        <v>1010.102981567382</v>
      </c>
      <c r="K99" s="23">
        <v>1287.846038818356</v>
      </c>
      <c r="L99" s="23">
        <v>1513.001998901364</v>
      </c>
      <c r="M99" s="23">
        <v>1757.9950256347629</v>
      </c>
      <c r="N99" s="23">
        <v>2022.752929687492</v>
      </c>
      <c r="O99" s="23">
        <v>2303.8510437011641</v>
      </c>
      <c r="P99" s="23">
        <v>2570.3709106445258</v>
      </c>
      <c r="Q99" s="23">
        <v>2845.8051147460928</v>
      </c>
      <c r="R99" s="23">
        <v>2993.400024414062</v>
      </c>
      <c r="S99" s="23">
        <v>3149.60205078125</v>
      </c>
      <c r="T99" s="23">
        <v>3306.082000732416</v>
      </c>
      <c r="U99" s="23">
        <v>3472.6760864257813</v>
      </c>
      <c r="V99" s="23">
        <v>3642.4990844726508</v>
      </c>
      <c r="W99" s="23">
        <v>3815.6539916992128</v>
      </c>
    </row>
    <row r="100" spans="1:23" s="26" customFormat="1">
      <c r="A100" s="7"/>
      <c r="B100" s="7"/>
      <c r="C100" s="7"/>
      <c r="D100" s="7"/>
      <c r="E100" s="7"/>
      <c r="F100" s="7"/>
      <c r="G100" s="7"/>
      <c r="H100" s="7"/>
      <c r="I100" s="7"/>
      <c r="J100" s="7"/>
      <c r="K100" s="7"/>
      <c r="L100" s="7"/>
      <c r="M100" s="7"/>
      <c r="N100" s="7"/>
      <c r="O100" s="7"/>
      <c r="P100" s="7"/>
      <c r="Q100" s="7"/>
      <c r="R100" s="7"/>
      <c r="S100" s="7"/>
      <c r="T100" s="7"/>
      <c r="U100" s="7"/>
      <c r="V100" s="7"/>
      <c r="W100" s="7"/>
    </row>
    <row r="101" spans="1:23" s="26" customFormat="1">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3" s="26" customFormat="1">
      <c r="A102" s="27" t="s">
        <v>120</v>
      </c>
      <c r="B102" s="27" t="s">
        <v>66</v>
      </c>
      <c r="C102" s="23">
        <v>20</v>
      </c>
      <c r="D102" s="23">
        <v>20</v>
      </c>
      <c r="E102" s="23">
        <v>20</v>
      </c>
      <c r="F102" s="23">
        <v>20</v>
      </c>
      <c r="G102" s="23">
        <v>20</v>
      </c>
      <c r="H102" s="23">
        <v>1026.19585999999</v>
      </c>
      <c r="I102" s="23">
        <v>1068.3837000000001</v>
      </c>
      <c r="J102" s="23">
        <v>2368.5679999999902</v>
      </c>
      <c r="K102" s="23">
        <v>2368.5679999999902</v>
      </c>
      <c r="L102" s="23">
        <v>2368.5679999999902</v>
      </c>
      <c r="M102" s="23">
        <v>2368.5679999999902</v>
      </c>
      <c r="N102" s="23">
        <v>2368.5679999999902</v>
      </c>
      <c r="O102" s="23">
        <v>2368.5679999999902</v>
      </c>
      <c r="P102" s="23">
        <v>2368.5679999999902</v>
      </c>
      <c r="Q102" s="23">
        <v>2368.5679999999902</v>
      </c>
      <c r="R102" s="23">
        <v>2368.5679999999902</v>
      </c>
      <c r="S102" s="23">
        <v>2368.5679999999902</v>
      </c>
      <c r="T102" s="23">
        <v>2368.5679999999902</v>
      </c>
      <c r="U102" s="23">
        <v>2368.5679999999902</v>
      </c>
      <c r="V102" s="23">
        <v>2368.5679999999902</v>
      </c>
      <c r="W102" s="23">
        <v>2368.5679999999902</v>
      </c>
    </row>
    <row r="103" spans="1:23">
      <c r="A103" s="27" t="s">
        <v>120</v>
      </c>
      <c r="B103" s="27" t="s">
        <v>68</v>
      </c>
      <c r="C103" s="23">
        <v>570</v>
      </c>
      <c r="D103" s="23">
        <v>570</v>
      </c>
      <c r="E103" s="23">
        <v>570</v>
      </c>
      <c r="F103" s="23">
        <v>570</v>
      </c>
      <c r="G103" s="23">
        <v>570</v>
      </c>
      <c r="H103" s="23">
        <v>570</v>
      </c>
      <c r="I103" s="23">
        <v>570</v>
      </c>
      <c r="J103" s="23">
        <v>570</v>
      </c>
      <c r="K103" s="23">
        <v>570</v>
      </c>
      <c r="L103" s="23">
        <v>570</v>
      </c>
      <c r="M103" s="23">
        <v>851.79665999999997</v>
      </c>
      <c r="N103" s="23">
        <v>1385.1502700000001</v>
      </c>
      <c r="O103" s="23">
        <v>1385.1502700000001</v>
      </c>
      <c r="P103" s="23">
        <v>1385.1502700000001</v>
      </c>
      <c r="Q103" s="23">
        <v>1385.1502700000001</v>
      </c>
      <c r="R103" s="23">
        <v>1385.1502700000001</v>
      </c>
      <c r="S103" s="23">
        <v>1444.32556</v>
      </c>
      <c r="T103" s="23">
        <v>1444.3254999999999</v>
      </c>
      <c r="U103" s="23">
        <v>2000.4773</v>
      </c>
      <c r="V103" s="23">
        <v>2000.4773</v>
      </c>
      <c r="W103" s="23">
        <v>2677.3289</v>
      </c>
    </row>
    <row r="104" spans="1:23">
      <c r="A104" s="27" t="s">
        <v>120</v>
      </c>
      <c r="B104" s="27" t="s">
        <v>72</v>
      </c>
      <c r="C104" s="23">
        <v>18.792000293731611</v>
      </c>
      <c r="D104" s="23">
        <v>56.930000305175746</v>
      </c>
      <c r="E104" s="23">
        <v>116.31200408935541</v>
      </c>
      <c r="F104" s="23">
        <v>203.74100685119538</v>
      </c>
      <c r="G104" s="23">
        <v>316.67499160766528</v>
      </c>
      <c r="H104" s="23">
        <v>441.51198577880842</v>
      </c>
      <c r="I104" s="23">
        <v>598.09701538085881</v>
      </c>
      <c r="J104" s="23">
        <v>788.33800506591706</v>
      </c>
      <c r="K104" s="23">
        <v>1007.1959838867181</v>
      </c>
      <c r="L104" s="23">
        <v>1181.6699371337841</v>
      </c>
      <c r="M104" s="23">
        <v>1375.488037109372</v>
      </c>
      <c r="N104" s="23">
        <v>1581.046997070305</v>
      </c>
      <c r="O104" s="23">
        <v>1799.5640411376919</v>
      </c>
      <c r="P104" s="23">
        <v>2003.201034545895</v>
      </c>
      <c r="Q104" s="23">
        <v>2215.9790039062468</v>
      </c>
      <c r="R104" s="23">
        <v>2320.6339721679628</v>
      </c>
      <c r="S104" s="23">
        <v>2431.5501098632758</v>
      </c>
      <c r="T104" s="23">
        <v>2543.8589782714839</v>
      </c>
      <c r="U104" s="23">
        <v>2662.8169250488231</v>
      </c>
      <c r="V104" s="23">
        <v>2785.4378967285102</v>
      </c>
      <c r="W104" s="23">
        <v>2910.140014648432</v>
      </c>
    </row>
    <row r="106" spans="1:23">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3">
      <c r="A107" s="27" t="s">
        <v>121</v>
      </c>
      <c r="B107" s="27" t="s">
        <v>66</v>
      </c>
      <c r="C107" s="23">
        <v>75</v>
      </c>
      <c r="D107" s="23">
        <v>75</v>
      </c>
      <c r="E107" s="23">
        <v>75</v>
      </c>
      <c r="F107" s="23">
        <v>75</v>
      </c>
      <c r="G107" s="23">
        <v>75</v>
      </c>
      <c r="H107" s="23">
        <v>75</v>
      </c>
      <c r="I107" s="23">
        <v>75</v>
      </c>
      <c r="J107" s="23">
        <v>75</v>
      </c>
      <c r="K107" s="23">
        <v>75</v>
      </c>
      <c r="L107" s="23">
        <v>75</v>
      </c>
      <c r="M107" s="23">
        <v>75</v>
      </c>
      <c r="N107" s="23">
        <v>75</v>
      </c>
      <c r="O107" s="23">
        <v>20</v>
      </c>
      <c r="P107" s="23">
        <v>20</v>
      </c>
      <c r="Q107" s="23">
        <v>20</v>
      </c>
      <c r="R107" s="23">
        <v>20</v>
      </c>
      <c r="S107" s="23">
        <v>20</v>
      </c>
      <c r="T107" s="23">
        <v>20</v>
      </c>
      <c r="U107" s="23">
        <v>20.000109624709999</v>
      </c>
      <c r="V107" s="23">
        <v>20.000109631010002</v>
      </c>
      <c r="W107" s="23">
        <v>20.00012380115</v>
      </c>
    </row>
    <row r="108" spans="1:23">
      <c r="A108" s="27" t="s">
        <v>121</v>
      </c>
      <c r="B108" s="27" t="s">
        <v>68</v>
      </c>
      <c r="C108" s="23">
        <v>0</v>
      </c>
      <c r="D108" s="23">
        <v>0</v>
      </c>
      <c r="E108" s="23">
        <v>0</v>
      </c>
      <c r="F108" s="23">
        <v>249.82834</v>
      </c>
      <c r="G108" s="23">
        <v>249.82834</v>
      </c>
      <c r="H108" s="23">
        <v>1183.2885000000001</v>
      </c>
      <c r="I108" s="23">
        <v>2400</v>
      </c>
      <c r="J108" s="23">
        <v>2400</v>
      </c>
      <c r="K108" s="23">
        <v>2400</v>
      </c>
      <c r="L108" s="23">
        <v>2400</v>
      </c>
      <c r="M108" s="23">
        <v>2400</v>
      </c>
      <c r="N108" s="23">
        <v>2400</v>
      </c>
      <c r="O108" s="23">
        <v>2400</v>
      </c>
      <c r="P108" s="23">
        <v>2400</v>
      </c>
      <c r="Q108" s="23">
        <v>2400</v>
      </c>
      <c r="R108" s="23">
        <v>2400</v>
      </c>
      <c r="S108" s="23">
        <v>2400</v>
      </c>
      <c r="T108" s="23">
        <v>2400</v>
      </c>
      <c r="U108" s="23">
        <v>2400</v>
      </c>
      <c r="V108" s="23">
        <v>2400</v>
      </c>
      <c r="W108" s="23">
        <v>2400</v>
      </c>
    </row>
    <row r="109" spans="1:23">
      <c r="A109" s="27" t="s">
        <v>121</v>
      </c>
      <c r="B109" s="27" t="s">
        <v>72</v>
      </c>
      <c r="C109" s="23">
        <v>21.324999809265112</v>
      </c>
      <c r="D109" s="23">
        <v>39.332999229431003</v>
      </c>
      <c r="E109" s="23">
        <v>124.65300178527829</v>
      </c>
      <c r="F109" s="23">
        <v>240.5120048522939</v>
      </c>
      <c r="G109" s="23">
        <v>387.46300506591774</v>
      </c>
      <c r="H109" s="23">
        <v>568.47399139404206</v>
      </c>
      <c r="I109" s="23">
        <v>786.96098327636605</v>
      </c>
      <c r="J109" s="23">
        <v>1024.835983276367</v>
      </c>
      <c r="K109" s="23">
        <v>1297.2010192871039</v>
      </c>
      <c r="L109" s="23">
        <v>1508.376068115231</v>
      </c>
      <c r="M109" s="23">
        <v>1741.757995605466</v>
      </c>
      <c r="N109" s="23">
        <v>1990.8499450683539</v>
      </c>
      <c r="O109" s="23">
        <v>2255.0250549316352</v>
      </c>
      <c r="P109" s="23">
        <v>2511.4719543456981</v>
      </c>
      <c r="Q109" s="23">
        <v>2773.6560668945313</v>
      </c>
      <c r="R109" s="23">
        <v>2913.0490112304678</v>
      </c>
      <c r="S109" s="23">
        <v>3058.5720520019481</v>
      </c>
      <c r="T109" s="23">
        <v>3207.325073242187</v>
      </c>
      <c r="U109" s="23">
        <v>3364.1940307617178</v>
      </c>
      <c r="V109" s="23">
        <v>3523.5459594726508</v>
      </c>
      <c r="W109" s="23">
        <v>3687.8629760742178</v>
      </c>
    </row>
    <row r="111" spans="1:23">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3">
      <c r="A112" s="27" t="s">
        <v>122</v>
      </c>
      <c r="B112" s="27" t="s">
        <v>66</v>
      </c>
      <c r="C112" s="23">
        <v>205</v>
      </c>
      <c r="D112" s="23">
        <v>205</v>
      </c>
      <c r="E112" s="23">
        <v>205</v>
      </c>
      <c r="F112" s="23">
        <v>205</v>
      </c>
      <c r="G112" s="23">
        <v>205</v>
      </c>
      <c r="H112" s="23">
        <v>321.66410000000002</v>
      </c>
      <c r="I112" s="23">
        <v>321.66410000000002</v>
      </c>
      <c r="J112" s="23">
        <v>321.66410000000002</v>
      </c>
      <c r="K112" s="23">
        <v>321.66410000000002</v>
      </c>
      <c r="L112" s="23">
        <v>291.66410000000002</v>
      </c>
      <c r="M112" s="23">
        <v>291.66410000000002</v>
      </c>
      <c r="N112" s="23">
        <v>291.66410000000002</v>
      </c>
      <c r="O112" s="23">
        <v>291.66410000000002</v>
      </c>
      <c r="P112" s="23">
        <v>266.66410000000002</v>
      </c>
      <c r="Q112" s="23">
        <v>266.66410000000002</v>
      </c>
      <c r="R112" s="23">
        <v>287.99617000000001</v>
      </c>
      <c r="S112" s="23">
        <v>429.261629999999</v>
      </c>
      <c r="T112" s="23">
        <v>429.261629999999</v>
      </c>
      <c r="U112" s="23">
        <v>619.22835999999893</v>
      </c>
      <c r="V112" s="23">
        <v>619.22835999999893</v>
      </c>
      <c r="W112" s="23">
        <v>1063.0587</v>
      </c>
    </row>
    <row r="113" spans="1:23">
      <c r="A113" s="27" t="s">
        <v>122</v>
      </c>
      <c r="B113" s="27" t="s">
        <v>68</v>
      </c>
      <c r="C113" s="23">
        <v>0</v>
      </c>
      <c r="D113" s="23">
        <v>0</v>
      </c>
      <c r="E113" s="23">
        <v>0</v>
      </c>
      <c r="F113" s="23">
        <v>0</v>
      </c>
      <c r="G113" s="23">
        <v>0</v>
      </c>
      <c r="H113" s="23">
        <v>0</v>
      </c>
      <c r="I113" s="23">
        <v>0</v>
      </c>
      <c r="J113" s="23">
        <v>0</v>
      </c>
      <c r="K113" s="23">
        <v>0</v>
      </c>
      <c r="L113" s="23">
        <v>0</v>
      </c>
      <c r="M113" s="23">
        <v>0</v>
      </c>
      <c r="N113" s="23">
        <v>0</v>
      </c>
      <c r="O113" s="23">
        <v>0</v>
      </c>
      <c r="P113" s="23">
        <v>0</v>
      </c>
      <c r="Q113" s="23">
        <v>0</v>
      </c>
      <c r="R113" s="23">
        <v>0</v>
      </c>
      <c r="S113" s="23">
        <v>0</v>
      </c>
      <c r="T113" s="23">
        <v>0</v>
      </c>
      <c r="U113" s="23">
        <v>0</v>
      </c>
      <c r="V113" s="23">
        <v>0</v>
      </c>
      <c r="W113" s="23">
        <v>0</v>
      </c>
    </row>
    <row r="114" spans="1:23">
      <c r="A114" s="27" t="s">
        <v>122</v>
      </c>
      <c r="B114" s="27" t="s">
        <v>72</v>
      </c>
      <c r="C114" s="23">
        <v>19.108000516891451</v>
      </c>
      <c r="D114" s="23">
        <v>37.433001041412268</v>
      </c>
      <c r="E114" s="23">
        <v>64.041998863220101</v>
      </c>
      <c r="F114" s="23">
        <v>100.9389972686767</v>
      </c>
      <c r="G114" s="23">
        <v>139.00600242614701</v>
      </c>
      <c r="H114" s="23">
        <v>181.2900047302239</v>
      </c>
      <c r="I114" s="23">
        <v>233.20699691772381</v>
      </c>
      <c r="J114" s="23">
        <v>295.74800109863247</v>
      </c>
      <c r="K114" s="23">
        <v>367.72499084472639</v>
      </c>
      <c r="L114" s="23">
        <v>418.77000427246037</v>
      </c>
      <c r="M114" s="23">
        <v>476.5399932861323</v>
      </c>
      <c r="N114" s="23">
        <v>537.83000946044876</v>
      </c>
      <c r="O114" s="23">
        <v>602.48300170898392</v>
      </c>
      <c r="P114" s="23">
        <v>656.358985900878</v>
      </c>
      <c r="Q114" s="23">
        <v>712.61397552490098</v>
      </c>
      <c r="R114" s="23">
        <v>743.76597595214798</v>
      </c>
      <c r="S114" s="23">
        <v>776.57901000976506</v>
      </c>
      <c r="T114" s="23">
        <v>809.53199768066293</v>
      </c>
      <c r="U114" s="23">
        <v>844.20101928710903</v>
      </c>
      <c r="V114" s="23">
        <v>879.81898498535099</v>
      </c>
      <c r="W114" s="23">
        <v>916.08302307128906</v>
      </c>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0</v>
      </c>
      <c r="D117" s="23">
        <v>0</v>
      </c>
      <c r="E117" s="23">
        <v>0</v>
      </c>
      <c r="F117" s="23">
        <v>0</v>
      </c>
      <c r="G117" s="23">
        <v>0</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row>
    <row r="118" spans="1:23">
      <c r="A118" s="27" t="s">
        <v>123</v>
      </c>
      <c r="B118" s="27" t="s">
        <v>68</v>
      </c>
      <c r="C118" s="23">
        <v>0</v>
      </c>
      <c r="D118" s="23">
        <v>0</v>
      </c>
      <c r="E118" s="23">
        <v>0</v>
      </c>
      <c r="F118" s="23">
        <v>0</v>
      </c>
      <c r="G118" s="23">
        <v>0</v>
      </c>
      <c r="H118" s="23">
        <v>0</v>
      </c>
      <c r="I118" s="23">
        <v>0</v>
      </c>
      <c r="J118" s="23">
        <v>0</v>
      </c>
      <c r="K118" s="23">
        <v>0</v>
      </c>
      <c r="L118" s="23">
        <v>0</v>
      </c>
      <c r="M118" s="23">
        <v>0</v>
      </c>
      <c r="N118" s="23">
        <v>0</v>
      </c>
      <c r="O118" s="23">
        <v>0</v>
      </c>
      <c r="P118" s="23">
        <v>211.08134544352001</v>
      </c>
      <c r="Q118" s="23">
        <v>326.4156588486</v>
      </c>
      <c r="R118" s="23">
        <v>326.41565888095005</v>
      </c>
      <c r="S118" s="23">
        <v>657.31543901088003</v>
      </c>
      <c r="T118" s="23">
        <v>657.31543901363</v>
      </c>
      <c r="U118" s="23">
        <v>732.42650766838005</v>
      </c>
      <c r="V118" s="23">
        <v>732.42650767201997</v>
      </c>
      <c r="W118" s="23">
        <v>774.61085774861999</v>
      </c>
    </row>
    <row r="119" spans="1:23">
      <c r="A119" s="27" t="s">
        <v>123</v>
      </c>
      <c r="B119" s="27" t="s">
        <v>72</v>
      </c>
      <c r="C119" s="23">
        <v>2.531000047922126</v>
      </c>
      <c r="D119" s="23">
        <v>5.8989998698234514</v>
      </c>
      <c r="E119" s="23">
        <v>10.95600008964537</v>
      </c>
      <c r="F119" s="23">
        <v>18.307000398635768</v>
      </c>
      <c r="G119" s="23">
        <v>27.271999120712248</v>
      </c>
      <c r="H119" s="23">
        <v>37.668000698089529</v>
      </c>
      <c r="I119" s="23">
        <v>50.497000694274853</v>
      </c>
      <c r="J119" s="23">
        <v>65.411998748779297</v>
      </c>
      <c r="K119" s="23">
        <v>82.598003387451101</v>
      </c>
      <c r="L119" s="23">
        <v>96.729002952575598</v>
      </c>
      <c r="M119" s="23">
        <v>112.11099720001209</v>
      </c>
      <c r="N119" s="23">
        <v>128.7480001449583</v>
      </c>
      <c r="O119" s="23">
        <v>146.674007415771</v>
      </c>
      <c r="P119" s="23">
        <v>164.1120033264157</v>
      </c>
      <c r="Q119" s="23">
        <v>182.07299804687452</v>
      </c>
      <c r="R119" s="23">
        <v>191.79999732971089</v>
      </c>
      <c r="S119" s="23">
        <v>202.03400230407689</v>
      </c>
      <c r="T119" s="23">
        <v>212.35599899291938</v>
      </c>
      <c r="U119" s="23">
        <v>223.17800712585358</v>
      </c>
      <c r="V119" s="23">
        <v>234.19300270080521</v>
      </c>
      <c r="W119" s="23">
        <v>245.49399948120112</v>
      </c>
    </row>
    <row r="122" spans="1:23" collapsed="1">
      <c r="A122" s="24" t="s">
        <v>128</v>
      </c>
    </row>
    <row r="123" spans="1:23">
      <c r="A123" s="17" t="s">
        <v>96</v>
      </c>
      <c r="B123" s="17" t="s">
        <v>97</v>
      </c>
      <c r="C123" s="17" t="s">
        <v>75</v>
      </c>
      <c r="D123" s="17" t="s">
        <v>98</v>
      </c>
      <c r="E123" s="17" t="s">
        <v>99</v>
      </c>
      <c r="F123" s="17" t="s">
        <v>100</v>
      </c>
      <c r="G123" s="17" t="s">
        <v>101</v>
      </c>
      <c r="H123" s="17" t="s">
        <v>102</v>
      </c>
      <c r="I123" s="17" t="s">
        <v>103</v>
      </c>
      <c r="J123" s="17" t="s">
        <v>104</v>
      </c>
      <c r="K123" s="17" t="s">
        <v>105</v>
      </c>
      <c r="L123" s="17" t="s">
        <v>106</v>
      </c>
      <c r="M123" s="17" t="s">
        <v>107</v>
      </c>
      <c r="N123" s="17" t="s">
        <v>108</v>
      </c>
      <c r="O123" s="17" t="s">
        <v>109</v>
      </c>
      <c r="P123" s="17" t="s">
        <v>110</v>
      </c>
      <c r="Q123" s="17" t="s">
        <v>111</v>
      </c>
      <c r="R123" s="17" t="s">
        <v>112</v>
      </c>
      <c r="S123" s="17" t="s">
        <v>113</v>
      </c>
      <c r="T123" s="17" t="s">
        <v>114</v>
      </c>
      <c r="U123" s="17" t="s">
        <v>115</v>
      </c>
      <c r="V123" s="17" t="s">
        <v>116</v>
      </c>
      <c r="W123" s="17" t="s">
        <v>117</v>
      </c>
    </row>
    <row r="124" spans="1:23">
      <c r="A124" s="27" t="s">
        <v>36</v>
      </c>
      <c r="B124" s="27" t="s">
        <v>22</v>
      </c>
      <c r="C124" s="23">
        <v>14317.73557949064</v>
      </c>
      <c r="D124" s="23">
        <v>16038.031738281245</v>
      </c>
      <c r="E124" s="23">
        <v>18141.66250038147</v>
      </c>
      <c r="F124" s="23">
        <v>20467.162845611565</v>
      </c>
      <c r="G124" s="23">
        <v>22742.462699890129</v>
      </c>
      <c r="H124" s="23">
        <v>24794.136241912842</v>
      </c>
      <c r="I124" s="23">
        <v>27203.264793395989</v>
      </c>
      <c r="J124" s="23">
        <v>29404.585037231431</v>
      </c>
      <c r="K124" s="23">
        <v>31633.684417724588</v>
      </c>
      <c r="L124" s="23">
        <v>33722.422073364258</v>
      </c>
      <c r="M124" s="23">
        <v>35881.735794067376</v>
      </c>
      <c r="N124" s="23">
        <v>38229.617347717271</v>
      </c>
      <c r="O124" s="23">
        <v>40526.807868957505</v>
      </c>
      <c r="P124" s="23">
        <v>42201.454330444321</v>
      </c>
      <c r="Q124" s="23">
        <v>43959.248107910142</v>
      </c>
      <c r="R124" s="23">
        <v>45343.557586669915</v>
      </c>
      <c r="S124" s="23">
        <v>47243.382507324204</v>
      </c>
      <c r="T124" s="23">
        <v>48591.002059936516</v>
      </c>
      <c r="U124" s="23">
        <v>50017.107940673828</v>
      </c>
      <c r="V124" s="23">
        <v>51711.974105834954</v>
      </c>
      <c r="W124" s="23">
        <v>53139.024307250962</v>
      </c>
    </row>
    <row r="125" spans="1:23">
      <c r="A125" s="27" t="s">
        <v>36</v>
      </c>
      <c r="B125" s="27" t="s">
        <v>73</v>
      </c>
      <c r="C125" s="23">
        <v>579.45771598815747</v>
      </c>
      <c r="D125" s="23">
        <v>1031.0386962890611</v>
      </c>
      <c r="E125" s="23">
        <v>1768.4027099609355</v>
      </c>
      <c r="F125" s="23">
        <v>2546.1777305603023</v>
      </c>
      <c r="G125" s="23">
        <v>3286.9147415161042</v>
      </c>
      <c r="H125" s="23">
        <v>3921.6237258911005</v>
      </c>
      <c r="I125" s="23">
        <v>4557.7625808715766</v>
      </c>
      <c r="J125" s="23">
        <v>5129.6256484985206</v>
      </c>
      <c r="K125" s="23">
        <v>5641.2566604614067</v>
      </c>
      <c r="L125" s="23">
        <v>6326.0197753906123</v>
      </c>
      <c r="M125" s="23">
        <v>7040.37059020995</v>
      </c>
      <c r="N125" s="23">
        <v>7755.7346649169895</v>
      </c>
      <c r="O125" s="23">
        <v>8465.733749389643</v>
      </c>
      <c r="P125" s="23">
        <v>9049.4997406005841</v>
      </c>
      <c r="Q125" s="23">
        <v>9600.4117126464789</v>
      </c>
      <c r="R125" s="23">
        <v>9649.7217102050727</v>
      </c>
      <c r="S125" s="23">
        <v>9702.8895263671875</v>
      </c>
      <c r="T125" s="23">
        <v>9740.4286804199164</v>
      </c>
      <c r="U125" s="23">
        <v>9784.1325225830024</v>
      </c>
      <c r="V125" s="23">
        <v>9816.9557342529188</v>
      </c>
      <c r="W125" s="23">
        <v>9839.7727966308448</v>
      </c>
    </row>
    <row r="126" spans="1:23">
      <c r="A126" s="27" t="s">
        <v>36</v>
      </c>
      <c r="B126" s="27" t="s">
        <v>74</v>
      </c>
      <c r="C126" s="23">
        <v>579.45771598815747</v>
      </c>
      <c r="D126" s="23">
        <v>1031.0386962890611</v>
      </c>
      <c r="E126" s="23">
        <v>1768.4027099609355</v>
      </c>
      <c r="F126" s="23">
        <v>2546.1777305603023</v>
      </c>
      <c r="G126" s="23">
        <v>3286.9147415161042</v>
      </c>
      <c r="H126" s="23">
        <v>3921.6237258911005</v>
      </c>
      <c r="I126" s="23">
        <v>4557.7625808715766</v>
      </c>
      <c r="J126" s="23">
        <v>5129.6256484985206</v>
      </c>
      <c r="K126" s="23">
        <v>5641.2566604614067</v>
      </c>
      <c r="L126" s="23">
        <v>6326.0197753906123</v>
      </c>
      <c r="M126" s="23">
        <v>7040.37059020995</v>
      </c>
      <c r="N126" s="23">
        <v>7755.7346649169895</v>
      </c>
      <c r="O126" s="23">
        <v>8465.733749389643</v>
      </c>
      <c r="P126" s="23">
        <v>9049.4997406005841</v>
      </c>
      <c r="Q126" s="23">
        <v>9600.4117126464789</v>
      </c>
      <c r="R126" s="23">
        <v>9649.7217102050727</v>
      </c>
      <c r="S126" s="23">
        <v>9702.8895263671875</v>
      </c>
      <c r="T126" s="23">
        <v>9740.4286804199164</v>
      </c>
      <c r="U126" s="23">
        <v>9784.1325225830024</v>
      </c>
      <c r="V126" s="23">
        <v>9816.9557342529188</v>
      </c>
      <c r="W126" s="23">
        <v>9839.7727966308448</v>
      </c>
    </row>
    <row r="128" spans="1:23">
      <c r="A128" s="17" t="s">
        <v>96</v>
      </c>
      <c r="B128" s="17" t="s">
        <v>97</v>
      </c>
      <c r="C128" s="17" t="s">
        <v>75</v>
      </c>
      <c r="D128" s="17" t="s">
        <v>98</v>
      </c>
      <c r="E128" s="17" t="s">
        <v>99</v>
      </c>
      <c r="F128" s="17" t="s">
        <v>100</v>
      </c>
      <c r="G128" s="17" t="s">
        <v>101</v>
      </c>
      <c r="H128" s="17" t="s">
        <v>102</v>
      </c>
      <c r="I128" s="17" t="s">
        <v>103</v>
      </c>
      <c r="J128" s="17" t="s">
        <v>104</v>
      </c>
      <c r="K128" s="17" t="s">
        <v>105</v>
      </c>
      <c r="L128" s="17" t="s">
        <v>106</v>
      </c>
      <c r="M128" s="17" t="s">
        <v>107</v>
      </c>
      <c r="N128" s="17" t="s">
        <v>108</v>
      </c>
      <c r="O128" s="17" t="s">
        <v>109</v>
      </c>
      <c r="P128" s="17" t="s">
        <v>110</v>
      </c>
      <c r="Q128" s="17" t="s">
        <v>111</v>
      </c>
      <c r="R128" s="17" t="s">
        <v>112</v>
      </c>
      <c r="S128" s="17" t="s">
        <v>113</v>
      </c>
      <c r="T128" s="17" t="s">
        <v>114</v>
      </c>
      <c r="U128" s="17" t="s">
        <v>115</v>
      </c>
      <c r="V128" s="17" t="s">
        <v>116</v>
      </c>
      <c r="W128" s="17" t="s">
        <v>117</v>
      </c>
    </row>
    <row r="129" spans="1:23">
      <c r="A129" s="27" t="s">
        <v>119</v>
      </c>
      <c r="B129" s="27" t="s">
        <v>22</v>
      </c>
      <c r="C129" s="23">
        <v>4241.3829040527289</v>
      </c>
      <c r="D129" s="23">
        <v>4711.3319396972647</v>
      </c>
      <c r="E129" s="23">
        <v>5343.9404907226563</v>
      </c>
      <c r="F129" s="23">
        <v>6062.9208984375</v>
      </c>
      <c r="G129" s="23">
        <v>6807.4859619140625</v>
      </c>
      <c r="H129" s="23">
        <v>7463.93701171875</v>
      </c>
      <c r="I129" s="23">
        <v>8257.1661376953107</v>
      </c>
      <c r="J129" s="23">
        <v>9003.6689453125</v>
      </c>
      <c r="K129" s="23">
        <v>9768.92822265625</v>
      </c>
      <c r="L129" s="23">
        <v>10504.7978515625</v>
      </c>
      <c r="M129" s="23">
        <v>11253.5546875</v>
      </c>
      <c r="N129" s="23">
        <v>12077.626098632811</v>
      </c>
      <c r="O129" s="23">
        <v>12885.68591308593</v>
      </c>
      <c r="P129" s="23">
        <v>13472.84814453125</v>
      </c>
      <c r="Q129" s="23">
        <v>14095.52270507812</v>
      </c>
      <c r="R129" s="23">
        <v>14591.8154296875</v>
      </c>
      <c r="S129" s="23">
        <v>15270.205078125</v>
      </c>
      <c r="T129" s="23">
        <v>15752.2724609375</v>
      </c>
      <c r="U129" s="23">
        <v>16264.2509765625</v>
      </c>
      <c r="V129" s="23">
        <v>16864</v>
      </c>
      <c r="W129" s="23">
        <v>17367.352294921871</v>
      </c>
    </row>
    <row r="130" spans="1:23">
      <c r="A130" s="27" t="s">
        <v>119</v>
      </c>
      <c r="B130" s="27" t="s">
        <v>73</v>
      </c>
      <c r="C130" s="23">
        <v>203.52134704589801</v>
      </c>
      <c r="D130" s="23">
        <v>385.84933471679602</v>
      </c>
      <c r="E130" s="23">
        <v>584.98931884765602</v>
      </c>
      <c r="F130" s="23">
        <v>808.57232666015602</v>
      </c>
      <c r="G130" s="23">
        <v>1038.73034667968</v>
      </c>
      <c r="H130" s="23">
        <v>1231.30737304687</v>
      </c>
      <c r="I130" s="23">
        <v>1430.14428710937</v>
      </c>
      <c r="J130" s="23">
        <v>1617.72729492187</v>
      </c>
      <c r="K130" s="23">
        <v>1785.98034667968</v>
      </c>
      <c r="L130" s="23">
        <v>2016.80834960937</v>
      </c>
      <c r="M130" s="23">
        <v>2252.53930664062</v>
      </c>
      <c r="N130" s="23">
        <v>2492.197265625</v>
      </c>
      <c r="O130" s="23">
        <v>2729.71533203125</v>
      </c>
      <c r="P130" s="23">
        <v>2928.25146484375</v>
      </c>
      <c r="Q130" s="23">
        <v>3115.20532226562</v>
      </c>
      <c r="R130" s="23">
        <v>3140.18627929687</v>
      </c>
      <c r="S130" s="23">
        <v>3166.736328125</v>
      </c>
      <c r="T130" s="23">
        <v>3186.35229492187</v>
      </c>
      <c r="U130" s="23">
        <v>3208.5302734375</v>
      </c>
      <c r="V130" s="23">
        <v>3226.29125976562</v>
      </c>
      <c r="W130" s="23">
        <v>3239.89233398437</v>
      </c>
    </row>
    <row r="131" spans="1:23">
      <c r="A131" s="27" t="s">
        <v>119</v>
      </c>
      <c r="B131" s="27" t="s">
        <v>74</v>
      </c>
      <c r="C131" s="23">
        <v>203.52134704589801</v>
      </c>
      <c r="D131" s="23">
        <v>385.84933471679602</v>
      </c>
      <c r="E131" s="23">
        <v>584.98931884765602</v>
      </c>
      <c r="F131" s="23">
        <v>808.57232666015602</v>
      </c>
      <c r="G131" s="23">
        <v>1038.73034667968</v>
      </c>
      <c r="H131" s="23">
        <v>1231.30737304687</v>
      </c>
      <c r="I131" s="23">
        <v>1430.14428710937</v>
      </c>
      <c r="J131" s="23">
        <v>1617.72729492187</v>
      </c>
      <c r="K131" s="23">
        <v>1785.98034667968</v>
      </c>
      <c r="L131" s="23">
        <v>2016.80834960937</v>
      </c>
      <c r="M131" s="23">
        <v>2252.53930664062</v>
      </c>
      <c r="N131" s="23">
        <v>2492.197265625</v>
      </c>
      <c r="O131" s="23">
        <v>2729.71533203125</v>
      </c>
      <c r="P131" s="23">
        <v>2928.25146484375</v>
      </c>
      <c r="Q131" s="23">
        <v>3115.20532226562</v>
      </c>
      <c r="R131" s="23">
        <v>3140.18627929687</v>
      </c>
      <c r="S131" s="23">
        <v>3166.736328125</v>
      </c>
      <c r="T131" s="23">
        <v>3186.35229492187</v>
      </c>
      <c r="U131" s="23">
        <v>3208.5302734375</v>
      </c>
      <c r="V131" s="23">
        <v>3226.29125976562</v>
      </c>
      <c r="W131" s="23">
        <v>3239.89233398437</v>
      </c>
    </row>
    <row r="133" spans="1:23">
      <c r="A133" s="17" t="s">
        <v>96</v>
      </c>
      <c r="B133" s="17" t="s">
        <v>97</v>
      </c>
      <c r="C133" s="17" t="s">
        <v>75</v>
      </c>
      <c r="D133" s="17" t="s">
        <v>98</v>
      </c>
      <c r="E133" s="17" t="s">
        <v>99</v>
      </c>
      <c r="F133" s="17" t="s">
        <v>100</v>
      </c>
      <c r="G133" s="17" t="s">
        <v>101</v>
      </c>
      <c r="H133" s="17" t="s">
        <v>102</v>
      </c>
      <c r="I133" s="17" t="s">
        <v>103</v>
      </c>
      <c r="J133" s="17" t="s">
        <v>104</v>
      </c>
      <c r="K133" s="17" t="s">
        <v>105</v>
      </c>
      <c r="L133" s="17" t="s">
        <v>106</v>
      </c>
      <c r="M133" s="17" t="s">
        <v>107</v>
      </c>
      <c r="N133" s="17" t="s">
        <v>108</v>
      </c>
      <c r="O133" s="17" t="s">
        <v>109</v>
      </c>
      <c r="P133" s="17" t="s">
        <v>110</v>
      </c>
      <c r="Q133" s="17" t="s">
        <v>111</v>
      </c>
      <c r="R133" s="17" t="s">
        <v>112</v>
      </c>
      <c r="S133" s="17" t="s">
        <v>113</v>
      </c>
      <c r="T133" s="17" t="s">
        <v>114</v>
      </c>
      <c r="U133" s="17" t="s">
        <v>115</v>
      </c>
      <c r="V133" s="17" t="s">
        <v>116</v>
      </c>
      <c r="W133" s="17" t="s">
        <v>117</v>
      </c>
    </row>
    <row r="134" spans="1:23">
      <c r="A134" s="27" t="s">
        <v>120</v>
      </c>
      <c r="B134" s="27" t="s">
        <v>22</v>
      </c>
      <c r="C134" s="23">
        <v>4265.7440490722647</v>
      </c>
      <c r="D134" s="23">
        <v>4680.951629638671</v>
      </c>
      <c r="E134" s="23">
        <v>5183.1304321289063</v>
      </c>
      <c r="F134" s="23">
        <v>5787.557373046875</v>
      </c>
      <c r="G134" s="23">
        <v>6389.47265625</v>
      </c>
      <c r="H134" s="23">
        <v>6895.2298583984375</v>
      </c>
      <c r="I134" s="23">
        <v>7516.7694091796875</v>
      </c>
      <c r="J134" s="23">
        <v>8113.26904296875</v>
      </c>
      <c r="K134" s="23">
        <v>8718.3391113281195</v>
      </c>
      <c r="L134" s="23">
        <v>9285.158203125</v>
      </c>
      <c r="M134" s="23">
        <v>9878.2021484375</v>
      </c>
      <c r="N134" s="23">
        <v>10523.746215820311</v>
      </c>
      <c r="O134" s="23">
        <v>11158.63232421875</v>
      </c>
      <c r="P134" s="23">
        <v>11620.78198242187</v>
      </c>
      <c r="Q134" s="23">
        <v>12106.79614257812</v>
      </c>
      <c r="R134" s="23">
        <v>12479.32067871093</v>
      </c>
      <c r="S134" s="23">
        <v>13012.87097167968</v>
      </c>
      <c r="T134" s="23">
        <v>13376.08813476562</v>
      </c>
      <c r="U134" s="23">
        <v>13757.3876953125</v>
      </c>
      <c r="V134" s="23">
        <v>14223.6259765625</v>
      </c>
      <c r="W134" s="23">
        <v>14602.67431640625</v>
      </c>
    </row>
    <row r="135" spans="1:23">
      <c r="A135" s="27" t="s">
        <v>120</v>
      </c>
      <c r="B135" s="27" t="s">
        <v>73</v>
      </c>
      <c r="C135" s="23">
        <v>112.99973297119099</v>
      </c>
      <c r="D135" s="23">
        <v>269.125732421875</v>
      </c>
      <c r="E135" s="23">
        <v>441.45574951171801</v>
      </c>
      <c r="F135" s="23">
        <v>636.270751953125</v>
      </c>
      <c r="G135" s="23">
        <v>828.884765625</v>
      </c>
      <c r="H135" s="23">
        <v>979.771728515625</v>
      </c>
      <c r="I135" s="23">
        <v>1137.45068359375</v>
      </c>
      <c r="J135" s="23">
        <v>1294.74975585937</v>
      </c>
      <c r="K135" s="23">
        <v>1435.40368652343</v>
      </c>
      <c r="L135" s="23">
        <v>1617.97778320312</v>
      </c>
      <c r="M135" s="23">
        <v>1809.91577148437</v>
      </c>
      <c r="N135" s="23">
        <v>1999.41271972656</v>
      </c>
      <c r="O135" s="23">
        <v>2187.62768554687</v>
      </c>
      <c r="P135" s="23">
        <v>2339.41064453125</v>
      </c>
      <c r="Q135" s="23">
        <v>2485.7607421875</v>
      </c>
      <c r="R135" s="23">
        <v>2493.23779296875</v>
      </c>
      <c r="S135" s="23">
        <v>2502.57763671875</v>
      </c>
      <c r="T135" s="23">
        <v>2508.53271484375</v>
      </c>
      <c r="U135" s="23">
        <v>2516.15063476562</v>
      </c>
      <c r="V135" s="23">
        <v>2522.2578125</v>
      </c>
      <c r="W135" s="23">
        <v>2525.27172851562</v>
      </c>
    </row>
    <row r="136" spans="1:23">
      <c r="A136" s="27" t="s">
        <v>120</v>
      </c>
      <c r="B136" s="27" t="s">
        <v>74</v>
      </c>
      <c r="C136" s="23">
        <v>112.99973297119099</v>
      </c>
      <c r="D136" s="23">
        <v>269.125732421875</v>
      </c>
      <c r="E136" s="23">
        <v>441.45574951171801</v>
      </c>
      <c r="F136" s="23">
        <v>636.270751953125</v>
      </c>
      <c r="G136" s="23">
        <v>828.884765625</v>
      </c>
      <c r="H136" s="23">
        <v>979.771728515625</v>
      </c>
      <c r="I136" s="23">
        <v>1137.45068359375</v>
      </c>
      <c r="J136" s="23">
        <v>1294.74975585937</v>
      </c>
      <c r="K136" s="23">
        <v>1435.40368652343</v>
      </c>
      <c r="L136" s="23">
        <v>1617.97778320312</v>
      </c>
      <c r="M136" s="23">
        <v>1809.91577148437</v>
      </c>
      <c r="N136" s="23">
        <v>1999.41271972656</v>
      </c>
      <c r="O136" s="23">
        <v>2187.62768554687</v>
      </c>
      <c r="P136" s="23">
        <v>2339.41064453125</v>
      </c>
      <c r="Q136" s="23">
        <v>2485.7607421875</v>
      </c>
      <c r="R136" s="23">
        <v>2493.23779296875</v>
      </c>
      <c r="S136" s="23">
        <v>2502.57763671875</v>
      </c>
      <c r="T136" s="23">
        <v>2508.53271484375</v>
      </c>
      <c r="U136" s="23">
        <v>2516.15063476562</v>
      </c>
      <c r="V136" s="23">
        <v>2522.2578125</v>
      </c>
      <c r="W136" s="23">
        <v>2525.27172851562</v>
      </c>
    </row>
    <row r="138" spans="1:23">
      <c r="A138" s="17" t="s">
        <v>96</v>
      </c>
      <c r="B138" s="17" t="s">
        <v>97</v>
      </c>
      <c r="C138" s="17" t="s">
        <v>75</v>
      </c>
      <c r="D138" s="17" t="s">
        <v>98</v>
      </c>
      <c r="E138" s="17" t="s">
        <v>99</v>
      </c>
      <c r="F138" s="17" t="s">
        <v>100</v>
      </c>
      <c r="G138" s="17" t="s">
        <v>101</v>
      </c>
      <c r="H138" s="17" t="s">
        <v>102</v>
      </c>
      <c r="I138" s="17" t="s">
        <v>103</v>
      </c>
      <c r="J138" s="17" t="s">
        <v>104</v>
      </c>
      <c r="K138" s="17" t="s">
        <v>105</v>
      </c>
      <c r="L138" s="17" t="s">
        <v>106</v>
      </c>
      <c r="M138" s="17" t="s">
        <v>107</v>
      </c>
      <c r="N138" s="17" t="s">
        <v>108</v>
      </c>
      <c r="O138" s="17" t="s">
        <v>109</v>
      </c>
      <c r="P138" s="17" t="s">
        <v>110</v>
      </c>
      <c r="Q138" s="17" t="s">
        <v>111</v>
      </c>
      <c r="R138" s="17" t="s">
        <v>112</v>
      </c>
      <c r="S138" s="17" t="s">
        <v>113</v>
      </c>
      <c r="T138" s="17" t="s">
        <v>114</v>
      </c>
      <c r="U138" s="17" t="s">
        <v>115</v>
      </c>
      <c r="V138" s="17" t="s">
        <v>116</v>
      </c>
      <c r="W138" s="17" t="s">
        <v>117</v>
      </c>
    </row>
    <row r="139" spans="1:23">
      <c r="A139" s="27" t="s">
        <v>121</v>
      </c>
      <c r="B139" s="27" t="s">
        <v>22</v>
      </c>
      <c r="C139" s="23">
        <v>3672.012664794916</v>
      </c>
      <c r="D139" s="23">
        <v>4323.9168395996094</v>
      </c>
      <c r="E139" s="23">
        <v>5053.76904296875</v>
      </c>
      <c r="F139" s="23">
        <v>5790.9588012695313</v>
      </c>
      <c r="G139" s="23">
        <v>6520.7273559570313</v>
      </c>
      <c r="H139" s="23">
        <v>7238.115234375</v>
      </c>
      <c r="I139" s="23">
        <v>8018.1380615234302</v>
      </c>
      <c r="J139" s="23">
        <v>8676.4749755859302</v>
      </c>
      <c r="K139" s="23">
        <v>9331.2351074218695</v>
      </c>
      <c r="L139" s="23">
        <v>9932.0548095703107</v>
      </c>
      <c r="M139" s="23">
        <v>10554.23461914062</v>
      </c>
      <c r="N139" s="23">
        <v>11213.85388183593</v>
      </c>
      <c r="O139" s="23">
        <v>11851.77001953125</v>
      </c>
      <c r="P139" s="23">
        <v>12333.98999023437</v>
      </c>
      <c r="Q139" s="23">
        <v>12826.341796875</v>
      </c>
      <c r="R139" s="23">
        <v>13223.294921875</v>
      </c>
      <c r="S139" s="23">
        <v>13731.87353515625</v>
      </c>
      <c r="T139" s="23">
        <v>14116.36279296875</v>
      </c>
      <c r="U139" s="23">
        <v>14523.55419921875</v>
      </c>
      <c r="V139" s="23">
        <v>14994.72485351562</v>
      </c>
      <c r="W139" s="23">
        <v>15411.98168945312</v>
      </c>
    </row>
    <row r="140" spans="1:23">
      <c r="A140" s="27" t="s">
        <v>121</v>
      </c>
      <c r="B140" s="27" t="s">
        <v>73</v>
      </c>
      <c r="C140" s="23">
        <v>127.88034820556599</v>
      </c>
      <c r="D140" s="23">
        <v>169.89634704589801</v>
      </c>
      <c r="E140" s="23">
        <v>458.67636108398398</v>
      </c>
      <c r="F140" s="23">
        <v>733.47735595703102</v>
      </c>
      <c r="G140" s="23">
        <v>991.57434082031205</v>
      </c>
      <c r="H140" s="23">
        <v>1234.75134277343</v>
      </c>
      <c r="I140" s="23">
        <v>1463.3203125</v>
      </c>
      <c r="J140" s="23">
        <v>1639.28930664062</v>
      </c>
      <c r="K140" s="23">
        <v>1795.51232910156</v>
      </c>
      <c r="L140" s="23">
        <v>2004.55334472656</v>
      </c>
      <c r="M140" s="23">
        <v>2224.01123046875</v>
      </c>
      <c r="N140" s="23">
        <v>2443.19140625</v>
      </c>
      <c r="O140" s="23">
        <v>2661.12841796875</v>
      </c>
      <c r="P140" s="23">
        <v>2848.693359375</v>
      </c>
      <c r="Q140" s="23">
        <v>3022.42138671875</v>
      </c>
      <c r="R140" s="23">
        <v>3038.04833984375</v>
      </c>
      <c r="S140" s="23">
        <v>3053.59326171875</v>
      </c>
      <c r="T140" s="23">
        <v>3065.38037109375</v>
      </c>
      <c r="U140" s="23">
        <v>3078.71533203125</v>
      </c>
      <c r="V140" s="23">
        <v>3087.80737304687</v>
      </c>
      <c r="W140" s="23">
        <v>3095.07446289062</v>
      </c>
    </row>
    <row r="141" spans="1:23">
      <c r="A141" s="27" t="s">
        <v>121</v>
      </c>
      <c r="B141" s="27" t="s">
        <v>74</v>
      </c>
      <c r="C141" s="23">
        <v>127.88034820556599</v>
      </c>
      <c r="D141" s="23">
        <v>169.89634704589801</v>
      </c>
      <c r="E141" s="23">
        <v>458.67636108398398</v>
      </c>
      <c r="F141" s="23">
        <v>733.47735595703102</v>
      </c>
      <c r="G141" s="23">
        <v>991.57434082031205</v>
      </c>
      <c r="H141" s="23">
        <v>1234.75134277343</v>
      </c>
      <c r="I141" s="23">
        <v>1463.3203125</v>
      </c>
      <c r="J141" s="23">
        <v>1639.28930664062</v>
      </c>
      <c r="K141" s="23">
        <v>1795.51232910156</v>
      </c>
      <c r="L141" s="23">
        <v>2004.55334472656</v>
      </c>
      <c r="M141" s="23">
        <v>2224.01123046875</v>
      </c>
      <c r="N141" s="23">
        <v>2443.19140625</v>
      </c>
      <c r="O141" s="23">
        <v>2661.12841796875</v>
      </c>
      <c r="P141" s="23">
        <v>2848.693359375</v>
      </c>
      <c r="Q141" s="23">
        <v>3022.42138671875</v>
      </c>
      <c r="R141" s="23">
        <v>3038.04833984375</v>
      </c>
      <c r="S141" s="23">
        <v>3053.59326171875</v>
      </c>
      <c r="T141" s="23">
        <v>3065.38037109375</v>
      </c>
      <c r="U141" s="23">
        <v>3078.71533203125</v>
      </c>
      <c r="V141" s="23">
        <v>3087.80737304687</v>
      </c>
      <c r="W141" s="23">
        <v>3095.07446289062</v>
      </c>
    </row>
    <row r="143" spans="1:23">
      <c r="A143" s="17" t="s">
        <v>96</v>
      </c>
      <c r="B143" s="17" t="s">
        <v>97</v>
      </c>
      <c r="C143" s="17" t="s">
        <v>75</v>
      </c>
      <c r="D143" s="17" t="s">
        <v>98</v>
      </c>
      <c r="E143" s="17" t="s">
        <v>99</v>
      </c>
      <c r="F143" s="17" t="s">
        <v>100</v>
      </c>
      <c r="G143" s="17" t="s">
        <v>101</v>
      </c>
      <c r="H143" s="17" t="s">
        <v>102</v>
      </c>
      <c r="I143" s="17" t="s">
        <v>103</v>
      </c>
      <c r="J143" s="17" t="s">
        <v>104</v>
      </c>
      <c r="K143" s="17" t="s">
        <v>105</v>
      </c>
      <c r="L143" s="17" t="s">
        <v>106</v>
      </c>
      <c r="M143" s="17" t="s">
        <v>107</v>
      </c>
      <c r="N143" s="17" t="s">
        <v>108</v>
      </c>
      <c r="O143" s="17" t="s">
        <v>109</v>
      </c>
      <c r="P143" s="17" t="s">
        <v>110</v>
      </c>
      <c r="Q143" s="17" t="s">
        <v>111</v>
      </c>
      <c r="R143" s="17" t="s">
        <v>112</v>
      </c>
      <c r="S143" s="17" t="s">
        <v>113</v>
      </c>
      <c r="T143" s="17" t="s">
        <v>114</v>
      </c>
      <c r="U143" s="17" t="s">
        <v>115</v>
      </c>
      <c r="V143" s="17" t="s">
        <v>116</v>
      </c>
      <c r="W143" s="17" t="s">
        <v>117</v>
      </c>
    </row>
    <row r="144" spans="1:23">
      <c r="A144" s="27" t="s">
        <v>122</v>
      </c>
      <c r="B144" s="27" t="s">
        <v>22</v>
      </c>
      <c r="C144" s="23">
        <v>1913.520553588859</v>
      </c>
      <c r="D144" s="23">
        <v>2069.2839965820281</v>
      </c>
      <c r="E144" s="23">
        <v>2265.9701538085928</v>
      </c>
      <c r="F144" s="23">
        <v>2481.5299682617128</v>
      </c>
      <c r="G144" s="23">
        <v>2637.3888244628852</v>
      </c>
      <c r="H144" s="23">
        <v>2773.986053466796</v>
      </c>
      <c r="I144" s="23">
        <v>2939.550750732421</v>
      </c>
      <c r="J144" s="23">
        <v>3101.8463745117128</v>
      </c>
      <c r="K144" s="23">
        <v>3268.0303649902289</v>
      </c>
      <c r="L144" s="23">
        <v>3414.8693237304678</v>
      </c>
      <c r="M144" s="23">
        <v>3571.648559570312</v>
      </c>
      <c r="N144" s="23">
        <v>3741.8128051757813</v>
      </c>
      <c r="O144" s="23">
        <v>3908.65209960937</v>
      </c>
      <c r="P144" s="23">
        <v>4020.199584960937</v>
      </c>
      <c r="Q144" s="23">
        <v>4138.7557983398428</v>
      </c>
      <c r="R144" s="23">
        <v>4231.3834228515625</v>
      </c>
      <c r="S144" s="23">
        <v>4360.8052368164008</v>
      </c>
      <c r="T144" s="23">
        <v>4451.8955688476563</v>
      </c>
      <c r="U144" s="23">
        <v>4549.1459350585928</v>
      </c>
      <c r="V144" s="23">
        <v>4665.1983642578125</v>
      </c>
      <c r="W144" s="23">
        <v>4763.3251953124945</v>
      </c>
    </row>
    <row r="145" spans="1:23">
      <c r="A145" s="27" t="s">
        <v>122</v>
      </c>
      <c r="B145" s="27" t="s">
        <v>73</v>
      </c>
      <c r="C145" s="23">
        <v>119.480102539062</v>
      </c>
      <c r="D145" s="23">
        <v>177.97509765625</v>
      </c>
      <c r="E145" s="23">
        <v>241.32609558105401</v>
      </c>
      <c r="F145" s="23">
        <v>310.25711059570301</v>
      </c>
      <c r="G145" s="23">
        <v>355.89010620117102</v>
      </c>
      <c r="H145" s="23">
        <v>391.68609619140602</v>
      </c>
      <c r="I145" s="23">
        <v>430.25711059570301</v>
      </c>
      <c r="J145" s="23">
        <v>469.912109375</v>
      </c>
      <c r="K145" s="23">
        <v>506.11511230468699</v>
      </c>
      <c r="L145" s="23">
        <v>553.70611572265602</v>
      </c>
      <c r="M145" s="23">
        <v>605.88409423828102</v>
      </c>
      <c r="N145" s="23">
        <v>657.63409423828102</v>
      </c>
      <c r="O145" s="23">
        <v>708.51312255859295</v>
      </c>
      <c r="P145" s="23">
        <v>741.01708984375</v>
      </c>
      <c r="Q145" s="23">
        <v>772.33807373046795</v>
      </c>
      <c r="R145" s="23">
        <v>771.64611816406205</v>
      </c>
      <c r="S145" s="23">
        <v>771.42510986328102</v>
      </c>
      <c r="T145" s="23">
        <v>770.06011962890602</v>
      </c>
      <c r="U145" s="23">
        <v>769.08709716796795</v>
      </c>
      <c r="V145" s="23">
        <v>767.71710205078102</v>
      </c>
      <c r="W145" s="23">
        <v>765.63708496093705</v>
      </c>
    </row>
    <row r="146" spans="1:23">
      <c r="A146" s="27" t="s">
        <v>122</v>
      </c>
      <c r="B146" s="27" t="s">
        <v>74</v>
      </c>
      <c r="C146" s="23">
        <v>119.480102539062</v>
      </c>
      <c r="D146" s="23">
        <v>177.97509765625</v>
      </c>
      <c r="E146" s="23">
        <v>241.32609558105401</v>
      </c>
      <c r="F146" s="23">
        <v>310.25711059570301</v>
      </c>
      <c r="G146" s="23">
        <v>355.89010620117102</v>
      </c>
      <c r="H146" s="23">
        <v>391.68609619140602</v>
      </c>
      <c r="I146" s="23">
        <v>430.25711059570301</v>
      </c>
      <c r="J146" s="23">
        <v>469.912109375</v>
      </c>
      <c r="K146" s="23">
        <v>506.11511230468699</v>
      </c>
      <c r="L146" s="23">
        <v>553.70611572265602</v>
      </c>
      <c r="M146" s="23">
        <v>605.88409423828102</v>
      </c>
      <c r="N146" s="23">
        <v>657.63409423828102</v>
      </c>
      <c r="O146" s="23">
        <v>708.51312255859295</v>
      </c>
      <c r="P146" s="23">
        <v>741.01708984375</v>
      </c>
      <c r="Q146" s="23">
        <v>772.33807373046795</v>
      </c>
      <c r="R146" s="23">
        <v>771.64611816406205</v>
      </c>
      <c r="S146" s="23">
        <v>771.42510986328102</v>
      </c>
      <c r="T146" s="23">
        <v>770.06011962890602</v>
      </c>
      <c r="U146" s="23">
        <v>769.08709716796795</v>
      </c>
      <c r="V146" s="23">
        <v>767.71710205078102</v>
      </c>
      <c r="W146" s="23">
        <v>765.63708496093705</v>
      </c>
    </row>
    <row r="148" spans="1:23">
      <c r="A148" s="17" t="s">
        <v>96</v>
      </c>
      <c r="B148" s="17" t="s">
        <v>97</v>
      </c>
      <c r="C148" s="17" t="s">
        <v>75</v>
      </c>
      <c r="D148" s="17" t="s">
        <v>98</v>
      </c>
      <c r="E148" s="17" t="s">
        <v>99</v>
      </c>
      <c r="F148" s="17" t="s">
        <v>100</v>
      </c>
      <c r="G148" s="17" t="s">
        <v>101</v>
      </c>
      <c r="H148" s="17" t="s">
        <v>102</v>
      </c>
      <c r="I148" s="17" t="s">
        <v>103</v>
      </c>
      <c r="J148" s="17" t="s">
        <v>104</v>
      </c>
      <c r="K148" s="17" t="s">
        <v>105</v>
      </c>
      <c r="L148" s="17" t="s">
        <v>106</v>
      </c>
      <c r="M148" s="17" t="s">
        <v>107</v>
      </c>
      <c r="N148" s="17" t="s">
        <v>108</v>
      </c>
      <c r="O148" s="17" t="s">
        <v>109</v>
      </c>
      <c r="P148" s="17" t="s">
        <v>110</v>
      </c>
      <c r="Q148" s="17" t="s">
        <v>111</v>
      </c>
      <c r="R148" s="17" t="s">
        <v>112</v>
      </c>
      <c r="S148" s="17" t="s">
        <v>113</v>
      </c>
      <c r="T148" s="17" t="s">
        <v>114</v>
      </c>
      <c r="U148" s="17" t="s">
        <v>115</v>
      </c>
      <c r="V148" s="17" t="s">
        <v>116</v>
      </c>
      <c r="W148" s="17" t="s">
        <v>117</v>
      </c>
    </row>
    <row r="149" spans="1:23">
      <c r="A149" s="27" t="s">
        <v>123</v>
      </c>
      <c r="B149" s="27" t="s">
        <v>22</v>
      </c>
      <c r="C149" s="23">
        <v>225.07540798187213</v>
      </c>
      <c r="D149" s="23">
        <v>252.54733276367128</v>
      </c>
      <c r="E149" s="23">
        <v>294.85238075256325</v>
      </c>
      <c r="F149" s="23">
        <v>344.1958045959463</v>
      </c>
      <c r="G149" s="23">
        <v>387.38790130615143</v>
      </c>
      <c r="H149" s="23">
        <v>422.86808395385714</v>
      </c>
      <c r="I149" s="23">
        <v>471.64043426513581</v>
      </c>
      <c r="J149" s="23">
        <v>509.32569885253889</v>
      </c>
      <c r="K149" s="23">
        <v>547.15161132812432</v>
      </c>
      <c r="L149" s="23">
        <v>585.54188537597565</v>
      </c>
      <c r="M149" s="23">
        <v>624.0957794189444</v>
      </c>
      <c r="N149" s="23">
        <v>672.57834625244095</v>
      </c>
      <c r="O149" s="23">
        <v>722.06751251220601</v>
      </c>
      <c r="P149" s="23">
        <v>753.63462829589707</v>
      </c>
      <c r="Q149" s="23">
        <v>791.83166503906091</v>
      </c>
      <c r="R149" s="23">
        <v>817.74313354492108</v>
      </c>
      <c r="S149" s="23">
        <v>867.62768554687409</v>
      </c>
      <c r="T149" s="23">
        <v>894.38310241699196</v>
      </c>
      <c r="U149" s="23">
        <v>922.76913452148403</v>
      </c>
      <c r="V149" s="23">
        <v>964.42491149902298</v>
      </c>
      <c r="W149" s="23">
        <v>993.69081115722599</v>
      </c>
    </row>
    <row r="150" spans="1:23">
      <c r="A150" s="27" t="s">
        <v>123</v>
      </c>
      <c r="B150" s="27" t="s">
        <v>73</v>
      </c>
      <c r="C150" s="23">
        <v>15.576185226440399</v>
      </c>
      <c r="D150" s="23">
        <v>28.192184448242099</v>
      </c>
      <c r="E150" s="23">
        <v>41.955184936523402</v>
      </c>
      <c r="F150" s="23">
        <v>57.600185394287102</v>
      </c>
      <c r="G150" s="23">
        <v>71.835182189941406</v>
      </c>
      <c r="H150" s="23">
        <v>84.107185363769503</v>
      </c>
      <c r="I150" s="23">
        <v>96.590187072753906</v>
      </c>
      <c r="J150" s="23">
        <v>107.94718170166</v>
      </c>
      <c r="K150" s="23">
        <v>118.24518585205</v>
      </c>
      <c r="L150" s="23">
        <v>132.97418212890599</v>
      </c>
      <c r="M150" s="23">
        <v>148.02018737792901</v>
      </c>
      <c r="N150" s="23">
        <v>163.29917907714801</v>
      </c>
      <c r="O150" s="23">
        <v>178.74919128417901</v>
      </c>
      <c r="P150" s="23">
        <v>192.127182006835</v>
      </c>
      <c r="Q150" s="23">
        <v>204.68618774414</v>
      </c>
      <c r="R150" s="23">
        <v>206.60317993164</v>
      </c>
      <c r="S150" s="23">
        <v>208.55718994140599</v>
      </c>
      <c r="T150" s="23">
        <v>210.10317993164</v>
      </c>
      <c r="U150" s="23">
        <v>211.64918518066401</v>
      </c>
      <c r="V150" s="23">
        <v>212.88218688964801</v>
      </c>
      <c r="W150" s="23">
        <v>213.89718627929599</v>
      </c>
    </row>
    <row r="151" spans="1:23">
      <c r="A151" s="27" t="s">
        <v>123</v>
      </c>
      <c r="B151" s="27" t="s">
        <v>74</v>
      </c>
      <c r="C151" s="23">
        <v>15.576185226440399</v>
      </c>
      <c r="D151" s="23">
        <v>28.192184448242099</v>
      </c>
      <c r="E151" s="23">
        <v>41.955184936523402</v>
      </c>
      <c r="F151" s="23">
        <v>57.600185394287102</v>
      </c>
      <c r="G151" s="23">
        <v>71.835182189941406</v>
      </c>
      <c r="H151" s="23">
        <v>84.107185363769503</v>
      </c>
      <c r="I151" s="23">
        <v>96.590187072753906</v>
      </c>
      <c r="J151" s="23">
        <v>107.94718170166</v>
      </c>
      <c r="K151" s="23">
        <v>118.24518585205</v>
      </c>
      <c r="L151" s="23">
        <v>132.97418212890599</v>
      </c>
      <c r="M151" s="23">
        <v>148.02018737792901</v>
      </c>
      <c r="N151" s="23">
        <v>163.29917907714801</v>
      </c>
      <c r="O151" s="23">
        <v>178.74919128417901</v>
      </c>
      <c r="P151" s="23">
        <v>192.127182006835</v>
      </c>
      <c r="Q151" s="23">
        <v>204.68618774414</v>
      </c>
      <c r="R151" s="23">
        <v>206.60317993164</v>
      </c>
      <c r="S151" s="23">
        <v>208.55718994140599</v>
      </c>
      <c r="T151" s="23">
        <v>210.10317993164</v>
      </c>
      <c r="U151" s="23">
        <v>211.64918518066401</v>
      </c>
      <c r="V151" s="23">
        <v>212.88218688964801</v>
      </c>
      <c r="W151" s="23">
        <v>213.89718627929599</v>
      </c>
    </row>
    <row r="153" spans="1:23" collapsed="1"/>
    <row r="154" spans="1:23">
      <c r="A154" s="7" t="s">
        <v>93</v>
      </c>
    </row>
  </sheetData>
  <sheetProtection algorithmName="SHA-512" hashValue="K3tavOi1KHk8sCTEKugsP7nuaa2p+iTKJvWuwd3VJN3N4TjCpcj5dNYHSqFwCVABOjD1av3RgBYQqNehW+jU2A==" saltValue="utwOWDO8TtdKhjJjLTR+DQ=="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B14891"/>
  </sheetPr>
  <dimension ref="A1:W12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147</v>
      </c>
      <c r="B1" s="17"/>
      <c r="C1" s="17"/>
      <c r="D1" s="17"/>
      <c r="E1" s="17"/>
      <c r="F1" s="17"/>
      <c r="G1" s="17"/>
      <c r="H1" s="17"/>
      <c r="I1" s="17"/>
      <c r="J1" s="17"/>
      <c r="K1" s="17"/>
      <c r="L1" s="17"/>
      <c r="M1" s="17"/>
      <c r="N1" s="17"/>
      <c r="O1" s="17"/>
      <c r="P1" s="17"/>
      <c r="Q1" s="17"/>
      <c r="R1" s="17"/>
      <c r="S1" s="17"/>
      <c r="T1" s="17"/>
      <c r="U1" s="17"/>
      <c r="V1" s="17"/>
      <c r="W1" s="17"/>
    </row>
    <row r="2" spans="1:23">
      <c r="A2" s="26" t="s">
        <v>50</v>
      </c>
      <c r="B2" s="16" t="s">
        <v>130</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338787.6177</v>
      </c>
      <c r="D6" s="23">
        <v>309479.99979999999</v>
      </c>
      <c r="E6" s="23">
        <v>293288.79949999996</v>
      </c>
      <c r="F6" s="23">
        <v>252122.72986164311</v>
      </c>
      <c r="G6" s="23">
        <v>193522.3309087035</v>
      </c>
      <c r="H6" s="23">
        <v>131201.50877121845</v>
      </c>
      <c r="I6" s="23">
        <v>122360.90732117924</v>
      </c>
      <c r="J6" s="23">
        <v>113882.72393997599</v>
      </c>
      <c r="K6" s="23">
        <v>98817.736564013438</v>
      </c>
      <c r="L6" s="23">
        <v>85612.487309558579</v>
      </c>
      <c r="M6" s="23">
        <v>66310.697776469766</v>
      </c>
      <c r="N6" s="23">
        <v>56406.241170242829</v>
      </c>
      <c r="O6" s="23">
        <v>50857.962005399975</v>
      </c>
      <c r="P6" s="23">
        <v>39494.680249591736</v>
      </c>
      <c r="Q6" s="23">
        <v>25239.302774166048</v>
      </c>
      <c r="R6" s="23">
        <v>21326.673084279926</v>
      </c>
      <c r="S6" s="23">
        <v>22593.157826955161</v>
      </c>
      <c r="T6" s="23">
        <v>21668.711924672622</v>
      </c>
      <c r="U6" s="23">
        <v>18864.24246178348</v>
      </c>
      <c r="V6" s="23">
        <v>14475.410443695731</v>
      </c>
      <c r="W6" s="23">
        <v>10737.79703450437</v>
      </c>
    </row>
    <row r="7" spans="1:23">
      <c r="A7" s="27" t="s">
        <v>36</v>
      </c>
      <c r="B7" s="27" t="s">
        <v>67</v>
      </c>
      <c r="C7" s="23">
        <v>101420.417</v>
      </c>
      <c r="D7" s="23">
        <v>87026.455499999996</v>
      </c>
      <c r="E7" s="23">
        <v>86401.615000000005</v>
      </c>
      <c r="F7" s="23">
        <v>59671.139208076609</v>
      </c>
      <c r="G7" s="23">
        <v>53885.135769892557</v>
      </c>
      <c r="H7" s="23">
        <v>30508.152215470069</v>
      </c>
      <c r="I7" s="23">
        <v>7088.9814595826192</v>
      </c>
      <c r="J7" s="23">
        <v>3.2561076959999897E-3</v>
      </c>
      <c r="K7" s="23">
        <v>2.7339578499999901E-3</v>
      </c>
      <c r="L7" s="23">
        <v>2.5905744659999994E-3</v>
      </c>
      <c r="M7" s="23">
        <v>2.1765032299999997E-3</v>
      </c>
      <c r="N7" s="23">
        <v>1.9817750939999999E-3</v>
      </c>
      <c r="O7" s="23">
        <v>1.9305063899999991E-3</v>
      </c>
      <c r="P7" s="23">
        <v>9.22045799999999E-4</v>
      </c>
      <c r="Q7" s="23">
        <v>5.3138449999999993E-4</v>
      </c>
      <c r="R7" s="23">
        <v>4.8103941099999998E-4</v>
      </c>
      <c r="S7" s="23">
        <v>4.8166178399999999E-4</v>
      </c>
      <c r="T7" s="23">
        <v>3.8057975799999987E-4</v>
      </c>
      <c r="U7" s="23">
        <v>3.4588670199999996E-4</v>
      </c>
      <c r="V7" s="23">
        <v>3.2517144299999988E-4</v>
      </c>
      <c r="W7" s="23">
        <v>3.1927531600000003E-4</v>
      </c>
    </row>
    <row r="8" spans="1:23">
      <c r="A8" s="27" t="s">
        <v>36</v>
      </c>
      <c r="B8" s="27" t="s">
        <v>18</v>
      </c>
      <c r="C8" s="23">
        <v>14553.695535765672</v>
      </c>
      <c r="D8" s="23">
        <v>13761.404810103813</v>
      </c>
      <c r="E8" s="23">
        <v>12251.191347958758</v>
      </c>
      <c r="F8" s="23">
        <v>21900.701752008994</v>
      </c>
      <c r="G8" s="23">
        <v>15979.099944321957</v>
      </c>
      <c r="H8" s="23">
        <v>15034.047688352628</v>
      </c>
      <c r="I8" s="23">
        <v>12676.749394329001</v>
      </c>
      <c r="J8" s="23">
        <v>17183.26222121816</v>
      </c>
      <c r="K8" s="23">
        <v>18684.069206089316</v>
      </c>
      <c r="L8" s="23">
        <v>20729.413339993112</v>
      </c>
      <c r="M8" s="23">
        <v>19724.681356130317</v>
      </c>
      <c r="N8" s="23">
        <v>15149.732801678792</v>
      </c>
      <c r="O8" s="23">
        <v>19708.338559404401</v>
      </c>
      <c r="P8" s="23">
        <v>17677.368924767081</v>
      </c>
      <c r="Q8" s="23">
        <v>13462.164146356949</v>
      </c>
      <c r="R8" s="23">
        <v>9465.7947051101601</v>
      </c>
      <c r="S8" s="23">
        <v>9751.2535576385453</v>
      </c>
      <c r="T8" s="23">
        <v>10303.69890370605</v>
      </c>
      <c r="U8" s="23">
        <v>10237.011813513451</v>
      </c>
      <c r="V8" s="23">
        <v>11622.869083929732</v>
      </c>
      <c r="W8" s="23">
        <v>10880.161697045889</v>
      </c>
    </row>
    <row r="9" spans="1:23">
      <c r="A9" s="27" t="s">
        <v>36</v>
      </c>
      <c r="B9" s="27" t="s">
        <v>28</v>
      </c>
      <c r="C9" s="23">
        <v>2203.7534519999999</v>
      </c>
      <c r="D9" s="23">
        <v>1696.704383</v>
      </c>
      <c r="E9" s="23">
        <v>1764.2597619999999</v>
      </c>
      <c r="F9" s="23">
        <v>579.93020500000011</v>
      </c>
      <c r="G9" s="23">
        <v>534.04936599999996</v>
      </c>
      <c r="H9" s="23">
        <v>518.73032699999999</v>
      </c>
      <c r="I9" s="23">
        <v>478.46475200000003</v>
      </c>
      <c r="J9" s="23">
        <v>439.62575399999992</v>
      </c>
      <c r="K9" s="23">
        <v>401.93453139999997</v>
      </c>
      <c r="L9" s="23">
        <v>462.236085</v>
      </c>
      <c r="M9" s="23">
        <v>409.737775</v>
      </c>
      <c r="N9" s="23">
        <v>455.20527999999996</v>
      </c>
      <c r="O9" s="23">
        <v>386.55770299999989</v>
      </c>
      <c r="P9" s="23">
        <v>363.99246900000003</v>
      </c>
      <c r="Q9" s="23">
        <v>325.28867400000001</v>
      </c>
      <c r="R9" s="23">
        <v>300.10566</v>
      </c>
      <c r="S9" s="23">
        <v>359.55292000000003</v>
      </c>
      <c r="T9" s="23">
        <v>273.90757399999995</v>
      </c>
      <c r="U9" s="23">
        <v>178.49298000000002</v>
      </c>
      <c r="V9" s="23">
        <v>342.05862000000002</v>
      </c>
      <c r="W9" s="23">
        <v>303.0652</v>
      </c>
    </row>
    <row r="10" spans="1:23">
      <c r="A10" s="27" t="s">
        <v>36</v>
      </c>
      <c r="B10" s="27" t="s">
        <v>62</v>
      </c>
      <c r="C10" s="23">
        <v>537.59716355592286</v>
      </c>
      <c r="D10" s="23">
        <v>521.19849411550297</v>
      </c>
      <c r="E10" s="23">
        <v>1062.6800531511171</v>
      </c>
      <c r="F10" s="23">
        <v>4940.5533727170796</v>
      </c>
      <c r="G10" s="23">
        <v>1763.2303167375419</v>
      </c>
      <c r="H10" s="23">
        <v>1502.905488308023</v>
      </c>
      <c r="I10" s="23">
        <v>721.88118945004908</v>
      </c>
      <c r="J10" s="23">
        <v>1190.795226323324</v>
      </c>
      <c r="K10" s="23">
        <v>478.048556553119</v>
      </c>
      <c r="L10" s="23">
        <v>2372.0152334956483</v>
      </c>
      <c r="M10" s="23">
        <v>2660.2091218261944</v>
      </c>
      <c r="N10" s="23">
        <v>2647.0801157002224</v>
      </c>
      <c r="O10" s="23">
        <v>1587.8419152728868</v>
      </c>
      <c r="P10" s="23">
        <v>2071.7244780693209</v>
      </c>
      <c r="Q10" s="23">
        <v>2958.0576540407369</v>
      </c>
      <c r="R10" s="23">
        <v>2130.3294097937364</v>
      </c>
      <c r="S10" s="23">
        <v>3500.3469300781426</v>
      </c>
      <c r="T10" s="23">
        <v>2392.4330761031119</v>
      </c>
      <c r="U10" s="23">
        <v>5967.5753427817726</v>
      </c>
      <c r="V10" s="23">
        <v>10695.013959046197</v>
      </c>
      <c r="W10" s="23">
        <v>8054.8763292689764</v>
      </c>
    </row>
    <row r="11" spans="1:23">
      <c r="A11" s="27" t="s">
        <v>36</v>
      </c>
      <c r="B11" s="27" t="s">
        <v>61</v>
      </c>
      <c r="C11" s="23">
        <v>84441.494939999975</v>
      </c>
      <c r="D11" s="23">
        <v>83503.004010000004</v>
      </c>
      <c r="E11" s="23">
        <v>73065.2497</v>
      </c>
      <c r="F11" s="23">
        <v>83731.249660000016</v>
      </c>
      <c r="G11" s="23">
        <v>84766.137189999994</v>
      </c>
      <c r="H11" s="23">
        <v>75132.357269999993</v>
      </c>
      <c r="I11" s="23">
        <v>68250.162920000002</v>
      </c>
      <c r="J11" s="23">
        <v>71714.578640000007</v>
      </c>
      <c r="K11" s="23">
        <v>60326.616759999997</v>
      </c>
      <c r="L11" s="23">
        <v>52761.989779999996</v>
      </c>
      <c r="M11" s="23">
        <v>59316.688710000002</v>
      </c>
      <c r="N11" s="23">
        <v>51652.737089999995</v>
      </c>
      <c r="O11" s="23">
        <v>52933.837609999988</v>
      </c>
      <c r="P11" s="23">
        <v>51361.391610000006</v>
      </c>
      <c r="Q11" s="23">
        <v>47477.493390000003</v>
      </c>
      <c r="R11" s="23">
        <v>41269.358489999999</v>
      </c>
      <c r="S11" s="23">
        <v>44880.047139999995</v>
      </c>
      <c r="T11" s="23">
        <v>37727.252349999995</v>
      </c>
      <c r="U11" s="23">
        <v>32744.559900000004</v>
      </c>
      <c r="V11" s="23">
        <v>31200.679536</v>
      </c>
      <c r="W11" s="23">
        <v>28699.092089999998</v>
      </c>
    </row>
    <row r="12" spans="1:23">
      <c r="A12" s="27" t="s">
        <v>36</v>
      </c>
      <c r="B12" s="27" t="s">
        <v>65</v>
      </c>
      <c r="C12" s="23">
        <v>74667.675864098346</v>
      </c>
      <c r="D12" s="23">
        <v>76602.41913107656</v>
      </c>
      <c r="E12" s="23">
        <v>66762.442099693828</v>
      </c>
      <c r="F12" s="23">
        <v>85294.829485283131</v>
      </c>
      <c r="G12" s="23">
        <v>114753.43029395428</v>
      </c>
      <c r="H12" s="23">
        <v>132742.6265546529</v>
      </c>
      <c r="I12" s="23">
        <v>131073.01808897089</v>
      </c>
      <c r="J12" s="23">
        <v>129024.24216114602</v>
      </c>
      <c r="K12" s="23">
        <v>129936.28523110805</v>
      </c>
      <c r="L12" s="23">
        <v>130838.76278001553</v>
      </c>
      <c r="M12" s="23">
        <v>130224.12475580411</v>
      </c>
      <c r="N12" s="23">
        <v>125184.57926490318</v>
      </c>
      <c r="O12" s="23">
        <v>118270.34806177753</v>
      </c>
      <c r="P12" s="23">
        <v>123321.78436791405</v>
      </c>
      <c r="Q12" s="23">
        <v>121704.86053737543</v>
      </c>
      <c r="R12" s="23">
        <v>123956.26533379534</v>
      </c>
      <c r="S12" s="23">
        <v>117729.77859749545</v>
      </c>
      <c r="T12" s="23">
        <v>112520.91128773519</v>
      </c>
      <c r="U12" s="23">
        <v>108767.19704557319</v>
      </c>
      <c r="V12" s="23">
        <v>97620.362514322042</v>
      </c>
      <c r="W12" s="23">
        <v>93537.31663904892</v>
      </c>
    </row>
    <row r="13" spans="1:23">
      <c r="A13" s="27" t="s">
        <v>36</v>
      </c>
      <c r="B13" s="27" t="s">
        <v>64</v>
      </c>
      <c r="C13" s="23">
        <v>132.52420551365748</v>
      </c>
      <c r="D13" s="23">
        <v>130.89145788187514</v>
      </c>
      <c r="E13" s="23">
        <v>125.61500136111837</v>
      </c>
      <c r="F13" s="23">
        <v>113.71712963553578</v>
      </c>
      <c r="G13" s="23">
        <v>103.23766751160724</v>
      </c>
      <c r="H13" s="23">
        <v>113.33693778075049</v>
      </c>
      <c r="I13" s="23">
        <v>112.00403840411502</v>
      </c>
      <c r="J13" s="23">
        <v>95.811091555960502</v>
      </c>
      <c r="K13" s="23">
        <v>95.806391945057783</v>
      </c>
      <c r="L13" s="23">
        <v>94.127535896889356</v>
      </c>
      <c r="M13" s="23">
        <v>91.470482178921131</v>
      </c>
      <c r="N13" s="23">
        <v>90.633946468472331</v>
      </c>
      <c r="O13" s="23">
        <v>83.764917876234421</v>
      </c>
      <c r="P13" s="23">
        <v>76.474970207588413</v>
      </c>
      <c r="Q13" s="23">
        <v>78.925252143398438</v>
      </c>
      <c r="R13" s="23">
        <v>73.413750212304123</v>
      </c>
      <c r="S13" s="23">
        <v>63.422453067787387</v>
      </c>
      <c r="T13" s="23">
        <v>62.791431933281252</v>
      </c>
      <c r="U13" s="23">
        <v>61.810296522745887</v>
      </c>
      <c r="V13" s="23">
        <v>59.809804788588877</v>
      </c>
      <c r="W13" s="23">
        <v>59.055914946803483</v>
      </c>
    </row>
    <row r="14" spans="1:23">
      <c r="A14" s="27" t="s">
        <v>36</v>
      </c>
      <c r="B14" s="27" t="s">
        <v>32</v>
      </c>
      <c r="C14" s="23">
        <v>0.99356459132319197</v>
      </c>
      <c r="D14" s="23">
        <v>0.99641977984961994</v>
      </c>
      <c r="E14" s="23">
        <v>1.0271097464635168</v>
      </c>
      <c r="F14" s="23">
        <v>1.1986218586621689</v>
      </c>
      <c r="G14" s="23">
        <v>1.0820458143139946</v>
      </c>
      <c r="H14" s="23">
        <v>1.985532439908394</v>
      </c>
      <c r="I14" s="23">
        <v>2.1375540712542946</v>
      </c>
      <c r="J14" s="23">
        <v>2.9538992961742268</v>
      </c>
      <c r="K14" s="23">
        <v>2.8495115397652859</v>
      </c>
      <c r="L14" s="23">
        <v>2.6566022540926046</v>
      </c>
      <c r="M14" s="23">
        <v>2.5228149362199699</v>
      </c>
      <c r="N14" s="23">
        <v>2.4494921255114179</v>
      </c>
      <c r="O14" s="23">
        <v>2.1402975047631343</v>
      </c>
      <c r="P14" s="23">
        <v>1.83356228488026</v>
      </c>
      <c r="Q14" s="23">
        <v>1.8439480777578536</v>
      </c>
      <c r="R14" s="23">
        <v>1.7079182007240004</v>
      </c>
      <c r="S14" s="23">
        <v>1.6004058209444938</v>
      </c>
      <c r="T14" s="23">
        <v>1.5618721335939392</v>
      </c>
      <c r="U14" s="23">
        <v>1.4711197658487871</v>
      </c>
      <c r="V14" s="23">
        <v>1.4206735852532251</v>
      </c>
      <c r="W14" s="23">
        <v>1.4688854507046349</v>
      </c>
    </row>
    <row r="15" spans="1:23">
      <c r="A15" s="27" t="s">
        <v>36</v>
      </c>
      <c r="B15" s="27" t="s">
        <v>69</v>
      </c>
      <c r="C15" s="23">
        <v>248.91376199999996</v>
      </c>
      <c r="D15" s="23">
        <v>513.74116000000004</v>
      </c>
      <c r="E15" s="23">
        <v>389.05229611756363</v>
      </c>
      <c r="F15" s="23">
        <v>1708.7143965527555</v>
      </c>
      <c r="G15" s="23">
        <v>1624.0019999118667</v>
      </c>
      <c r="H15" s="23">
        <v>3230.7003638370475</v>
      </c>
      <c r="I15" s="23">
        <v>3357.3502198488118</v>
      </c>
      <c r="J15" s="23">
        <v>2697.4640592099363</v>
      </c>
      <c r="K15" s="23">
        <v>2866.9999842416</v>
      </c>
      <c r="L15" s="23">
        <v>3124.7863322449211</v>
      </c>
      <c r="M15" s="23">
        <v>3147.7795857279743</v>
      </c>
      <c r="N15" s="23">
        <v>2725.4303292211507</v>
      </c>
      <c r="O15" s="23">
        <v>2265.168567616267</v>
      </c>
      <c r="P15" s="23">
        <v>1838.409351561769</v>
      </c>
      <c r="Q15" s="23">
        <v>2374.6990105675932</v>
      </c>
      <c r="R15" s="23">
        <v>2010.9249076015528</v>
      </c>
      <c r="S15" s="23">
        <v>1661.6456627955822</v>
      </c>
      <c r="T15" s="23">
        <v>1675.7839977631959</v>
      </c>
      <c r="U15" s="23">
        <v>1217.3185582070516</v>
      </c>
      <c r="V15" s="23">
        <v>1363.9610859204281</v>
      </c>
      <c r="W15" s="23">
        <v>1310.8175973366981</v>
      </c>
    </row>
    <row r="16" spans="1:23">
      <c r="A16" s="27" t="s">
        <v>36</v>
      </c>
      <c r="B16" s="27" t="s">
        <v>52</v>
      </c>
      <c r="C16" s="23">
        <v>0.32231615402999997</v>
      </c>
      <c r="D16" s="23">
        <v>0.77594545459999986</v>
      </c>
      <c r="E16" s="23">
        <v>1.932790728199999</v>
      </c>
      <c r="F16" s="23">
        <v>4.7170067963999989</v>
      </c>
      <c r="G16" s="23">
        <v>6.5399337497000012</v>
      </c>
      <c r="H16" s="23">
        <v>7.7121236790000003</v>
      </c>
      <c r="I16" s="23">
        <v>9.415900538999999</v>
      </c>
      <c r="J16" s="23">
        <v>10.896620035499991</v>
      </c>
      <c r="K16" s="23">
        <v>12.901102751</v>
      </c>
      <c r="L16" s="23">
        <v>14.047866591999998</v>
      </c>
      <c r="M16" s="23">
        <v>14.914939132000002</v>
      </c>
      <c r="N16" s="23">
        <v>16.436875371999999</v>
      </c>
      <c r="O16" s="23">
        <v>17.328921353000002</v>
      </c>
      <c r="P16" s="23">
        <v>17.3655328</v>
      </c>
      <c r="Q16" s="23">
        <v>19.100087800000001</v>
      </c>
      <c r="R16" s="23">
        <v>18.594481939999998</v>
      </c>
      <c r="S16" s="23">
        <v>17.675668628</v>
      </c>
      <c r="T16" s="23">
        <v>17.543427851000001</v>
      </c>
      <c r="U16" s="23">
        <v>16.918476773999988</v>
      </c>
      <c r="V16" s="23">
        <v>16.394816845000001</v>
      </c>
      <c r="W16" s="23">
        <v>15.999076456000001</v>
      </c>
    </row>
    <row r="17" spans="1:23">
      <c r="A17" s="29" t="s">
        <v>118</v>
      </c>
      <c r="B17" s="29"/>
      <c r="C17" s="28">
        <v>616744.77586093359</v>
      </c>
      <c r="D17" s="28">
        <v>572722.07758617774</v>
      </c>
      <c r="E17" s="28">
        <v>534721.85246416472</v>
      </c>
      <c r="F17" s="28">
        <v>508354.85067436437</v>
      </c>
      <c r="G17" s="28">
        <v>465306.65145712142</v>
      </c>
      <c r="H17" s="28">
        <v>386753.66525278275</v>
      </c>
      <c r="I17" s="28">
        <v>342762.16916391591</v>
      </c>
      <c r="J17" s="28">
        <v>333531.0422903272</v>
      </c>
      <c r="K17" s="28">
        <v>308740.49997506681</v>
      </c>
      <c r="L17" s="28">
        <v>292871.03465453425</v>
      </c>
      <c r="M17" s="28">
        <v>278737.61215391249</v>
      </c>
      <c r="N17" s="28">
        <v>251586.21165076859</v>
      </c>
      <c r="O17" s="28">
        <v>243828.6527032374</v>
      </c>
      <c r="P17" s="28">
        <v>234367.41799159558</v>
      </c>
      <c r="Q17" s="28">
        <v>211246.09295946709</v>
      </c>
      <c r="R17" s="28">
        <v>198521.94091423086</v>
      </c>
      <c r="S17" s="28">
        <v>198877.55990689684</v>
      </c>
      <c r="T17" s="28">
        <v>184949.70692873001</v>
      </c>
      <c r="U17" s="28">
        <v>176820.89018606136</v>
      </c>
      <c r="V17" s="28">
        <v>166016.20428695373</v>
      </c>
      <c r="W17" s="28">
        <v>152271.36522409026</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181990.247</v>
      </c>
      <c r="D20" s="23">
        <v>160299.87909999999</v>
      </c>
      <c r="E20" s="23">
        <v>149443.35699999999</v>
      </c>
      <c r="F20" s="23">
        <v>144495.91750000001</v>
      </c>
      <c r="G20" s="23">
        <v>98808.806673954998</v>
      </c>
      <c r="H20" s="23">
        <v>67366.624096143802</v>
      </c>
      <c r="I20" s="23">
        <v>65685.546889496429</v>
      </c>
      <c r="J20" s="23">
        <v>61673.492399583964</v>
      </c>
      <c r="K20" s="23">
        <v>56485.129329153002</v>
      </c>
      <c r="L20" s="23">
        <v>47448.560092351494</v>
      </c>
      <c r="M20" s="23">
        <v>33888.457464243635</v>
      </c>
      <c r="N20" s="23">
        <v>25120.746153550001</v>
      </c>
      <c r="O20" s="23">
        <v>25306.163476305999</v>
      </c>
      <c r="P20" s="23">
        <v>18279.660972240003</v>
      </c>
      <c r="Q20" s="23">
        <v>9492.9613000000008</v>
      </c>
      <c r="R20" s="23">
        <v>7618.7179999999998</v>
      </c>
      <c r="S20" s="23">
        <v>8602.1234999999997</v>
      </c>
      <c r="T20" s="23">
        <v>8322.5805</v>
      </c>
      <c r="U20" s="23">
        <v>7214.5595000000003</v>
      </c>
      <c r="V20" s="23">
        <v>7167.6162000000004</v>
      </c>
      <c r="W20" s="23">
        <v>6608.8312999999998</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216.18203964450998</v>
      </c>
      <c r="D22" s="23">
        <v>206.41048090625</v>
      </c>
      <c r="E22" s="23">
        <v>599.76756239675001</v>
      </c>
      <c r="F22" s="23">
        <v>2912.9061351782798</v>
      </c>
      <c r="G22" s="23">
        <v>1856.0787327566002</v>
      </c>
      <c r="H22" s="23">
        <v>1413.9811025626498</v>
      </c>
      <c r="I22" s="23">
        <v>1150.4713436603947</v>
      </c>
      <c r="J22" s="23">
        <v>1923.9300558216401</v>
      </c>
      <c r="K22" s="23">
        <v>2334.3634470904594</v>
      </c>
      <c r="L22" s="23">
        <v>2856.0541689673701</v>
      </c>
      <c r="M22" s="23">
        <v>2699.2722236009699</v>
      </c>
      <c r="N22" s="23">
        <v>1599.5490291929141</v>
      </c>
      <c r="O22" s="23">
        <v>2972.5800770001101</v>
      </c>
      <c r="P22" s="23">
        <v>2496.6587290069901</v>
      </c>
      <c r="Q22" s="23">
        <v>1634.8910618529053</v>
      </c>
      <c r="R22" s="23">
        <v>1019.29452881609</v>
      </c>
      <c r="S22" s="23">
        <v>1744.8234595127901</v>
      </c>
      <c r="T22" s="23">
        <v>2162.8416559598704</v>
      </c>
      <c r="U22" s="23">
        <v>2360.7849306295097</v>
      </c>
      <c r="V22" s="23">
        <v>2791.6755383463601</v>
      </c>
      <c r="W22" s="23">
        <v>2560.5110831418401</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0.68839660856499907</v>
      </c>
      <c r="D24" s="23">
        <v>7.0719190327200003</v>
      </c>
      <c r="E24" s="23">
        <v>108.09303802259601</v>
      </c>
      <c r="F24" s="23">
        <v>287.21938449813297</v>
      </c>
      <c r="G24" s="23">
        <v>76.738609016216003</v>
      </c>
      <c r="H24" s="23">
        <v>222.183887483164</v>
      </c>
      <c r="I24" s="23">
        <v>176.96843608337798</v>
      </c>
      <c r="J24" s="23">
        <v>373.31089391508999</v>
      </c>
      <c r="K24" s="23">
        <v>225.609962090506</v>
      </c>
      <c r="L24" s="23">
        <v>1073.7077496188692</v>
      </c>
      <c r="M24" s="23">
        <v>975.16901122443596</v>
      </c>
      <c r="N24" s="23">
        <v>1570.2479728484029</v>
      </c>
      <c r="O24" s="23">
        <v>749.58059091834104</v>
      </c>
      <c r="P24" s="23">
        <v>1302.4579749763041</v>
      </c>
      <c r="Q24" s="23">
        <v>1294.9919870419531</v>
      </c>
      <c r="R24" s="23">
        <v>1021.712856000923</v>
      </c>
      <c r="S24" s="23">
        <v>1557.8156349999999</v>
      </c>
      <c r="T24" s="23">
        <v>1312.543973654406</v>
      </c>
      <c r="U24" s="23">
        <v>2854.3774600000006</v>
      </c>
      <c r="V24" s="23">
        <v>3881.7432799999997</v>
      </c>
      <c r="W24" s="23">
        <v>2827.0283499999996</v>
      </c>
    </row>
    <row r="25" spans="1:23">
      <c r="A25" s="27" t="s">
        <v>119</v>
      </c>
      <c r="B25" s="27" t="s">
        <v>61</v>
      </c>
      <c r="C25" s="23">
        <v>12950.045599999998</v>
      </c>
      <c r="D25" s="23">
        <v>11894.0278</v>
      </c>
      <c r="E25" s="23">
        <v>10199.70169</v>
      </c>
      <c r="F25" s="23">
        <v>13206.539260000001</v>
      </c>
      <c r="G25" s="23">
        <v>12585.61974</v>
      </c>
      <c r="H25" s="23">
        <v>13452.355579999999</v>
      </c>
      <c r="I25" s="23">
        <v>13082.268410000001</v>
      </c>
      <c r="J25" s="23">
        <v>16156.1013</v>
      </c>
      <c r="K25" s="23">
        <v>12707.713599999999</v>
      </c>
      <c r="L25" s="23">
        <v>11441.774460000001</v>
      </c>
      <c r="M25" s="23">
        <v>10727.79009</v>
      </c>
      <c r="N25" s="23">
        <v>9294.4759200000008</v>
      </c>
      <c r="O25" s="23">
        <v>10281.5345</v>
      </c>
      <c r="P25" s="23">
        <v>10267.827800000001</v>
      </c>
      <c r="Q25" s="23">
        <v>9982.3572100000001</v>
      </c>
      <c r="R25" s="23">
        <v>9021.3642</v>
      </c>
      <c r="S25" s="23">
        <v>10784.980160000001</v>
      </c>
      <c r="T25" s="23">
        <v>8606.2146899999989</v>
      </c>
      <c r="U25" s="23">
        <v>7576.9369000000006</v>
      </c>
      <c r="V25" s="23">
        <v>7072.6040460000004</v>
      </c>
      <c r="W25" s="23">
        <v>5967.3251</v>
      </c>
    </row>
    <row r="26" spans="1:23">
      <c r="A26" s="27" t="s">
        <v>119</v>
      </c>
      <c r="B26" s="27" t="s">
        <v>65</v>
      </c>
      <c r="C26" s="23">
        <v>14232.829768650727</v>
      </c>
      <c r="D26" s="23">
        <v>15700.461062847862</v>
      </c>
      <c r="E26" s="23">
        <v>14067.539661005141</v>
      </c>
      <c r="F26" s="23">
        <v>15944.750607362865</v>
      </c>
      <c r="G26" s="23">
        <v>38074.995196343021</v>
      </c>
      <c r="H26" s="23">
        <v>39661.694815739953</v>
      </c>
      <c r="I26" s="23">
        <v>36453.370415293866</v>
      </c>
      <c r="J26" s="23">
        <v>33570.141786078901</v>
      </c>
      <c r="K26" s="23">
        <v>29439.721928752639</v>
      </c>
      <c r="L26" s="23">
        <v>36737.562028898203</v>
      </c>
      <c r="M26" s="23">
        <v>36801.604833257858</v>
      </c>
      <c r="N26" s="23">
        <v>38058.058459430817</v>
      </c>
      <c r="O26" s="23">
        <v>34803.175255803137</v>
      </c>
      <c r="P26" s="23">
        <v>35533.74513616781</v>
      </c>
      <c r="Q26" s="23">
        <v>34059.328549691214</v>
      </c>
      <c r="R26" s="23">
        <v>32519.266427356932</v>
      </c>
      <c r="S26" s="23">
        <v>27011.812206944418</v>
      </c>
      <c r="T26" s="23">
        <v>23062.912082423849</v>
      </c>
      <c r="U26" s="23">
        <v>23591.983226639775</v>
      </c>
      <c r="V26" s="23">
        <v>21579.486200208146</v>
      </c>
      <c r="W26" s="23">
        <v>25524.261692059288</v>
      </c>
    </row>
    <row r="27" spans="1:23">
      <c r="A27" s="27" t="s">
        <v>119</v>
      </c>
      <c r="B27" s="27" t="s">
        <v>64</v>
      </c>
      <c r="C27" s="23">
        <v>49.212241017637453</v>
      </c>
      <c r="D27" s="23">
        <v>49.655244861379153</v>
      </c>
      <c r="E27" s="23">
        <v>47.173629409736577</v>
      </c>
      <c r="F27" s="23">
        <v>42.881549451241263</v>
      </c>
      <c r="G27" s="23">
        <v>38.501696733209954</v>
      </c>
      <c r="H27" s="23">
        <v>45.816837566011088</v>
      </c>
      <c r="I27" s="23">
        <v>44.565377380967554</v>
      </c>
      <c r="J27" s="23">
        <v>38.664581905960496</v>
      </c>
      <c r="K27" s="23">
        <v>37.642870469915543</v>
      </c>
      <c r="L27" s="23">
        <v>37.381835034015651</v>
      </c>
      <c r="M27" s="23">
        <v>35.663465813594613</v>
      </c>
      <c r="N27" s="23">
        <v>35.61990416633396</v>
      </c>
      <c r="O27" s="23">
        <v>33.459776841571255</v>
      </c>
      <c r="P27" s="23">
        <v>30.147071135688854</v>
      </c>
      <c r="Q27" s="23">
        <v>31.808221604672291</v>
      </c>
      <c r="R27" s="23">
        <v>30.114881495856725</v>
      </c>
      <c r="S27" s="23">
        <v>27.528746682735999</v>
      </c>
      <c r="T27" s="23">
        <v>26.100693183357027</v>
      </c>
      <c r="U27" s="23">
        <v>26.074480235310286</v>
      </c>
      <c r="V27" s="23">
        <v>24.926485987690342</v>
      </c>
      <c r="W27" s="23">
        <v>23.829320290419229</v>
      </c>
    </row>
    <row r="28" spans="1:23">
      <c r="A28" s="27" t="s">
        <v>119</v>
      </c>
      <c r="B28" s="27" t="s">
        <v>32</v>
      </c>
      <c r="C28" s="23">
        <v>1.0652796999999999E-8</v>
      </c>
      <c r="D28" s="23">
        <v>1.1824964E-8</v>
      </c>
      <c r="E28" s="23">
        <v>1.202435E-8</v>
      </c>
      <c r="F28" s="23">
        <v>1.2649106999999999E-8</v>
      </c>
      <c r="G28" s="23">
        <v>1.25643255E-8</v>
      </c>
      <c r="H28" s="23">
        <v>1.75357189999999E-7</v>
      </c>
      <c r="I28" s="23">
        <v>0.19086917</v>
      </c>
      <c r="J28" s="23">
        <v>0.23568557999999998</v>
      </c>
      <c r="K28" s="23">
        <v>0.22417145999999999</v>
      </c>
      <c r="L28" s="23">
        <v>0.2168196</v>
      </c>
      <c r="M28" s="23">
        <v>0.19827997</v>
      </c>
      <c r="N28" s="23">
        <v>0.192408</v>
      </c>
      <c r="O28" s="23">
        <v>0.17807896000000001</v>
      </c>
      <c r="P28" s="23">
        <v>0.15818230999999999</v>
      </c>
      <c r="Q28" s="23">
        <v>0.15882325999999999</v>
      </c>
      <c r="R28" s="23">
        <v>0.1505523</v>
      </c>
      <c r="S28" s="23">
        <v>0.14018593999999998</v>
      </c>
      <c r="T28" s="23">
        <v>0.133660839999999</v>
      </c>
      <c r="U28" s="23">
        <v>0.12754261</v>
      </c>
      <c r="V28" s="23">
        <v>0.11800133999999901</v>
      </c>
      <c r="W28" s="23">
        <v>0.11000074999999999</v>
      </c>
    </row>
    <row r="29" spans="1:23">
      <c r="A29" s="27" t="s">
        <v>119</v>
      </c>
      <c r="B29" s="27" t="s">
        <v>69</v>
      </c>
      <c r="C29" s="23">
        <v>72.542201999999989</v>
      </c>
      <c r="D29" s="23">
        <v>137.16744</v>
      </c>
      <c r="E29" s="23">
        <v>127.69513602912937</v>
      </c>
      <c r="F29" s="23">
        <v>319.19436403411186</v>
      </c>
      <c r="G29" s="23">
        <v>196.5009300312735</v>
      </c>
      <c r="H29" s="23">
        <v>956.90487304704595</v>
      </c>
      <c r="I29" s="23">
        <v>1032.801790052592</v>
      </c>
      <c r="J29" s="23">
        <v>960.98576105417544</v>
      </c>
      <c r="K29" s="23">
        <v>956.31221408656427</v>
      </c>
      <c r="L29" s="23">
        <v>1078.7843340851387</v>
      </c>
      <c r="M29" s="23">
        <v>1048.5048030892692</v>
      </c>
      <c r="N29" s="23">
        <v>969.75478648659737</v>
      </c>
      <c r="O29" s="23">
        <v>860.60048297103663</v>
      </c>
      <c r="P29" s="23">
        <v>658.17819466382787</v>
      </c>
      <c r="Q29" s="23">
        <v>850.32162367114563</v>
      </c>
      <c r="R29" s="23">
        <v>743.14330115923656</v>
      </c>
      <c r="S29" s="23">
        <v>619.95457284956728</v>
      </c>
      <c r="T29" s="23">
        <v>602.12063434039965</v>
      </c>
      <c r="U29" s="23">
        <v>478.15243662487791</v>
      </c>
      <c r="V29" s="23">
        <v>496.18528730926357</v>
      </c>
      <c r="W29" s="23">
        <v>472.55666989182419</v>
      </c>
    </row>
    <row r="30" spans="1:23">
      <c r="A30" s="27" t="s">
        <v>119</v>
      </c>
      <c r="B30" s="27" t="s">
        <v>52</v>
      </c>
      <c r="C30" s="23">
        <v>6.5164353000000008E-2</v>
      </c>
      <c r="D30" s="23">
        <v>0.1805938849999999</v>
      </c>
      <c r="E30" s="23">
        <v>0.53382398599999892</v>
      </c>
      <c r="F30" s="23">
        <v>1.5437848699999999</v>
      </c>
      <c r="G30" s="23">
        <v>2.03424008</v>
      </c>
      <c r="H30" s="23">
        <v>2.5449432700000001</v>
      </c>
      <c r="I30" s="23">
        <v>2.9968454000000002</v>
      </c>
      <c r="J30" s="23">
        <v>3.5332931600000004</v>
      </c>
      <c r="K30" s="23">
        <v>4.1920991599999997</v>
      </c>
      <c r="L30" s="23">
        <v>4.6713335000000002</v>
      </c>
      <c r="M30" s="23">
        <v>4.9639609399999998</v>
      </c>
      <c r="N30" s="23">
        <v>5.4970803999999998</v>
      </c>
      <c r="O30" s="23">
        <v>5.9149082000000002</v>
      </c>
      <c r="P30" s="23">
        <v>5.9994601999999997</v>
      </c>
      <c r="Q30" s="23">
        <v>6.5005258599999998</v>
      </c>
      <c r="R30" s="23">
        <v>6.3590299999999997</v>
      </c>
      <c r="S30" s="23">
        <v>6.1904319399999999</v>
      </c>
      <c r="T30" s="23">
        <v>6.1110978000000005</v>
      </c>
      <c r="U30" s="23">
        <v>6.0235635999999992</v>
      </c>
      <c r="V30" s="23">
        <v>5.8817831600000003</v>
      </c>
      <c r="W30" s="23">
        <v>5.7000657499999994</v>
      </c>
    </row>
    <row r="31" spans="1:23">
      <c r="A31" s="29" t="s">
        <v>118</v>
      </c>
      <c r="B31" s="29"/>
      <c r="C31" s="28">
        <v>209439.20504592144</v>
      </c>
      <c r="D31" s="28">
        <v>188157.50560764823</v>
      </c>
      <c r="E31" s="28">
        <v>174465.63258083421</v>
      </c>
      <c r="F31" s="28">
        <v>176890.21443649053</v>
      </c>
      <c r="G31" s="28">
        <v>151440.74064880403</v>
      </c>
      <c r="H31" s="28">
        <v>122162.6563194956</v>
      </c>
      <c r="I31" s="28">
        <v>116593.19087191502</v>
      </c>
      <c r="J31" s="28">
        <v>113735.64101730555</v>
      </c>
      <c r="K31" s="28">
        <v>101230.18113755653</v>
      </c>
      <c r="L31" s="28">
        <v>99595.040334869947</v>
      </c>
      <c r="M31" s="28">
        <v>85127.957088140494</v>
      </c>
      <c r="N31" s="28">
        <v>75678.697439188472</v>
      </c>
      <c r="O31" s="28">
        <v>74146.493676869155</v>
      </c>
      <c r="P31" s="28">
        <v>67910.497683526803</v>
      </c>
      <c r="Q31" s="28">
        <v>56496.338330190745</v>
      </c>
      <c r="R31" s="28">
        <v>51230.470893669801</v>
      </c>
      <c r="S31" s="28">
        <v>49729.083708139944</v>
      </c>
      <c r="T31" s="28">
        <v>43493.193595221477</v>
      </c>
      <c r="U31" s="28">
        <v>43624.716497504596</v>
      </c>
      <c r="V31" s="28">
        <v>42518.051750542196</v>
      </c>
      <c r="W31" s="28">
        <v>43511.786845491544</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156797.3707</v>
      </c>
      <c r="D34" s="23">
        <v>149180.1207</v>
      </c>
      <c r="E34" s="23">
        <v>143845.4425</v>
      </c>
      <c r="F34" s="23">
        <v>107626.8123616431</v>
      </c>
      <c r="G34" s="23">
        <v>94713.524234748518</v>
      </c>
      <c r="H34" s="23">
        <v>63834.884675074645</v>
      </c>
      <c r="I34" s="23">
        <v>56675.360431682813</v>
      </c>
      <c r="J34" s="23">
        <v>52209.231540392022</v>
      </c>
      <c r="K34" s="23">
        <v>42332.607234860436</v>
      </c>
      <c r="L34" s="23">
        <v>38163.927217207092</v>
      </c>
      <c r="M34" s="23">
        <v>32422.240312226131</v>
      </c>
      <c r="N34" s="23">
        <v>31285.495016692828</v>
      </c>
      <c r="O34" s="23">
        <v>25551.798529093976</v>
      </c>
      <c r="P34" s="23">
        <v>21215.019277351734</v>
      </c>
      <c r="Q34" s="23">
        <v>15746.341474166049</v>
      </c>
      <c r="R34" s="23">
        <v>13707.955084279927</v>
      </c>
      <c r="S34" s="23">
        <v>13991.034326955163</v>
      </c>
      <c r="T34" s="23">
        <v>13346.13142467262</v>
      </c>
      <c r="U34" s="23">
        <v>11649.682961783479</v>
      </c>
      <c r="V34" s="23">
        <v>7307.7942436957301</v>
      </c>
      <c r="W34" s="23">
        <v>4128.9657345043706</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7170.903254821329</v>
      </c>
      <c r="D36" s="23">
        <v>6803.3213100214898</v>
      </c>
      <c r="E36" s="23">
        <v>7159.7263303641694</v>
      </c>
      <c r="F36" s="23">
        <v>12715.468987296581</v>
      </c>
      <c r="G36" s="23">
        <v>8433.649210534526</v>
      </c>
      <c r="H36" s="23">
        <v>10665.446575903719</v>
      </c>
      <c r="I36" s="23">
        <v>9070.8340714737005</v>
      </c>
      <c r="J36" s="23">
        <v>8046.2010493659245</v>
      </c>
      <c r="K36" s="23">
        <v>8992.2283459811406</v>
      </c>
      <c r="L36" s="23">
        <v>9826.3553319185503</v>
      </c>
      <c r="M36" s="23">
        <v>10210.120175678518</v>
      </c>
      <c r="N36" s="23">
        <v>7036.951607673931</v>
      </c>
      <c r="O36" s="23">
        <v>10165.111282372844</v>
      </c>
      <c r="P36" s="23">
        <v>8350.8082155724005</v>
      </c>
      <c r="Q36" s="23">
        <v>7079.5839908119806</v>
      </c>
      <c r="R36" s="23">
        <v>4349.8660450988</v>
      </c>
      <c r="S36" s="23">
        <v>5040.9589195253402</v>
      </c>
      <c r="T36" s="23">
        <v>5184.4799654677299</v>
      </c>
      <c r="U36" s="23">
        <v>4694.4644497828594</v>
      </c>
      <c r="V36" s="23">
        <v>5722.0352290169149</v>
      </c>
      <c r="W36" s="23">
        <v>5446.2958861897296</v>
      </c>
    </row>
    <row r="37" spans="1:23">
      <c r="A37" s="27" t="s">
        <v>120</v>
      </c>
      <c r="B37" s="27" t="s">
        <v>28</v>
      </c>
      <c r="C37" s="23">
        <v>236.97710999999998</v>
      </c>
      <c r="D37" s="23">
        <v>226.91531000000001</v>
      </c>
      <c r="E37" s="23">
        <v>425.54755999999998</v>
      </c>
      <c r="F37" s="23">
        <v>398.69503000000003</v>
      </c>
      <c r="G37" s="23">
        <v>371.49434000000002</v>
      </c>
      <c r="H37" s="23">
        <v>354.89140000000003</v>
      </c>
      <c r="I37" s="23">
        <v>334.38028000000003</v>
      </c>
      <c r="J37" s="23">
        <v>312.51138000000003</v>
      </c>
      <c r="K37" s="23">
        <v>296.79262</v>
      </c>
      <c r="L37" s="23">
        <v>279.67225000000002</v>
      </c>
      <c r="M37" s="23">
        <v>265.56074999999998</v>
      </c>
      <c r="N37" s="23">
        <v>247.68477999999999</v>
      </c>
      <c r="O37" s="23">
        <v>281.37779999999998</v>
      </c>
      <c r="P37" s="23">
        <v>221.59385999999998</v>
      </c>
      <c r="Q37" s="23">
        <v>210.31469000000001</v>
      </c>
      <c r="R37" s="23">
        <v>199.37544</v>
      </c>
      <c r="S37" s="23">
        <v>187.16503</v>
      </c>
      <c r="T37" s="23">
        <v>176.49933999999999</v>
      </c>
      <c r="U37" s="23">
        <v>178.49298000000002</v>
      </c>
      <c r="V37" s="23">
        <v>342.05862000000002</v>
      </c>
      <c r="W37" s="23">
        <v>303.0652</v>
      </c>
    </row>
    <row r="38" spans="1:23">
      <c r="A38" s="27" t="s">
        <v>120</v>
      </c>
      <c r="B38" s="27" t="s">
        <v>62</v>
      </c>
      <c r="C38" s="23">
        <v>1.19915423E-4</v>
      </c>
      <c r="D38" s="23">
        <v>1.1074620599999991E-4</v>
      </c>
      <c r="E38" s="23">
        <v>1.103459369999999E-4</v>
      </c>
      <c r="F38" s="23">
        <v>144.90528316191597</v>
      </c>
      <c r="G38" s="23">
        <v>99.252748004533004</v>
      </c>
      <c r="H38" s="23">
        <v>335.037623802182</v>
      </c>
      <c r="I38" s="23">
        <v>204.241874783014</v>
      </c>
      <c r="J38" s="23">
        <v>286.83579467122297</v>
      </c>
      <c r="K38" s="23">
        <v>202.58738977028196</v>
      </c>
      <c r="L38" s="23">
        <v>677.58807858863315</v>
      </c>
      <c r="M38" s="23">
        <v>1229.9273975987505</v>
      </c>
      <c r="N38" s="23">
        <v>291.68052696618895</v>
      </c>
      <c r="O38" s="23">
        <v>382.998857483368</v>
      </c>
      <c r="P38" s="23">
        <v>62.460676358764999</v>
      </c>
      <c r="Q38" s="23">
        <v>490.81915519593497</v>
      </c>
      <c r="R38" s="23">
        <v>352.93412008670299</v>
      </c>
      <c r="S38" s="23">
        <v>525.67431231335399</v>
      </c>
      <c r="T38" s="23">
        <v>198.94007305053199</v>
      </c>
      <c r="U38" s="23">
        <v>978.97365497500004</v>
      </c>
      <c r="V38" s="23">
        <v>2126.8646600132529</v>
      </c>
      <c r="W38" s="23">
        <v>1552.11500079965</v>
      </c>
    </row>
    <row r="39" spans="1:23">
      <c r="A39" s="27" t="s">
        <v>120</v>
      </c>
      <c r="B39" s="27" t="s">
        <v>61</v>
      </c>
      <c r="C39" s="23">
        <v>4401.9516999999996</v>
      </c>
      <c r="D39" s="23">
        <v>4152.1212000000005</v>
      </c>
      <c r="E39" s="23">
        <v>3922.1087000000002</v>
      </c>
      <c r="F39" s="23">
        <v>3691.0381000000002</v>
      </c>
      <c r="G39" s="23">
        <v>3472.8285000000001</v>
      </c>
      <c r="H39" s="23">
        <v>3285.9479000000001</v>
      </c>
      <c r="I39" s="23">
        <v>3107.5306</v>
      </c>
      <c r="J39" s="23">
        <v>2913.0565999999994</v>
      </c>
      <c r="K39" s="23">
        <v>2741.4679999999998</v>
      </c>
      <c r="L39" s="23">
        <v>2586.7165499999996</v>
      </c>
      <c r="M39" s="23">
        <v>2449.4006399999998</v>
      </c>
      <c r="N39" s="23">
        <v>2300.8815999999997</v>
      </c>
      <c r="O39" s="23">
        <v>2170.4702000000002</v>
      </c>
      <c r="P39" s="23">
        <v>2001.5886</v>
      </c>
      <c r="Q39" s="23">
        <v>1898.5354</v>
      </c>
      <c r="R39" s="23">
        <v>1758.0781999999999</v>
      </c>
      <c r="S39" s="23">
        <v>572.11860000000001</v>
      </c>
      <c r="T39" s="23">
        <v>564.98680000000002</v>
      </c>
      <c r="U39" s="23">
        <v>480.47021999999998</v>
      </c>
      <c r="V39" s="23">
        <v>435.25940000000003</v>
      </c>
      <c r="W39" s="23">
        <v>422.96424999999999</v>
      </c>
    </row>
    <row r="40" spans="1:23">
      <c r="A40" s="27" t="s">
        <v>120</v>
      </c>
      <c r="B40" s="27" t="s">
        <v>65</v>
      </c>
      <c r="C40" s="23">
        <v>14201.113230098643</v>
      </c>
      <c r="D40" s="23">
        <v>12776.145603924744</v>
      </c>
      <c r="E40" s="23">
        <v>11382.809326033088</v>
      </c>
      <c r="F40" s="23">
        <v>25431.988453430269</v>
      </c>
      <c r="G40" s="23">
        <v>33649.453328176671</v>
      </c>
      <c r="H40" s="23">
        <v>39973.457224363396</v>
      </c>
      <c r="I40" s="23">
        <v>40743.000097004209</v>
      </c>
      <c r="J40" s="23">
        <v>42209.071977465755</v>
      </c>
      <c r="K40" s="23">
        <v>42545.267118645534</v>
      </c>
      <c r="L40" s="23">
        <v>40309.006065210306</v>
      </c>
      <c r="M40" s="23">
        <v>37051.382701231181</v>
      </c>
      <c r="N40" s="23">
        <v>38973.41606404238</v>
      </c>
      <c r="O40" s="23">
        <v>35602.397948536156</v>
      </c>
      <c r="P40" s="23">
        <v>40450.661942956882</v>
      </c>
      <c r="Q40" s="23">
        <v>40425.710934968447</v>
      </c>
      <c r="R40" s="23">
        <v>45237.781103218847</v>
      </c>
      <c r="S40" s="23">
        <v>45531.48418277115</v>
      </c>
      <c r="T40" s="23">
        <v>43557.278172964798</v>
      </c>
      <c r="U40" s="23">
        <v>41836.518186906651</v>
      </c>
      <c r="V40" s="23">
        <v>33732.785257812175</v>
      </c>
      <c r="W40" s="23">
        <v>31699.440779641551</v>
      </c>
    </row>
    <row r="41" spans="1:23">
      <c r="A41" s="27" t="s">
        <v>120</v>
      </c>
      <c r="B41" s="27" t="s">
        <v>64</v>
      </c>
      <c r="C41" s="23">
        <v>52.635414115978961</v>
      </c>
      <c r="D41" s="23">
        <v>52.354467650660233</v>
      </c>
      <c r="E41" s="23">
        <v>50.228289809588617</v>
      </c>
      <c r="F41" s="23">
        <v>45.374611501634739</v>
      </c>
      <c r="G41" s="23">
        <v>41.833519066617882</v>
      </c>
      <c r="H41" s="23">
        <v>42.933302974102055</v>
      </c>
      <c r="I41" s="23">
        <v>40.429829818549244</v>
      </c>
      <c r="J41" s="23">
        <v>33.26216051061791</v>
      </c>
      <c r="K41" s="23">
        <v>34.779801372507215</v>
      </c>
      <c r="L41" s="23">
        <v>34.349562421855069</v>
      </c>
      <c r="M41" s="23">
        <v>34.777601052684766</v>
      </c>
      <c r="N41" s="23">
        <v>34.067794929300348</v>
      </c>
      <c r="O41" s="23">
        <v>31.141378672797931</v>
      </c>
      <c r="P41" s="23">
        <v>28.78476581747665</v>
      </c>
      <c r="Q41" s="23">
        <v>29.721633294801997</v>
      </c>
      <c r="R41" s="23">
        <v>26.647997641024041</v>
      </c>
      <c r="S41" s="23">
        <v>20.955074325080439</v>
      </c>
      <c r="T41" s="23">
        <v>21.861399343897993</v>
      </c>
      <c r="U41" s="23">
        <v>21.495731267676629</v>
      </c>
      <c r="V41" s="23">
        <v>21.904146681406235</v>
      </c>
      <c r="W41" s="23">
        <v>21.713525853539398</v>
      </c>
    </row>
    <row r="42" spans="1:23">
      <c r="A42" s="27" t="s">
        <v>120</v>
      </c>
      <c r="B42" s="27" t="s">
        <v>32</v>
      </c>
      <c r="C42" s="23">
        <v>0.13185279114311499</v>
      </c>
      <c r="D42" s="23">
        <v>9.5167477341045512E-2</v>
      </c>
      <c r="E42" s="23">
        <v>0.13906819266322301</v>
      </c>
      <c r="F42" s="23">
        <v>0.21431074345516601</v>
      </c>
      <c r="G42" s="23">
        <v>0.19985969615348298</v>
      </c>
      <c r="H42" s="23">
        <v>1.1113182699999999</v>
      </c>
      <c r="I42" s="23">
        <v>1.0955114500000001</v>
      </c>
      <c r="J42" s="23">
        <v>1.94565196</v>
      </c>
      <c r="K42" s="23">
        <v>1.8971244</v>
      </c>
      <c r="L42" s="23">
        <v>1.76727905</v>
      </c>
      <c r="M42" s="23">
        <v>1.7122247460000002</v>
      </c>
      <c r="N42" s="23">
        <v>1.6547968099999999</v>
      </c>
      <c r="O42" s="23">
        <v>1.50530572</v>
      </c>
      <c r="P42" s="23">
        <v>1.3417564300000002</v>
      </c>
      <c r="Q42" s="23">
        <v>1.3529258399999999</v>
      </c>
      <c r="R42" s="23">
        <v>1.2286061400000001</v>
      </c>
      <c r="S42" s="23">
        <v>1.0962673749999998</v>
      </c>
      <c r="T42" s="23">
        <v>1.0824311500000001</v>
      </c>
      <c r="U42" s="23">
        <v>0.95997222400000015</v>
      </c>
      <c r="V42" s="23">
        <v>0.96124337999999998</v>
      </c>
      <c r="W42" s="23">
        <v>0.89728368999999997</v>
      </c>
    </row>
    <row r="43" spans="1:23">
      <c r="A43" s="27" t="s">
        <v>120</v>
      </c>
      <c r="B43" s="27" t="s">
        <v>69</v>
      </c>
      <c r="C43" s="23">
        <v>176.37155999999999</v>
      </c>
      <c r="D43" s="23">
        <v>376.57371999999998</v>
      </c>
      <c r="E43" s="23">
        <v>261.35716001475208</v>
      </c>
      <c r="F43" s="23">
        <v>1388.517400018138</v>
      </c>
      <c r="G43" s="23">
        <v>1426.6379000224913</v>
      </c>
      <c r="H43" s="23">
        <v>2270.1960000272311</v>
      </c>
      <c r="I43" s="23">
        <v>2318.0165000301135</v>
      </c>
      <c r="J43" s="23">
        <v>1730.5735000877658</v>
      </c>
      <c r="K43" s="23">
        <v>1904.9788000872575</v>
      </c>
      <c r="L43" s="23">
        <v>2040.5140000829911</v>
      </c>
      <c r="M43" s="23">
        <v>2094.0642898400001</v>
      </c>
      <c r="N43" s="23">
        <v>1750.7491296000001</v>
      </c>
      <c r="O43" s="23">
        <v>1399.9836558000002</v>
      </c>
      <c r="P43" s="23">
        <v>1175.6671656999999</v>
      </c>
      <c r="Q43" s="23">
        <v>1519.8583606</v>
      </c>
      <c r="R43" s="23">
        <v>1263.5496405999997</v>
      </c>
      <c r="S43" s="23">
        <v>1037.4799760999999</v>
      </c>
      <c r="T43" s="23">
        <v>1069.6360184</v>
      </c>
      <c r="U43" s="23">
        <v>735.14645189999999</v>
      </c>
      <c r="V43" s="23">
        <v>864.00343559999999</v>
      </c>
      <c r="W43" s="23">
        <v>834.72379879999994</v>
      </c>
    </row>
    <row r="44" spans="1:23">
      <c r="A44" s="27" t="s">
        <v>120</v>
      </c>
      <c r="B44" s="27" t="s">
        <v>52</v>
      </c>
      <c r="C44" s="23">
        <v>8.2573385999999999E-2</v>
      </c>
      <c r="D44" s="23">
        <v>0.21818087</v>
      </c>
      <c r="E44" s="23">
        <v>0.52651431999999998</v>
      </c>
      <c r="F44" s="23">
        <v>1.1692849699999999</v>
      </c>
      <c r="G44" s="23">
        <v>1.68848262</v>
      </c>
      <c r="H44" s="23">
        <v>2.0495719000000001</v>
      </c>
      <c r="I44" s="23">
        <v>2.5317087699999998</v>
      </c>
      <c r="J44" s="23">
        <v>2.8835827999999903</v>
      </c>
      <c r="K44" s="23">
        <v>3.4624991000000001</v>
      </c>
      <c r="L44" s="23">
        <v>3.7432094999999999</v>
      </c>
      <c r="M44" s="23">
        <v>4.0296423800000003</v>
      </c>
      <c r="N44" s="23">
        <v>4.3406897300000002</v>
      </c>
      <c r="O44" s="23">
        <v>4.6911208999999996</v>
      </c>
      <c r="P44" s="23">
        <v>4.8679882000000001</v>
      </c>
      <c r="Q44" s="23">
        <v>5.1434836500000003</v>
      </c>
      <c r="R44" s="23">
        <v>4.9699506999999992</v>
      </c>
      <c r="S44" s="23">
        <v>4.73604994</v>
      </c>
      <c r="T44" s="23">
        <v>4.72345214</v>
      </c>
      <c r="U44" s="23">
        <v>4.5142931999999991</v>
      </c>
      <c r="V44" s="23">
        <v>4.4591585599999988</v>
      </c>
      <c r="W44" s="23">
        <v>4.3457199700000002</v>
      </c>
    </row>
    <row r="45" spans="1:23">
      <c r="A45" s="29" t="s">
        <v>118</v>
      </c>
      <c r="B45" s="29"/>
      <c r="C45" s="28">
        <v>182860.95152895141</v>
      </c>
      <c r="D45" s="28">
        <v>173190.97870234313</v>
      </c>
      <c r="E45" s="28">
        <v>166785.86281655284</v>
      </c>
      <c r="F45" s="28">
        <v>150054.28282703352</v>
      </c>
      <c r="G45" s="28">
        <v>140782.03588053089</v>
      </c>
      <c r="H45" s="28">
        <v>118492.59870211803</v>
      </c>
      <c r="I45" s="28">
        <v>110175.77718476226</v>
      </c>
      <c r="J45" s="28">
        <v>106010.17050240554</v>
      </c>
      <c r="K45" s="28">
        <v>97145.730510629903</v>
      </c>
      <c r="L45" s="28">
        <v>91877.615055346425</v>
      </c>
      <c r="M45" s="28">
        <v>83663.409577787272</v>
      </c>
      <c r="N45" s="28">
        <v>80170.177390304627</v>
      </c>
      <c r="O45" s="28">
        <v>74185.29599615914</v>
      </c>
      <c r="P45" s="28">
        <v>72330.917338057261</v>
      </c>
      <c r="Q45" s="28">
        <v>65881.027278437221</v>
      </c>
      <c r="R45" s="28">
        <v>65632.637990325296</v>
      </c>
      <c r="S45" s="28">
        <v>65869.390445890094</v>
      </c>
      <c r="T45" s="28">
        <v>63050.177175499579</v>
      </c>
      <c r="U45" s="28">
        <v>59840.098184715673</v>
      </c>
      <c r="V45" s="28">
        <v>49688.70155721948</v>
      </c>
      <c r="W45" s="28">
        <v>43574.56037698884</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101420.417</v>
      </c>
      <c r="D49" s="23">
        <v>87026.455499999996</v>
      </c>
      <c r="E49" s="23">
        <v>86401.615000000005</v>
      </c>
      <c r="F49" s="23">
        <v>59671.139208076609</v>
      </c>
      <c r="G49" s="23">
        <v>53885.135769892557</v>
      </c>
      <c r="H49" s="23">
        <v>30508.152215470069</v>
      </c>
      <c r="I49" s="23">
        <v>7088.9814595826192</v>
      </c>
      <c r="J49" s="23">
        <v>3.2561076959999897E-3</v>
      </c>
      <c r="K49" s="23">
        <v>2.7339578499999901E-3</v>
      </c>
      <c r="L49" s="23">
        <v>2.5905744659999994E-3</v>
      </c>
      <c r="M49" s="23">
        <v>2.1765032299999997E-3</v>
      </c>
      <c r="N49" s="23">
        <v>1.9817750939999999E-3</v>
      </c>
      <c r="O49" s="23">
        <v>1.9305063899999991E-3</v>
      </c>
      <c r="P49" s="23">
        <v>9.22045799999999E-4</v>
      </c>
      <c r="Q49" s="23">
        <v>5.3138449999999993E-4</v>
      </c>
      <c r="R49" s="23">
        <v>4.8103941099999998E-4</v>
      </c>
      <c r="S49" s="23">
        <v>4.8166178399999999E-4</v>
      </c>
      <c r="T49" s="23">
        <v>3.8057975799999987E-4</v>
      </c>
      <c r="U49" s="23">
        <v>3.4588670199999996E-4</v>
      </c>
      <c r="V49" s="23">
        <v>3.2517144299999988E-4</v>
      </c>
      <c r="W49" s="23">
        <v>3.1927531600000003E-4</v>
      </c>
    </row>
    <row r="50" spans="1:23">
      <c r="A50" s="27" t="s">
        <v>121</v>
      </c>
      <c r="B50" s="27" t="s">
        <v>18</v>
      </c>
      <c r="C50" s="23">
        <v>7.9756363999999996E-5</v>
      </c>
      <c r="D50" s="23">
        <v>7.366742E-5</v>
      </c>
      <c r="E50" s="23">
        <v>7.1523769999999999E-5</v>
      </c>
      <c r="F50" s="23">
        <v>4.7103316E-4</v>
      </c>
      <c r="G50" s="23">
        <v>4.2525374999999999E-4</v>
      </c>
      <c r="H50" s="23">
        <v>3.8202265000000004E-4</v>
      </c>
      <c r="I50" s="23">
        <v>3.5707810000000002E-4</v>
      </c>
      <c r="J50" s="23">
        <v>4494.4430000000002</v>
      </c>
      <c r="K50" s="23">
        <v>4393.3975</v>
      </c>
      <c r="L50" s="23">
        <v>4753.1504999999997</v>
      </c>
      <c r="M50" s="23">
        <v>4023.8388</v>
      </c>
      <c r="N50" s="23">
        <v>3796.663</v>
      </c>
      <c r="O50" s="23">
        <v>3703.2584999999999</v>
      </c>
      <c r="P50" s="23">
        <v>3650.7837999999997</v>
      </c>
      <c r="Q50" s="23">
        <v>2979.9162000000001</v>
      </c>
      <c r="R50" s="23">
        <v>2710.3222000000001</v>
      </c>
      <c r="S50" s="23">
        <v>2788.9724999999999</v>
      </c>
      <c r="T50" s="23">
        <v>2849.4522000000002</v>
      </c>
      <c r="U50" s="23">
        <v>2945.808</v>
      </c>
      <c r="V50" s="23">
        <v>2840.0532000000003</v>
      </c>
      <c r="W50" s="23">
        <v>2681.9059999999999</v>
      </c>
    </row>
    <row r="51" spans="1:23">
      <c r="A51" s="27" t="s">
        <v>121</v>
      </c>
      <c r="B51" s="27" t="s">
        <v>28</v>
      </c>
      <c r="C51" s="23">
        <v>21.729982</v>
      </c>
      <c r="D51" s="23">
        <v>19.483973000000002</v>
      </c>
      <c r="E51" s="23">
        <v>25.519002</v>
      </c>
      <c r="F51" s="23">
        <v>41.293535000000006</v>
      </c>
      <c r="G51" s="23">
        <v>33.355995999999998</v>
      </c>
      <c r="H51" s="23">
        <v>41.686277000000004</v>
      </c>
      <c r="I51" s="23">
        <v>28.374432000000002</v>
      </c>
      <c r="J51" s="23">
        <v>16.282333999999899</v>
      </c>
      <c r="K51" s="23">
        <v>2.4456714000000002</v>
      </c>
      <c r="L51" s="23">
        <v>85.780960000000007</v>
      </c>
      <c r="M51" s="23">
        <v>51.625214999999997</v>
      </c>
      <c r="N51" s="23">
        <v>114.87523399999999</v>
      </c>
      <c r="O51" s="23">
        <v>21.753272999999901</v>
      </c>
      <c r="P51" s="23">
        <v>63.220983999999994</v>
      </c>
      <c r="Q51" s="23">
        <v>114.973984</v>
      </c>
      <c r="R51" s="23">
        <v>100.73022</v>
      </c>
      <c r="S51" s="23">
        <v>172.38789000000003</v>
      </c>
      <c r="T51" s="23">
        <v>97.408233999999993</v>
      </c>
      <c r="U51" s="23">
        <v>0</v>
      </c>
      <c r="V51" s="23">
        <v>0</v>
      </c>
      <c r="W51" s="23">
        <v>0</v>
      </c>
    </row>
    <row r="52" spans="1:23">
      <c r="A52" s="27" t="s">
        <v>121</v>
      </c>
      <c r="B52" s="27" t="s">
        <v>62</v>
      </c>
      <c r="C52" s="23">
        <v>118.133578275472</v>
      </c>
      <c r="D52" s="23">
        <v>101.57294211055</v>
      </c>
      <c r="E52" s="23">
        <v>182.03661176631999</v>
      </c>
      <c r="F52" s="23">
        <v>3589.0930206081075</v>
      </c>
      <c r="G52" s="23">
        <v>970.07915095141209</v>
      </c>
      <c r="H52" s="23">
        <v>573.42365872852304</v>
      </c>
      <c r="I52" s="23">
        <v>139.119822636039</v>
      </c>
      <c r="J52" s="23">
        <v>123.53607131818798</v>
      </c>
      <c r="K52" s="23">
        <v>17.793155453382997</v>
      </c>
      <c r="L52" s="23">
        <v>128.66950854772088</v>
      </c>
      <c r="M52" s="23">
        <v>62.482856829794009</v>
      </c>
      <c r="N52" s="23">
        <v>305.29895883125295</v>
      </c>
      <c r="O52" s="23">
        <v>55.873735161149902</v>
      </c>
      <c r="P52" s="23">
        <v>131.04236289445399</v>
      </c>
      <c r="Q52" s="23">
        <v>637.609761741527</v>
      </c>
      <c r="R52" s="23">
        <v>389.39994858465707</v>
      </c>
      <c r="S52" s="23">
        <v>570.28596646428207</v>
      </c>
      <c r="T52" s="23">
        <v>166.35269426916298</v>
      </c>
      <c r="U52" s="23">
        <v>1127.5846961174682</v>
      </c>
      <c r="V52" s="23">
        <v>3232.5249883433362</v>
      </c>
      <c r="W52" s="23">
        <v>2428.3617739109759</v>
      </c>
    </row>
    <row r="53" spans="1:23">
      <c r="A53" s="27" t="s">
        <v>121</v>
      </c>
      <c r="B53" s="27" t="s">
        <v>61</v>
      </c>
      <c r="C53" s="23">
        <v>17531.91404</v>
      </c>
      <c r="D53" s="23">
        <v>16484.298309999998</v>
      </c>
      <c r="E53" s="23">
        <v>14260.877109999999</v>
      </c>
      <c r="F53" s="23">
        <v>16758.129199999999</v>
      </c>
      <c r="G53" s="23">
        <v>16155.21485</v>
      </c>
      <c r="H53" s="23">
        <v>14476.823530000001</v>
      </c>
      <c r="I53" s="23">
        <v>13731.121710000001</v>
      </c>
      <c r="J53" s="23">
        <v>16412.53559</v>
      </c>
      <c r="K53" s="23">
        <v>12886.18636</v>
      </c>
      <c r="L53" s="23">
        <v>10417.92072</v>
      </c>
      <c r="M53" s="23">
        <v>9885.9972400000006</v>
      </c>
      <c r="N53" s="23">
        <v>8424.3027700000002</v>
      </c>
      <c r="O53" s="23">
        <v>9829.5489499999985</v>
      </c>
      <c r="P53" s="23">
        <v>9506.4125999999997</v>
      </c>
      <c r="Q53" s="23">
        <v>8600.1515399999989</v>
      </c>
      <c r="R53" s="23">
        <v>8120.774989999999</v>
      </c>
      <c r="S53" s="23">
        <v>9716.0286799999994</v>
      </c>
      <c r="T53" s="23">
        <v>7593.0750599999992</v>
      </c>
      <c r="U53" s="23">
        <v>6182.0200900000009</v>
      </c>
      <c r="V53" s="23">
        <v>5827.5953099999997</v>
      </c>
      <c r="W53" s="23">
        <v>5000.0123300000005</v>
      </c>
    </row>
    <row r="54" spans="1:23">
      <c r="A54" s="27" t="s">
        <v>121</v>
      </c>
      <c r="B54" s="27" t="s">
        <v>65</v>
      </c>
      <c r="C54" s="23">
        <v>26119.54590994757</v>
      </c>
      <c r="D54" s="23">
        <v>27801.01468234885</v>
      </c>
      <c r="E54" s="23">
        <v>22579.728792128411</v>
      </c>
      <c r="F54" s="23">
        <v>24801.5391201161</v>
      </c>
      <c r="G54" s="23">
        <v>23821.895845276991</v>
      </c>
      <c r="H54" s="23">
        <v>27590.499752714619</v>
      </c>
      <c r="I54" s="23">
        <v>29085.817663196649</v>
      </c>
      <c r="J54" s="23">
        <v>29038.325843103568</v>
      </c>
      <c r="K54" s="23">
        <v>33138.522826092863</v>
      </c>
      <c r="L54" s="23">
        <v>30117.235905340662</v>
      </c>
      <c r="M54" s="23">
        <v>31566.393596964179</v>
      </c>
      <c r="N54" s="23">
        <v>26167.813876504504</v>
      </c>
      <c r="O54" s="23">
        <v>27102.21294377937</v>
      </c>
      <c r="P54" s="23">
        <v>26354.224887171669</v>
      </c>
      <c r="Q54" s="23">
        <v>26475.796371721979</v>
      </c>
      <c r="R54" s="23">
        <v>25438.494524391681</v>
      </c>
      <c r="S54" s="23">
        <v>23822.175610903716</v>
      </c>
      <c r="T54" s="23">
        <v>25012.626799087877</v>
      </c>
      <c r="U54" s="23">
        <v>23345.500990953256</v>
      </c>
      <c r="V54" s="23">
        <v>22918.270936168843</v>
      </c>
      <c r="W54" s="23">
        <v>19580.72800702928</v>
      </c>
    </row>
    <row r="55" spans="1:23">
      <c r="A55" s="27" t="s">
        <v>121</v>
      </c>
      <c r="B55" s="27" t="s">
        <v>64</v>
      </c>
      <c r="C55" s="23">
        <v>23.006512357198581</v>
      </c>
      <c r="D55" s="23">
        <v>21.61076114644758</v>
      </c>
      <c r="E55" s="23">
        <v>21.235825006706875</v>
      </c>
      <c r="F55" s="23">
        <v>19.180873828830919</v>
      </c>
      <c r="G55" s="23">
        <v>17.121520756471401</v>
      </c>
      <c r="H55" s="23">
        <v>18.943138627216236</v>
      </c>
      <c r="I55" s="23">
        <v>21.142827332047812</v>
      </c>
      <c r="J55" s="23">
        <v>18.648050185660288</v>
      </c>
      <c r="K55" s="23">
        <v>18.235343784589201</v>
      </c>
      <c r="L55" s="23">
        <v>17.527305403740719</v>
      </c>
      <c r="M55" s="23">
        <v>16.41250702272465</v>
      </c>
      <c r="N55" s="23">
        <v>16.156886850913157</v>
      </c>
      <c r="O55" s="23">
        <v>14.519031049558416</v>
      </c>
      <c r="P55" s="23">
        <v>13.200247669063719</v>
      </c>
      <c r="Q55" s="23">
        <v>13.181587136307051</v>
      </c>
      <c r="R55" s="23">
        <v>12.593824530709201</v>
      </c>
      <c r="S55" s="23">
        <v>11.306224659999996</v>
      </c>
      <c r="T55" s="23">
        <v>11.222283019999999</v>
      </c>
      <c r="U55" s="23">
        <v>10.804678519999998</v>
      </c>
      <c r="V55" s="23">
        <v>9.8535543199999971</v>
      </c>
      <c r="W55" s="23">
        <v>10.43870944</v>
      </c>
    </row>
    <row r="56" spans="1:23">
      <c r="A56" s="27" t="s">
        <v>121</v>
      </c>
      <c r="B56" s="27" t="s">
        <v>32</v>
      </c>
      <c r="C56" s="23">
        <v>0.13111860196732097</v>
      </c>
      <c r="D56" s="23">
        <v>0.17360293467949542</v>
      </c>
      <c r="E56" s="23">
        <v>0.16681469327609502</v>
      </c>
      <c r="F56" s="23">
        <v>0.27822149393813889</v>
      </c>
      <c r="G56" s="23">
        <v>0.24480260344338498</v>
      </c>
      <c r="H56" s="23">
        <v>0.20573125339887396</v>
      </c>
      <c r="I56" s="23">
        <v>0.19807989740551499</v>
      </c>
      <c r="J56" s="23">
        <v>0.17031879068598998</v>
      </c>
      <c r="K56" s="23">
        <v>0.16413889159456999</v>
      </c>
      <c r="L56" s="23">
        <v>0.15542923844112999</v>
      </c>
      <c r="M56" s="23">
        <v>0.13985535755344999</v>
      </c>
      <c r="N56" s="23">
        <v>0.13847831909408398</v>
      </c>
      <c r="O56" s="23">
        <v>2.3492829637249999E-2</v>
      </c>
      <c r="P56" s="23">
        <v>1.9786756274330002E-2</v>
      </c>
      <c r="Q56" s="23">
        <v>2.1086388009215001E-2</v>
      </c>
      <c r="R56" s="23">
        <v>1.856163304518E-2</v>
      </c>
      <c r="S56" s="23">
        <v>1.6312206781149998E-2</v>
      </c>
      <c r="T56" s="23">
        <v>1.5662186914159899E-2</v>
      </c>
      <c r="U56" s="23">
        <v>1.4851220936380001E-2</v>
      </c>
      <c r="V56" s="23">
        <v>1.3582521793005E-2</v>
      </c>
      <c r="W56" s="23">
        <v>1.25902330131749E-2</v>
      </c>
    </row>
    <row r="57" spans="1:23">
      <c r="A57" s="27" t="s">
        <v>121</v>
      </c>
      <c r="B57" s="27" t="s">
        <v>69</v>
      </c>
      <c r="C57" s="23">
        <v>0</v>
      </c>
      <c r="D57" s="23">
        <v>0</v>
      </c>
      <c r="E57" s="23">
        <v>2.2020673000000001E-8</v>
      </c>
      <c r="F57" s="23">
        <v>1.0026324499999999</v>
      </c>
      <c r="G57" s="23">
        <v>0.86316979999999999</v>
      </c>
      <c r="H57" s="23">
        <v>3.5994907</v>
      </c>
      <c r="I57" s="23">
        <v>6.5319297000000001</v>
      </c>
      <c r="J57" s="23">
        <v>5.9047979999999995</v>
      </c>
      <c r="K57" s="23">
        <v>5.7089699999999999</v>
      </c>
      <c r="L57" s="23">
        <v>5.4879979999999993</v>
      </c>
      <c r="M57" s="23">
        <v>5.2104926999999996</v>
      </c>
      <c r="N57" s="23">
        <v>4.9264129999999993</v>
      </c>
      <c r="O57" s="23">
        <v>4.5844287000000001</v>
      </c>
      <c r="P57" s="23">
        <v>4.2820079999999994</v>
      </c>
      <c r="Q57" s="23">
        <v>4.1229719999999999</v>
      </c>
      <c r="R57" s="23">
        <v>3.8587083</v>
      </c>
      <c r="S57" s="23">
        <v>3.5432540000000001</v>
      </c>
      <c r="T57" s="23">
        <v>3.4154558000000002</v>
      </c>
      <c r="U57" s="23">
        <v>3.2768972000000001</v>
      </c>
      <c r="V57" s="23">
        <v>2.9737941999999999</v>
      </c>
      <c r="W57" s="23">
        <v>2.8517002000000002</v>
      </c>
    </row>
    <row r="58" spans="1:23">
      <c r="A58" s="27" t="s">
        <v>121</v>
      </c>
      <c r="B58" s="27" t="s">
        <v>52</v>
      </c>
      <c r="C58" s="23">
        <v>5.8826621000000003E-2</v>
      </c>
      <c r="D58" s="23">
        <v>0.13471117299999999</v>
      </c>
      <c r="E58" s="23">
        <v>0.47239714999999999</v>
      </c>
      <c r="F58" s="23">
        <v>1.4012995000000001</v>
      </c>
      <c r="G58" s="23">
        <v>2.0530260000000005</v>
      </c>
      <c r="H58" s="23">
        <v>2.2780897700000002</v>
      </c>
      <c r="I58" s="23">
        <v>2.9040887999999994</v>
      </c>
      <c r="J58" s="23">
        <v>3.3127395399999995</v>
      </c>
      <c r="K58" s="23">
        <v>3.8831646399999999</v>
      </c>
      <c r="L58" s="23">
        <v>4.176872959999999</v>
      </c>
      <c r="M58" s="23">
        <v>4.3075745599999999</v>
      </c>
      <c r="N58" s="23">
        <v>4.8442197999999994</v>
      </c>
      <c r="O58" s="23">
        <v>4.8770582000000005</v>
      </c>
      <c r="P58" s="23">
        <v>4.6421844999999999</v>
      </c>
      <c r="Q58" s="23">
        <v>5.4972696999999995</v>
      </c>
      <c r="R58" s="23">
        <v>5.3621175000000001</v>
      </c>
      <c r="S58" s="23">
        <v>4.95765747</v>
      </c>
      <c r="T58" s="23">
        <v>4.96547027</v>
      </c>
      <c r="U58" s="23">
        <v>4.7150288999999903</v>
      </c>
      <c r="V58" s="23">
        <v>4.4460906500000004</v>
      </c>
      <c r="W58" s="23">
        <v>4.4040032</v>
      </c>
    </row>
    <row r="59" spans="1:23">
      <c r="A59" s="29" t="s">
        <v>118</v>
      </c>
      <c r="B59" s="29"/>
      <c r="C59" s="28">
        <v>145234.74710233664</v>
      </c>
      <c r="D59" s="28">
        <v>131454.43624227325</v>
      </c>
      <c r="E59" s="28">
        <v>123471.01241242522</v>
      </c>
      <c r="F59" s="28">
        <v>104880.3754286628</v>
      </c>
      <c r="G59" s="28">
        <v>94882.803558131171</v>
      </c>
      <c r="H59" s="28">
        <v>73209.52895456308</v>
      </c>
      <c r="I59" s="28">
        <v>50094.558271825459</v>
      </c>
      <c r="J59" s="28">
        <v>50103.774144715106</v>
      </c>
      <c r="K59" s="28">
        <v>50456.583590688686</v>
      </c>
      <c r="L59" s="28">
        <v>45520.28748986659</v>
      </c>
      <c r="M59" s="28">
        <v>45606.752392319926</v>
      </c>
      <c r="N59" s="28">
        <v>38825.112707961765</v>
      </c>
      <c r="O59" s="28">
        <v>40727.168363496465</v>
      </c>
      <c r="P59" s="28">
        <v>39718.885803780984</v>
      </c>
      <c r="Q59" s="28">
        <v>38821.62997598431</v>
      </c>
      <c r="R59" s="28">
        <v>36772.316188546458</v>
      </c>
      <c r="S59" s="28">
        <v>37081.157353689785</v>
      </c>
      <c r="T59" s="28">
        <v>35730.137650956793</v>
      </c>
      <c r="U59" s="28">
        <v>33611.718801477429</v>
      </c>
      <c r="V59" s="28">
        <v>34828.298314003623</v>
      </c>
      <c r="W59" s="28">
        <v>29701.447139655575</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7166.6100693077396</v>
      </c>
      <c r="D64" s="23">
        <v>6751.6728642407998</v>
      </c>
      <c r="E64" s="23">
        <v>4491.6973017458704</v>
      </c>
      <c r="F64" s="23">
        <v>6272.3260800899307</v>
      </c>
      <c r="G64" s="23">
        <v>5685.7985746922941</v>
      </c>
      <c r="H64" s="23">
        <v>2954.61956788015</v>
      </c>
      <c r="I64" s="23">
        <v>2455.4435643197603</v>
      </c>
      <c r="J64" s="23">
        <v>2718.6880612448272</v>
      </c>
      <c r="K64" s="23">
        <v>2964.0798579267216</v>
      </c>
      <c r="L64" s="23">
        <v>3293.335556079604</v>
      </c>
      <c r="M64" s="23">
        <v>2771.1875525606497</v>
      </c>
      <c r="N64" s="23">
        <v>2665.1182537931363</v>
      </c>
      <c r="O64" s="23">
        <v>2842.5682570695299</v>
      </c>
      <c r="P64" s="23">
        <v>2852.36385471828</v>
      </c>
      <c r="Q64" s="23">
        <v>1618.7156509335061</v>
      </c>
      <c r="R64" s="23">
        <v>1237.6019503683599</v>
      </c>
      <c r="S64" s="23">
        <v>7.9672619999999995E-5</v>
      </c>
      <c r="T64" s="23">
        <v>7.607724E-5</v>
      </c>
      <c r="U64" s="23">
        <v>7.2092050000000004E-5</v>
      </c>
      <c r="V64" s="23">
        <v>6.8759459999999988E-5</v>
      </c>
      <c r="W64" s="23">
        <v>7.7774844999999989E-5</v>
      </c>
    </row>
    <row r="65" spans="1:23">
      <c r="A65" s="27" t="s">
        <v>122</v>
      </c>
      <c r="B65" s="27" t="s">
        <v>28</v>
      </c>
      <c r="C65" s="23">
        <v>1945.04636</v>
      </c>
      <c r="D65" s="23">
        <v>1450.3051</v>
      </c>
      <c r="E65" s="23">
        <v>1313.1931999999999</v>
      </c>
      <c r="F65" s="23">
        <v>139.94164000000001</v>
      </c>
      <c r="G65" s="23">
        <v>129.19902999999999</v>
      </c>
      <c r="H65" s="23">
        <v>122.15264999999999</v>
      </c>
      <c r="I65" s="23">
        <v>115.71003999999999</v>
      </c>
      <c r="J65" s="23">
        <v>110.83203999999999</v>
      </c>
      <c r="K65" s="23">
        <v>102.69624</v>
      </c>
      <c r="L65" s="23">
        <v>96.782875000000004</v>
      </c>
      <c r="M65" s="23">
        <v>92.551810000000003</v>
      </c>
      <c r="N65" s="23">
        <v>92.645266000000007</v>
      </c>
      <c r="O65" s="23">
        <v>83.426630000000003</v>
      </c>
      <c r="P65" s="23">
        <v>79.177625000000006</v>
      </c>
      <c r="Q65" s="23">
        <v>0</v>
      </c>
      <c r="R65" s="23">
        <v>0</v>
      </c>
      <c r="S65" s="23">
        <v>0</v>
      </c>
      <c r="T65" s="23">
        <v>0</v>
      </c>
      <c r="U65" s="23">
        <v>0</v>
      </c>
      <c r="V65" s="23">
        <v>0</v>
      </c>
      <c r="W65" s="23">
        <v>0</v>
      </c>
    </row>
    <row r="66" spans="1:23">
      <c r="A66" s="27" t="s">
        <v>122</v>
      </c>
      <c r="B66" s="27" t="s">
        <v>62</v>
      </c>
      <c r="C66" s="23">
        <v>418.77500786879892</v>
      </c>
      <c r="D66" s="23">
        <v>412.55346941548697</v>
      </c>
      <c r="E66" s="23">
        <v>772.55023795909813</v>
      </c>
      <c r="F66" s="23">
        <v>919.3356294023348</v>
      </c>
      <c r="G66" s="23">
        <v>617.159766624177</v>
      </c>
      <c r="H66" s="23">
        <v>372.2602765399339</v>
      </c>
      <c r="I66" s="23">
        <v>201.55101489502405</v>
      </c>
      <c r="J66" s="23">
        <v>407.11242759130806</v>
      </c>
      <c r="K66" s="23">
        <v>32.058010904604991</v>
      </c>
      <c r="L66" s="23">
        <v>492.04985916976591</v>
      </c>
      <c r="M66" s="23">
        <v>392.62981615771395</v>
      </c>
      <c r="N66" s="23">
        <v>475.99542729911593</v>
      </c>
      <c r="O66" s="23">
        <v>399.38868972026103</v>
      </c>
      <c r="P66" s="23">
        <v>575.76341239025282</v>
      </c>
      <c r="Q66" s="23">
        <v>514.50958303767504</v>
      </c>
      <c r="R66" s="23">
        <v>364.72409240599967</v>
      </c>
      <c r="S66" s="23">
        <v>836.26021065737984</v>
      </c>
      <c r="T66" s="23">
        <v>714.59628803636906</v>
      </c>
      <c r="U66" s="23">
        <v>1000.6298916916802</v>
      </c>
      <c r="V66" s="23">
        <v>1450.2939133855662</v>
      </c>
      <c r="W66" s="23">
        <v>1222.3287521321142</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14715.192413533112</v>
      </c>
      <c r="D68" s="23">
        <v>14617.853616907676</v>
      </c>
      <c r="E68" s="23">
        <v>12256.315148530008</v>
      </c>
      <c r="F68" s="23">
        <v>13131.026210908027</v>
      </c>
      <c r="G68" s="23">
        <v>11978.705792352721</v>
      </c>
      <c r="H68" s="23">
        <v>17555.953867189131</v>
      </c>
      <c r="I68" s="23">
        <v>16128.592462501203</v>
      </c>
      <c r="J68" s="23">
        <v>15594.874255372726</v>
      </c>
      <c r="K68" s="23">
        <v>15977.573630435902</v>
      </c>
      <c r="L68" s="23">
        <v>14909.249522335098</v>
      </c>
      <c r="M68" s="23">
        <v>15212.469099078189</v>
      </c>
      <c r="N68" s="23">
        <v>12748.093204962739</v>
      </c>
      <c r="O68" s="23">
        <v>11721.893389241704</v>
      </c>
      <c r="P68" s="23">
        <v>10424.699679828333</v>
      </c>
      <c r="Q68" s="23">
        <v>10493.386685232925</v>
      </c>
      <c r="R68" s="23">
        <v>10135.721938208893</v>
      </c>
      <c r="S68" s="23">
        <v>10602.650541680383</v>
      </c>
      <c r="T68" s="23">
        <v>10126.822373258658</v>
      </c>
      <c r="U68" s="23">
        <v>10219.159185073519</v>
      </c>
      <c r="V68" s="23">
        <v>9944.7913901328775</v>
      </c>
      <c r="W68" s="23">
        <v>8406.2655543188012</v>
      </c>
    </row>
    <row r="69" spans="1:23">
      <c r="A69" s="27" t="s">
        <v>122</v>
      </c>
      <c r="B69" s="27" t="s">
        <v>64</v>
      </c>
      <c r="C69" s="23">
        <v>7.670038020829022</v>
      </c>
      <c r="D69" s="23">
        <v>7.270984221520739</v>
      </c>
      <c r="E69" s="23">
        <v>6.9772571326980817</v>
      </c>
      <c r="F69" s="23">
        <v>6.2800948503352565</v>
      </c>
      <c r="G69" s="23">
        <v>5.7809309522582026</v>
      </c>
      <c r="H69" s="23">
        <v>5.6436586021610937</v>
      </c>
      <c r="I69" s="23">
        <v>5.8660038625348809</v>
      </c>
      <c r="J69" s="23">
        <v>5.2362989444220505</v>
      </c>
      <c r="K69" s="23">
        <v>5.1483763086022893</v>
      </c>
      <c r="L69" s="23">
        <v>4.8688330287699184</v>
      </c>
      <c r="M69" s="23">
        <v>4.6169082824524477</v>
      </c>
      <c r="N69" s="23">
        <v>4.789360514789867</v>
      </c>
      <c r="O69" s="23">
        <v>4.6447313054656467</v>
      </c>
      <c r="P69" s="23">
        <v>4.3428855692525836</v>
      </c>
      <c r="Q69" s="23">
        <v>4.2138100915324515</v>
      </c>
      <c r="R69" s="23">
        <v>4.0570465297684457</v>
      </c>
      <c r="S69" s="23">
        <v>3.6324073435812978</v>
      </c>
      <c r="T69" s="23">
        <v>3.6070563244046494</v>
      </c>
      <c r="U69" s="23">
        <v>3.4354063871098934</v>
      </c>
      <c r="V69" s="23">
        <v>3.110464515492303</v>
      </c>
      <c r="W69" s="23">
        <v>3.0598768928448634</v>
      </c>
    </row>
    <row r="70" spans="1:23">
      <c r="A70" s="27" t="s">
        <v>122</v>
      </c>
      <c r="B70" s="27" t="s">
        <v>32</v>
      </c>
      <c r="C70" s="23">
        <v>0.73059317665951906</v>
      </c>
      <c r="D70" s="23">
        <v>0.7276493428983789</v>
      </c>
      <c r="E70" s="23">
        <v>0.72122683572564494</v>
      </c>
      <c r="F70" s="23">
        <v>0.70608959551301786</v>
      </c>
      <c r="G70" s="23">
        <v>0.63738348652391907</v>
      </c>
      <c r="H70" s="23">
        <v>0.66848269800000004</v>
      </c>
      <c r="I70" s="23">
        <v>0.65309350699999991</v>
      </c>
      <c r="J70" s="23">
        <v>0.60224291699999977</v>
      </c>
      <c r="K70" s="23">
        <v>0.56407674499999994</v>
      </c>
      <c r="L70" s="23">
        <v>0.51707431999999998</v>
      </c>
      <c r="M70" s="23">
        <v>0.472454816</v>
      </c>
      <c r="N70" s="23">
        <v>0.46380895500000002</v>
      </c>
      <c r="O70" s="23">
        <v>0.43341995500000002</v>
      </c>
      <c r="P70" s="23">
        <v>0.313836748</v>
      </c>
      <c r="Q70" s="23">
        <v>0.31111254999999899</v>
      </c>
      <c r="R70" s="23">
        <v>0.31019808999999998</v>
      </c>
      <c r="S70" s="23">
        <v>0.34764026000000003</v>
      </c>
      <c r="T70" s="23">
        <v>0.33011792000000001</v>
      </c>
      <c r="U70" s="23">
        <v>0.36875365999999998</v>
      </c>
      <c r="V70" s="23">
        <v>0.32784628999999904</v>
      </c>
      <c r="W70" s="23">
        <v>0.44901073000000002</v>
      </c>
    </row>
    <row r="71" spans="1:23">
      <c r="A71" s="27" t="s">
        <v>122</v>
      </c>
      <c r="B71" s="27" t="s">
        <v>69</v>
      </c>
      <c r="C71" s="23">
        <v>0</v>
      </c>
      <c r="D71" s="23">
        <v>0</v>
      </c>
      <c r="E71" s="23">
        <v>1.5648606E-8</v>
      </c>
      <c r="F71" s="23">
        <v>1.4618434E-8</v>
      </c>
      <c r="G71" s="23">
        <v>1.3895054500000001E-8</v>
      </c>
      <c r="H71" s="23">
        <v>1.6681342000000002E-8</v>
      </c>
      <c r="I71" s="23">
        <v>1.7917257E-8</v>
      </c>
      <c r="J71" s="23">
        <v>1.8162022000000001E-8</v>
      </c>
      <c r="K71" s="23">
        <v>1.975752E-8</v>
      </c>
      <c r="L71" s="23">
        <v>2.2479024E-8</v>
      </c>
      <c r="M71" s="23">
        <v>2.2866381E-8</v>
      </c>
      <c r="N71" s="23">
        <v>2.4920305999999999E-8</v>
      </c>
      <c r="O71" s="23">
        <v>2.3218245000000002E-8</v>
      </c>
      <c r="P71" s="23">
        <v>2.19201319999999E-8</v>
      </c>
      <c r="Q71" s="23">
        <v>2.5466385999999999E-8</v>
      </c>
      <c r="R71" s="23">
        <v>3.0311820000000003E-8</v>
      </c>
      <c r="S71" s="23">
        <v>5.1270290000000002E-8</v>
      </c>
      <c r="T71" s="23">
        <v>4.8602876999999999E-8</v>
      </c>
      <c r="U71" s="23">
        <v>4.6598743E-8</v>
      </c>
      <c r="V71" s="23">
        <v>4.48513019999999E-8</v>
      </c>
      <c r="W71" s="23">
        <v>5.1295439999999998E-8</v>
      </c>
    </row>
    <row r="72" spans="1:23">
      <c r="A72" s="27" t="s">
        <v>122</v>
      </c>
      <c r="B72" s="27" t="s">
        <v>52</v>
      </c>
      <c r="C72" s="23">
        <v>0.11405127</v>
      </c>
      <c r="D72" s="23">
        <v>0.23050698799999997</v>
      </c>
      <c r="E72" s="23">
        <v>0.38512634300000004</v>
      </c>
      <c r="F72" s="23">
        <v>0.58122612999999901</v>
      </c>
      <c r="G72" s="23">
        <v>0.72712421999999988</v>
      </c>
      <c r="H72" s="23">
        <v>0.77650270999999993</v>
      </c>
      <c r="I72" s="23">
        <v>0.88858614999999896</v>
      </c>
      <c r="J72" s="23">
        <v>1.0525242600000002</v>
      </c>
      <c r="K72" s="23">
        <v>1.23185872</v>
      </c>
      <c r="L72" s="23">
        <v>1.2845365399999991</v>
      </c>
      <c r="M72" s="23">
        <v>1.37840075</v>
      </c>
      <c r="N72" s="23">
        <v>1.4735356399999988</v>
      </c>
      <c r="O72" s="23">
        <v>1.5708293999999998</v>
      </c>
      <c r="P72" s="23">
        <v>1.5669522</v>
      </c>
      <c r="Q72" s="23">
        <v>1.62982592</v>
      </c>
      <c r="R72" s="23">
        <v>1.5801348399999999</v>
      </c>
      <c r="S72" s="23">
        <v>1.5198936699999999</v>
      </c>
      <c r="T72" s="23">
        <v>1.4883028999999999</v>
      </c>
      <c r="U72" s="23">
        <v>1.420626739999999</v>
      </c>
      <c r="V72" s="23">
        <v>1.3594052400000001</v>
      </c>
      <c r="W72" s="23">
        <v>1.3313147300000001</v>
      </c>
    </row>
    <row r="73" spans="1:23">
      <c r="A73" s="29" t="s">
        <v>118</v>
      </c>
      <c r="B73" s="29"/>
      <c r="C73" s="28">
        <v>24253.293888730477</v>
      </c>
      <c r="D73" s="28">
        <v>23239.656034785483</v>
      </c>
      <c r="E73" s="28">
        <v>18840.733145367674</v>
      </c>
      <c r="F73" s="28">
        <v>20468.909655250627</v>
      </c>
      <c r="G73" s="28">
        <v>18416.644094621453</v>
      </c>
      <c r="H73" s="28">
        <v>21010.630020211378</v>
      </c>
      <c r="I73" s="28">
        <v>18907.163085578522</v>
      </c>
      <c r="J73" s="28">
        <v>18836.743083153284</v>
      </c>
      <c r="K73" s="28">
        <v>19081.556115575833</v>
      </c>
      <c r="L73" s="28">
        <v>18796.286645613236</v>
      </c>
      <c r="M73" s="28">
        <v>18473.455186079005</v>
      </c>
      <c r="N73" s="28">
        <v>15986.64151256978</v>
      </c>
      <c r="O73" s="28">
        <v>15051.92169733696</v>
      </c>
      <c r="P73" s="28">
        <v>13936.347457506117</v>
      </c>
      <c r="Q73" s="28">
        <v>12630.825729295639</v>
      </c>
      <c r="R73" s="28">
        <v>11742.10502751302</v>
      </c>
      <c r="S73" s="28">
        <v>11442.543239353963</v>
      </c>
      <c r="T73" s="28">
        <v>10845.025793696672</v>
      </c>
      <c r="U73" s="28">
        <v>11223.22455524436</v>
      </c>
      <c r="V73" s="28">
        <v>11398.195836793395</v>
      </c>
      <c r="W73" s="28">
        <v>9631.6542611186051</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9.2235728999999988E-5</v>
      </c>
      <c r="D78" s="23">
        <v>8.1267853E-5</v>
      </c>
      <c r="E78" s="23">
        <v>8.1928197999999892E-5</v>
      </c>
      <c r="F78" s="23">
        <v>7.8411041000000004E-5</v>
      </c>
      <c r="G78" s="23">
        <v>3.57300108479</v>
      </c>
      <c r="H78" s="23">
        <v>5.9983458000000004E-5</v>
      </c>
      <c r="I78" s="23">
        <v>5.7797047999999994E-5</v>
      </c>
      <c r="J78" s="23">
        <v>5.4785768999999995E-5</v>
      </c>
      <c r="K78" s="23">
        <v>5.5090991999999996E-5</v>
      </c>
      <c r="L78" s="23">
        <v>0.51778302758999994</v>
      </c>
      <c r="M78" s="23">
        <v>20.262604290180001</v>
      </c>
      <c r="N78" s="23">
        <v>51.450911018809997</v>
      </c>
      <c r="O78" s="23">
        <v>24.820442961920001</v>
      </c>
      <c r="P78" s="23">
        <v>326.75432546941005</v>
      </c>
      <c r="Q78" s="23">
        <v>149.057242758558</v>
      </c>
      <c r="R78" s="23">
        <v>148.70998082691</v>
      </c>
      <c r="S78" s="23">
        <v>176.49859892779497</v>
      </c>
      <c r="T78" s="23">
        <v>106.92500620121001</v>
      </c>
      <c r="U78" s="23">
        <v>235.95436100902998</v>
      </c>
      <c r="V78" s="23">
        <v>269.10504780699705</v>
      </c>
      <c r="W78" s="23">
        <v>191.44864993947601</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6.0887663999999991E-5</v>
      </c>
      <c r="D80" s="23">
        <v>5.2810539999999988E-5</v>
      </c>
      <c r="E80" s="23">
        <v>5.5057165999999904E-5</v>
      </c>
      <c r="F80" s="23">
        <v>5.504658800000001E-5</v>
      </c>
      <c r="G80" s="23">
        <v>4.2141203999999898E-5</v>
      </c>
      <c r="H80" s="23">
        <v>4.1754220000000002E-5</v>
      </c>
      <c r="I80" s="23">
        <v>4.1052593999999997E-5</v>
      </c>
      <c r="J80" s="23">
        <v>3.8827515000000002E-5</v>
      </c>
      <c r="K80" s="23">
        <v>3.8334343000000001E-5</v>
      </c>
      <c r="L80" s="23">
        <v>3.7570658999999997E-5</v>
      </c>
      <c r="M80" s="23">
        <v>4.0015500000000003E-5</v>
      </c>
      <c r="N80" s="23">
        <v>3.8572297552620003</v>
      </c>
      <c r="O80" s="23">
        <v>4.1989767000000006E-5</v>
      </c>
      <c r="P80" s="23">
        <v>5.1449544999999999E-5</v>
      </c>
      <c r="Q80" s="23">
        <v>20.127167023646997</v>
      </c>
      <c r="R80" s="23">
        <v>1.5583927154539998</v>
      </c>
      <c r="S80" s="23">
        <v>10.310805643127001</v>
      </c>
      <c r="T80" s="23">
        <v>4.7092642000000005E-5</v>
      </c>
      <c r="U80" s="23">
        <v>6.0096399976240003</v>
      </c>
      <c r="V80" s="23">
        <v>3.5871173040420001</v>
      </c>
      <c r="W80" s="23">
        <v>25.042452426235901</v>
      </c>
    </row>
    <row r="81" spans="1:23">
      <c r="A81" s="27" t="s">
        <v>123</v>
      </c>
      <c r="B81" s="27" t="s">
        <v>61</v>
      </c>
      <c r="C81" s="23">
        <v>49557.583599999991</v>
      </c>
      <c r="D81" s="23">
        <v>50972.556700000008</v>
      </c>
      <c r="E81" s="23">
        <v>44682.5622</v>
      </c>
      <c r="F81" s="23">
        <v>50075.54310000001</v>
      </c>
      <c r="G81" s="23">
        <v>52552.474099999992</v>
      </c>
      <c r="H81" s="23">
        <v>43917.230259999997</v>
      </c>
      <c r="I81" s="23">
        <v>38329.242200000008</v>
      </c>
      <c r="J81" s="23">
        <v>36232.885150000009</v>
      </c>
      <c r="K81" s="23">
        <v>31991.248799999998</v>
      </c>
      <c r="L81" s="23">
        <v>28315.578049999996</v>
      </c>
      <c r="M81" s="23">
        <v>36253.500740000003</v>
      </c>
      <c r="N81" s="23">
        <v>31633.076799999995</v>
      </c>
      <c r="O81" s="23">
        <v>30652.283959999993</v>
      </c>
      <c r="P81" s="23">
        <v>29585.562610000001</v>
      </c>
      <c r="Q81" s="23">
        <v>26996.449240000005</v>
      </c>
      <c r="R81" s="23">
        <v>22369.141100000001</v>
      </c>
      <c r="S81" s="23">
        <v>23806.919699999999</v>
      </c>
      <c r="T81" s="23">
        <v>20962.975799999997</v>
      </c>
      <c r="U81" s="23">
        <v>18505.132690000002</v>
      </c>
      <c r="V81" s="23">
        <v>17865.22078</v>
      </c>
      <c r="W81" s="23">
        <v>17308.790409999998</v>
      </c>
    </row>
    <row r="82" spans="1:23">
      <c r="A82" s="27" t="s">
        <v>123</v>
      </c>
      <c r="B82" s="27" t="s">
        <v>65</v>
      </c>
      <c r="C82" s="23">
        <v>5398.9945418682846</v>
      </c>
      <c r="D82" s="23">
        <v>5706.9441650474228</v>
      </c>
      <c r="E82" s="23">
        <v>6476.0491719971797</v>
      </c>
      <c r="F82" s="23">
        <v>5985.5250934658852</v>
      </c>
      <c r="G82" s="23">
        <v>7228.3801318048963</v>
      </c>
      <c r="H82" s="23">
        <v>7961.0208946458042</v>
      </c>
      <c r="I82" s="23">
        <v>8662.2374509749716</v>
      </c>
      <c r="J82" s="23">
        <v>8611.8282991250817</v>
      </c>
      <c r="K82" s="23">
        <v>8835.1997271811033</v>
      </c>
      <c r="L82" s="23">
        <v>8765.7092582312416</v>
      </c>
      <c r="M82" s="23">
        <v>9592.2745252726891</v>
      </c>
      <c r="N82" s="23">
        <v>9237.1976599627415</v>
      </c>
      <c r="O82" s="23">
        <v>9040.6685244171476</v>
      </c>
      <c r="P82" s="23">
        <v>10558.452721789341</v>
      </c>
      <c r="Q82" s="23">
        <v>10250.637995760857</v>
      </c>
      <c r="R82" s="23">
        <v>10625.001340618985</v>
      </c>
      <c r="S82" s="23">
        <v>10761.656055195779</v>
      </c>
      <c r="T82" s="23">
        <v>10761.271860000001</v>
      </c>
      <c r="U82" s="23">
        <v>9774.0354559999996</v>
      </c>
      <c r="V82" s="23">
        <v>9445.02873</v>
      </c>
      <c r="W82" s="23">
        <v>8326.6206060000004</v>
      </c>
    </row>
    <row r="83" spans="1:23">
      <c r="A83" s="27" t="s">
        <v>123</v>
      </c>
      <c r="B83" s="27" t="s">
        <v>64</v>
      </c>
      <c r="C83" s="23">
        <v>2.0134648000000001E-9</v>
      </c>
      <c r="D83" s="23">
        <v>1.8674573000000001E-9</v>
      </c>
      <c r="E83" s="23">
        <v>2.3882258E-9</v>
      </c>
      <c r="F83" s="23">
        <v>3.4935992999999903E-9</v>
      </c>
      <c r="G83" s="23">
        <v>3.0498109000000001E-9</v>
      </c>
      <c r="H83" s="23">
        <v>1.1260032999999999E-8</v>
      </c>
      <c r="I83" s="23">
        <v>1.0015527999999999E-8</v>
      </c>
      <c r="J83" s="23">
        <v>9.2997659999999905E-9</v>
      </c>
      <c r="K83" s="23">
        <v>9.4435180000000003E-9</v>
      </c>
      <c r="L83" s="23">
        <v>8.5079919999999999E-9</v>
      </c>
      <c r="M83" s="23">
        <v>7.4646505000000004E-9</v>
      </c>
      <c r="N83" s="23">
        <v>7.1349949999999999E-9</v>
      </c>
      <c r="O83" s="23">
        <v>6.8411772999999902E-9</v>
      </c>
      <c r="P83" s="23">
        <v>1.6106610999999998E-8</v>
      </c>
      <c r="Q83" s="23">
        <v>1.6084643E-8</v>
      </c>
      <c r="R83" s="23">
        <v>1.4945715999999999E-8</v>
      </c>
      <c r="S83" s="23">
        <v>5.6389654E-8</v>
      </c>
      <c r="T83" s="23">
        <v>6.1621579999999993E-8</v>
      </c>
      <c r="U83" s="23">
        <v>1.1264908E-7</v>
      </c>
      <c r="V83" s="23">
        <v>1.5153284E-2</v>
      </c>
      <c r="W83" s="23">
        <v>1.4482469999999999E-2</v>
      </c>
    </row>
    <row r="84" spans="1:23">
      <c r="A84" s="27" t="s">
        <v>123</v>
      </c>
      <c r="B84" s="27" t="s">
        <v>32</v>
      </c>
      <c r="C84" s="23">
        <v>1.090044E-8</v>
      </c>
      <c r="D84" s="23">
        <v>1.3105735999999901E-8</v>
      </c>
      <c r="E84" s="23">
        <v>1.2774204E-8</v>
      </c>
      <c r="F84" s="23">
        <v>1.3106738999999999E-8</v>
      </c>
      <c r="G84" s="23">
        <v>1.5628881999999999E-8</v>
      </c>
      <c r="H84" s="23">
        <v>4.3152330000000001E-8</v>
      </c>
      <c r="I84" s="23">
        <v>4.6848779999999902E-8</v>
      </c>
      <c r="J84" s="23">
        <v>4.8488237000000003E-8</v>
      </c>
      <c r="K84" s="23">
        <v>4.3170715999999999E-8</v>
      </c>
      <c r="L84" s="23">
        <v>4.5651474999999999E-8</v>
      </c>
      <c r="M84" s="23">
        <v>4.6666519999999996E-8</v>
      </c>
      <c r="N84" s="23">
        <v>4.1417334E-8</v>
      </c>
      <c r="O84" s="23">
        <v>4.0125884000000001E-8</v>
      </c>
      <c r="P84" s="23">
        <v>4.0605929999999997E-8</v>
      </c>
      <c r="Q84" s="23">
        <v>3.9748639999999999E-8</v>
      </c>
      <c r="R84" s="23">
        <v>3.7678819999999998E-8</v>
      </c>
      <c r="S84" s="23">
        <v>3.9163344000000002E-8</v>
      </c>
      <c r="T84" s="23">
        <v>3.6679779999999998E-8</v>
      </c>
      <c r="U84" s="23">
        <v>5.0912407E-8</v>
      </c>
      <c r="V84" s="23">
        <v>5.3460222000000002E-8</v>
      </c>
      <c r="W84" s="23">
        <v>4.7691460000000001E-8</v>
      </c>
    </row>
    <row r="85" spans="1:23">
      <c r="A85" s="27" t="s">
        <v>123</v>
      </c>
      <c r="B85" s="27" t="s">
        <v>69</v>
      </c>
      <c r="C85" s="23">
        <v>0</v>
      </c>
      <c r="D85" s="23">
        <v>0</v>
      </c>
      <c r="E85" s="23">
        <v>3.6012890999999995E-8</v>
      </c>
      <c r="F85" s="23">
        <v>3.5887070000000005E-8</v>
      </c>
      <c r="G85" s="23">
        <v>4.4206828000000005E-8</v>
      </c>
      <c r="H85" s="23">
        <v>4.6089125999999997E-8</v>
      </c>
      <c r="I85" s="23">
        <v>4.8189100999999793E-8</v>
      </c>
      <c r="J85" s="23">
        <v>4.9833106000000001E-8</v>
      </c>
      <c r="K85" s="23">
        <v>4.8020746999999999E-8</v>
      </c>
      <c r="L85" s="23">
        <v>5.4312150999999995E-8</v>
      </c>
      <c r="M85" s="23">
        <v>7.5838400999999993E-8</v>
      </c>
      <c r="N85" s="23">
        <v>1.0963320199999991E-7</v>
      </c>
      <c r="O85" s="23">
        <v>1.22011783E-7</v>
      </c>
      <c r="P85" s="23">
        <v>0.28198317602114997</v>
      </c>
      <c r="Q85" s="23">
        <v>0.39605427098116003</v>
      </c>
      <c r="R85" s="23">
        <v>0.37325751200451995</v>
      </c>
      <c r="S85" s="23">
        <v>0.66785979474489998</v>
      </c>
      <c r="T85" s="23">
        <v>0.61188917419321998</v>
      </c>
      <c r="U85" s="23">
        <v>0.74277243557530004</v>
      </c>
      <c r="V85" s="23">
        <v>0.79856876631329998</v>
      </c>
      <c r="W85" s="23">
        <v>0.68542839357829999</v>
      </c>
    </row>
    <row r="86" spans="1:23">
      <c r="A86" s="27" t="s">
        <v>123</v>
      </c>
      <c r="B86" s="27" t="s">
        <v>52</v>
      </c>
      <c r="C86" s="23">
        <v>1.70052403E-3</v>
      </c>
      <c r="D86" s="23">
        <v>1.19525386E-2</v>
      </c>
      <c r="E86" s="23">
        <v>1.4928929200000001E-2</v>
      </c>
      <c r="F86" s="23">
        <v>2.1411326399999989E-2</v>
      </c>
      <c r="G86" s="23">
        <v>3.7060829699999992E-2</v>
      </c>
      <c r="H86" s="23">
        <v>6.3016028999999904E-2</v>
      </c>
      <c r="I86" s="23">
        <v>9.4671419000000007E-2</v>
      </c>
      <c r="J86" s="23">
        <v>0.11448027550000001</v>
      </c>
      <c r="K86" s="23">
        <v>0.131481130999999</v>
      </c>
      <c r="L86" s="23">
        <v>0.17191409199999999</v>
      </c>
      <c r="M86" s="23">
        <v>0.23536050199999989</v>
      </c>
      <c r="N86" s="23">
        <v>0.28134980200000004</v>
      </c>
      <c r="O86" s="23">
        <v>0.27500465299999999</v>
      </c>
      <c r="P86" s="23">
        <v>0.28894769999999997</v>
      </c>
      <c r="Q86" s="23">
        <v>0.32898266999999998</v>
      </c>
      <c r="R86" s="23">
        <v>0.32324890000000001</v>
      </c>
      <c r="S86" s="23">
        <v>0.27163560799999897</v>
      </c>
      <c r="T86" s="23">
        <v>0.25510474099999991</v>
      </c>
      <c r="U86" s="23">
        <v>0.24496433399999998</v>
      </c>
      <c r="V86" s="23">
        <v>0.24837923499999992</v>
      </c>
      <c r="W86" s="23">
        <v>0.21797280599999999</v>
      </c>
    </row>
    <row r="87" spans="1:23">
      <c r="A87" s="29" t="s">
        <v>118</v>
      </c>
      <c r="B87" s="29"/>
      <c r="C87" s="28">
        <v>54956.578294993684</v>
      </c>
      <c r="D87" s="28">
        <v>56679.500999127697</v>
      </c>
      <c r="E87" s="28">
        <v>51158.611508984934</v>
      </c>
      <c r="F87" s="28">
        <v>56061.068326927016</v>
      </c>
      <c r="G87" s="28">
        <v>59784.42727503393</v>
      </c>
      <c r="H87" s="28">
        <v>51878.251256394738</v>
      </c>
      <c r="I87" s="28">
        <v>46991.479749834638</v>
      </c>
      <c r="J87" s="28">
        <v>44844.713542747675</v>
      </c>
      <c r="K87" s="28">
        <v>40826.448620615884</v>
      </c>
      <c r="L87" s="28">
        <v>37081.805128837994</v>
      </c>
      <c r="M87" s="28">
        <v>45866.037909585837</v>
      </c>
      <c r="N87" s="28">
        <v>40925.582600743946</v>
      </c>
      <c r="O87" s="28">
        <v>39717.77296937567</v>
      </c>
      <c r="P87" s="28">
        <v>40470.769708724401</v>
      </c>
      <c r="Q87" s="28">
        <v>37416.271645559158</v>
      </c>
      <c r="R87" s="28">
        <v>33144.410814176292</v>
      </c>
      <c r="S87" s="28">
        <v>34755.38515982309</v>
      </c>
      <c r="T87" s="28">
        <v>31831.17271335547</v>
      </c>
      <c r="U87" s="28">
        <v>28521.132147119304</v>
      </c>
      <c r="V87" s="28">
        <v>27582.956828395039</v>
      </c>
      <c r="W87" s="28">
        <v>25851.91660083571</v>
      </c>
    </row>
    <row r="90" spans="1:23" collapsed="1">
      <c r="A90" s="16" t="s">
        <v>124</v>
      </c>
      <c r="B90" s="7"/>
      <c r="C90" s="7"/>
      <c r="D90" s="7"/>
      <c r="E90" s="7"/>
      <c r="F90" s="7"/>
      <c r="G90" s="7"/>
      <c r="H90" s="7"/>
      <c r="I90" s="7"/>
      <c r="J90" s="7"/>
      <c r="K90" s="7"/>
      <c r="L90" s="7"/>
      <c r="M90" s="7"/>
      <c r="N90" s="7"/>
      <c r="O90" s="7"/>
      <c r="P90" s="7"/>
      <c r="Q90" s="7"/>
      <c r="R90" s="7"/>
      <c r="S90" s="7"/>
      <c r="T90" s="7"/>
      <c r="U90" s="7"/>
      <c r="V90" s="7"/>
      <c r="W90" s="7"/>
    </row>
    <row r="91" spans="1:23">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c r="A92" s="27" t="s">
        <v>36</v>
      </c>
      <c r="B92" s="27" t="s">
        <v>66</v>
      </c>
      <c r="C92" s="23">
        <v>1.2220006130000001</v>
      </c>
      <c r="D92" s="23">
        <v>1.2341409489999999</v>
      </c>
      <c r="E92" s="23">
        <v>1.2642234719999998</v>
      </c>
      <c r="F92" s="23">
        <v>1.4798549179999998</v>
      </c>
      <c r="G92" s="23">
        <v>1.338422161</v>
      </c>
      <c r="H92" s="23">
        <v>1.168004933</v>
      </c>
      <c r="I92" s="23">
        <v>1.1381644049999999</v>
      </c>
      <c r="J92" s="23">
        <v>1.0062139859999977</v>
      </c>
      <c r="K92" s="23">
        <v>0.96222611999999808</v>
      </c>
      <c r="L92" s="23">
        <v>0.88342004799999985</v>
      </c>
      <c r="M92" s="23">
        <v>0.81708004599999895</v>
      </c>
      <c r="N92" s="23">
        <v>0.79568411500000003</v>
      </c>
      <c r="O92" s="23">
        <v>0.60276531099999997</v>
      </c>
      <c r="P92" s="23">
        <v>0.44079900699999996</v>
      </c>
      <c r="Q92" s="23">
        <v>0.45492563199999897</v>
      </c>
      <c r="R92" s="23">
        <v>0.42630389300000004</v>
      </c>
      <c r="S92" s="23">
        <v>0.38083349799999999</v>
      </c>
      <c r="T92" s="23">
        <v>0.36616383999999996</v>
      </c>
      <c r="U92" s="23">
        <v>0.318256857</v>
      </c>
      <c r="V92" s="23">
        <v>0.300585563</v>
      </c>
      <c r="W92" s="23">
        <v>0.27104966800000002</v>
      </c>
    </row>
    <row r="93" spans="1:23">
      <c r="A93" s="27" t="s">
        <v>36</v>
      </c>
      <c r="B93" s="27" t="s">
        <v>68</v>
      </c>
      <c r="C93" s="23">
        <v>622.16898600000002</v>
      </c>
      <c r="D93" s="23">
        <v>1564.202957</v>
      </c>
      <c r="E93" s="23">
        <v>1242.7333100000001</v>
      </c>
      <c r="F93" s="23">
        <v>4041.3789079999997</v>
      </c>
      <c r="G93" s="23">
        <v>3255.4561569999996</v>
      </c>
      <c r="H93" s="23">
        <v>8675.8785200000002</v>
      </c>
      <c r="I93" s="23">
        <v>9360.7184660000003</v>
      </c>
      <c r="J93" s="23">
        <v>8375.7765099999997</v>
      </c>
      <c r="K93" s="23">
        <v>8805.5338169999995</v>
      </c>
      <c r="L93" s="23">
        <v>10226.420909</v>
      </c>
      <c r="M93" s="23">
        <v>10168.481151</v>
      </c>
      <c r="N93" s="23">
        <v>9073.5966619999999</v>
      </c>
      <c r="O93" s="23">
        <v>7916.2556260000001</v>
      </c>
      <c r="P93" s="23">
        <v>7123.2680810000002</v>
      </c>
      <c r="Q93" s="23">
        <v>8875.9329199999993</v>
      </c>
      <c r="R93" s="23">
        <v>7744.2838849999998</v>
      </c>
      <c r="S93" s="23">
        <v>6950.817724999999</v>
      </c>
      <c r="T93" s="23">
        <v>6609.9214789999996</v>
      </c>
      <c r="U93" s="23">
        <v>6318.2796419999995</v>
      </c>
      <c r="V93" s="23">
        <v>6631.6610870000004</v>
      </c>
      <c r="W93" s="23">
        <v>5638.5790199999992</v>
      </c>
    </row>
    <row r="94" spans="1:23">
      <c r="A94" s="27" t="s">
        <v>36</v>
      </c>
      <c r="B94" s="27" t="s">
        <v>72</v>
      </c>
      <c r="C94" s="23">
        <v>0.37923276296999991</v>
      </c>
      <c r="D94" s="23">
        <v>0.91576781009999886</v>
      </c>
      <c r="E94" s="23">
        <v>2.2713958797999991</v>
      </c>
      <c r="F94" s="23">
        <v>5.5501810744999993</v>
      </c>
      <c r="G94" s="23">
        <v>7.7082729569999984</v>
      </c>
      <c r="H94" s="23">
        <v>9.0589699870000011</v>
      </c>
      <c r="I94" s="23">
        <v>11.096136134999998</v>
      </c>
      <c r="J94" s="23">
        <v>12.802287261999997</v>
      </c>
      <c r="K94" s="23">
        <v>15.187042251999998</v>
      </c>
      <c r="L94" s="23">
        <v>16.526113943999999</v>
      </c>
      <c r="M94" s="23">
        <v>17.575097639999999</v>
      </c>
      <c r="N94" s="23">
        <v>19.306641435999989</v>
      </c>
      <c r="O94" s="23">
        <v>20.392093440000004</v>
      </c>
      <c r="P94" s="23">
        <v>20.4310072</v>
      </c>
      <c r="Q94" s="23">
        <v>22.466812399999998</v>
      </c>
      <c r="R94" s="23">
        <v>21.877163072000002</v>
      </c>
      <c r="S94" s="23">
        <v>20.831155029999998</v>
      </c>
      <c r="T94" s="23">
        <v>20.641393908000001</v>
      </c>
      <c r="U94" s="23">
        <v>19.869673649999999</v>
      </c>
      <c r="V94" s="23">
        <v>19.346213085000002</v>
      </c>
      <c r="W94" s="23">
        <v>18.766797817</v>
      </c>
    </row>
    <row r="95" spans="1:23">
      <c r="A95" s="7"/>
      <c r="B95" s="7"/>
      <c r="C95" s="7"/>
      <c r="D95" s="7"/>
      <c r="E95" s="7"/>
      <c r="F95" s="7"/>
      <c r="G95" s="7"/>
      <c r="H95" s="7"/>
      <c r="I95" s="7"/>
      <c r="J95" s="7"/>
      <c r="K95" s="7"/>
      <c r="L95" s="7"/>
      <c r="M95" s="7"/>
      <c r="N95" s="7"/>
      <c r="O95" s="7"/>
      <c r="P95" s="7"/>
      <c r="Q95" s="7"/>
      <c r="R95" s="7"/>
      <c r="S95" s="7"/>
      <c r="T95" s="7"/>
      <c r="U95" s="7"/>
      <c r="V95" s="7"/>
      <c r="W95" s="7"/>
    </row>
    <row r="96" spans="1:23">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3">
      <c r="A97" s="27" t="s">
        <v>119</v>
      </c>
      <c r="B97" s="27" t="s">
        <v>66</v>
      </c>
      <c r="C97" s="23">
        <v>0</v>
      </c>
      <c r="D97" s="23">
        <v>0</v>
      </c>
      <c r="E97" s="23">
        <v>0</v>
      </c>
      <c r="F97" s="23">
        <v>0</v>
      </c>
      <c r="G97" s="23">
        <v>0</v>
      </c>
      <c r="H97" s="23">
        <v>0</v>
      </c>
      <c r="I97" s="23">
        <v>0</v>
      </c>
      <c r="J97" s="23">
        <v>0</v>
      </c>
      <c r="K97" s="23">
        <v>0</v>
      </c>
      <c r="L97" s="23">
        <v>0</v>
      </c>
      <c r="M97" s="23">
        <v>0</v>
      </c>
      <c r="N97" s="23">
        <v>0</v>
      </c>
      <c r="O97" s="23">
        <v>0</v>
      </c>
      <c r="P97" s="23">
        <v>0</v>
      </c>
      <c r="Q97" s="23">
        <v>0</v>
      </c>
      <c r="R97" s="23">
        <v>0</v>
      </c>
      <c r="S97" s="23">
        <v>0</v>
      </c>
      <c r="T97" s="23">
        <v>0</v>
      </c>
      <c r="U97" s="23">
        <v>0</v>
      </c>
      <c r="V97" s="23">
        <v>0</v>
      </c>
      <c r="W97" s="23">
        <v>0</v>
      </c>
    </row>
    <row r="98" spans="1:23">
      <c r="A98" s="27" t="s">
        <v>119</v>
      </c>
      <c r="B98" s="27" t="s">
        <v>68</v>
      </c>
      <c r="C98" s="23">
        <v>378.67095599999999</v>
      </c>
      <c r="D98" s="23">
        <v>1007.484657</v>
      </c>
      <c r="E98" s="23">
        <v>885.84240999999997</v>
      </c>
      <c r="F98" s="23">
        <v>2058.5427079999999</v>
      </c>
      <c r="G98" s="23">
        <v>1201.719957</v>
      </c>
      <c r="H98" s="23">
        <v>5447.6480199999996</v>
      </c>
      <c r="I98" s="23">
        <v>6048.920666</v>
      </c>
      <c r="J98" s="23">
        <v>5903.16201</v>
      </c>
      <c r="K98" s="23">
        <v>6083.8183170000002</v>
      </c>
      <c r="L98" s="23">
        <v>7311.0987089999999</v>
      </c>
      <c r="M98" s="23">
        <v>7166.488351</v>
      </c>
      <c r="N98" s="23">
        <v>6580.4261620000007</v>
      </c>
      <c r="O98" s="23">
        <v>5912.2958260000005</v>
      </c>
      <c r="P98" s="23">
        <v>5445.4062809999996</v>
      </c>
      <c r="Q98" s="23">
        <v>6715.1414199999999</v>
      </c>
      <c r="R98" s="23">
        <v>5940.4566850000001</v>
      </c>
      <c r="S98" s="23">
        <v>5462.2937249999995</v>
      </c>
      <c r="T98" s="23">
        <v>5090.7688789999993</v>
      </c>
      <c r="U98" s="23">
        <v>5269.9837419999994</v>
      </c>
      <c r="V98" s="23">
        <v>5393.039487</v>
      </c>
      <c r="W98" s="23">
        <v>4455.4622199999994</v>
      </c>
    </row>
    <row r="99" spans="1:23">
      <c r="A99" s="27" t="s">
        <v>119</v>
      </c>
      <c r="B99" s="27" t="s">
        <v>72</v>
      </c>
      <c r="C99" s="23">
        <v>7.6677187999999896E-2</v>
      </c>
      <c r="D99" s="23">
        <v>0.21390581999999897</v>
      </c>
      <c r="E99" s="23">
        <v>0.62667149400000011</v>
      </c>
      <c r="F99" s="23">
        <v>1.8167123000000001</v>
      </c>
      <c r="G99" s="23">
        <v>2.3961022299999999</v>
      </c>
      <c r="H99" s="23">
        <v>2.9910012999999998</v>
      </c>
      <c r="I99" s="23">
        <v>3.5313948000000002</v>
      </c>
      <c r="J99" s="23">
        <v>4.1515080600000003</v>
      </c>
      <c r="K99" s="23">
        <v>4.9321406000000003</v>
      </c>
      <c r="L99" s="23">
        <v>5.4959727999999997</v>
      </c>
      <c r="M99" s="23">
        <v>5.8561091999999997</v>
      </c>
      <c r="N99" s="23">
        <v>6.4516630699999897</v>
      </c>
      <c r="O99" s="23">
        <v>6.9590854000000002</v>
      </c>
      <c r="P99" s="23">
        <v>7.0592924999999997</v>
      </c>
      <c r="Q99" s="23">
        <v>7.6473798999999998</v>
      </c>
      <c r="R99" s="23">
        <v>7.4816075</v>
      </c>
      <c r="S99" s="23">
        <v>7.3030191999999996</v>
      </c>
      <c r="T99" s="23">
        <v>7.1815789000000008</v>
      </c>
      <c r="U99" s="23">
        <v>7.0755739999999996</v>
      </c>
      <c r="V99" s="23">
        <v>6.9389045000000005</v>
      </c>
      <c r="W99" s="23">
        <v>6.6876258000000002</v>
      </c>
    </row>
    <row r="100" spans="1:23">
      <c r="A100" s="7"/>
      <c r="B100" s="7"/>
      <c r="C100" s="7"/>
      <c r="D100" s="7"/>
      <c r="E100" s="7"/>
      <c r="F100" s="7"/>
      <c r="G100" s="7"/>
      <c r="H100" s="7"/>
      <c r="I100" s="7"/>
      <c r="J100" s="7"/>
      <c r="K100" s="7"/>
      <c r="L100" s="7"/>
      <c r="M100" s="7"/>
      <c r="N100" s="7"/>
      <c r="O100" s="7"/>
      <c r="P100" s="7"/>
      <c r="Q100" s="7"/>
      <c r="R100" s="7"/>
      <c r="S100" s="7"/>
      <c r="T100" s="7"/>
      <c r="U100" s="7"/>
      <c r="V100" s="7"/>
      <c r="W100" s="7"/>
    </row>
    <row r="101" spans="1:23">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3">
      <c r="A102" s="27" t="s">
        <v>120</v>
      </c>
      <c r="B102" s="27" t="s">
        <v>66</v>
      </c>
      <c r="C102" s="23">
        <v>0.16192970000000001</v>
      </c>
      <c r="D102" s="23">
        <v>0.117971275</v>
      </c>
      <c r="E102" s="23">
        <v>0.17124373000000001</v>
      </c>
      <c r="F102" s="23">
        <v>0.26459475999999998</v>
      </c>
      <c r="G102" s="23">
        <v>0.24740797</v>
      </c>
      <c r="H102" s="23">
        <v>0.22028386</v>
      </c>
      <c r="I102" s="23">
        <v>0.21069794999999999</v>
      </c>
      <c r="J102" s="23">
        <v>0.17220240999999997</v>
      </c>
      <c r="K102" s="23">
        <v>0.17084386000000001</v>
      </c>
      <c r="L102" s="23">
        <v>0.1572025</v>
      </c>
      <c r="M102" s="23">
        <v>0.15596672</v>
      </c>
      <c r="N102" s="23">
        <v>0.14429584000000001</v>
      </c>
      <c r="O102" s="23">
        <v>0.12599926</v>
      </c>
      <c r="P102" s="23">
        <v>0.10638201999999999</v>
      </c>
      <c r="Q102" s="23">
        <v>0.12072108999999899</v>
      </c>
      <c r="R102" s="23">
        <v>0.10601000999999999</v>
      </c>
      <c r="S102" s="23">
        <v>9.0991639999999999E-2</v>
      </c>
      <c r="T102" s="23">
        <v>8.9838269999999998E-2</v>
      </c>
      <c r="U102" s="23">
        <v>7.6071139999999995E-2</v>
      </c>
      <c r="V102" s="23">
        <v>8.3827150000000003E-2</v>
      </c>
      <c r="W102" s="23">
        <v>7.5614059999999997E-2</v>
      </c>
    </row>
    <row r="103" spans="1:23">
      <c r="A103" s="27" t="s">
        <v>120</v>
      </c>
      <c r="B103" s="27" t="s">
        <v>68</v>
      </c>
      <c r="C103" s="23">
        <v>243.49803</v>
      </c>
      <c r="D103" s="23">
        <v>556.7183</v>
      </c>
      <c r="E103" s="23">
        <v>356.89090000000004</v>
      </c>
      <c r="F103" s="23">
        <v>1982.8362</v>
      </c>
      <c r="G103" s="23">
        <v>2053.7361999999998</v>
      </c>
      <c r="H103" s="23">
        <v>3228.2305000000001</v>
      </c>
      <c r="I103" s="23">
        <v>3311.7977999999998</v>
      </c>
      <c r="J103" s="23">
        <v>2472.6145000000001</v>
      </c>
      <c r="K103" s="23">
        <v>2721.7154999999998</v>
      </c>
      <c r="L103" s="23">
        <v>2915.3222000000001</v>
      </c>
      <c r="M103" s="23">
        <v>3001.9928</v>
      </c>
      <c r="N103" s="23">
        <v>2493.1705000000002</v>
      </c>
      <c r="O103" s="23">
        <v>2003.9598000000001</v>
      </c>
      <c r="P103" s="23">
        <v>1677.8618000000001</v>
      </c>
      <c r="Q103" s="23">
        <v>2160.7914999999998</v>
      </c>
      <c r="R103" s="23">
        <v>1803.8271999999999</v>
      </c>
      <c r="S103" s="23">
        <v>1488.5239999999999</v>
      </c>
      <c r="T103" s="23">
        <v>1519.1526000000001</v>
      </c>
      <c r="U103" s="23">
        <v>1048.2959000000001</v>
      </c>
      <c r="V103" s="23">
        <v>1238.6216000000002</v>
      </c>
      <c r="W103" s="23">
        <v>1183.1168</v>
      </c>
    </row>
    <row r="104" spans="1:23">
      <c r="A104" s="27" t="s">
        <v>120</v>
      </c>
      <c r="B104" s="27" t="s">
        <v>72</v>
      </c>
      <c r="C104" s="23">
        <v>9.7151998000000003E-2</v>
      </c>
      <c r="D104" s="23">
        <v>0.25670396400000001</v>
      </c>
      <c r="E104" s="23">
        <v>0.61946590999999984</v>
      </c>
      <c r="F104" s="23">
        <v>1.3756895099999999</v>
      </c>
      <c r="G104" s="23">
        <v>1.9909930999999998</v>
      </c>
      <c r="H104" s="23">
        <v>2.4069159500000001</v>
      </c>
      <c r="I104" s="23">
        <v>2.9786183400000001</v>
      </c>
      <c r="J104" s="23">
        <v>3.3926331200000002</v>
      </c>
      <c r="K104" s="23">
        <v>4.0737486000000001</v>
      </c>
      <c r="L104" s="23">
        <v>4.4040113999999999</v>
      </c>
      <c r="M104" s="23">
        <v>4.7533594999999993</v>
      </c>
      <c r="N104" s="23">
        <v>5.0946472700000003</v>
      </c>
      <c r="O104" s="23">
        <v>5.5192922999999992</v>
      </c>
      <c r="P104" s="23">
        <v>5.7318861999999999</v>
      </c>
      <c r="Q104" s="23">
        <v>6.0469834000000002</v>
      </c>
      <c r="R104" s="23">
        <v>5.8473191000000009</v>
      </c>
      <c r="S104" s="23">
        <v>5.5873435999999996</v>
      </c>
      <c r="T104" s="23">
        <v>5.5420825999999996</v>
      </c>
      <c r="U104" s="23">
        <v>5.31123835</v>
      </c>
      <c r="V104" s="23">
        <v>5.2606860600000003</v>
      </c>
      <c r="W104" s="23">
        <v>5.0986007999999989</v>
      </c>
    </row>
    <row r="105" spans="1:23">
      <c r="A105" s="7"/>
      <c r="B105" s="7"/>
      <c r="C105" s="7"/>
      <c r="D105" s="7"/>
      <c r="E105" s="7"/>
      <c r="F105" s="7"/>
      <c r="G105" s="7"/>
      <c r="H105" s="7"/>
      <c r="I105" s="7"/>
      <c r="J105" s="7"/>
      <c r="K105" s="7"/>
      <c r="L105" s="7"/>
      <c r="M105" s="7"/>
      <c r="N105" s="7"/>
      <c r="O105" s="7"/>
      <c r="P105" s="7"/>
      <c r="Q105" s="7"/>
      <c r="R105" s="7"/>
      <c r="S105" s="7"/>
      <c r="T105" s="7"/>
      <c r="U105" s="7"/>
      <c r="V105" s="7"/>
      <c r="W105" s="7"/>
    </row>
    <row r="106" spans="1:23">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3">
      <c r="A107" s="27" t="s">
        <v>121</v>
      </c>
      <c r="B107" s="27" t="s">
        <v>66</v>
      </c>
      <c r="C107" s="23">
        <v>0.16080971499999999</v>
      </c>
      <c r="D107" s="23">
        <v>0.21531963600000001</v>
      </c>
      <c r="E107" s="23">
        <v>0.20499187999999993</v>
      </c>
      <c r="F107" s="23">
        <v>0.34350108999999984</v>
      </c>
      <c r="G107" s="23">
        <v>0.30306050100000004</v>
      </c>
      <c r="H107" s="23">
        <v>0.25318776999999998</v>
      </c>
      <c r="I107" s="23">
        <v>0.245289962</v>
      </c>
      <c r="J107" s="23">
        <v>0.20955785299999879</v>
      </c>
      <c r="K107" s="23">
        <v>0.203307084999999</v>
      </c>
      <c r="L107" s="23">
        <v>0.19154021299999988</v>
      </c>
      <c r="M107" s="23">
        <v>0.17267800199999989</v>
      </c>
      <c r="N107" s="23">
        <v>0.17074315500000001</v>
      </c>
      <c r="O107" s="23">
        <v>2.9049420999999999E-2</v>
      </c>
      <c r="P107" s="23">
        <v>2.4327147E-2</v>
      </c>
      <c r="Q107" s="23">
        <v>2.6034842000000002E-2</v>
      </c>
      <c r="R107" s="23">
        <v>2.2917753000000003E-2</v>
      </c>
      <c r="S107" s="23">
        <v>2.0140597999999999E-2</v>
      </c>
      <c r="T107" s="23">
        <v>1.9415669999999999E-2</v>
      </c>
      <c r="U107" s="23">
        <v>1.8259007000000001E-2</v>
      </c>
      <c r="V107" s="23">
        <v>1.6839372999999998E-2</v>
      </c>
      <c r="W107" s="23">
        <v>1.5475978E-2</v>
      </c>
    </row>
    <row r="108" spans="1:23">
      <c r="A108" s="27" t="s">
        <v>121</v>
      </c>
      <c r="B108" s="27" t="s">
        <v>68</v>
      </c>
      <c r="C108" s="23">
        <v>0</v>
      </c>
      <c r="D108" s="23">
        <v>0</v>
      </c>
      <c r="E108" s="23">
        <v>0</v>
      </c>
      <c r="F108" s="23">
        <v>0</v>
      </c>
      <c r="G108" s="23">
        <v>0</v>
      </c>
      <c r="H108" s="23">
        <v>0</v>
      </c>
      <c r="I108" s="23">
        <v>0</v>
      </c>
      <c r="J108" s="23">
        <v>0</v>
      </c>
      <c r="K108" s="23">
        <v>0</v>
      </c>
      <c r="L108" s="23">
        <v>0</v>
      </c>
      <c r="M108" s="23">
        <v>0</v>
      </c>
      <c r="N108" s="23">
        <v>0</v>
      </c>
      <c r="O108" s="23">
        <v>0</v>
      </c>
      <c r="P108" s="23">
        <v>0</v>
      </c>
      <c r="Q108" s="23">
        <v>0</v>
      </c>
      <c r="R108" s="23">
        <v>0</v>
      </c>
      <c r="S108" s="23">
        <v>0</v>
      </c>
      <c r="T108" s="23">
        <v>0</v>
      </c>
      <c r="U108" s="23">
        <v>0</v>
      </c>
      <c r="V108" s="23">
        <v>0</v>
      </c>
      <c r="W108" s="23">
        <v>0</v>
      </c>
    </row>
    <row r="109" spans="1:23">
      <c r="A109" s="27" t="s">
        <v>121</v>
      </c>
      <c r="B109" s="27" t="s">
        <v>72</v>
      </c>
      <c r="C109" s="23">
        <v>6.9216763000000001E-2</v>
      </c>
      <c r="D109" s="23">
        <v>0.15916222699999991</v>
      </c>
      <c r="E109" s="23">
        <v>0.55513976999999892</v>
      </c>
      <c r="F109" s="23">
        <v>1.6486620299999999</v>
      </c>
      <c r="G109" s="23">
        <v>2.4209409399999999</v>
      </c>
      <c r="H109" s="23">
        <v>2.6747529000000001</v>
      </c>
      <c r="I109" s="23">
        <v>3.4264152000000001</v>
      </c>
      <c r="J109" s="23">
        <v>3.8879881999999997</v>
      </c>
      <c r="K109" s="23">
        <v>4.5724974999999999</v>
      </c>
      <c r="L109" s="23">
        <v>4.9171957999999991</v>
      </c>
      <c r="M109" s="23">
        <v>5.0669734000000002</v>
      </c>
      <c r="N109" s="23">
        <v>5.6946676600000004</v>
      </c>
      <c r="O109" s="23">
        <v>5.7418145999999997</v>
      </c>
      <c r="P109" s="23">
        <v>5.4574603400000008</v>
      </c>
      <c r="Q109" s="23">
        <v>6.4678285000000004</v>
      </c>
      <c r="R109" s="23">
        <v>6.30882626</v>
      </c>
      <c r="S109" s="23">
        <v>5.8329812999999993</v>
      </c>
      <c r="T109" s="23">
        <v>5.8611371999999999</v>
      </c>
      <c r="U109" s="23">
        <v>5.5286065599999992</v>
      </c>
      <c r="V109" s="23">
        <v>5.2493178</v>
      </c>
      <c r="W109" s="23">
        <v>5.1634139999999995</v>
      </c>
    </row>
    <row r="110" spans="1:23">
      <c r="A110" s="7"/>
      <c r="B110" s="7"/>
      <c r="C110" s="7"/>
      <c r="D110" s="7"/>
      <c r="E110" s="7"/>
      <c r="F110" s="7"/>
      <c r="G110" s="7"/>
      <c r="H110" s="7"/>
      <c r="I110" s="7"/>
      <c r="J110" s="7"/>
      <c r="K110" s="7"/>
      <c r="L110" s="7"/>
      <c r="M110" s="7"/>
      <c r="N110" s="7"/>
      <c r="O110" s="7"/>
      <c r="P110" s="7"/>
      <c r="Q110" s="7"/>
      <c r="R110" s="7"/>
      <c r="S110" s="7"/>
      <c r="T110" s="7"/>
      <c r="U110" s="7"/>
      <c r="V110" s="7"/>
      <c r="W110" s="7"/>
    </row>
    <row r="111" spans="1:23">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3">
      <c r="A112" s="27" t="s">
        <v>122</v>
      </c>
      <c r="B112" s="27" t="s">
        <v>66</v>
      </c>
      <c r="C112" s="23">
        <v>0.89926119800000004</v>
      </c>
      <c r="D112" s="23">
        <v>0.90085003799999996</v>
      </c>
      <c r="E112" s="23">
        <v>0.88798786199999991</v>
      </c>
      <c r="F112" s="23">
        <v>0.87175906800000003</v>
      </c>
      <c r="G112" s="23">
        <v>0.78795369000000004</v>
      </c>
      <c r="H112" s="23">
        <v>0.69453330299999994</v>
      </c>
      <c r="I112" s="23">
        <v>0.68217649299999983</v>
      </c>
      <c r="J112" s="23">
        <v>0.62445372299999891</v>
      </c>
      <c r="K112" s="23">
        <v>0.58807517499999906</v>
      </c>
      <c r="L112" s="23">
        <v>0.53467733499999992</v>
      </c>
      <c r="M112" s="23">
        <v>0.488435323999999</v>
      </c>
      <c r="N112" s="23">
        <v>0.48064511999999998</v>
      </c>
      <c r="O112" s="23">
        <v>0.44771663</v>
      </c>
      <c r="P112" s="23">
        <v>0.31008984000000001</v>
      </c>
      <c r="Q112" s="23">
        <v>0.30816969999999999</v>
      </c>
      <c r="R112" s="23">
        <v>0.29737613000000002</v>
      </c>
      <c r="S112" s="23">
        <v>0.26970126</v>
      </c>
      <c r="T112" s="23">
        <v>0.25690989999999997</v>
      </c>
      <c r="U112" s="23">
        <v>0.22392671</v>
      </c>
      <c r="V112" s="23">
        <v>0.19991903999999999</v>
      </c>
      <c r="W112" s="23">
        <v>0.17995963000000001</v>
      </c>
    </row>
    <row r="113" spans="1:23">
      <c r="A113" s="27" t="s">
        <v>122</v>
      </c>
      <c r="B113" s="27" t="s">
        <v>68</v>
      </c>
      <c r="C113" s="23">
        <v>0</v>
      </c>
      <c r="D113" s="23">
        <v>0</v>
      </c>
      <c r="E113" s="23">
        <v>0</v>
      </c>
      <c r="F113" s="23">
        <v>0</v>
      </c>
      <c r="G113" s="23">
        <v>0</v>
      </c>
      <c r="H113" s="23">
        <v>0</v>
      </c>
      <c r="I113" s="23">
        <v>0</v>
      </c>
      <c r="J113" s="23">
        <v>0</v>
      </c>
      <c r="K113" s="23">
        <v>0</v>
      </c>
      <c r="L113" s="23">
        <v>0</v>
      </c>
      <c r="M113" s="23">
        <v>0</v>
      </c>
      <c r="N113" s="23">
        <v>0</v>
      </c>
      <c r="O113" s="23">
        <v>0</v>
      </c>
      <c r="P113" s="23">
        <v>0</v>
      </c>
      <c r="Q113" s="23">
        <v>0</v>
      </c>
      <c r="R113" s="23">
        <v>0</v>
      </c>
      <c r="S113" s="23">
        <v>0</v>
      </c>
      <c r="T113" s="23">
        <v>0</v>
      </c>
      <c r="U113" s="23">
        <v>0</v>
      </c>
      <c r="V113" s="23">
        <v>0</v>
      </c>
      <c r="W113" s="23">
        <v>0</v>
      </c>
    </row>
    <row r="114" spans="1:23">
      <c r="A114" s="27" t="s">
        <v>122</v>
      </c>
      <c r="B114" s="27" t="s">
        <v>72</v>
      </c>
      <c r="C114" s="23">
        <v>0.134185374</v>
      </c>
      <c r="D114" s="23">
        <v>0.271832564</v>
      </c>
      <c r="E114" s="23">
        <v>0.45247673499999991</v>
      </c>
      <c r="F114" s="23">
        <v>0.68382598000000006</v>
      </c>
      <c r="G114" s="23">
        <v>0.85652436999999992</v>
      </c>
      <c r="H114" s="23">
        <v>0.91253645999999999</v>
      </c>
      <c r="I114" s="23">
        <v>1.0481953800000001</v>
      </c>
      <c r="J114" s="23">
        <v>1.235591139999999</v>
      </c>
      <c r="K114" s="23">
        <v>1.4531021499999999</v>
      </c>
      <c r="L114" s="23">
        <v>1.50752668</v>
      </c>
      <c r="M114" s="23">
        <v>1.6217384200000002</v>
      </c>
      <c r="N114" s="23">
        <v>1.7336677500000002</v>
      </c>
      <c r="O114" s="23">
        <v>1.8481365700000001</v>
      </c>
      <c r="P114" s="23">
        <v>1.8435778700000001</v>
      </c>
      <c r="Q114" s="23">
        <v>1.91754878</v>
      </c>
      <c r="R114" s="23">
        <v>1.8590850999999999</v>
      </c>
      <c r="S114" s="23">
        <v>1.7882084999999999</v>
      </c>
      <c r="T114" s="23">
        <v>1.7557441</v>
      </c>
      <c r="U114" s="23">
        <v>1.6667276199999999</v>
      </c>
      <c r="V114" s="23">
        <v>1.6038613300000002</v>
      </c>
      <c r="W114" s="23">
        <v>1.5618918000000002</v>
      </c>
    </row>
    <row r="115" spans="1:23">
      <c r="A115" s="7"/>
      <c r="B115" s="7"/>
      <c r="C115" s="7"/>
      <c r="D115" s="7"/>
      <c r="E115" s="7"/>
      <c r="F115" s="7"/>
      <c r="G115" s="7"/>
      <c r="H115" s="7"/>
      <c r="I115" s="7"/>
      <c r="J115" s="7"/>
      <c r="K115" s="7"/>
      <c r="L115" s="7"/>
      <c r="M115" s="7"/>
      <c r="N115" s="7"/>
      <c r="O115" s="7"/>
      <c r="P115" s="7"/>
      <c r="Q115" s="7"/>
      <c r="R115" s="7"/>
      <c r="S115" s="7"/>
      <c r="T115" s="7"/>
      <c r="U115" s="7"/>
      <c r="V115" s="7"/>
      <c r="W115" s="7"/>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0</v>
      </c>
      <c r="D117" s="23">
        <v>0</v>
      </c>
      <c r="E117" s="23">
        <v>0</v>
      </c>
      <c r="F117" s="23">
        <v>0</v>
      </c>
      <c r="G117" s="23">
        <v>0</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row>
    <row r="118" spans="1:23">
      <c r="A118" s="27" t="s">
        <v>123</v>
      </c>
      <c r="B118" s="27" t="s">
        <v>68</v>
      </c>
      <c r="C118" s="23">
        <v>0</v>
      </c>
      <c r="D118" s="23">
        <v>0</v>
      </c>
      <c r="E118" s="23">
        <v>0</v>
      </c>
      <c r="F118" s="23">
        <v>0</v>
      </c>
      <c r="G118" s="23">
        <v>0</v>
      </c>
      <c r="H118" s="23">
        <v>0</v>
      </c>
      <c r="I118" s="23">
        <v>0</v>
      </c>
      <c r="J118" s="23">
        <v>0</v>
      </c>
      <c r="K118" s="23">
        <v>0</v>
      </c>
      <c r="L118" s="23">
        <v>0</v>
      </c>
      <c r="M118" s="23">
        <v>0</v>
      </c>
      <c r="N118" s="23">
        <v>0</v>
      </c>
      <c r="O118" s="23">
        <v>0</v>
      </c>
      <c r="P118" s="23">
        <v>0</v>
      </c>
      <c r="Q118" s="23">
        <v>0</v>
      </c>
      <c r="R118" s="23">
        <v>0</v>
      </c>
      <c r="S118" s="23">
        <v>0</v>
      </c>
      <c r="T118" s="23">
        <v>0</v>
      </c>
      <c r="U118" s="23">
        <v>0</v>
      </c>
      <c r="V118" s="23">
        <v>0</v>
      </c>
      <c r="W118" s="23">
        <v>0</v>
      </c>
    </row>
    <row r="119" spans="1:23">
      <c r="A119" s="27" t="s">
        <v>123</v>
      </c>
      <c r="B119" s="27" t="s">
        <v>72</v>
      </c>
      <c r="C119" s="23">
        <v>2.0014399699999899E-3</v>
      </c>
      <c r="D119" s="23">
        <v>1.4163235099999991E-2</v>
      </c>
      <c r="E119" s="23">
        <v>1.76419708E-2</v>
      </c>
      <c r="F119" s="23">
        <v>2.5291254499999888E-2</v>
      </c>
      <c r="G119" s="23">
        <v>4.3712317000000001E-2</v>
      </c>
      <c r="H119" s="23">
        <v>7.3763376999999991E-2</v>
      </c>
      <c r="I119" s="23">
        <v>0.111512415</v>
      </c>
      <c r="J119" s="23">
        <v>0.13456674199999902</v>
      </c>
      <c r="K119" s="23">
        <v>0.15555340199999898</v>
      </c>
      <c r="L119" s="23">
        <v>0.201407264</v>
      </c>
      <c r="M119" s="23">
        <v>0.27691712000000002</v>
      </c>
      <c r="N119" s="23">
        <v>0.33199568599999996</v>
      </c>
      <c r="O119" s="23">
        <v>0.32376456999999997</v>
      </c>
      <c r="P119" s="23">
        <v>0.33879029000000005</v>
      </c>
      <c r="Q119" s="23">
        <v>0.38707182000000001</v>
      </c>
      <c r="R119" s="23">
        <v>0.38032511199999997</v>
      </c>
      <c r="S119" s="23">
        <v>0.31960243000000005</v>
      </c>
      <c r="T119" s="23">
        <v>0.30085110800000003</v>
      </c>
      <c r="U119" s="23">
        <v>0.28752712000000002</v>
      </c>
      <c r="V119" s="23">
        <v>0.293443394999999</v>
      </c>
      <c r="W119" s="23">
        <v>0.25526541699999999</v>
      </c>
    </row>
    <row r="121" spans="1:23" collapsed="1"/>
    <row r="122" spans="1:23">
      <c r="A122" s="7" t="s">
        <v>93</v>
      </c>
    </row>
  </sheetData>
  <sheetProtection algorithmName="SHA-512" hashValue="UbLM0WhzZUpcsFAc2+dGxR1SVk+Ut31hhqik7pGiSGXO646vL9rQWmKSu6KxRtRwm1uo/tgGBDBTu5GR/+H6Ww==" saltValue="Bwwgz3VtAZpA58GLJeCh4g=="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B14891"/>
  </sheetPr>
  <dimension ref="A1:W90"/>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148</v>
      </c>
      <c r="B1" s="17"/>
      <c r="C1" s="17"/>
      <c r="D1" s="17"/>
      <c r="E1" s="17"/>
      <c r="F1" s="17"/>
      <c r="G1" s="17"/>
      <c r="H1" s="17"/>
      <c r="I1" s="17"/>
      <c r="J1" s="17"/>
      <c r="K1" s="17"/>
      <c r="L1" s="17"/>
      <c r="M1" s="17"/>
      <c r="N1" s="17"/>
      <c r="O1" s="17"/>
      <c r="P1" s="17"/>
      <c r="Q1" s="17"/>
      <c r="R1" s="17"/>
      <c r="S1" s="17"/>
      <c r="T1" s="17"/>
      <c r="U1" s="17"/>
      <c r="V1" s="17"/>
      <c r="W1" s="17"/>
    </row>
    <row r="2" spans="1:23">
      <c r="A2" s="26" t="s">
        <v>26</v>
      </c>
      <c r="B2" s="30" t="s">
        <v>132</v>
      </c>
      <c r="C2" s="30"/>
      <c r="D2" s="30"/>
      <c r="E2" s="30"/>
      <c r="F2" s="30"/>
      <c r="G2" s="30"/>
      <c r="H2" s="30"/>
      <c r="I2" s="30"/>
      <c r="J2" s="30"/>
      <c r="K2" s="30"/>
      <c r="L2" s="30"/>
      <c r="M2" s="30"/>
      <c r="N2" s="30"/>
      <c r="O2" s="30"/>
      <c r="P2" s="30"/>
      <c r="Q2" s="30"/>
      <c r="R2" s="30"/>
      <c r="S2" s="30"/>
      <c r="T2" s="30"/>
      <c r="U2" s="30"/>
      <c r="V2" s="30"/>
      <c r="W2" s="30"/>
    </row>
    <row r="3" spans="1:23">
      <c r="B3" s="30"/>
      <c r="C3" s="30"/>
      <c r="D3" s="30"/>
      <c r="E3" s="30"/>
      <c r="F3" s="30"/>
      <c r="G3" s="30"/>
      <c r="H3" s="30"/>
      <c r="I3" s="30"/>
      <c r="J3" s="30"/>
      <c r="K3" s="30"/>
      <c r="L3" s="30"/>
      <c r="M3" s="30"/>
      <c r="N3" s="30"/>
      <c r="O3" s="30"/>
      <c r="P3" s="30"/>
      <c r="Q3" s="30"/>
      <c r="R3" s="30"/>
      <c r="S3" s="30"/>
      <c r="T3" s="30"/>
      <c r="U3" s="30"/>
      <c r="V3" s="30"/>
      <c r="W3" s="30"/>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0</v>
      </c>
      <c r="D6" s="23">
        <v>0</v>
      </c>
      <c r="E6" s="23">
        <v>0</v>
      </c>
      <c r="F6" s="23">
        <v>-105825.38157776662</v>
      </c>
      <c r="G6" s="23">
        <v>201091.24434646301</v>
      </c>
      <c r="H6" s="23">
        <v>-274715.89007938548</v>
      </c>
      <c r="I6" s="23">
        <v>-157695.3338033623</v>
      </c>
      <c r="J6" s="23">
        <v>-228167.89730653889</v>
      </c>
      <c r="K6" s="23">
        <v>-194893.00013549003</v>
      </c>
      <c r="L6" s="23">
        <v>-196468.36194773775</v>
      </c>
      <c r="M6" s="23">
        <v>19879.623693578556</v>
      </c>
      <c r="N6" s="23">
        <v>203714.84523466311</v>
      </c>
      <c r="O6" s="23">
        <v>-148766.20938958527</v>
      </c>
      <c r="P6" s="23">
        <v>-152737.52751803451</v>
      </c>
      <c r="Q6" s="23">
        <v>-81413.156785210071</v>
      </c>
      <c r="R6" s="23">
        <v>-63189.530161921139</v>
      </c>
      <c r="S6" s="23">
        <v>-38769.876254179202</v>
      </c>
      <c r="T6" s="23">
        <v>-36609.892578929634</v>
      </c>
      <c r="U6" s="23">
        <v>-34662.238900802069</v>
      </c>
      <c r="V6" s="23">
        <v>-44620.440190717112</v>
      </c>
      <c r="W6" s="23">
        <v>-48288.9546936068</v>
      </c>
    </row>
    <row r="7" spans="1:23">
      <c r="A7" s="27" t="s">
        <v>36</v>
      </c>
      <c r="B7" s="27" t="s">
        <v>67</v>
      </c>
      <c r="C7" s="23">
        <v>0</v>
      </c>
      <c r="D7" s="23">
        <v>0</v>
      </c>
      <c r="E7" s="23">
        <v>0</v>
      </c>
      <c r="F7" s="23">
        <v>-165230.52174969739</v>
      </c>
      <c r="G7" s="23">
        <v>-171097.75890534895</v>
      </c>
      <c r="H7" s="23">
        <v>-266217.37466708262</v>
      </c>
      <c r="I7" s="23">
        <v>-369599.90910351393</v>
      </c>
      <c r="J7" s="23">
        <v>-387331.54635115125</v>
      </c>
      <c r="K7" s="23">
        <v>-337142.54538532096</v>
      </c>
      <c r="L7" s="23">
        <v>-291343.64614570612</v>
      </c>
      <c r="M7" s="23">
        <v>-248438.6164454002</v>
      </c>
      <c r="N7" s="23">
        <v>-208132.10807678741</v>
      </c>
      <c r="O7" s="23">
        <v>-196536.45704107711</v>
      </c>
      <c r="P7" s="23">
        <v>-185586.83850788829</v>
      </c>
      <c r="Q7" s="23">
        <v>-175713.58300496842</v>
      </c>
      <c r="R7" s="23">
        <v>-165457.72530584622</v>
      </c>
      <c r="S7" s="23">
        <v>-156239.58947117141</v>
      </c>
      <c r="T7" s="23">
        <v>-147535.02369401831</v>
      </c>
      <c r="U7" s="23">
        <v>-139686.13064056891</v>
      </c>
      <c r="V7" s="23">
        <v>-131533.08375618182</v>
      </c>
      <c r="W7" s="23">
        <v>-124204.98934066339</v>
      </c>
    </row>
    <row r="8" spans="1:23">
      <c r="A8" s="27" t="s">
        <v>36</v>
      </c>
      <c r="B8" s="27" t="s">
        <v>18</v>
      </c>
      <c r="C8" s="23">
        <v>9.4728273710629891E-5</v>
      </c>
      <c r="D8" s="23">
        <v>8.9450683360377595E-5</v>
      </c>
      <c r="E8" s="23">
        <v>9.2747478156100297E-5</v>
      </c>
      <c r="F8" s="23">
        <v>2.184058629978894E-4</v>
      </c>
      <c r="G8" s="23">
        <v>2.0623783090097531E-4</v>
      </c>
      <c r="H8" s="23">
        <v>1.9474771561031891E-4</v>
      </c>
      <c r="I8" s="23">
        <v>1.8438709781288593E-4</v>
      </c>
      <c r="J8" s="23">
        <v>1670.7998023341563</v>
      </c>
      <c r="K8" s="23">
        <v>1577.7146407562182</v>
      </c>
      <c r="L8" s="23">
        <v>1489.8155242902828</v>
      </c>
      <c r="M8" s="23">
        <v>1410.5570408559224</v>
      </c>
      <c r="N8" s="23">
        <v>1328.2272053673844</v>
      </c>
      <c r="O8" s="23">
        <v>1254.2277697718548</v>
      </c>
      <c r="P8" s="23">
        <v>1184.3510582502979</v>
      </c>
      <c r="Q8" s="23">
        <v>1121.3433427858954</v>
      </c>
      <c r="R8" s="23">
        <v>1055.8940051420955</v>
      </c>
      <c r="S8" s="23">
        <v>997.06708528347792</v>
      </c>
      <c r="T8" s="23">
        <v>941.51754952480121</v>
      </c>
      <c r="U8" s="23">
        <v>891.42862786027194</v>
      </c>
      <c r="V8" s="23">
        <v>839.39869930758755</v>
      </c>
      <c r="W8" s="23">
        <v>792.63391531564548</v>
      </c>
    </row>
    <row r="9" spans="1:23">
      <c r="A9" s="27" t="s">
        <v>36</v>
      </c>
      <c r="B9" s="27" t="s">
        <v>28</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row>
    <row r="10" spans="1:23">
      <c r="A10" s="27" t="s">
        <v>36</v>
      </c>
      <c r="B10" s="27" t="s">
        <v>62</v>
      </c>
      <c r="C10" s="23">
        <v>4.055720476529814E-5</v>
      </c>
      <c r="D10" s="23">
        <v>3.9482099770020952E-5</v>
      </c>
      <c r="E10" s="23">
        <v>4.0551831889018038E-5</v>
      </c>
      <c r="F10" s="23">
        <v>3.9908116564572073E-5</v>
      </c>
      <c r="G10" s="23">
        <v>3.9380887712784417E-5</v>
      </c>
      <c r="H10" s="23">
        <v>3.7960127706388571E-5</v>
      </c>
      <c r="I10" s="23">
        <v>3.7062552417797072E-5</v>
      </c>
      <c r="J10" s="23">
        <v>4.1805313237231092E-5</v>
      </c>
      <c r="K10" s="23">
        <v>4.2378361205433354E-5</v>
      </c>
      <c r="L10" s="23">
        <v>4.1276534217457877E-5</v>
      </c>
      <c r="M10" s="23">
        <v>4.024596560214891E-5</v>
      </c>
      <c r="N10" s="23">
        <v>5.6339560031326615E-5</v>
      </c>
      <c r="O10" s="23">
        <v>5.4314991515007443E-5</v>
      </c>
      <c r="P10" s="23">
        <v>5.2609271217618294E-5</v>
      </c>
      <c r="Q10" s="23">
        <v>5.154093358137342E-5</v>
      </c>
      <c r="R10" s="23">
        <v>5.9126854853863853E-5</v>
      </c>
      <c r="S10" s="23">
        <v>982.63742453323528</v>
      </c>
      <c r="T10" s="23">
        <v>927.89180755561381</v>
      </c>
      <c r="U10" s="23">
        <v>878.52778142562954</v>
      </c>
      <c r="V10" s="23">
        <v>827.25083532974088</v>
      </c>
      <c r="W10" s="23">
        <v>781.16226275249312</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26736.834448262176</v>
      </c>
      <c r="D12" s="23">
        <v>25247.247981871948</v>
      </c>
      <c r="E12" s="23">
        <v>28819.723844332515</v>
      </c>
      <c r="F12" s="23">
        <v>119813.27968794525</v>
      </c>
      <c r="G12" s="23">
        <v>226334.84711328763</v>
      </c>
      <c r="H12" s="23">
        <v>312547.34001628374</v>
      </c>
      <c r="I12" s="23">
        <v>313778.52703769051</v>
      </c>
      <c r="J12" s="23">
        <v>356618.74090888596</v>
      </c>
      <c r="K12" s="23">
        <v>383092.63951279584</v>
      </c>
      <c r="L12" s="23">
        <v>408212.97949292877</v>
      </c>
      <c r="M12" s="23">
        <v>408353.57786653977</v>
      </c>
      <c r="N12" s="23">
        <v>434138.88425336685</v>
      </c>
      <c r="O12" s="23">
        <v>431350.57438461122</v>
      </c>
      <c r="P12" s="23">
        <v>416375.25695796922</v>
      </c>
      <c r="Q12" s="23">
        <v>408008.54101648089</v>
      </c>
      <c r="R12" s="23">
        <v>405012.45067552291</v>
      </c>
      <c r="S12" s="23">
        <v>410977.32287958864</v>
      </c>
      <c r="T12" s="23">
        <v>400725.51302217855</v>
      </c>
      <c r="U12" s="23">
        <v>391859.25747793156</v>
      </c>
      <c r="V12" s="23">
        <v>372916.82502853929</v>
      </c>
      <c r="W12" s="23">
        <v>383903.49039905454</v>
      </c>
    </row>
    <row r="13" spans="1:23">
      <c r="A13" s="27" t="s">
        <v>36</v>
      </c>
      <c r="B13" s="27" t="s">
        <v>64</v>
      </c>
      <c r="C13" s="23">
        <v>6.2549886842696374E-4</v>
      </c>
      <c r="D13" s="23">
        <v>6.7583467230041471E-4</v>
      </c>
      <c r="E13" s="23">
        <v>8.6753026439845933E-4</v>
      </c>
      <c r="F13" s="23">
        <v>1.3206276790496926E-3</v>
      </c>
      <c r="G13" s="23">
        <v>1.7264442001510289E-3</v>
      </c>
      <c r="H13" s="23">
        <v>62559.645404308605</v>
      </c>
      <c r="I13" s="23">
        <v>88149.297285140492</v>
      </c>
      <c r="J13" s="23">
        <v>92545.648703833504</v>
      </c>
      <c r="K13" s="23">
        <v>87389.658804444858</v>
      </c>
      <c r="L13" s="23">
        <v>84116.137332945436</v>
      </c>
      <c r="M13" s="23">
        <v>87071.07876711656</v>
      </c>
      <c r="N13" s="23">
        <v>103751.62981786167</v>
      </c>
      <c r="O13" s="23">
        <v>107562.99156436167</v>
      </c>
      <c r="P13" s="23">
        <v>101570.3414981903</v>
      </c>
      <c r="Q13" s="23">
        <v>108872.20500830445</v>
      </c>
      <c r="R13" s="23">
        <v>102517.6715474307</v>
      </c>
      <c r="S13" s="23">
        <v>110774.2997730455</v>
      </c>
      <c r="T13" s="23">
        <v>108299.99669694951</v>
      </c>
      <c r="U13" s="23">
        <v>102982.03649002817</v>
      </c>
      <c r="V13" s="23">
        <v>114113.41149425672</v>
      </c>
      <c r="W13" s="23">
        <v>119706.58233564053</v>
      </c>
    </row>
    <row r="14" spans="1:23">
      <c r="A14" s="27" t="s">
        <v>36</v>
      </c>
      <c r="B14" s="27" t="s">
        <v>32</v>
      </c>
      <c r="C14" s="23">
        <v>1.3190146862141611E-4</v>
      </c>
      <c r="D14" s="23">
        <v>1.4724108996993162E-4</v>
      </c>
      <c r="E14" s="23">
        <v>1.5952067843950723E-4</v>
      </c>
      <c r="F14" s="23">
        <v>1.6161206354336282E-4</v>
      </c>
      <c r="G14" s="23">
        <v>1.733350276425343E-4</v>
      </c>
      <c r="H14" s="23">
        <v>6137.5069436123113</v>
      </c>
      <c r="I14" s="23">
        <v>7224.840805062986</v>
      </c>
      <c r="J14" s="23">
        <v>13594.380271452786</v>
      </c>
      <c r="K14" s="23">
        <v>12836.997419133055</v>
      </c>
      <c r="L14" s="23">
        <v>12121.810589988618</v>
      </c>
      <c r="M14" s="23">
        <v>11476.927818747063</v>
      </c>
      <c r="N14" s="23">
        <v>10807.055082163459</v>
      </c>
      <c r="O14" s="23">
        <v>10204.962302657112</v>
      </c>
      <c r="P14" s="23">
        <v>9636.4138802746602</v>
      </c>
      <c r="Q14" s="23">
        <v>9123.7547158858888</v>
      </c>
      <c r="R14" s="23">
        <v>8653.5896365669287</v>
      </c>
      <c r="S14" s="23">
        <v>8561.4281108290506</v>
      </c>
      <c r="T14" s="23">
        <v>8084.4458054181569</v>
      </c>
      <c r="U14" s="23">
        <v>8123.1852687405872</v>
      </c>
      <c r="V14" s="23">
        <v>7649.0600993848711</v>
      </c>
      <c r="W14" s="23">
        <v>8196.8746700154661</v>
      </c>
    </row>
    <row r="15" spans="1:23">
      <c r="A15" s="27" t="s">
        <v>36</v>
      </c>
      <c r="B15" s="27" t="s">
        <v>69</v>
      </c>
      <c r="C15" s="23">
        <v>0</v>
      </c>
      <c r="D15" s="23">
        <v>0</v>
      </c>
      <c r="E15" s="23">
        <v>5.87890351548488E-4</v>
      </c>
      <c r="F15" s="23">
        <v>2877.2853148597219</v>
      </c>
      <c r="G15" s="23">
        <v>2716.9833505040401</v>
      </c>
      <c r="H15" s="23">
        <v>12151.779141142137</v>
      </c>
      <c r="I15" s="23">
        <v>23335.580545240427</v>
      </c>
      <c r="J15" s="23">
        <v>21973.55533510452</v>
      </c>
      <c r="K15" s="23">
        <v>20749.34426916001</v>
      </c>
      <c r="L15" s="23">
        <v>19593.337413021673</v>
      </c>
      <c r="M15" s="23">
        <v>20881.941600585709</v>
      </c>
      <c r="N15" s="23">
        <v>30890.467523379084</v>
      </c>
      <c r="O15" s="23">
        <v>29169.468945470428</v>
      </c>
      <c r="P15" s="23">
        <v>28982.556214698699</v>
      </c>
      <c r="Q15" s="23">
        <v>28184.703376500078</v>
      </c>
      <c r="R15" s="23">
        <v>29403.980740118335</v>
      </c>
      <c r="S15" s="23">
        <v>32321.382382042233</v>
      </c>
      <c r="T15" s="23">
        <v>30520.663239969141</v>
      </c>
      <c r="U15" s="23">
        <v>33559.059791639105</v>
      </c>
      <c r="V15" s="23">
        <v>31600.321392755304</v>
      </c>
      <c r="W15" s="23">
        <v>35771.999740098981</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26736.835209046523</v>
      </c>
      <c r="D17" s="28">
        <v>25247.248786639404</v>
      </c>
      <c r="E17" s="28">
        <v>28819.724845162087</v>
      </c>
      <c r="F17" s="28">
        <v>-151242.62206057709</v>
      </c>
      <c r="G17" s="28">
        <v>256328.33452646461</v>
      </c>
      <c r="H17" s="28">
        <v>-165826.27909316789</v>
      </c>
      <c r="I17" s="28">
        <v>-125367.41836259561</v>
      </c>
      <c r="J17" s="28">
        <v>-164664.25420083123</v>
      </c>
      <c r="K17" s="28">
        <v>-59975.532520435721</v>
      </c>
      <c r="L17" s="28">
        <v>6006.9242979971023</v>
      </c>
      <c r="M17" s="28">
        <v>268276.22096293658</v>
      </c>
      <c r="N17" s="28">
        <v>534801.47849081119</v>
      </c>
      <c r="O17" s="28">
        <v>194865.12734239735</v>
      </c>
      <c r="P17" s="28">
        <v>180805.58354109625</v>
      </c>
      <c r="Q17" s="28">
        <v>260875.34962893368</v>
      </c>
      <c r="R17" s="28">
        <v>279938.7608194552</v>
      </c>
      <c r="S17" s="28">
        <v>328721.86143710022</v>
      </c>
      <c r="T17" s="28">
        <v>326750.00280326052</v>
      </c>
      <c r="U17" s="28">
        <v>322262.88083587465</v>
      </c>
      <c r="V17" s="28">
        <v>312543.36211053439</v>
      </c>
      <c r="W17" s="28">
        <v>332689.92487849307</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0</v>
      </c>
      <c r="D20" s="23">
        <v>0</v>
      </c>
      <c r="E20" s="23">
        <v>0</v>
      </c>
      <c r="F20" s="23">
        <v>-15258.99686642393</v>
      </c>
      <c r="G20" s="23">
        <v>299030.31957948639</v>
      </c>
      <c r="H20" s="23">
        <v>-133131.84953379806</v>
      </c>
      <c r="I20" s="23">
        <v>-126049.20825890153</v>
      </c>
      <c r="J20" s="23">
        <v>-118692.10630495698</v>
      </c>
      <c r="K20" s="23">
        <v>-74120.887252618981</v>
      </c>
      <c r="L20" s="23">
        <v>-81040.842919553936</v>
      </c>
      <c r="M20" s="23">
        <v>-100641.34595690225</v>
      </c>
      <c r="N20" s="23">
        <v>173699.27321352105</v>
      </c>
      <c r="O20" s="23">
        <v>-33837.874429977885</v>
      </c>
      <c r="P20" s="23">
        <v>-44212.1876494834</v>
      </c>
      <c r="Q20" s="23">
        <v>-3893.0377037654594</v>
      </c>
      <c r="R20" s="23">
        <v>-3665.8131484289074</v>
      </c>
      <c r="S20" s="23">
        <v>-3461.5799312473587</v>
      </c>
      <c r="T20" s="23">
        <v>-3268.7251464384981</v>
      </c>
      <c r="U20" s="23">
        <v>-3094.8283085681437</v>
      </c>
      <c r="V20" s="23">
        <v>-2914.1927638424413</v>
      </c>
      <c r="W20" s="23">
        <v>-2751.8345274428275</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1.9488473347499899E-5</v>
      </c>
      <c r="D22" s="23">
        <v>1.8402713258657802E-5</v>
      </c>
      <c r="E22" s="23">
        <v>1.89975841111432E-5</v>
      </c>
      <c r="F22" s="23">
        <v>2.1796505227107298E-5</v>
      </c>
      <c r="G22" s="23">
        <v>2.05821579034434E-5</v>
      </c>
      <c r="H22" s="23">
        <v>1.94354654357816E-5</v>
      </c>
      <c r="I22" s="23">
        <v>1.8401494749839E-5</v>
      </c>
      <c r="J22" s="23">
        <v>1.7327456484549202E-5</v>
      </c>
      <c r="K22" s="23">
        <v>1.83364871358357E-5</v>
      </c>
      <c r="L22" s="23">
        <v>1.73149075822884E-5</v>
      </c>
      <c r="M22" s="23">
        <v>1.6393751002372802E-5</v>
      </c>
      <c r="N22" s="23">
        <v>2.13712495980802E-5</v>
      </c>
      <c r="O22" s="23">
        <v>2.0180594514507099E-5</v>
      </c>
      <c r="P22" s="23">
        <v>1.90562743226554E-5</v>
      </c>
      <c r="Q22" s="23">
        <v>1.8042476680504199E-5</v>
      </c>
      <c r="R22" s="23">
        <v>1.6989393188162902E-5</v>
      </c>
      <c r="S22" s="23">
        <v>2.8209741096839902E-5</v>
      </c>
      <c r="T22" s="23">
        <v>2.66380935668682E-5</v>
      </c>
      <c r="U22" s="23">
        <v>2.5220941609867401E-5</v>
      </c>
      <c r="V22" s="23">
        <v>2.3748873348897799E-5</v>
      </c>
      <c r="W22" s="23">
        <v>2.2425753862962899E-5</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7.8576174268401807E-6</v>
      </c>
      <c r="D24" s="23">
        <v>7.8379570412260211E-6</v>
      </c>
      <c r="E24" s="23">
        <v>7.8865359207387598E-6</v>
      </c>
      <c r="F24" s="23">
        <v>8.1728691541665113E-6</v>
      </c>
      <c r="G24" s="23">
        <v>7.7175346094490095E-6</v>
      </c>
      <c r="H24" s="23">
        <v>7.6646681836947211E-6</v>
      </c>
      <c r="I24" s="23">
        <v>7.6874078493658702E-6</v>
      </c>
      <c r="J24" s="23">
        <v>7.6942082491218293E-6</v>
      </c>
      <c r="K24" s="23">
        <v>8.9857459405423903E-6</v>
      </c>
      <c r="L24" s="23">
        <v>8.4851236425947801E-6</v>
      </c>
      <c r="M24" s="23">
        <v>8.0337133513398403E-6</v>
      </c>
      <c r="N24" s="23">
        <v>1.6964990556197799E-5</v>
      </c>
      <c r="O24" s="23">
        <v>1.6019821105258399E-5</v>
      </c>
      <c r="P24" s="23">
        <v>1.5127309820442401E-5</v>
      </c>
      <c r="Q24" s="23">
        <v>1.43225338832161E-5</v>
      </c>
      <c r="R24" s="23">
        <v>1.84590873412502E-5</v>
      </c>
      <c r="S24" s="23">
        <v>982.636815775591</v>
      </c>
      <c r="T24" s="23">
        <v>927.89123271364599</v>
      </c>
      <c r="U24" s="23">
        <v>878.52723175677897</v>
      </c>
      <c r="V24" s="23">
        <v>827.25031774335901</v>
      </c>
      <c r="W24" s="23">
        <v>781.16177286496099</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1.504533571339475E-3</v>
      </c>
      <c r="D26" s="23">
        <v>1.5917984664499426E-3</v>
      </c>
      <c r="E26" s="23">
        <v>2.0292444920358395E-3</v>
      </c>
      <c r="F26" s="23">
        <v>11955.760919071168</v>
      </c>
      <c r="G26" s="23">
        <v>99833.457998214508</v>
      </c>
      <c r="H26" s="23">
        <v>111450.0967686974</v>
      </c>
      <c r="I26" s="23">
        <v>105520.92911459286</v>
      </c>
      <c r="J26" s="23">
        <v>116980.50567568232</v>
      </c>
      <c r="K26" s="23">
        <v>110463.17909641536</v>
      </c>
      <c r="L26" s="23">
        <v>145427.58893300776</v>
      </c>
      <c r="M26" s="23">
        <v>142092.464508442</v>
      </c>
      <c r="N26" s="23">
        <v>152241.90820466791</v>
      </c>
      <c r="O26" s="23">
        <v>143760.06436749129</v>
      </c>
      <c r="P26" s="23">
        <v>135750.76895084325</v>
      </c>
      <c r="Q26" s="23">
        <v>128528.80062941952</v>
      </c>
      <c r="R26" s="23">
        <v>121026.97254727373</v>
      </c>
      <c r="S26" s="23">
        <v>114284.20444419509</v>
      </c>
      <c r="T26" s="23">
        <v>107917.09575599703</v>
      </c>
      <c r="U26" s="23">
        <v>104133.65599179509</v>
      </c>
      <c r="V26" s="23">
        <v>100333.25388490515</v>
      </c>
      <c r="W26" s="23">
        <v>121163.36736244267</v>
      </c>
    </row>
    <row r="27" spans="1:23">
      <c r="A27" s="27" t="s">
        <v>119</v>
      </c>
      <c r="B27" s="27" t="s">
        <v>64</v>
      </c>
      <c r="C27" s="23">
        <v>1.538260470580863E-4</v>
      </c>
      <c r="D27" s="23">
        <v>1.762050491747855E-4</v>
      </c>
      <c r="E27" s="23">
        <v>2.3318467670556631E-4</v>
      </c>
      <c r="F27" s="23">
        <v>3.9626725732152038E-4</v>
      </c>
      <c r="G27" s="23">
        <v>7.8873401862990646E-4</v>
      </c>
      <c r="H27" s="23">
        <v>43758.831824511908</v>
      </c>
      <c r="I27" s="23">
        <v>49454.966868692012</v>
      </c>
      <c r="J27" s="23">
        <v>49920.561788558676</v>
      </c>
      <c r="K27" s="23">
        <v>47139.340672049526</v>
      </c>
      <c r="L27" s="23">
        <v>44513.069552531029</v>
      </c>
      <c r="M27" s="23">
        <v>42144.965263456135</v>
      </c>
      <c r="N27" s="23">
        <v>53078.909612443873</v>
      </c>
      <c r="O27" s="23">
        <v>56422.693842166089</v>
      </c>
      <c r="P27" s="23">
        <v>53279.219851852715</v>
      </c>
      <c r="Q27" s="23">
        <v>57213.419143255895</v>
      </c>
      <c r="R27" s="23">
        <v>53874.049039591031</v>
      </c>
      <c r="S27" s="23">
        <v>63311.154277225927</v>
      </c>
      <c r="T27" s="23">
        <v>63241.020250304893</v>
      </c>
      <c r="U27" s="23">
        <v>60320.205402476007</v>
      </c>
      <c r="V27" s="23">
        <v>62904.105066177472</v>
      </c>
      <c r="W27" s="23">
        <v>61460.895267035878</v>
      </c>
    </row>
    <row r="28" spans="1:23">
      <c r="A28" s="27" t="s">
        <v>119</v>
      </c>
      <c r="B28" s="27" t="s">
        <v>32</v>
      </c>
      <c r="C28" s="23">
        <v>2.52059039931797E-5</v>
      </c>
      <c r="D28" s="23">
        <v>2.88966177022237E-5</v>
      </c>
      <c r="E28" s="23">
        <v>3.0041536134836399E-5</v>
      </c>
      <c r="F28" s="23">
        <v>3.2703950245182096E-5</v>
      </c>
      <c r="G28" s="23">
        <v>3.3099994620403497E-5</v>
      </c>
      <c r="H28" s="23">
        <v>8.8637191139590693E-4</v>
      </c>
      <c r="I28" s="23">
        <v>1194.2373882079</v>
      </c>
      <c r="J28" s="23">
        <v>1542.52786066456</v>
      </c>
      <c r="K28" s="23">
        <v>1456.58910306293</v>
      </c>
      <c r="L28" s="23">
        <v>1375.43824605385</v>
      </c>
      <c r="M28" s="23">
        <v>1302.2646536105401</v>
      </c>
      <c r="N28" s="23">
        <v>1226.2554984562098</v>
      </c>
      <c r="O28" s="23">
        <v>1157.93720306147</v>
      </c>
      <c r="P28" s="23">
        <v>1093.4251205575401</v>
      </c>
      <c r="Q28" s="23">
        <v>1035.2546833397901</v>
      </c>
      <c r="R28" s="23">
        <v>974.83007330983594</v>
      </c>
      <c r="S28" s="23">
        <v>920.51942679946399</v>
      </c>
      <c r="T28" s="23">
        <v>869.23458591936003</v>
      </c>
      <c r="U28" s="23">
        <v>822.991130416955</v>
      </c>
      <c r="V28" s="23">
        <v>774.95568666205907</v>
      </c>
      <c r="W28" s="23">
        <v>731.78062927323299</v>
      </c>
    </row>
    <row r="29" spans="1:23">
      <c r="A29" s="27" t="s">
        <v>119</v>
      </c>
      <c r="B29" s="27" t="s">
        <v>69</v>
      </c>
      <c r="C29" s="23">
        <v>0</v>
      </c>
      <c r="D29" s="23">
        <v>0</v>
      </c>
      <c r="E29" s="23">
        <v>1.551566909496018E-4</v>
      </c>
      <c r="F29" s="23">
        <v>1.7580343364530183E-4</v>
      </c>
      <c r="G29" s="23">
        <v>1.6600890801315621E-4</v>
      </c>
      <c r="H29" s="23">
        <v>2.4349306589817099E-4</v>
      </c>
      <c r="I29" s="23">
        <v>2.7971943231245102E-4</v>
      </c>
      <c r="J29" s="23">
        <v>2.9089602995824304E-4</v>
      </c>
      <c r="K29" s="23">
        <v>4.8831932130077795E-4</v>
      </c>
      <c r="L29" s="23">
        <v>4.6111361769204002E-4</v>
      </c>
      <c r="M29" s="23">
        <v>4.7916659357456504E-4</v>
      </c>
      <c r="N29" s="23">
        <v>7073.0338585539821</v>
      </c>
      <c r="O29" s="23">
        <v>6678.9743684281339</v>
      </c>
      <c r="P29" s="23">
        <v>6306.8690898702753</v>
      </c>
      <c r="Q29" s="23">
        <v>5971.3423806926467</v>
      </c>
      <c r="R29" s="23">
        <v>8487.1448110506517</v>
      </c>
      <c r="S29" s="23">
        <v>10325.819633271614</v>
      </c>
      <c r="T29" s="23">
        <v>9750.5378940364426</v>
      </c>
      <c r="U29" s="23">
        <v>10601.407741540625</v>
      </c>
      <c r="V29" s="23">
        <v>9982.6364006714939</v>
      </c>
      <c r="W29" s="23">
        <v>12020.210027997338</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1.6857057091719013E-3</v>
      </c>
      <c r="D31" s="28">
        <v>1.794244185924612E-3</v>
      </c>
      <c r="E31" s="28">
        <v>2.2893132887732877E-3</v>
      </c>
      <c r="F31" s="28">
        <v>-3303.2355211161312</v>
      </c>
      <c r="G31" s="28">
        <v>398863.7783947346</v>
      </c>
      <c r="H31" s="28">
        <v>22077.079086511403</v>
      </c>
      <c r="I31" s="28">
        <v>28926.687750472243</v>
      </c>
      <c r="J31" s="28">
        <v>48208.961184305685</v>
      </c>
      <c r="K31" s="28">
        <v>83481.632543168147</v>
      </c>
      <c r="L31" s="28">
        <v>108899.81559178488</v>
      </c>
      <c r="M31" s="28">
        <v>83596.083839423358</v>
      </c>
      <c r="N31" s="28">
        <v>379020.09106896911</v>
      </c>
      <c r="O31" s="28">
        <v>166344.8838158799</v>
      </c>
      <c r="P31" s="28">
        <v>144817.80118739617</v>
      </c>
      <c r="Q31" s="28">
        <v>181849.18210127496</v>
      </c>
      <c r="R31" s="28">
        <v>171235.20847388433</v>
      </c>
      <c r="S31" s="28">
        <v>175116.415634159</v>
      </c>
      <c r="T31" s="28">
        <v>168817.28211921518</v>
      </c>
      <c r="U31" s="28">
        <v>162237.56034268069</v>
      </c>
      <c r="V31" s="28">
        <v>161150.4165287324</v>
      </c>
      <c r="W31" s="28">
        <v>180653.58989732643</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0</v>
      </c>
      <c r="D34" s="23">
        <v>0</v>
      </c>
      <c r="E34" s="23">
        <v>0</v>
      </c>
      <c r="F34" s="23">
        <v>-90566.384711342689</v>
      </c>
      <c r="G34" s="23">
        <v>-97939.075233023366</v>
      </c>
      <c r="H34" s="23">
        <v>-141584.0405455874</v>
      </c>
      <c r="I34" s="23">
        <v>-31646.125544460774</v>
      </c>
      <c r="J34" s="23">
        <v>-109475.79100158191</v>
      </c>
      <c r="K34" s="23">
        <v>-120772.11288287104</v>
      </c>
      <c r="L34" s="23">
        <v>-115427.51902818381</v>
      </c>
      <c r="M34" s="23">
        <v>120520.96965048081</v>
      </c>
      <c r="N34" s="23">
        <v>30015.572021142052</v>
      </c>
      <c r="O34" s="23">
        <v>-114928.33495960738</v>
      </c>
      <c r="P34" s="23">
        <v>-108525.33986855112</v>
      </c>
      <c r="Q34" s="23">
        <v>-77520.119081444616</v>
      </c>
      <c r="R34" s="23">
        <v>-59523.717013492234</v>
      </c>
      <c r="S34" s="23">
        <v>-35308.296322931841</v>
      </c>
      <c r="T34" s="23">
        <v>-33341.167432491136</v>
      </c>
      <c r="U34" s="23">
        <v>-31567.410592233922</v>
      </c>
      <c r="V34" s="23">
        <v>-41706.247426874674</v>
      </c>
      <c r="W34" s="23">
        <v>-45537.120166163972</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1.9544335252913E-5</v>
      </c>
      <c r="D36" s="23">
        <v>1.8455462933251E-5</v>
      </c>
      <c r="E36" s="23">
        <v>1.8513498047296398E-5</v>
      </c>
      <c r="F36" s="23">
        <v>2.2383900384438399E-5</v>
      </c>
      <c r="G36" s="23">
        <v>2.11368275513496E-5</v>
      </c>
      <c r="H36" s="23">
        <v>1.9959232808509599E-5</v>
      </c>
      <c r="I36" s="23">
        <v>1.88973975925693E-5</v>
      </c>
      <c r="J36" s="23">
        <v>2.1647018973296598E-5</v>
      </c>
      <c r="K36" s="23">
        <v>2.04409999678813E-5</v>
      </c>
      <c r="L36" s="23">
        <v>1.9302171823397899E-5</v>
      </c>
      <c r="M36" s="23">
        <v>2.03639829952212E-5</v>
      </c>
      <c r="N36" s="23">
        <v>2.15126743417429E-5</v>
      </c>
      <c r="O36" s="23">
        <v>2.1830972259497398E-5</v>
      </c>
      <c r="P36" s="23">
        <v>2.06147046762276E-5</v>
      </c>
      <c r="Q36" s="23">
        <v>1.9517998224560001E-5</v>
      </c>
      <c r="R36" s="23">
        <v>1.8378793108887602E-5</v>
      </c>
      <c r="S36" s="23">
        <v>2.9142831501075099E-5</v>
      </c>
      <c r="T36" s="23">
        <v>2.7519198764148602E-5</v>
      </c>
      <c r="U36" s="23">
        <v>2.6055171832724001E-5</v>
      </c>
      <c r="V36" s="23">
        <v>2.4534412136977401E-5</v>
      </c>
      <c r="W36" s="23">
        <v>2.3627209273634798E-5</v>
      </c>
    </row>
    <row r="37" spans="1:23">
      <c r="A37" s="27" t="s">
        <v>120</v>
      </c>
      <c r="B37" s="27" t="s">
        <v>28</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row>
    <row r="38" spans="1:23">
      <c r="A38" s="27" t="s">
        <v>120</v>
      </c>
      <c r="B38" s="27" t="s">
        <v>62</v>
      </c>
      <c r="C38" s="23">
        <v>7.5615833258042799E-6</v>
      </c>
      <c r="D38" s="23">
        <v>7.5280724298300701E-6</v>
      </c>
      <c r="E38" s="23">
        <v>7.56048628155283E-6</v>
      </c>
      <c r="F38" s="23">
        <v>7.6811819885872705E-6</v>
      </c>
      <c r="G38" s="23">
        <v>8.9494103141992808E-6</v>
      </c>
      <c r="H38" s="23">
        <v>8.4508123807148501E-6</v>
      </c>
      <c r="I38" s="23">
        <v>8.0012274555206694E-6</v>
      </c>
      <c r="J38" s="23">
        <v>1.2904478345343899E-5</v>
      </c>
      <c r="K38" s="23">
        <v>1.2185531955605299E-5</v>
      </c>
      <c r="L38" s="23">
        <v>1.15066401808217E-5</v>
      </c>
      <c r="M38" s="23">
        <v>1.08944845995741E-5</v>
      </c>
      <c r="N38" s="23">
        <v>1.7787829118068199E-5</v>
      </c>
      <c r="O38" s="23">
        <v>1.6796816914127598E-5</v>
      </c>
      <c r="P38" s="23">
        <v>1.58610169107227E-5</v>
      </c>
      <c r="Q38" s="23">
        <v>1.50172076081302E-5</v>
      </c>
      <c r="R38" s="23">
        <v>1.5915157600370599E-5</v>
      </c>
      <c r="S38" s="23">
        <v>5.1782755908922392E-4</v>
      </c>
      <c r="T38" s="23">
        <v>4.8897786488607392E-4</v>
      </c>
      <c r="U38" s="23">
        <v>4.6296414373092197E-4</v>
      </c>
      <c r="V38" s="23">
        <v>4.3594236030604599E-4</v>
      </c>
      <c r="W38" s="23">
        <v>4.1165473102816504E-4</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23071.389667177507</v>
      </c>
      <c r="D40" s="23">
        <v>21786.015503877556</v>
      </c>
      <c r="E40" s="23">
        <v>20626.995467437358</v>
      </c>
      <c r="F40" s="23">
        <v>85973.132660135787</v>
      </c>
      <c r="G40" s="23">
        <v>102185.26482559755</v>
      </c>
      <c r="H40" s="23">
        <v>133435.57470100961</v>
      </c>
      <c r="I40" s="23">
        <v>129604.65391772405</v>
      </c>
      <c r="J40" s="23">
        <v>139531.89525009072</v>
      </c>
      <c r="K40" s="23">
        <v>144456.00686996774</v>
      </c>
      <c r="L40" s="23">
        <v>136407.93845248758</v>
      </c>
      <c r="M40" s="23">
        <v>139842.59065578147</v>
      </c>
      <c r="N40" s="23">
        <v>156774.39128178474</v>
      </c>
      <c r="O40" s="23">
        <v>158532.65613576651</v>
      </c>
      <c r="P40" s="23">
        <v>153256.13808946157</v>
      </c>
      <c r="Q40" s="23">
        <v>158887.41234044029</v>
      </c>
      <c r="R40" s="23">
        <v>164909.36249249344</v>
      </c>
      <c r="S40" s="23">
        <v>168859.81535603674</v>
      </c>
      <c r="T40" s="23">
        <v>159452.13909255169</v>
      </c>
      <c r="U40" s="23">
        <v>150969.25309904927</v>
      </c>
      <c r="V40" s="23">
        <v>142157.64534763104</v>
      </c>
      <c r="W40" s="23">
        <v>134237.62634835966</v>
      </c>
    </row>
    <row r="41" spans="1:23">
      <c r="A41" s="27" t="s">
        <v>120</v>
      </c>
      <c r="B41" s="27" t="s">
        <v>64</v>
      </c>
      <c r="C41" s="23">
        <v>2.0469607148547128E-4</v>
      </c>
      <c r="D41" s="23">
        <v>2.3013683967279796E-4</v>
      </c>
      <c r="E41" s="23">
        <v>2.8126551206362056E-4</v>
      </c>
      <c r="F41" s="23">
        <v>3.6648505519454381E-4</v>
      </c>
      <c r="G41" s="23">
        <v>3.5260633500391007E-4</v>
      </c>
      <c r="H41" s="23">
        <v>7082.6637293012409</v>
      </c>
      <c r="I41" s="23">
        <v>6705.8645914971985</v>
      </c>
      <c r="J41" s="23">
        <v>12503.688769514956</v>
      </c>
      <c r="K41" s="23">
        <v>11807.071545437973</v>
      </c>
      <c r="L41" s="23">
        <v>12744.47800010092</v>
      </c>
      <c r="M41" s="23">
        <v>19496.406123429559</v>
      </c>
      <c r="N41" s="23">
        <v>24362.600750844125</v>
      </c>
      <c r="O41" s="23">
        <v>24451.46825205005</v>
      </c>
      <c r="P41" s="23">
        <v>23089.205140503043</v>
      </c>
      <c r="Q41" s="23">
        <v>27797.616406549078</v>
      </c>
      <c r="R41" s="23">
        <v>26175.155616794898</v>
      </c>
      <c r="S41" s="23">
        <v>24716.86084001874</v>
      </c>
      <c r="T41" s="23">
        <v>23339.811933376459</v>
      </c>
      <c r="U41" s="23">
        <v>22098.12924332757</v>
      </c>
      <c r="V41" s="23">
        <v>31720.07717620302</v>
      </c>
      <c r="W41" s="23">
        <v>34410.990189153905</v>
      </c>
    </row>
    <row r="42" spans="1:23">
      <c r="A42" s="27" t="s">
        <v>120</v>
      </c>
      <c r="B42" s="27" t="s">
        <v>32</v>
      </c>
      <c r="C42" s="23">
        <v>2.4639928599505398E-5</v>
      </c>
      <c r="D42" s="23">
        <v>2.8070618976859098E-5</v>
      </c>
      <c r="E42" s="23">
        <v>2.9262988587670102E-5</v>
      </c>
      <c r="F42" s="23">
        <v>3.2127246453074405E-5</v>
      </c>
      <c r="G42" s="23">
        <v>4.00929625551384E-5</v>
      </c>
      <c r="H42" s="23">
        <v>5532.1975936582494</v>
      </c>
      <c r="I42" s="23">
        <v>5457.4974565149396</v>
      </c>
      <c r="J42" s="23">
        <v>11512.1968588735</v>
      </c>
      <c r="K42" s="23">
        <v>10870.818559948801</v>
      </c>
      <c r="L42" s="23">
        <v>10265.173329818399</v>
      </c>
      <c r="M42" s="23">
        <v>9719.0640357435095</v>
      </c>
      <c r="N42" s="23">
        <v>9151.7923646591898</v>
      </c>
      <c r="O42" s="23">
        <v>8641.91913273711</v>
      </c>
      <c r="P42" s="23">
        <v>8160.4524360894302</v>
      </c>
      <c r="Q42" s="23">
        <v>7726.3147185840198</v>
      </c>
      <c r="R42" s="23">
        <v>7275.3536542659403</v>
      </c>
      <c r="S42" s="23">
        <v>6870.0223340972907</v>
      </c>
      <c r="T42" s="23">
        <v>6487.2732122542593</v>
      </c>
      <c r="U42" s="23">
        <v>6142.1489673353499</v>
      </c>
      <c r="V42" s="23">
        <v>5783.65075228757</v>
      </c>
      <c r="W42" s="23">
        <v>5461.4265819966104</v>
      </c>
    </row>
    <row r="43" spans="1:23">
      <c r="A43" s="27" t="s">
        <v>120</v>
      </c>
      <c r="B43" s="27" t="s">
        <v>69</v>
      </c>
      <c r="C43" s="23">
        <v>0</v>
      </c>
      <c r="D43" s="23">
        <v>0</v>
      </c>
      <c r="E43" s="23">
        <v>6.979038760384459E-5</v>
      </c>
      <c r="F43" s="23">
        <v>8.2400162136477201E-5</v>
      </c>
      <c r="G43" s="23">
        <v>1.06057138148519E-4</v>
      </c>
      <c r="H43" s="23">
        <v>1.2558903807409599E-4</v>
      </c>
      <c r="I43" s="23">
        <v>1.3766940146399501E-4</v>
      </c>
      <c r="J43" s="23">
        <v>4.4075895258577504E-4</v>
      </c>
      <c r="K43" s="23">
        <v>4.1620297680541001E-4</v>
      </c>
      <c r="L43" s="23">
        <v>3.9301508655793799E-4</v>
      </c>
      <c r="M43" s="23">
        <v>2330.9738929898799</v>
      </c>
      <c r="N43" s="23">
        <v>6349.2286812029497</v>
      </c>
      <c r="O43" s="23">
        <v>5995.49450336052</v>
      </c>
      <c r="P43" s="23">
        <v>5661.4678955012505</v>
      </c>
      <c r="Q43" s="23">
        <v>5360.2766601950707</v>
      </c>
      <c r="R43" s="23">
        <v>5047.4139105187296</v>
      </c>
      <c r="S43" s="23">
        <v>5112.2073033838296</v>
      </c>
      <c r="T43" s="23">
        <v>4827.3912196953906</v>
      </c>
      <c r="U43" s="23">
        <v>7477.8793059514801</v>
      </c>
      <c r="V43" s="23">
        <v>7041.4186473476002</v>
      </c>
      <c r="W43" s="23">
        <v>9795.250383068209</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23071.389898979498</v>
      </c>
      <c r="D45" s="28">
        <v>21786.015759997932</v>
      </c>
      <c r="E45" s="28">
        <v>20626.995774776853</v>
      </c>
      <c r="F45" s="28">
        <v>-4593.2516546567604</v>
      </c>
      <c r="G45" s="28">
        <v>4246.1899752667641</v>
      </c>
      <c r="H45" s="28">
        <v>-1065.8020868664953</v>
      </c>
      <c r="I45" s="28">
        <v>104664.3929916591</v>
      </c>
      <c r="J45" s="28">
        <v>42559.793052575267</v>
      </c>
      <c r="K45" s="28">
        <v>35490.965565161205</v>
      </c>
      <c r="L45" s="28">
        <v>33724.89745521349</v>
      </c>
      <c r="M45" s="28">
        <v>279859.96646095027</v>
      </c>
      <c r="N45" s="28">
        <v>211152.56409307144</v>
      </c>
      <c r="O45" s="28">
        <v>68055.789466836955</v>
      </c>
      <c r="P45" s="28">
        <v>67820.003397889232</v>
      </c>
      <c r="Q45" s="28">
        <v>109164.90970007997</v>
      </c>
      <c r="R45" s="28">
        <v>131560.80113009005</v>
      </c>
      <c r="S45" s="28">
        <v>158268.38042009404</v>
      </c>
      <c r="T45" s="28">
        <v>149450.78410993406</v>
      </c>
      <c r="U45" s="28">
        <v>141499.97223916222</v>
      </c>
      <c r="V45" s="28">
        <v>132171.47555743618</v>
      </c>
      <c r="W45" s="28">
        <v>123111.49680663153</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0</v>
      </c>
      <c r="D49" s="23">
        <v>0</v>
      </c>
      <c r="E49" s="23">
        <v>0</v>
      </c>
      <c r="F49" s="23">
        <v>-165230.52174969739</v>
      </c>
      <c r="G49" s="23">
        <v>-171097.75890534895</v>
      </c>
      <c r="H49" s="23">
        <v>-266217.37466708262</v>
      </c>
      <c r="I49" s="23">
        <v>-369599.90910351393</v>
      </c>
      <c r="J49" s="23">
        <v>-387331.54635115125</v>
      </c>
      <c r="K49" s="23">
        <v>-337142.54538532096</v>
      </c>
      <c r="L49" s="23">
        <v>-291343.64614570612</v>
      </c>
      <c r="M49" s="23">
        <v>-248438.6164454002</v>
      </c>
      <c r="N49" s="23">
        <v>-208132.10807678741</v>
      </c>
      <c r="O49" s="23">
        <v>-196536.45704107711</v>
      </c>
      <c r="P49" s="23">
        <v>-185586.83850788829</v>
      </c>
      <c r="Q49" s="23">
        <v>-175713.58300496842</v>
      </c>
      <c r="R49" s="23">
        <v>-165457.72530584622</v>
      </c>
      <c r="S49" s="23">
        <v>-156239.58947117141</v>
      </c>
      <c r="T49" s="23">
        <v>-147535.02369401831</v>
      </c>
      <c r="U49" s="23">
        <v>-139686.13064056891</v>
      </c>
      <c r="V49" s="23">
        <v>-131533.08375618182</v>
      </c>
      <c r="W49" s="23">
        <v>-124204.98934066339</v>
      </c>
    </row>
    <row r="50" spans="1:23">
      <c r="A50" s="27" t="s">
        <v>121</v>
      </c>
      <c r="B50" s="27" t="s">
        <v>18</v>
      </c>
      <c r="C50" s="23">
        <v>2.1530938322411499E-5</v>
      </c>
      <c r="D50" s="23">
        <v>2.0331386510991902E-5</v>
      </c>
      <c r="E50" s="23">
        <v>1.9249752642927597E-5</v>
      </c>
      <c r="F50" s="23">
        <v>1.4033924296566E-4</v>
      </c>
      <c r="G50" s="23">
        <v>1.3252053155643701E-4</v>
      </c>
      <c r="H50" s="23">
        <v>1.2513742352378098E-4</v>
      </c>
      <c r="I50" s="23">
        <v>1.1848008732231501E-4</v>
      </c>
      <c r="J50" s="23">
        <v>1670.79973642133</v>
      </c>
      <c r="K50" s="23">
        <v>1577.7145758801701</v>
      </c>
      <c r="L50" s="23">
        <v>1489.8154630286701</v>
      </c>
      <c r="M50" s="23">
        <v>1410.55697954519</v>
      </c>
      <c r="N50" s="23">
        <v>1328.22713667108</v>
      </c>
      <c r="O50" s="23">
        <v>1254.22770181542</v>
      </c>
      <c r="P50" s="23">
        <v>1184.35099281573</v>
      </c>
      <c r="Q50" s="23">
        <v>1121.3432808324599</v>
      </c>
      <c r="R50" s="23">
        <v>1055.8939459543701</v>
      </c>
      <c r="S50" s="23">
        <v>997.06699301019603</v>
      </c>
      <c r="T50" s="23">
        <v>941.51746239233489</v>
      </c>
      <c r="U50" s="23">
        <v>891.42854326490897</v>
      </c>
      <c r="V50" s="23">
        <v>839.398619649794</v>
      </c>
      <c r="W50" s="23">
        <v>792.63383471467</v>
      </c>
    </row>
    <row r="51" spans="1:23">
      <c r="A51" s="27" t="s">
        <v>121</v>
      </c>
      <c r="B51" s="27" t="s">
        <v>28</v>
      </c>
      <c r="C51" s="23">
        <v>0</v>
      </c>
      <c r="D51" s="23">
        <v>0</v>
      </c>
      <c r="E51" s="23">
        <v>0</v>
      </c>
      <c r="F51" s="23">
        <v>0</v>
      </c>
      <c r="G51" s="23">
        <v>0</v>
      </c>
      <c r="H51" s="23">
        <v>0</v>
      </c>
      <c r="I51" s="23">
        <v>0</v>
      </c>
      <c r="J51" s="23">
        <v>0</v>
      </c>
      <c r="K51" s="23">
        <v>0</v>
      </c>
      <c r="L51" s="23">
        <v>0</v>
      </c>
      <c r="M51" s="23">
        <v>0</v>
      </c>
      <c r="N51" s="23">
        <v>0</v>
      </c>
      <c r="O51" s="23">
        <v>0</v>
      </c>
      <c r="P51" s="23">
        <v>0</v>
      </c>
      <c r="Q51" s="23">
        <v>0</v>
      </c>
      <c r="R51" s="23">
        <v>0</v>
      </c>
      <c r="S51" s="23">
        <v>0</v>
      </c>
      <c r="T51" s="23">
        <v>0</v>
      </c>
      <c r="U51" s="23">
        <v>0</v>
      </c>
      <c r="V51" s="23">
        <v>0</v>
      </c>
      <c r="W51" s="23">
        <v>0</v>
      </c>
    </row>
    <row r="52" spans="1:23">
      <c r="A52" s="27" t="s">
        <v>121</v>
      </c>
      <c r="B52" s="27" t="s">
        <v>62</v>
      </c>
      <c r="C52" s="23">
        <v>1.0455045377985301E-5</v>
      </c>
      <c r="D52" s="23">
        <v>9.8725640929694393E-6</v>
      </c>
      <c r="E52" s="23">
        <v>9.3473416895776199E-6</v>
      </c>
      <c r="F52" s="23">
        <v>8.8017663007395507E-6</v>
      </c>
      <c r="G52" s="23">
        <v>8.3113940488830693E-6</v>
      </c>
      <c r="H52" s="23">
        <v>7.84834187542614E-6</v>
      </c>
      <c r="I52" s="23">
        <v>7.4308085027750002E-6</v>
      </c>
      <c r="J52" s="23">
        <v>7.2759062110706399E-6</v>
      </c>
      <c r="K52" s="23">
        <v>7.2581000653032206E-6</v>
      </c>
      <c r="L52" s="23">
        <v>7.29779477596489E-6</v>
      </c>
      <c r="M52" s="23">
        <v>7.2470543555358806E-6</v>
      </c>
      <c r="N52" s="23">
        <v>7.3406188016425198E-6</v>
      </c>
      <c r="O52" s="23">
        <v>7.3048944396589103E-6</v>
      </c>
      <c r="P52" s="23">
        <v>7.2974267252209503E-6</v>
      </c>
      <c r="Q52" s="23">
        <v>7.4533596801340505E-6</v>
      </c>
      <c r="R52" s="23">
        <v>7.3338843217453894E-6</v>
      </c>
      <c r="S52" s="23">
        <v>1.7475123107352899E-5</v>
      </c>
      <c r="T52" s="23">
        <v>1.6501532673702998E-5</v>
      </c>
      <c r="U52" s="23">
        <v>1.6225930331614302E-5</v>
      </c>
      <c r="V52" s="23">
        <v>1.5278873024422802E-5</v>
      </c>
      <c r="W52" s="23">
        <v>1.51816380901109E-5</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1.0254117806991877E-3</v>
      </c>
      <c r="D54" s="23">
        <v>9.9907543138493394E-4</v>
      </c>
      <c r="E54" s="23">
        <v>1.0234331475209989E-3</v>
      </c>
      <c r="F54" s="23">
        <v>12020.610754582156</v>
      </c>
      <c r="G54" s="23">
        <v>11350.907537005134</v>
      </c>
      <c r="H54" s="23">
        <v>28582.706039153971</v>
      </c>
      <c r="I54" s="23">
        <v>38337.981168818675</v>
      </c>
      <c r="J54" s="23">
        <v>52026.914193465105</v>
      </c>
      <c r="K54" s="23">
        <v>72224.105421983259</v>
      </c>
      <c r="L54" s="23">
        <v>68533.588730483039</v>
      </c>
      <c r="M54" s="23">
        <v>69063.192510793713</v>
      </c>
      <c r="N54" s="23">
        <v>66620.207005396602</v>
      </c>
      <c r="O54" s="23">
        <v>72390.019894057812</v>
      </c>
      <c r="P54" s="23">
        <v>68356.959272531996</v>
      </c>
      <c r="Q54" s="23">
        <v>64720.355235365692</v>
      </c>
      <c r="R54" s="23">
        <v>60942.828529540617</v>
      </c>
      <c r="S54" s="23">
        <v>63966.826083724605</v>
      </c>
      <c r="T54" s="23">
        <v>70138.616099964915</v>
      </c>
      <c r="U54" s="23">
        <v>68083.830882301918</v>
      </c>
      <c r="V54" s="23">
        <v>65502.411366873013</v>
      </c>
      <c r="W54" s="23">
        <v>67196.061261354014</v>
      </c>
    </row>
    <row r="55" spans="1:23">
      <c r="A55" s="27" t="s">
        <v>121</v>
      </c>
      <c r="B55" s="27" t="s">
        <v>64</v>
      </c>
      <c r="C55" s="23">
        <v>6.2924324822636707E-5</v>
      </c>
      <c r="D55" s="23">
        <v>5.9418625874775298E-5</v>
      </c>
      <c r="E55" s="23">
        <v>5.8558032934690407E-5</v>
      </c>
      <c r="F55" s="23">
        <v>1.4140247193253859E-4</v>
      </c>
      <c r="G55" s="23">
        <v>1.3460783876691329E-4</v>
      </c>
      <c r="H55" s="23">
        <v>11414.500181709762</v>
      </c>
      <c r="I55" s="23">
        <v>28889.333017899298</v>
      </c>
      <c r="J55" s="23">
        <v>27203.152110220766</v>
      </c>
      <c r="K55" s="23">
        <v>25687.58460909747</v>
      </c>
      <c r="L55" s="23">
        <v>24256.453824761764</v>
      </c>
      <c r="M55" s="23">
        <v>22966.005582984628</v>
      </c>
      <c r="N55" s="23">
        <v>21625.550955123446</v>
      </c>
      <c r="O55" s="23">
        <v>20420.727996053298</v>
      </c>
      <c r="P55" s="23">
        <v>19283.029262660177</v>
      </c>
      <c r="Q55" s="23">
        <v>18257.168211910237</v>
      </c>
      <c r="R55" s="23">
        <v>17191.553839708515</v>
      </c>
      <c r="S55" s="23">
        <v>17763.36350643542</v>
      </c>
      <c r="T55" s="23">
        <v>17013.856474884582</v>
      </c>
      <c r="U55" s="23">
        <v>16108.715874676493</v>
      </c>
      <c r="V55" s="23">
        <v>15168.50001236262</v>
      </c>
      <c r="W55" s="23">
        <v>19048.677637421308</v>
      </c>
    </row>
    <row r="56" spans="1:23">
      <c r="A56" s="27" t="s">
        <v>121</v>
      </c>
      <c r="B56" s="27" t="s">
        <v>32</v>
      </c>
      <c r="C56" s="23">
        <v>3.3352122009172597E-5</v>
      </c>
      <c r="D56" s="23">
        <v>3.1493977335136504E-5</v>
      </c>
      <c r="E56" s="23">
        <v>3.4261679537518699E-5</v>
      </c>
      <c r="F56" s="23">
        <v>3.2261931399845604E-5</v>
      </c>
      <c r="G56" s="23">
        <v>3.3217759622881399E-5</v>
      </c>
      <c r="H56" s="23">
        <v>4.4304553898950801E-4</v>
      </c>
      <c r="I56" s="23">
        <v>4.1947542684753604E-4</v>
      </c>
      <c r="J56" s="23">
        <v>3.9499194515717103E-4</v>
      </c>
      <c r="K56" s="23">
        <v>3.72985783780718E-4</v>
      </c>
      <c r="L56" s="23">
        <v>3.52205650287781E-4</v>
      </c>
      <c r="M56" s="23">
        <v>3.3346823856876599E-4</v>
      </c>
      <c r="N56" s="23">
        <v>3.1400473012281301E-4</v>
      </c>
      <c r="O56" s="23">
        <v>2.9651060435955903E-4</v>
      </c>
      <c r="P56" s="23">
        <v>2.7999112772372596E-4</v>
      </c>
      <c r="Q56" s="23">
        <v>2.6509554318797601E-4</v>
      </c>
      <c r="R56" s="23">
        <v>2.4962273724409099E-4</v>
      </c>
      <c r="S56" s="23">
        <v>2.3571552139734899E-4</v>
      </c>
      <c r="T56" s="23">
        <v>2.2258311739163999E-4</v>
      </c>
      <c r="U56" s="23">
        <v>2.6785709762072404E-4</v>
      </c>
      <c r="V56" s="23">
        <v>2.5222310829620798E-4</v>
      </c>
      <c r="W56" s="23">
        <v>2.7955295681998497E-4</v>
      </c>
    </row>
    <row r="57" spans="1:23">
      <c r="A57" s="27" t="s">
        <v>121</v>
      </c>
      <c r="B57" s="27" t="s">
        <v>69</v>
      </c>
      <c r="C57" s="23">
        <v>0</v>
      </c>
      <c r="D57" s="23">
        <v>0</v>
      </c>
      <c r="E57" s="23">
        <v>1.07156313279435E-4</v>
      </c>
      <c r="F57" s="23">
        <v>2877.2848098497698</v>
      </c>
      <c r="G57" s="23">
        <v>2716.9828223589197</v>
      </c>
      <c r="H57" s="23">
        <v>12151.778489075899</v>
      </c>
      <c r="I57" s="23">
        <v>23335.579826871803</v>
      </c>
      <c r="J57" s="23">
        <v>21973.554294842401</v>
      </c>
      <c r="K57" s="23">
        <v>20749.3430476127</v>
      </c>
      <c r="L57" s="23">
        <v>19593.336204537802</v>
      </c>
      <c r="M57" s="23">
        <v>18550.966761817297</v>
      </c>
      <c r="N57" s="23">
        <v>17468.204278052999</v>
      </c>
      <c r="O57" s="23">
        <v>16494.9993127044</v>
      </c>
      <c r="P57" s="23">
        <v>15576.014454328601</v>
      </c>
      <c r="Q57" s="23">
        <v>14747.3673399691</v>
      </c>
      <c r="R57" s="23">
        <v>13886.609175986201</v>
      </c>
      <c r="S57" s="23">
        <v>13112.9453931035</v>
      </c>
      <c r="T57" s="23">
        <v>12382.384691855799</v>
      </c>
      <c r="U57" s="23">
        <v>11723.639325774999</v>
      </c>
      <c r="V57" s="23">
        <v>11039.366802509001</v>
      </c>
      <c r="W57" s="23">
        <v>10424.331254750701</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1.1203220892222212E-3</v>
      </c>
      <c r="D59" s="28">
        <v>1.0886980078636706E-3</v>
      </c>
      <c r="E59" s="28">
        <v>1.1105882747881944E-3</v>
      </c>
      <c r="F59" s="28">
        <v>-153209.91070457175</v>
      </c>
      <c r="G59" s="28">
        <v>-159746.85109290405</v>
      </c>
      <c r="H59" s="28">
        <v>-226220.16831323312</v>
      </c>
      <c r="I59" s="28">
        <v>-302372.59479088511</v>
      </c>
      <c r="J59" s="28">
        <v>-306430.6803037682</v>
      </c>
      <c r="K59" s="28">
        <v>-237653.14077110201</v>
      </c>
      <c r="L59" s="28">
        <v>-197063.78812013488</v>
      </c>
      <c r="M59" s="28">
        <v>-154998.86136482962</v>
      </c>
      <c r="N59" s="28">
        <v>-118558.12297225566</v>
      </c>
      <c r="O59" s="28">
        <v>-102471.48144184568</v>
      </c>
      <c r="P59" s="28">
        <v>-96762.498972582936</v>
      </c>
      <c r="Q59" s="28">
        <v>-91614.716269406694</v>
      </c>
      <c r="R59" s="28">
        <v>-86267.448983308845</v>
      </c>
      <c r="S59" s="28">
        <v>-73512.33287052605</v>
      </c>
      <c r="T59" s="28">
        <v>-59441.033640274953</v>
      </c>
      <c r="U59" s="28">
        <v>-54602.155324099644</v>
      </c>
      <c r="V59" s="28">
        <v>-50022.773742017511</v>
      </c>
      <c r="W59" s="28">
        <v>-37167.616591991769</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1.8097644914294402E-5</v>
      </c>
      <c r="D64" s="23">
        <v>1.7089371962401098E-5</v>
      </c>
      <c r="E64" s="23">
        <v>2.1622034753987998E-5</v>
      </c>
      <c r="F64" s="23">
        <v>2.0360023541588402E-5</v>
      </c>
      <c r="G64" s="23">
        <v>1.92257068316457E-5</v>
      </c>
      <c r="H64" s="23">
        <v>1.8154586237160601E-5</v>
      </c>
      <c r="I64" s="23">
        <v>1.71887585832428E-5</v>
      </c>
      <c r="J64" s="23">
        <v>1.6185503972560002E-5</v>
      </c>
      <c r="K64" s="23">
        <v>1.52837620085874E-5</v>
      </c>
      <c r="L64" s="23">
        <v>1.44322587378905E-5</v>
      </c>
      <c r="M64" s="23">
        <v>1.3664459658613299E-5</v>
      </c>
      <c r="N64" s="23">
        <v>1.39655272383026E-5</v>
      </c>
      <c r="O64" s="23">
        <v>1.4758037753109E-5</v>
      </c>
      <c r="P64" s="23">
        <v>1.3935824124764001E-5</v>
      </c>
      <c r="Q64" s="23">
        <v>1.3194435467154099E-5</v>
      </c>
      <c r="R64" s="23">
        <v>1.3274637244884201E-5</v>
      </c>
      <c r="S64" s="23">
        <v>2.2019034906009398E-5</v>
      </c>
      <c r="T64" s="23">
        <v>2.0792289800352698E-5</v>
      </c>
      <c r="U64" s="23">
        <v>1.9686135784220501E-5</v>
      </c>
      <c r="V64" s="23">
        <v>1.8537116999856301E-5</v>
      </c>
      <c r="W64" s="23">
        <v>2.1138691576046399E-5</v>
      </c>
    </row>
    <row r="65" spans="1:23">
      <c r="A65" s="27" t="s">
        <v>122</v>
      </c>
      <c r="B65" s="27" t="s">
        <v>28</v>
      </c>
      <c r="C65" s="23">
        <v>0</v>
      </c>
      <c r="D65" s="23">
        <v>0</v>
      </c>
      <c r="E65" s="23">
        <v>0</v>
      </c>
      <c r="F65" s="23">
        <v>0</v>
      </c>
      <c r="G65" s="23">
        <v>0</v>
      </c>
      <c r="H65" s="23">
        <v>0</v>
      </c>
      <c r="I65" s="23">
        <v>0</v>
      </c>
      <c r="J65" s="23">
        <v>0</v>
      </c>
      <c r="K65" s="23">
        <v>0</v>
      </c>
      <c r="L65" s="23">
        <v>0</v>
      </c>
      <c r="M65" s="23">
        <v>0</v>
      </c>
      <c r="N65" s="23">
        <v>0</v>
      </c>
      <c r="O65" s="23">
        <v>0</v>
      </c>
      <c r="P65" s="23">
        <v>0</v>
      </c>
      <c r="Q65" s="23">
        <v>0</v>
      </c>
      <c r="R65" s="23">
        <v>0</v>
      </c>
      <c r="S65" s="23">
        <v>0</v>
      </c>
      <c r="T65" s="23">
        <v>0</v>
      </c>
      <c r="U65" s="23">
        <v>0</v>
      </c>
      <c r="V65" s="23">
        <v>0</v>
      </c>
      <c r="W65" s="23">
        <v>0</v>
      </c>
    </row>
    <row r="66" spans="1:23">
      <c r="A66" s="27" t="s">
        <v>122</v>
      </c>
      <c r="B66" s="27" t="s">
        <v>62</v>
      </c>
      <c r="C66" s="23">
        <v>7.2077217145739896E-6</v>
      </c>
      <c r="D66" s="23">
        <v>7.1847366898764601E-6</v>
      </c>
      <c r="E66" s="23">
        <v>8.6246502873493295E-6</v>
      </c>
      <c r="F66" s="23">
        <v>8.1212561577264211E-6</v>
      </c>
      <c r="G66" s="23">
        <v>7.6687971246306308E-6</v>
      </c>
      <c r="H66" s="23">
        <v>7.2415459131641703E-6</v>
      </c>
      <c r="I66" s="23">
        <v>7.1385591204505602E-6</v>
      </c>
      <c r="J66" s="23">
        <v>7.1275717519151097E-6</v>
      </c>
      <c r="K66" s="23">
        <v>7.1084823788154801E-6</v>
      </c>
      <c r="L66" s="23">
        <v>7.1306339278886704E-6</v>
      </c>
      <c r="M66" s="23">
        <v>7.1220950582165402E-6</v>
      </c>
      <c r="N66" s="23">
        <v>7.1941683602226003E-6</v>
      </c>
      <c r="O66" s="23">
        <v>7.1674819253111202E-6</v>
      </c>
      <c r="P66" s="23">
        <v>7.2046312562527304E-6</v>
      </c>
      <c r="Q66" s="23">
        <v>7.4766434807427597E-6</v>
      </c>
      <c r="R66" s="23">
        <v>1.0268122770761101E-5</v>
      </c>
      <c r="S66" s="23">
        <v>6.2472562559951497E-5</v>
      </c>
      <c r="T66" s="23">
        <v>5.8992032614593298E-5</v>
      </c>
      <c r="U66" s="23">
        <v>5.5853644566763803E-5</v>
      </c>
      <c r="V66" s="23">
        <v>5.2593640293408601E-5</v>
      </c>
      <c r="W66" s="23">
        <v>4.9663494122424498E-5</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2.0861898675083985E-3</v>
      </c>
      <c r="D68" s="23">
        <v>2.1593474858463972E-3</v>
      </c>
      <c r="E68" s="23">
        <v>2.6832315582157418E-3</v>
      </c>
      <c r="F68" s="23">
        <v>2149.2364371633848</v>
      </c>
      <c r="G68" s="23">
        <v>2029.4962011876398</v>
      </c>
      <c r="H68" s="23">
        <v>25251.232014722122</v>
      </c>
      <c r="I68" s="23">
        <v>23907.861863902737</v>
      </c>
      <c r="J68" s="23">
        <v>29508.439950871067</v>
      </c>
      <c r="K68" s="23">
        <v>35465.398814277818</v>
      </c>
      <c r="L68" s="23">
        <v>35758.924137268856</v>
      </c>
      <c r="M68" s="23">
        <v>33856.542296314226</v>
      </c>
      <c r="N68" s="23">
        <v>32869.013966740175</v>
      </c>
      <c r="O68" s="23">
        <v>31037.784845469381</v>
      </c>
      <c r="P68" s="23">
        <v>29308.578775592265</v>
      </c>
      <c r="Q68" s="23">
        <v>27749.356505460601</v>
      </c>
      <c r="R68" s="23">
        <v>28873.613861865055</v>
      </c>
      <c r="S68" s="23">
        <v>33515.098794295423</v>
      </c>
      <c r="T68" s="23">
        <v>31927.934007195134</v>
      </c>
      <c r="U68" s="23">
        <v>38851.351604302865</v>
      </c>
      <c r="V68" s="23">
        <v>36842.917621382468</v>
      </c>
      <c r="W68" s="23">
        <v>34790.291141473572</v>
      </c>
    </row>
    <row r="69" spans="1:23">
      <c r="A69" s="27" t="s">
        <v>122</v>
      </c>
      <c r="B69" s="27" t="s">
        <v>64</v>
      </c>
      <c r="C69" s="23">
        <v>1.8155644467755431E-4</v>
      </c>
      <c r="D69" s="23">
        <v>1.8883149433384619E-4</v>
      </c>
      <c r="E69" s="23">
        <v>2.6869627997405362E-4</v>
      </c>
      <c r="F69" s="23">
        <v>3.8112648509502879E-4</v>
      </c>
      <c r="G69" s="23">
        <v>4.1225594389130609E-4</v>
      </c>
      <c r="H69" s="23">
        <v>303.6495543750998</v>
      </c>
      <c r="I69" s="23">
        <v>3099.1326987280645</v>
      </c>
      <c r="J69" s="23">
        <v>2918.2459335377253</v>
      </c>
      <c r="K69" s="23">
        <v>2755.661881541288</v>
      </c>
      <c r="L69" s="23">
        <v>2602.1358645993291</v>
      </c>
      <c r="M69" s="23">
        <v>2463.7017111325295</v>
      </c>
      <c r="N69" s="23">
        <v>4684.5684183627109</v>
      </c>
      <c r="O69" s="23">
        <v>6268.1013975223195</v>
      </c>
      <c r="P69" s="23">
        <v>5918.8870589287653</v>
      </c>
      <c r="Q69" s="23">
        <v>5604.0010721455328</v>
      </c>
      <c r="R69" s="23">
        <v>5276.9128844527941</v>
      </c>
      <c r="S69" s="23">
        <v>4982.9206017828592</v>
      </c>
      <c r="T69" s="23">
        <v>4705.3074810885382</v>
      </c>
      <c r="U69" s="23">
        <v>4454.9849670556778</v>
      </c>
      <c r="V69" s="23">
        <v>4194.9613193788236</v>
      </c>
      <c r="W69" s="23">
        <v>4667.2582221122393</v>
      </c>
    </row>
    <row r="70" spans="1:23">
      <c r="A70" s="27" t="s">
        <v>122</v>
      </c>
      <c r="B70" s="27" t="s">
        <v>32</v>
      </c>
      <c r="C70" s="23">
        <v>2.4764678866051297E-5</v>
      </c>
      <c r="D70" s="23">
        <v>3.0067037917255699E-5</v>
      </c>
      <c r="E70" s="23">
        <v>3.6598280747016202E-5</v>
      </c>
      <c r="F70" s="23">
        <v>3.4462152432415102E-5</v>
      </c>
      <c r="G70" s="23">
        <v>3.4236894540450796E-5</v>
      </c>
      <c r="H70" s="23">
        <v>605.30786528193596</v>
      </c>
      <c r="I70" s="23">
        <v>573.10536461427705</v>
      </c>
      <c r="J70" s="23">
        <v>539.65497919686504</v>
      </c>
      <c r="K70" s="23">
        <v>509.58921531125702</v>
      </c>
      <c r="L70" s="23">
        <v>481.198503436419</v>
      </c>
      <c r="M70" s="23">
        <v>455.59864588133797</v>
      </c>
      <c r="N70" s="23">
        <v>429.00676375746502</v>
      </c>
      <c r="O70" s="23">
        <v>405.10553693351096</v>
      </c>
      <c r="P70" s="23">
        <v>382.53591765505701</v>
      </c>
      <c r="Q70" s="23">
        <v>362.18492958727001</v>
      </c>
      <c r="R70" s="23">
        <v>403.40554705111197</v>
      </c>
      <c r="S70" s="23">
        <v>770.88599589177397</v>
      </c>
      <c r="T70" s="23">
        <v>727.93767292865198</v>
      </c>
      <c r="U70" s="23">
        <v>1158.0447437274599</v>
      </c>
      <c r="V70" s="23">
        <v>1090.4532581123099</v>
      </c>
      <c r="W70" s="23">
        <v>2003.6670218112999</v>
      </c>
    </row>
    <row r="71" spans="1:23">
      <c r="A71" s="27" t="s">
        <v>122</v>
      </c>
      <c r="B71" s="27" t="s">
        <v>69</v>
      </c>
      <c r="C71" s="23">
        <v>0</v>
      </c>
      <c r="D71" s="23">
        <v>0</v>
      </c>
      <c r="E71" s="23">
        <v>6.5463692420253506E-5</v>
      </c>
      <c r="F71" s="23">
        <v>6.1642779412785496E-5</v>
      </c>
      <c r="G71" s="23">
        <v>5.8208479123671899E-5</v>
      </c>
      <c r="H71" s="23">
        <v>6.8879183142464602E-5</v>
      </c>
      <c r="I71" s="23">
        <v>7.46046064882013E-5</v>
      </c>
      <c r="J71" s="23">
        <v>7.6081077517867402E-5</v>
      </c>
      <c r="K71" s="23">
        <v>8.2186986138114393E-5</v>
      </c>
      <c r="L71" s="23">
        <v>9.3442481455678104E-5</v>
      </c>
      <c r="M71" s="23">
        <v>9.3985526964374089E-5</v>
      </c>
      <c r="N71" s="23">
        <v>1.03090382487226E-4</v>
      </c>
      <c r="O71" s="23">
        <v>9.7346914497084395E-5</v>
      </c>
      <c r="P71" s="23">
        <v>9.1923431977535401E-5</v>
      </c>
      <c r="Q71" s="23">
        <v>1.04130015594455E-4</v>
      </c>
      <c r="R71" s="23">
        <v>1.2530807569153E-4</v>
      </c>
      <c r="S71" s="23">
        <v>2.1926402418952001E-4</v>
      </c>
      <c r="T71" s="23">
        <v>2.0704818141215701E-4</v>
      </c>
      <c r="U71" s="23">
        <v>1.9603317635013401E-4</v>
      </c>
      <c r="V71" s="23">
        <v>1.8459132689558399E-4</v>
      </c>
      <c r="W71" s="23">
        <v>2.2115691841720499E-4</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2.2930516788148211E-3</v>
      </c>
      <c r="D73" s="28">
        <v>2.3724530888325213E-3</v>
      </c>
      <c r="E73" s="28">
        <v>2.9821745232311327E-3</v>
      </c>
      <c r="F73" s="28">
        <v>2149.2368467711494</v>
      </c>
      <c r="G73" s="28">
        <v>2029.4966403380877</v>
      </c>
      <c r="H73" s="28">
        <v>25554.881594493356</v>
      </c>
      <c r="I73" s="28">
        <v>27006.994586958121</v>
      </c>
      <c r="J73" s="28">
        <v>32426.685907721865</v>
      </c>
      <c r="K73" s="28">
        <v>38221.060718211353</v>
      </c>
      <c r="L73" s="28">
        <v>38361.060023431077</v>
      </c>
      <c r="M73" s="28">
        <v>36320.244028233312</v>
      </c>
      <c r="N73" s="28">
        <v>37553.582406262576</v>
      </c>
      <c r="O73" s="28">
        <v>37305.886264917222</v>
      </c>
      <c r="P73" s="28">
        <v>35227.465855661489</v>
      </c>
      <c r="Q73" s="28">
        <v>33353.357598277216</v>
      </c>
      <c r="R73" s="28">
        <v>34150.526769860611</v>
      </c>
      <c r="S73" s="28">
        <v>38498.019480569885</v>
      </c>
      <c r="T73" s="28">
        <v>36633.241568067999</v>
      </c>
      <c r="U73" s="28">
        <v>43306.336646898322</v>
      </c>
      <c r="V73" s="28">
        <v>41037.879011892051</v>
      </c>
      <c r="W73" s="28">
        <v>39457.549434387998</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1.6066881873511097E-5</v>
      </c>
      <c r="D78" s="23">
        <v>1.5171748695075799E-5</v>
      </c>
      <c r="E78" s="23">
        <v>1.4364608600745101E-5</v>
      </c>
      <c r="F78" s="23">
        <v>1.3526190879095301E-5</v>
      </c>
      <c r="G78" s="23">
        <v>1.27726070580996E-5</v>
      </c>
      <c r="H78" s="23">
        <v>1.20610076050861E-5</v>
      </c>
      <c r="I78" s="23">
        <v>1.14193595649198E-5</v>
      </c>
      <c r="J78" s="23">
        <v>1.0752846909042499E-5</v>
      </c>
      <c r="K78" s="23">
        <v>1.08147989579747E-5</v>
      </c>
      <c r="L78" s="23">
        <v>1.0212274744402699E-5</v>
      </c>
      <c r="M78" s="23">
        <v>1.0888538839793399E-5</v>
      </c>
      <c r="N78" s="23">
        <v>1.18468533359552E-5</v>
      </c>
      <c r="O78" s="23">
        <v>1.1186830341788899E-5</v>
      </c>
      <c r="P78" s="23">
        <v>1.1827764600995499E-5</v>
      </c>
      <c r="Q78" s="23">
        <v>1.1198525135747401E-5</v>
      </c>
      <c r="R78" s="23">
        <v>1.05449019016507E-5</v>
      </c>
      <c r="S78" s="23">
        <v>1.2901674349734301E-5</v>
      </c>
      <c r="T78" s="23">
        <v>1.2182884178826602E-5</v>
      </c>
      <c r="U78" s="23">
        <v>1.3633113654975901E-5</v>
      </c>
      <c r="V78" s="23">
        <v>1.28373910281161E-5</v>
      </c>
      <c r="W78" s="23">
        <v>1.3409320820767601E-5</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7.4752369200943901E-6</v>
      </c>
      <c r="D80" s="23">
        <v>7.0587695161189607E-6</v>
      </c>
      <c r="E80" s="23">
        <v>7.1328177097995003E-6</v>
      </c>
      <c r="F80" s="23">
        <v>7.1310429633523201E-6</v>
      </c>
      <c r="G80" s="23">
        <v>6.7337516156224194E-6</v>
      </c>
      <c r="H80" s="23">
        <v>6.7547593533886894E-6</v>
      </c>
      <c r="I80" s="23">
        <v>6.8045494896849694E-6</v>
      </c>
      <c r="J80" s="23">
        <v>6.8031486797796195E-6</v>
      </c>
      <c r="K80" s="23">
        <v>6.8405008651669604E-6</v>
      </c>
      <c r="L80" s="23">
        <v>6.8563416901878297E-6</v>
      </c>
      <c r="M80" s="23">
        <v>6.9486182374825503E-6</v>
      </c>
      <c r="N80" s="23">
        <v>7.0519531951955004E-6</v>
      </c>
      <c r="O80" s="23">
        <v>7.0259771306514098E-6</v>
      </c>
      <c r="P80" s="23">
        <v>7.1188865049795105E-6</v>
      </c>
      <c r="Q80" s="23">
        <v>7.2711889291503101E-6</v>
      </c>
      <c r="R80" s="23">
        <v>7.1506028197365705E-6</v>
      </c>
      <c r="S80" s="23">
        <v>1.09823995219606E-5</v>
      </c>
      <c r="T80" s="23">
        <v>1.03705377887175E-5</v>
      </c>
      <c r="U80" s="23">
        <v>1.4625131984135501E-5</v>
      </c>
      <c r="V80" s="23">
        <v>1.37715083193508E-5</v>
      </c>
      <c r="W80" s="23">
        <v>1.3387668938605299E-5</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3665.4401649494516</v>
      </c>
      <c r="D82" s="23">
        <v>3461.2277277730091</v>
      </c>
      <c r="E82" s="23">
        <v>8192.7226409859577</v>
      </c>
      <c r="F82" s="23">
        <v>7714.5389169927457</v>
      </c>
      <c r="G82" s="23">
        <v>10935.720551282802</v>
      </c>
      <c r="H82" s="23">
        <v>13827.73049270059</v>
      </c>
      <c r="I82" s="23">
        <v>16407.100972652199</v>
      </c>
      <c r="J82" s="23">
        <v>18570.985838776789</v>
      </c>
      <c r="K82" s="23">
        <v>20483.949310151624</v>
      </c>
      <c r="L82" s="23">
        <v>22084.939239681527</v>
      </c>
      <c r="M82" s="23">
        <v>23498.78789520833</v>
      </c>
      <c r="N82" s="23">
        <v>25633.363794777455</v>
      </c>
      <c r="O82" s="23">
        <v>25630.049141826152</v>
      </c>
      <c r="P82" s="23">
        <v>29702.811869540059</v>
      </c>
      <c r="Q82" s="23">
        <v>28122.616305794778</v>
      </c>
      <c r="R82" s="23">
        <v>29259.673244349993</v>
      </c>
      <c r="S82" s="23">
        <v>30351.378201336782</v>
      </c>
      <c r="T82" s="23">
        <v>31289.728066469823</v>
      </c>
      <c r="U82" s="23">
        <v>29821.1659004824</v>
      </c>
      <c r="V82" s="23">
        <v>28080.596807747625</v>
      </c>
      <c r="W82" s="23">
        <v>26516.144285424598</v>
      </c>
    </row>
    <row r="83" spans="1:23">
      <c r="A83" s="27" t="s">
        <v>123</v>
      </c>
      <c r="B83" s="27" t="s">
        <v>64</v>
      </c>
      <c r="C83" s="23">
        <v>2.2495980383215101E-5</v>
      </c>
      <c r="D83" s="23">
        <v>2.1242663244209802E-5</v>
      </c>
      <c r="E83" s="23">
        <v>2.5825762720528399E-5</v>
      </c>
      <c r="F83" s="23">
        <v>3.5346409506060894E-5</v>
      </c>
      <c r="G83" s="23">
        <v>3.8240063858993099E-5</v>
      </c>
      <c r="H83" s="23">
        <v>1.1441058918565299E-4</v>
      </c>
      <c r="I83" s="23">
        <v>1.0832392273713099E-4</v>
      </c>
      <c r="J83" s="23">
        <v>1.0200139080982699E-4</v>
      </c>
      <c r="K83" s="23">
        <v>9.6318593744458095E-5</v>
      </c>
      <c r="L83" s="23">
        <v>9.0952401994269096E-5</v>
      </c>
      <c r="M83" s="23">
        <v>8.6113715841427794E-5</v>
      </c>
      <c r="N83" s="23">
        <v>8.1087524913063392E-5</v>
      </c>
      <c r="O83" s="23">
        <v>7.6569900741907295E-5</v>
      </c>
      <c r="P83" s="23">
        <v>1.8424560568243201E-4</v>
      </c>
      <c r="Q83" s="23">
        <v>1.7444370225393698E-4</v>
      </c>
      <c r="R83" s="23">
        <v>1.6688345646603302E-4</v>
      </c>
      <c r="S83" s="23">
        <v>5.4758255859702304E-4</v>
      </c>
      <c r="T83" s="23">
        <v>5.5729503128776499E-4</v>
      </c>
      <c r="U83" s="23">
        <v>1.0024924227348001E-3</v>
      </c>
      <c r="V83" s="23">
        <v>125.767920134794</v>
      </c>
      <c r="W83" s="23">
        <v>118.761019917206</v>
      </c>
    </row>
    <row r="84" spans="1:23">
      <c r="A84" s="27" t="s">
        <v>123</v>
      </c>
      <c r="B84" s="27" t="s">
        <v>32</v>
      </c>
      <c r="C84" s="23">
        <v>2.3938835153507101E-5</v>
      </c>
      <c r="D84" s="23">
        <v>2.8712838038456601E-5</v>
      </c>
      <c r="E84" s="23">
        <v>2.93561934324658E-5</v>
      </c>
      <c r="F84" s="23">
        <v>3.00567830128456E-5</v>
      </c>
      <c r="G84" s="23">
        <v>3.2687416303660199E-5</v>
      </c>
      <c r="H84" s="23">
        <v>1.5525467579978499E-4</v>
      </c>
      <c r="I84" s="23">
        <v>1.7625044222160699E-4</v>
      </c>
      <c r="J84" s="23">
        <v>1.7772591625440901E-4</v>
      </c>
      <c r="K84" s="23">
        <v>1.67824283469679E-4</v>
      </c>
      <c r="L84" s="23">
        <v>1.5847429972899399E-4</v>
      </c>
      <c r="M84" s="23">
        <v>1.5004343498142801E-4</v>
      </c>
      <c r="N84" s="23">
        <v>1.41285864315763E-4</v>
      </c>
      <c r="O84" s="23">
        <v>1.3341441385085001E-4</v>
      </c>
      <c r="P84" s="23">
        <v>1.2598150501019401E-4</v>
      </c>
      <c r="Q84" s="23">
        <v>1.19279263503199E-4</v>
      </c>
      <c r="R84" s="23">
        <v>1.1231730226039601E-4</v>
      </c>
      <c r="S84" s="23">
        <v>1.1832500051332299E-4</v>
      </c>
      <c r="T84" s="23">
        <v>1.11732767208087E-4</v>
      </c>
      <c r="U84" s="23">
        <v>1.5940372572569999E-4</v>
      </c>
      <c r="V84" s="23">
        <v>1.5009982387497299E-4</v>
      </c>
      <c r="W84" s="23">
        <v>1.57381365864203E-4</v>
      </c>
    </row>
    <row r="85" spans="1:23">
      <c r="A85" s="27" t="s">
        <v>123</v>
      </c>
      <c r="B85" s="27" t="s">
        <v>69</v>
      </c>
      <c r="C85" s="23">
        <v>0</v>
      </c>
      <c r="D85" s="23">
        <v>0</v>
      </c>
      <c r="E85" s="23">
        <v>1.9032326729535309E-4</v>
      </c>
      <c r="F85" s="23">
        <v>1.85163577231311E-4</v>
      </c>
      <c r="G85" s="23">
        <v>1.978705949226746E-4</v>
      </c>
      <c r="H85" s="23">
        <v>2.1410495097886299E-4</v>
      </c>
      <c r="I85" s="23">
        <v>2.2637518375231798E-4</v>
      </c>
      <c r="J85" s="23">
        <v>2.3252606142221699E-4</v>
      </c>
      <c r="K85" s="23">
        <v>2.3483802511237701E-4</v>
      </c>
      <c r="L85" s="23">
        <v>2.6091268726090701E-4</v>
      </c>
      <c r="M85" s="23">
        <v>3.72626410185897E-4</v>
      </c>
      <c r="N85" s="23">
        <v>6.02478768980311E-4</v>
      </c>
      <c r="O85" s="23">
        <v>6.6363046164287498E-4</v>
      </c>
      <c r="P85" s="23">
        <v>1438.2046830751392</v>
      </c>
      <c r="Q85" s="23">
        <v>2105.7168915132438</v>
      </c>
      <c r="R85" s="23">
        <v>1982.8127172546733</v>
      </c>
      <c r="S85" s="23">
        <v>3770.409833019266</v>
      </c>
      <c r="T85" s="23">
        <v>3560.3492273333254</v>
      </c>
      <c r="U85" s="23">
        <v>3756.1332223388263</v>
      </c>
      <c r="V85" s="23">
        <v>3536.8993576358821</v>
      </c>
      <c r="W85" s="23">
        <v>3532.2078531258157</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3665.4402109875509</v>
      </c>
      <c r="D87" s="28">
        <v>3461.2277712461905</v>
      </c>
      <c r="E87" s="28">
        <v>8192.7226883091462</v>
      </c>
      <c r="F87" s="28">
        <v>7714.538972996389</v>
      </c>
      <c r="G87" s="28">
        <v>10935.720609029224</v>
      </c>
      <c r="H87" s="28">
        <v>13827.730625926946</v>
      </c>
      <c r="I87" s="28">
        <v>16407.10109920003</v>
      </c>
      <c r="J87" s="28">
        <v>18570.985958334175</v>
      </c>
      <c r="K87" s="28">
        <v>20483.949424125516</v>
      </c>
      <c r="L87" s="28">
        <v>22084.939347702548</v>
      </c>
      <c r="M87" s="28">
        <v>23498.787999159202</v>
      </c>
      <c r="N87" s="28">
        <v>25633.363894763785</v>
      </c>
      <c r="O87" s="28">
        <v>25630.049236608858</v>
      </c>
      <c r="P87" s="28">
        <v>29702.812072732315</v>
      </c>
      <c r="Q87" s="28">
        <v>28122.616498708194</v>
      </c>
      <c r="R87" s="28">
        <v>29259.673428928952</v>
      </c>
      <c r="S87" s="28">
        <v>30351.378772803415</v>
      </c>
      <c r="T87" s="28">
        <v>31289.728646318275</v>
      </c>
      <c r="U87" s="28">
        <v>29821.166931233067</v>
      </c>
      <c r="V87" s="28">
        <v>28206.364754491318</v>
      </c>
      <c r="W87" s="28">
        <v>26634.905332138791</v>
      </c>
    </row>
    <row r="89" spans="1:23" collapsed="1"/>
    <row r="90" spans="1:23">
      <c r="A90" s="7" t="s">
        <v>93</v>
      </c>
    </row>
  </sheetData>
  <sheetProtection algorithmName="SHA-512" hashValue="EPbvrCLxqv5Pj/TKxYEQx8wUTObGgBM7XgcIZoacmAIIbVdnXfe/VKNkLbOAM/0KV0QprW2HY7UvkRh1sFTC3Q==" saltValue="qh3DLa1gNCNmYndMX7SOLg==" spinCount="100000" sheet="1" objects="1" scenarios="1"/>
  <mergeCells count="7">
    <mergeCell ref="A87:B87"/>
    <mergeCell ref="B2:W3"/>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E600"/>
  </sheetPr>
  <dimension ref="A1:B19"/>
  <sheetViews>
    <sheetView showGridLines="0" zoomScale="85" zoomScaleNormal="85" workbookViewId="0"/>
  </sheetViews>
  <sheetFormatPr defaultColWidth="9.140625" defaultRowHeight="15"/>
  <cols>
    <col min="1" max="1" width="9.140625" customWidth="1"/>
    <col min="2" max="2" width="100.7109375" customWidth="1"/>
    <col min="3" max="3" width="9.140625" customWidth="1"/>
  </cols>
  <sheetData>
    <row r="1" spans="1:2">
      <c r="A1" s="2" t="s">
        <v>1</v>
      </c>
    </row>
    <row r="3" spans="1:2" ht="60">
      <c r="A3" s="3"/>
      <c r="B3" s="4" t="s">
        <v>2</v>
      </c>
    </row>
    <row r="4" spans="1:2" ht="171.95" customHeight="1">
      <c r="A4" s="3"/>
      <c r="B4" s="4" t="s">
        <v>3</v>
      </c>
    </row>
    <row r="5" spans="1:2" ht="60">
      <c r="A5" s="3"/>
      <c r="B5" s="4" t="s">
        <v>4</v>
      </c>
    </row>
    <row r="6" spans="1:2" ht="75">
      <c r="A6" s="3"/>
      <c r="B6" s="4" t="s">
        <v>5</v>
      </c>
    </row>
    <row r="7" spans="1:2" ht="60">
      <c r="A7" s="3"/>
      <c r="B7" s="4" t="s">
        <v>6</v>
      </c>
    </row>
    <row r="8" spans="1:2" ht="60">
      <c r="A8" s="3"/>
      <c r="B8" s="4" t="s">
        <v>7</v>
      </c>
    </row>
    <row r="9" spans="1:2" ht="60">
      <c r="A9" s="3"/>
      <c r="B9" s="4" t="s">
        <v>8</v>
      </c>
    </row>
    <row r="10" spans="1:2" ht="75">
      <c r="A10" s="3"/>
      <c r="B10" s="4" t="s">
        <v>9</v>
      </c>
    </row>
    <row r="11" spans="1:2" ht="120">
      <c r="A11" s="3"/>
      <c r="B11" s="4" t="s">
        <v>10</v>
      </c>
    </row>
    <row r="12" spans="1:2" ht="60">
      <c r="A12" s="3"/>
      <c r="B12" s="4" t="s">
        <v>11</v>
      </c>
    </row>
    <row r="13" spans="1:2" ht="105">
      <c r="A13" s="3"/>
      <c r="B13" s="4" t="s">
        <v>12</v>
      </c>
    </row>
    <row r="14" spans="1:2" ht="90">
      <c r="A14" s="3"/>
      <c r="B14" s="4" t="s">
        <v>13</v>
      </c>
    </row>
    <row r="15" spans="1:2">
      <c r="A15" s="3"/>
      <c r="B15" s="4" t="s">
        <v>14</v>
      </c>
    </row>
    <row r="16" spans="1:2">
      <c r="A16" s="3"/>
      <c r="B16" s="5"/>
    </row>
    <row r="17" spans="1:2">
      <c r="A17" s="3"/>
      <c r="B17" s="5"/>
    </row>
    <row r="18" spans="1:2">
      <c r="A18" s="3"/>
      <c r="B18" s="5"/>
    </row>
    <row r="19" spans="1:2">
      <c r="A19" s="3"/>
      <c r="B19" s="5"/>
    </row>
  </sheetData>
  <sheetProtection algorithmName="SHA-512" hashValue="nrHIz24kFF8tKFBvgytlZ716kepV50Cw/Exid1N7NKBJDDx6OqW19S/F/QIC98m9MSzWFJREw21aqZrlgz8/Hg==" saltValue="W1hl6wE9BZYWAc24p43Oew==" spinCount="100000" sheet="1" objects="1" scenarios="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B14891"/>
  </sheetPr>
  <dimension ref="A1:W12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149</v>
      </c>
      <c r="B1" s="17"/>
      <c r="C1" s="17"/>
      <c r="D1" s="17"/>
      <c r="E1" s="17"/>
      <c r="F1" s="17"/>
      <c r="G1" s="17"/>
      <c r="H1" s="17"/>
      <c r="I1" s="17"/>
      <c r="J1" s="17"/>
      <c r="K1" s="17"/>
      <c r="L1" s="17"/>
      <c r="M1" s="17"/>
      <c r="N1" s="17"/>
      <c r="O1" s="17"/>
      <c r="P1" s="17"/>
      <c r="Q1" s="17"/>
      <c r="R1" s="17"/>
      <c r="S1" s="17"/>
      <c r="T1" s="17"/>
      <c r="U1" s="17"/>
      <c r="V1" s="17"/>
      <c r="W1" s="17"/>
    </row>
    <row r="2" spans="1:23">
      <c r="A2" s="26" t="s">
        <v>76</v>
      </c>
      <c r="B2" s="16" t="s">
        <v>130</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1687052.8197999999</v>
      </c>
      <c r="D6" s="23">
        <v>1537846.2360400001</v>
      </c>
      <c r="E6" s="23">
        <v>1500319.7434</v>
      </c>
      <c r="F6" s="23">
        <v>1276371.416479151</v>
      </c>
      <c r="G6" s="23">
        <v>973803.20244483836</v>
      </c>
      <c r="H6" s="23">
        <v>627651.68543574668</v>
      </c>
      <c r="I6" s="23">
        <v>588434.03033271607</v>
      </c>
      <c r="J6" s="23">
        <v>547908.82698774477</v>
      </c>
      <c r="K6" s="23">
        <v>466490.33055087621</v>
      </c>
      <c r="L6" s="23">
        <v>397828.41094944935</v>
      </c>
      <c r="M6" s="23">
        <v>305554.07995453512</v>
      </c>
      <c r="N6" s="23">
        <v>250933.94859257026</v>
      </c>
      <c r="O6" s="23">
        <v>224423.22773847988</v>
      </c>
      <c r="P6" s="23">
        <v>173752.12807290742</v>
      </c>
      <c r="Q6" s="23">
        <v>106709.70120743153</v>
      </c>
      <c r="R6" s="23">
        <v>89389.559523738018</v>
      </c>
      <c r="S6" s="23">
        <v>94261.147293020418</v>
      </c>
      <c r="T6" s="23">
        <v>89872.378720536712</v>
      </c>
      <c r="U6" s="23">
        <v>78366.218777348375</v>
      </c>
      <c r="V6" s="23">
        <v>62988.19663151016</v>
      </c>
      <c r="W6" s="23">
        <v>50880.547919295328</v>
      </c>
    </row>
    <row r="7" spans="1:23">
      <c r="A7" s="27" t="s">
        <v>36</v>
      </c>
      <c r="B7" s="27" t="s">
        <v>67</v>
      </c>
      <c r="C7" s="23">
        <v>201057.20175000004</v>
      </c>
      <c r="D7" s="23">
        <v>173800.29234000001</v>
      </c>
      <c r="E7" s="23">
        <v>172071.14111000003</v>
      </c>
      <c r="F7" s="23">
        <v>114538.3554560225</v>
      </c>
      <c r="G7" s="23">
        <v>103321.3363339683</v>
      </c>
      <c r="H7" s="23">
        <v>58867.804884593817</v>
      </c>
      <c r="I7" s="23">
        <v>13537.555850179739</v>
      </c>
      <c r="J7" s="23">
        <v>5.9813113100000001E-3</v>
      </c>
      <c r="K7" s="23">
        <v>5.0086367299999992E-3</v>
      </c>
      <c r="L7" s="23">
        <v>4.7164840099999999E-3</v>
      </c>
      <c r="M7" s="23">
        <v>3.9292428499999987E-3</v>
      </c>
      <c r="N7" s="23">
        <v>3.5538671399999999E-3</v>
      </c>
      <c r="O7" s="23">
        <v>3.4635125099999999E-3</v>
      </c>
      <c r="P7" s="23">
        <v>1.6482676599999997E-3</v>
      </c>
      <c r="Q7" s="23">
        <v>9.4593509999999989E-4</v>
      </c>
      <c r="R7" s="23">
        <v>8.5612224999999896E-4</v>
      </c>
      <c r="S7" s="23">
        <v>8.5671306000000003E-4</v>
      </c>
      <c r="T7" s="23">
        <v>6.7911669399999995E-4</v>
      </c>
      <c r="U7" s="23">
        <v>6.1736858399999905E-4</v>
      </c>
      <c r="V7" s="23">
        <v>5.8018836899999997E-4</v>
      </c>
      <c r="W7" s="23">
        <v>5.6953517899999996E-4</v>
      </c>
    </row>
    <row r="8" spans="1:23">
      <c r="A8" s="27" t="s">
        <v>36</v>
      </c>
      <c r="B8" s="27" t="s">
        <v>18</v>
      </c>
      <c r="C8" s="23">
        <v>136464.31326252539</v>
      </c>
      <c r="D8" s="23">
        <v>133041.45027029741</v>
      </c>
      <c r="E8" s="23">
        <v>118469.74213741507</v>
      </c>
      <c r="F8" s="23">
        <v>204287.60484652082</v>
      </c>
      <c r="G8" s="23">
        <v>155890.27659012622</v>
      </c>
      <c r="H8" s="23">
        <v>150319.57010330155</v>
      </c>
      <c r="I8" s="23">
        <v>128627.71626176895</v>
      </c>
      <c r="J8" s="23">
        <v>182653.64121617799</v>
      </c>
      <c r="K8" s="23">
        <v>201861.29172916239</v>
      </c>
      <c r="L8" s="23">
        <v>231125.63359692928</v>
      </c>
      <c r="M8" s="23">
        <v>224768.0511784968</v>
      </c>
      <c r="N8" s="23">
        <v>170372.63386220051</v>
      </c>
      <c r="O8" s="23">
        <v>219970.89672018934</v>
      </c>
      <c r="P8" s="23">
        <v>195588.43401256183</v>
      </c>
      <c r="Q8" s="23">
        <v>147482.18895793872</v>
      </c>
      <c r="R8" s="23">
        <v>103035.79231611098</v>
      </c>
      <c r="S8" s="23">
        <v>106140.23599904616</v>
      </c>
      <c r="T8" s="23">
        <v>112154.96904335466</v>
      </c>
      <c r="U8" s="23">
        <v>112007.3461349175</v>
      </c>
      <c r="V8" s="23">
        <v>127637.62572500278</v>
      </c>
      <c r="W8" s="23">
        <v>118979.12547431985</v>
      </c>
    </row>
    <row r="9" spans="1:23">
      <c r="A9" s="27" t="s">
        <v>36</v>
      </c>
      <c r="B9" s="27" t="s">
        <v>28</v>
      </c>
      <c r="C9" s="23">
        <v>93055.113060000003</v>
      </c>
      <c r="D9" s="23">
        <v>73634.69614</v>
      </c>
      <c r="E9" s="23">
        <v>69857.396699999998</v>
      </c>
      <c r="F9" s="23">
        <v>11983.412</v>
      </c>
      <c r="G9" s="23">
        <v>11431.760399999999</v>
      </c>
      <c r="H9" s="23">
        <v>11811.034899999999</v>
      </c>
      <c r="I9" s="23">
        <v>10863.601999999999</v>
      </c>
      <c r="J9" s="23">
        <v>10163.077300000001</v>
      </c>
      <c r="K9" s="23">
        <v>9059.9639299999999</v>
      </c>
      <c r="L9" s="23">
        <v>13138.475999999999</v>
      </c>
      <c r="M9" s="23">
        <v>11262.372299999999</v>
      </c>
      <c r="N9" s="23">
        <v>14207.222000000002</v>
      </c>
      <c r="O9" s="23">
        <v>9112.6421000000009</v>
      </c>
      <c r="P9" s="23">
        <v>10177.2798</v>
      </c>
      <c r="Q9" s="23">
        <v>8333.2564999999995</v>
      </c>
      <c r="R9" s="23">
        <v>7448.2438000000002</v>
      </c>
      <c r="S9" s="23">
        <v>10927.053499999998</v>
      </c>
      <c r="T9" s="23">
        <v>7010.0419999999995</v>
      </c>
      <c r="U9" s="23">
        <v>2104.9569999999999</v>
      </c>
      <c r="V9" s="23">
        <v>4033.877</v>
      </c>
      <c r="W9" s="23">
        <v>3574.0295000000001</v>
      </c>
    </row>
    <row r="10" spans="1:23">
      <c r="A10" s="27" t="s">
        <v>36</v>
      </c>
      <c r="B10" s="27" t="s">
        <v>62</v>
      </c>
      <c r="C10" s="23">
        <v>3986.1344516739459</v>
      </c>
      <c r="D10" s="23">
        <v>4125.7155031320444</v>
      </c>
      <c r="E10" s="23">
        <v>9125.6913634907105</v>
      </c>
      <c r="F10" s="23">
        <v>45958.565557112539</v>
      </c>
      <c r="G10" s="23">
        <v>18347.116060066717</v>
      </c>
      <c r="H10" s="23">
        <v>16321.862328576581</v>
      </c>
      <c r="I10" s="23">
        <v>7379.6860800229806</v>
      </c>
      <c r="J10" s="23">
        <v>12047.881574566974</v>
      </c>
      <c r="K10" s="23">
        <v>5115.5276533203123</v>
      </c>
      <c r="L10" s="23">
        <v>23569.525463544123</v>
      </c>
      <c r="M10" s="23">
        <v>28577.521725515988</v>
      </c>
      <c r="N10" s="23">
        <v>25687.273704959516</v>
      </c>
      <c r="O10" s="23">
        <v>15626.291991237384</v>
      </c>
      <c r="P10" s="23">
        <v>18576.550969386128</v>
      </c>
      <c r="Q10" s="23">
        <v>30353.596837595956</v>
      </c>
      <c r="R10" s="23">
        <v>21484.837829735498</v>
      </c>
      <c r="S10" s="23">
        <v>35753.697474695357</v>
      </c>
      <c r="T10" s="23">
        <v>21950.945117439151</v>
      </c>
      <c r="U10" s="23">
        <v>61069.968720393183</v>
      </c>
      <c r="V10" s="23">
        <v>111301.84100556608</v>
      </c>
      <c r="W10" s="23">
        <v>85796.695107814798</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row>
    <row r="13" spans="1:23">
      <c r="A13" s="27" t="s">
        <v>36</v>
      </c>
      <c r="B13" s="27" t="s">
        <v>64</v>
      </c>
      <c r="C13" s="23">
        <v>0</v>
      </c>
      <c r="D13" s="23">
        <v>0</v>
      </c>
      <c r="E13" s="23">
        <v>0</v>
      </c>
      <c r="F13" s="23">
        <v>0</v>
      </c>
      <c r="G13" s="23">
        <v>0</v>
      </c>
      <c r="H13" s="23">
        <v>0</v>
      </c>
      <c r="I13" s="23">
        <v>0</v>
      </c>
      <c r="J13" s="23">
        <v>0</v>
      </c>
      <c r="K13" s="23">
        <v>0</v>
      </c>
      <c r="L13" s="23">
        <v>0</v>
      </c>
      <c r="M13" s="23">
        <v>0</v>
      </c>
      <c r="N13" s="23">
        <v>0</v>
      </c>
      <c r="O13" s="23">
        <v>0</v>
      </c>
      <c r="P13" s="23">
        <v>0</v>
      </c>
      <c r="Q13" s="23">
        <v>0</v>
      </c>
      <c r="R13" s="23">
        <v>0</v>
      </c>
      <c r="S13" s="23">
        <v>0</v>
      </c>
      <c r="T13" s="23">
        <v>0</v>
      </c>
      <c r="U13" s="23">
        <v>0</v>
      </c>
      <c r="V13" s="23">
        <v>0</v>
      </c>
      <c r="W13" s="23">
        <v>0</v>
      </c>
    </row>
    <row r="14" spans="1:23">
      <c r="A14" s="27" t="s">
        <v>36</v>
      </c>
      <c r="B14" s="27" t="s">
        <v>32</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row>
    <row r="15" spans="1:23">
      <c r="A15" s="27" t="s">
        <v>36</v>
      </c>
      <c r="B15" s="27" t="s">
        <v>69</v>
      </c>
      <c r="C15" s="23">
        <v>0</v>
      </c>
      <c r="D15" s="23">
        <v>0</v>
      </c>
      <c r="E15" s="23">
        <v>0</v>
      </c>
      <c r="F15" s="23">
        <v>0</v>
      </c>
      <c r="G15" s="23">
        <v>0</v>
      </c>
      <c r="H15" s="23">
        <v>0</v>
      </c>
      <c r="I15" s="23">
        <v>0</v>
      </c>
      <c r="J15" s="23">
        <v>0</v>
      </c>
      <c r="K15" s="23">
        <v>0</v>
      </c>
      <c r="L15" s="23">
        <v>0</v>
      </c>
      <c r="M15" s="23">
        <v>0</v>
      </c>
      <c r="N15" s="23">
        <v>0</v>
      </c>
      <c r="O15" s="23">
        <v>0</v>
      </c>
      <c r="P15" s="23">
        <v>0</v>
      </c>
      <c r="Q15" s="23">
        <v>0</v>
      </c>
      <c r="R15" s="23">
        <v>0</v>
      </c>
      <c r="S15" s="23">
        <v>0</v>
      </c>
      <c r="T15" s="23">
        <v>0</v>
      </c>
      <c r="U15" s="23">
        <v>0</v>
      </c>
      <c r="V15" s="23">
        <v>0</v>
      </c>
      <c r="W15" s="23">
        <v>0</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2121615.5823241994</v>
      </c>
      <c r="D17" s="28">
        <v>1922448.3902934294</v>
      </c>
      <c r="E17" s="28">
        <v>1869843.7147109057</v>
      </c>
      <c r="F17" s="28">
        <v>1653139.3543388068</v>
      </c>
      <c r="G17" s="28">
        <v>1262793.6918289994</v>
      </c>
      <c r="H17" s="28">
        <v>864971.95765221864</v>
      </c>
      <c r="I17" s="28">
        <v>748842.59052468766</v>
      </c>
      <c r="J17" s="28">
        <v>752773.433059801</v>
      </c>
      <c r="K17" s="28">
        <v>682527.11887199571</v>
      </c>
      <c r="L17" s="28">
        <v>665662.05072640674</v>
      </c>
      <c r="M17" s="28">
        <v>570162.02908779075</v>
      </c>
      <c r="N17" s="28">
        <v>461201.08171359741</v>
      </c>
      <c r="O17" s="28">
        <v>469133.06201341911</v>
      </c>
      <c r="P17" s="28">
        <v>398094.39450312307</v>
      </c>
      <c r="Q17" s="28">
        <v>292878.74444890133</v>
      </c>
      <c r="R17" s="28">
        <v>221358.43432570677</v>
      </c>
      <c r="S17" s="28">
        <v>247082.13512347499</v>
      </c>
      <c r="T17" s="28">
        <v>230988.33556044722</v>
      </c>
      <c r="U17" s="28">
        <v>253548.49125002767</v>
      </c>
      <c r="V17" s="28">
        <v>305961.5409422674</v>
      </c>
      <c r="W17" s="28">
        <v>259230.39857096516</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949163.35750000004</v>
      </c>
      <c r="D20" s="23">
        <v>854260.94374000002</v>
      </c>
      <c r="E20" s="23">
        <v>854750.54799999995</v>
      </c>
      <c r="F20" s="23">
        <v>809925.85881799995</v>
      </c>
      <c r="G20" s="23">
        <v>567215.90233847406</v>
      </c>
      <c r="H20" s="23">
        <v>367807.92574053264</v>
      </c>
      <c r="I20" s="23">
        <v>367724.42047707696</v>
      </c>
      <c r="J20" s="23">
        <v>350810.85066181078</v>
      </c>
      <c r="K20" s="23">
        <v>312294.27668532002</v>
      </c>
      <c r="L20" s="23">
        <v>258991.62184319895</v>
      </c>
      <c r="M20" s="23">
        <v>186767.2778479814</v>
      </c>
      <c r="N20" s="23">
        <v>136227.04098984998</v>
      </c>
      <c r="O20" s="23">
        <v>136293.31084593001</v>
      </c>
      <c r="P20" s="23">
        <v>99719.176238139989</v>
      </c>
      <c r="Q20" s="23">
        <v>57543.808072</v>
      </c>
      <c r="R20" s="23">
        <v>46294.147274999996</v>
      </c>
      <c r="S20" s="23">
        <v>50466.632857000004</v>
      </c>
      <c r="T20" s="23">
        <v>48133.111357000002</v>
      </c>
      <c r="U20" s="23">
        <v>41783.945523000002</v>
      </c>
      <c r="V20" s="23">
        <v>41251.715642999996</v>
      </c>
      <c r="W20" s="23">
        <v>38148.566579999999</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1916.4083896934401</v>
      </c>
      <c r="D22" s="23">
        <v>1933.22800816514</v>
      </c>
      <c r="E22" s="23">
        <v>5710.8181089034397</v>
      </c>
      <c r="F22" s="23">
        <v>27423.677995601829</v>
      </c>
      <c r="G22" s="23">
        <v>18272.333672408302</v>
      </c>
      <c r="H22" s="23">
        <v>14583.420956474241</v>
      </c>
      <c r="I22" s="23">
        <v>12082.985062714761</v>
      </c>
      <c r="J22" s="23">
        <v>20895.560068974861</v>
      </c>
      <c r="K22" s="23">
        <v>25846.626907452453</v>
      </c>
      <c r="L22" s="23">
        <v>32725.18531685886</v>
      </c>
      <c r="M22" s="23">
        <v>31770.565299608199</v>
      </c>
      <c r="N22" s="23">
        <v>18712.553458360471</v>
      </c>
      <c r="O22" s="23">
        <v>34100.054624944598</v>
      </c>
      <c r="P22" s="23">
        <v>28338.425011783202</v>
      </c>
      <c r="Q22" s="23">
        <v>18655.115801273099</v>
      </c>
      <c r="R22" s="23">
        <v>11607.464456116601</v>
      </c>
      <c r="S22" s="23">
        <v>19785.447239415098</v>
      </c>
      <c r="T22" s="23">
        <v>24307.999002304699</v>
      </c>
      <c r="U22" s="23">
        <v>26907.611745006503</v>
      </c>
      <c r="V22" s="23">
        <v>32141.957421199797</v>
      </c>
      <c r="W22" s="23">
        <v>29102.513866931502</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5.8801178006899999</v>
      </c>
      <c r="D24" s="23">
        <v>60.404472549959998</v>
      </c>
      <c r="E24" s="23">
        <v>948.76419034121</v>
      </c>
      <c r="F24" s="23">
        <v>2573.3906118288801</v>
      </c>
      <c r="G24" s="23">
        <v>678.20904081676008</v>
      </c>
      <c r="H24" s="23">
        <v>2051.1142078364801</v>
      </c>
      <c r="I24" s="23">
        <v>1566.5771461999898</v>
      </c>
      <c r="J24" s="23">
        <v>3345.7062103590802</v>
      </c>
      <c r="K24" s="23">
        <v>2161.4998447020303</v>
      </c>
      <c r="L24" s="23">
        <v>9430.8641640566893</v>
      </c>
      <c r="M24" s="23">
        <v>8589.49457576854</v>
      </c>
      <c r="N24" s="23">
        <v>13839.29884346825</v>
      </c>
      <c r="O24" s="23">
        <v>6566.377860930621</v>
      </c>
      <c r="P24" s="23">
        <v>11295.564815699539</v>
      </c>
      <c r="Q24" s="23">
        <v>11652.29521959747</v>
      </c>
      <c r="R24" s="23">
        <v>9115.6447054056098</v>
      </c>
      <c r="S24" s="23">
        <v>14106.9112</v>
      </c>
      <c r="T24" s="23">
        <v>11300.19983946866</v>
      </c>
      <c r="U24" s="23">
        <v>26890.3655</v>
      </c>
      <c r="V24" s="23">
        <v>35411.927200000006</v>
      </c>
      <c r="W24" s="23">
        <v>27074.766399999997</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0</v>
      </c>
      <c r="D26" s="23">
        <v>0</v>
      </c>
      <c r="E26" s="23">
        <v>0</v>
      </c>
      <c r="F26" s="23">
        <v>0</v>
      </c>
      <c r="G26" s="23">
        <v>0</v>
      </c>
      <c r="H26" s="23">
        <v>0</v>
      </c>
      <c r="I26" s="23">
        <v>0</v>
      </c>
      <c r="J26" s="23">
        <v>0</v>
      </c>
      <c r="K26" s="23">
        <v>0</v>
      </c>
      <c r="L26" s="23">
        <v>0</v>
      </c>
      <c r="M26" s="23">
        <v>0</v>
      </c>
      <c r="N26" s="23">
        <v>0</v>
      </c>
      <c r="O26" s="23">
        <v>0</v>
      </c>
      <c r="P26" s="23">
        <v>0</v>
      </c>
      <c r="Q26" s="23">
        <v>0</v>
      </c>
      <c r="R26" s="23">
        <v>0</v>
      </c>
      <c r="S26" s="23">
        <v>0</v>
      </c>
      <c r="T26" s="23">
        <v>0</v>
      </c>
      <c r="U26" s="23">
        <v>0</v>
      </c>
      <c r="V26" s="23">
        <v>0</v>
      </c>
      <c r="W26" s="23">
        <v>0</v>
      </c>
    </row>
    <row r="27" spans="1:23">
      <c r="A27" s="27" t="s">
        <v>119</v>
      </c>
      <c r="B27" s="27" t="s">
        <v>64</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row>
    <row r="28" spans="1:23">
      <c r="A28" s="27" t="s">
        <v>119</v>
      </c>
      <c r="B28" s="27" t="s">
        <v>32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row>
    <row r="29" spans="1:23">
      <c r="A29" s="27" t="s">
        <v>119</v>
      </c>
      <c r="B29" s="27" t="s">
        <v>69</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951085.64600749419</v>
      </c>
      <c r="D31" s="28">
        <v>856254.57622071507</v>
      </c>
      <c r="E31" s="28">
        <v>861410.13029924466</v>
      </c>
      <c r="F31" s="28">
        <v>839922.92742543062</v>
      </c>
      <c r="G31" s="28">
        <v>586166.44505169906</v>
      </c>
      <c r="H31" s="28">
        <v>384442.46090484341</v>
      </c>
      <c r="I31" s="28">
        <v>381373.98268599174</v>
      </c>
      <c r="J31" s="28">
        <v>375052.11694114469</v>
      </c>
      <c r="K31" s="28">
        <v>340302.40343747451</v>
      </c>
      <c r="L31" s="28">
        <v>301147.67132411449</v>
      </c>
      <c r="M31" s="28">
        <v>227127.33772335813</v>
      </c>
      <c r="N31" s="28">
        <v>168778.89329167869</v>
      </c>
      <c r="O31" s="28">
        <v>176959.74333180525</v>
      </c>
      <c r="P31" s="28">
        <v>139353.16606562273</v>
      </c>
      <c r="Q31" s="28">
        <v>87851.219092870568</v>
      </c>
      <c r="R31" s="28">
        <v>67017.256436522206</v>
      </c>
      <c r="S31" s="28">
        <v>84358.991296415101</v>
      </c>
      <c r="T31" s="28">
        <v>83741.310198773368</v>
      </c>
      <c r="U31" s="28">
        <v>95581.922768006509</v>
      </c>
      <c r="V31" s="28">
        <v>108805.60026419981</v>
      </c>
      <c r="W31" s="28">
        <v>94325.846846931498</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737889.4622999999</v>
      </c>
      <c r="D34" s="23">
        <v>683585.29230000009</v>
      </c>
      <c r="E34" s="23">
        <v>645569.19539999997</v>
      </c>
      <c r="F34" s="23">
        <v>466445.55766115099</v>
      </c>
      <c r="G34" s="23">
        <v>406587.3001063643</v>
      </c>
      <c r="H34" s="23">
        <v>259843.75969521404</v>
      </c>
      <c r="I34" s="23">
        <v>220709.60985563911</v>
      </c>
      <c r="J34" s="23">
        <v>197097.97632593405</v>
      </c>
      <c r="K34" s="23">
        <v>154196.05386555623</v>
      </c>
      <c r="L34" s="23">
        <v>138836.78910625039</v>
      </c>
      <c r="M34" s="23">
        <v>118786.80210655369</v>
      </c>
      <c r="N34" s="23">
        <v>114706.90760272028</v>
      </c>
      <c r="O34" s="23">
        <v>88129.916892549867</v>
      </c>
      <c r="P34" s="23">
        <v>74032.951834767431</v>
      </c>
      <c r="Q34" s="23">
        <v>49165.893135431521</v>
      </c>
      <c r="R34" s="23">
        <v>43095.412248738015</v>
      </c>
      <c r="S34" s="23">
        <v>43794.514436020407</v>
      </c>
      <c r="T34" s="23">
        <v>41739.267363536703</v>
      </c>
      <c r="U34" s="23">
        <v>36582.273254348365</v>
      </c>
      <c r="V34" s="23">
        <v>21736.48098851016</v>
      </c>
      <c r="W34" s="23">
        <v>12731.981339295329</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70384.31459407731</v>
      </c>
      <c r="D36" s="23">
        <v>67201.664088398204</v>
      </c>
      <c r="E36" s="23">
        <v>70686.293660589203</v>
      </c>
      <c r="F36" s="23">
        <v>118845.63273851361</v>
      </c>
      <c r="G36" s="23">
        <v>82253.128917847309</v>
      </c>
      <c r="H36" s="23">
        <v>105652.97971029127</v>
      </c>
      <c r="I36" s="23">
        <v>91014.159983699123</v>
      </c>
      <c r="J36" s="23">
        <v>82330.693789201803</v>
      </c>
      <c r="K36" s="23">
        <v>93301.509472780832</v>
      </c>
      <c r="L36" s="23">
        <v>104899.3347566139</v>
      </c>
      <c r="M36" s="23">
        <v>111607.09331977654</v>
      </c>
      <c r="N36" s="23">
        <v>74963.887628175959</v>
      </c>
      <c r="O36" s="23">
        <v>109562.06736737619</v>
      </c>
      <c r="P36" s="23">
        <v>88673.083785053299</v>
      </c>
      <c r="Q36" s="23">
        <v>74608.401028908236</v>
      </c>
      <c r="R36" s="23">
        <v>44775.087167022495</v>
      </c>
      <c r="S36" s="23">
        <v>52170.423719767598</v>
      </c>
      <c r="T36" s="23">
        <v>53853.150978192032</v>
      </c>
      <c r="U36" s="23">
        <v>48480.655418245733</v>
      </c>
      <c r="V36" s="23">
        <v>59680.970410412134</v>
      </c>
      <c r="W36" s="23">
        <v>56824.545881497397</v>
      </c>
    </row>
    <row r="37" spans="1:23">
      <c r="A37" s="27" t="s">
        <v>120</v>
      </c>
      <c r="B37" s="27" t="s">
        <v>28</v>
      </c>
      <c r="C37" s="23">
        <v>2213.1374999999998</v>
      </c>
      <c r="D37" s="23">
        <v>2231.9162000000001</v>
      </c>
      <c r="E37" s="23">
        <v>4246.0545000000002</v>
      </c>
      <c r="F37" s="23">
        <v>3945.7815000000001</v>
      </c>
      <c r="G37" s="23">
        <v>3857.3984999999998</v>
      </c>
      <c r="H37" s="23">
        <v>3854.1385</v>
      </c>
      <c r="I37" s="23">
        <v>3705.9810000000002</v>
      </c>
      <c r="J37" s="23">
        <v>3590.3607999999999</v>
      </c>
      <c r="K37" s="23">
        <v>3482.0005000000001</v>
      </c>
      <c r="L37" s="23">
        <v>3386.0709999999999</v>
      </c>
      <c r="M37" s="23">
        <v>3304.0819999999999</v>
      </c>
      <c r="N37" s="23">
        <v>3036.4630000000002</v>
      </c>
      <c r="O37" s="23">
        <v>3409.5740000000001</v>
      </c>
      <c r="P37" s="23">
        <v>2651.4417999999996</v>
      </c>
      <c r="Q37" s="23">
        <v>2495.1565000000001</v>
      </c>
      <c r="R37" s="23">
        <v>2355.2657999999997</v>
      </c>
      <c r="S37" s="23">
        <v>2211.0214999999998</v>
      </c>
      <c r="T37" s="23">
        <v>2085.0255000000002</v>
      </c>
      <c r="U37" s="23">
        <v>2104.9569999999999</v>
      </c>
      <c r="V37" s="23">
        <v>4033.877</v>
      </c>
      <c r="W37" s="23">
        <v>3574.0295000000001</v>
      </c>
    </row>
    <row r="38" spans="1:23">
      <c r="A38" s="27" t="s">
        <v>120</v>
      </c>
      <c r="B38" s="27" t="s">
        <v>62</v>
      </c>
      <c r="C38" s="23">
        <v>1.3052935459999999E-3</v>
      </c>
      <c r="D38" s="23">
        <v>1.2732401839999998E-3</v>
      </c>
      <c r="E38" s="23">
        <v>1.2855394200000001E-3</v>
      </c>
      <c r="F38" s="23">
        <v>1439.584952819424</v>
      </c>
      <c r="G38" s="23">
        <v>1163.2675017101201</v>
      </c>
      <c r="H38" s="23">
        <v>3716.3183892912202</v>
      </c>
      <c r="I38" s="23">
        <v>2295.0988639387506</v>
      </c>
      <c r="J38" s="23">
        <v>3774.9520141387402</v>
      </c>
      <c r="K38" s="23">
        <v>2420.4760590527685</v>
      </c>
      <c r="L38" s="23">
        <v>8355.2892637989899</v>
      </c>
      <c r="M38" s="23">
        <v>15776.46771514182</v>
      </c>
      <c r="N38" s="23">
        <v>3830.8531986849639</v>
      </c>
      <c r="O38" s="23">
        <v>4887.1615463459802</v>
      </c>
      <c r="P38" s="23">
        <v>818.52076079017002</v>
      </c>
      <c r="Q38" s="23">
        <v>5908.1330110818308</v>
      </c>
      <c r="R38" s="23">
        <v>4294.2946781959208</v>
      </c>
      <c r="S38" s="23">
        <v>6602.7640098175989</v>
      </c>
      <c r="T38" s="23">
        <v>2391.8000344647699</v>
      </c>
      <c r="U38" s="23">
        <v>11791.707566741199</v>
      </c>
      <c r="V38" s="23">
        <v>25424.514342608261</v>
      </c>
      <c r="W38" s="23">
        <v>18703.785490894697</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0</v>
      </c>
      <c r="D40" s="23">
        <v>0</v>
      </c>
      <c r="E40" s="23">
        <v>0</v>
      </c>
      <c r="F40" s="23">
        <v>0</v>
      </c>
      <c r="G40" s="23">
        <v>0</v>
      </c>
      <c r="H40" s="23">
        <v>0</v>
      </c>
      <c r="I40" s="23">
        <v>0</v>
      </c>
      <c r="J40" s="23">
        <v>0</v>
      </c>
      <c r="K40" s="23">
        <v>0</v>
      </c>
      <c r="L40" s="23">
        <v>0</v>
      </c>
      <c r="M40" s="23">
        <v>0</v>
      </c>
      <c r="N40" s="23">
        <v>0</v>
      </c>
      <c r="O40" s="23">
        <v>0</v>
      </c>
      <c r="P40" s="23">
        <v>0</v>
      </c>
      <c r="Q40" s="23">
        <v>0</v>
      </c>
      <c r="R40" s="23">
        <v>0</v>
      </c>
      <c r="S40" s="23">
        <v>0</v>
      </c>
      <c r="T40" s="23">
        <v>0</v>
      </c>
      <c r="U40" s="23">
        <v>0</v>
      </c>
      <c r="V40" s="23">
        <v>0</v>
      </c>
      <c r="W40" s="23">
        <v>0</v>
      </c>
    </row>
    <row r="41" spans="1:23">
      <c r="A41" s="27" t="s">
        <v>120</v>
      </c>
      <c r="B41" s="27" t="s">
        <v>64</v>
      </c>
      <c r="C41" s="23">
        <v>0</v>
      </c>
      <c r="D41" s="23">
        <v>0</v>
      </c>
      <c r="E41" s="23">
        <v>0</v>
      </c>
      <c r="F41" s="23">
        <v>0</v>
      </c>
      <c r="G41" s="23">
        <v>0</v>
      </c>
      <c r="H41" s="23">
        <v>0</v>
      </c>
      <c r="I41" s="23">
        <v>0</v>
      </c>
      <c r="J41" s="23">
        <v>0</v>
      </c>
      <c r="K41" s="23">
        <v>0</v>
      </c>
      <c r="L41" s="23">
        <v>0</v>
      </c>
      <c r="M41" s="23">
        <v>0</v>
      </c>
      <c r="N41" s="23">
        <v>0</v>
      </c>
      <c r="O41" s="23">
        <v>0</v>
      </c>
      <c r="P41" s="23">
        <v>0</v>
      </c>
      <c r="Q41" s="23">
        <v>0</v>
      </c>
      <c r="R41" s="23">
        <v>0</v>
      </c>
      <c r="S41" s="23">
        <v>0</v>
      </c>
      <c r="T41" s="23">
        <v>0</v>
      </c>
      <c r="U41" s="23">
        <v>0</v>
      </c>
      <c r="V41" s="23">
        <v>0</v>
      </c>
      <c r="W41" s="23">
        <v>0</v>
      </c>
    </row>
    <row r="42" spans="1:23">
      <c r="A42" s="27" t="s">
        <v>120</v>
      </c>
      <c r="B42" s="27" t="s">
        <v>32</v>
      </c>
      <c r="C42" s="23">
        <v>0</v>
      </c>
      <c r="D42" s="23">
        <v>0</v>
      </c>
      <c r="E42" s="23">
        <v>0</v>
      </c>
      <c r="F42" s="23">
        <v>0</v>
      </c>
      <c r="G42" s="23">
        <v>0</v>
      </c>
      <c r="H42" s="23">
        <v>0</v>
      </c>
      <c r="I42" s="23">
        <v>0</v>
      </c>
      <c r="J42" s="23">
        <v>0</v>
      </c>
      <c r="K42" s="23">
        <v>0</v>
      </c>
      <c r="L42" s="23">
        <v>0</v>
      </c>
      <c r="M42" s="23">
        <v>0</v>
      </c>
      <c r="N42" s="23">
        <v>0</v>
      </c>
      <c r="O42" s="23">
        <v>0</v>
      </c>
      <c r="P42" s="23">
        <v>0</v>
      </c>
      <c r="Q42" s="23">
        <v>0</v>
      </c>
      <c r="R42" s="23">
        <v>0</v>
      </c>
      <c r="S42" s="23">
        <v>0</v>
      </c>
      <c r="T42" s="23">
        <v>0</v>
      </c>
      <c r="U42" s="23">
        <v>0</v>
      </c>
      <c r="V42" s="23">
        <v>0</v>
      </c>
      <c r="W42" s="23">
        <v>0</v>
      </c>
    </row>
    <row r="43" spans="1:23">
      <c r="A43" s="27" t="s">
        <v>120</v>
      </c>
      <c r="B43" s="27" t="s">
        <v>69</v>
      </c>
      <c r="C43" s="23">
        <v>0</v>
      </c>
      <c r="D43" s="23">
        <v>0</v>
      </c>
      <c r="E43" s="23">
        <v>0</v>
      </c>
      <c r="F43" s="23">
        <v>0</v>
      </c>
      <c r="G43" s="23">
        <v>0</v>
      </c>
      <c r="H43" s="23">
        <v>0</v>
      </c>
      <c r="I43" s="23">
        <v>0</v>
      </c>
      <c r="J43" s="23">
        <v>0</v>
      </c>
      <c r="K43" s="23">
        <v>0</v>
      </c>
      <c r="L43" s="23">
        <v>0</v>
      </c>
      <c r="M43" s="23">
        <v>0</v>
      </c>
      <c r="N43" s="23">
        <v>0</v>
      </c>
      <c r="O43" s="23">
        <v>0</v>
      </c>
      <c r="P43" s="23">
        <v>0</v>
      </c>
      <c r="Q43" s="23">
        <v>0</v>
      </c>
      <c r="R43" s="23">
        <v>0</v>
      </c>
      <c r="S43" s="23">
        <v>0</v>
      </c>
      <c r="T43" s="23">
        <v>0</v>
      </c>
      <c r="U43" s="23">
        <v>0</v>
      </c>
      <c r="V43" s="23">
        <v>0</v>
      </c>
      <c r="W43" s="23">
        <v>0</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810486.91569937067</v>
      </c>
      <c r="D45" s="28">
        <v>753018.87386163848</v>
      </c>
      <c r="E45" s="28">
        <v>720501.54484612856</v>
      </c>
      <c r="F45" s="28">
        <v>590676.55685248401</v>
      </c>
      <c r="G45" s="28">
        <v>493861.09502592171</v>
      </c>
      <c r="H45" s="28">
        <v>373067.19629479654</v>
      </c>
      <c r="I45" s="28">
        <v>317724.84970327705</v>
      </c>
      <c r="J45" s="28">
        <v>286793.98292927461</v>
      </c>
      <c r="K45" s="28">
        <v>253400.03989738983</v>
      </c>
      <c r="L45" s="28">
        <v>255477.48412666327</v>
      </c>
      <c r="M45" s="28">
        <v>249474.44514147204</v>
      </c>
      <c r="N45" s="28">
        <v>196538.11142958119</v>
      </c>
      <c r="O45" s="28">
        <v>205988.71980627204</v>
      </c>
      <c r="P45" s="28">
        <v>166175.99818061091</v>
      </c>
      <c r="Q45" s="28">
        <v>132177.58367542157</v>
      </c>
      <c r="R45" s="28">
        <v>94520.059893956422</v>
      </c>
      <c r="S45" s="28">
        <v>104778.7236656056</v>
      </c>
      <c r="T45" s="28">
        <v>100069.24387619352</v>
      </c>
      <c r="U45" s="28">
        <v>98959.5932393353</v>
      </c>
      <c r="V45" s="28">
        <v>110875.84274153055</v>
      </c>
      <c r="W45" s="28">
        <v>91834.342211687414</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201057.20175000004</v>
      </c>
      <c r="D49" s="23">
        <v>173800.29234000001</v>
      </c>
      <c r="E49" s="23">
        <v>172071.14111000003</v>
      </c>
      <c r="F49" s="23">
        <v>114538.3554560225</v>
      </c>
      <c r="G49" s="23">
        <v>103321.3363339683</v>
      </c>
      <c r="H49" s="23">
        <v>58867.804884593817</v>
      </c>
      <c r="I49" s="23">
        <v>13537.555850179739</v>
      </c>
      <c r="J49" s="23">
        <v>5.9813113100000001E-3</v>
      </c>
      <c r="K49" s="23">
        <v>5.0086367299999992E-3</v>
      </c>
      <c r="L49" s="23">
        <v>4.7164840099999999E-3</v>
      </c>
      <c r="M49" s="23">
        <v>3.9292428499999987E-3</v>
      </c>
      <c r="N49" s="23">
        <v>3.5538671399999999E-3</v>
      </c>
      <c r="O49" s="23">
        <v>3.4635125099999999E-3</v>
      </c>
      <c r="P49" s="23">
        <v>1.6482676599999997E-3</v>
      </c>
      <c r="Q49" s="23">
        <v>9.4593509999999989E-4</v>
      </c>
      <c r="R49" s="23">
        <v>8.5612224999999896E-4</v>
      </c>
      <c r="S49" s="23">
        <v>8.5671306000000003E-4</v>
      </c>
      <c r="T49" s="23">
        <v>6.7911669399999995E-4</v>
      </c>
      <c r="U49" s="23">
        <v>6.1736858399999905E-4</v>
      </c>
      <c r="V49" s="23">
        <v>5.8018836899999997E-4</v>
      </c>
      <c r="W49" s="23">
        <v>5.6953517899999996E-4</v>
      </c>
    </row>
    <row r="50" spans="1:23">
      <c r="A50" s="27" t="s">
        <v>121</v>
      </c>
      <c r="B50" s="27" t="s">
        <v>18</v>
      </c>
      <c r="C50" s="23">
        <v>7.1791846000000001E-4</v>
      </c>
      <c r="D50" s="23">
        <v>6.9961779999999998E-4</v>
      </c>
      <c r="E50" s="23">
        <v>6.9011039999999999E-4</v>
      </c>
      <c r="F50" s="23">
        <v>4.5019745999999999E-3</v>
      </c>
      <c r="G50" s="23">
        <v>4.2751789999999996E-3</v>
      </c>
      <c r="H50" s="23">
        <v>4.0182989999999995E-3</v>
      </c>
      <c r="I50" s="23">
        <v>3.8353722000000002E-3</v>
      </c>
      <c r="J50" s="23">
        <v>50093.023999999998</v>
      </c>
      <c r="K50" s="23">
        <v>50033.248</v>
      </c>
      <c r="L50" s="23">
        <v>55956.987999999998</v>
      </c>
      <c r="M50" s="23">
        <v>48673.383999999998</v>
      </c>
      <c r="N50" s="23">
        <v>45272.62</v>
      </c>
      <c r="O50" s="23">
        <v>43597.02</v>
      </c>
      <c r="P50" s="23">
        <v>42425.396000000001</v>
      </c>
      <c r="Q50" s="23">
        <v>34327.928</v>
      </c>
      <c r="R50" s="23">
        <v>31085.207999999999</v>
      </c>
      <c r="S50" s="23">
        <v>32015.47</v>
      </c>
      <c r="T50" s="23">
        <v>32680.916000000001</v>
      </c>
      <c r="U50" s="23">
        <v>33726.451999999997</v>
      </c>
      <c r="V50" s="23">
        <v>32515.668000000001</v>
      </c>
      <c r="W50" s="23">
        <v>30705.045999999998</v>
      </c>
    </row>
    <row r="51" spans="1:23">
      <c r="A51" s="27" t="s">
        <v>121</v>
      </c>
      <c r="B51" s="27" t="s">
        <v>28</v>
      </c>
      <c r="C51" s="23">
        <v>868.57056</v>
      </c>
      <c r="D51" s="23">
        <v>820.22943999999995</v>
      </c>
      <c r="E51" s="23">
        <v>1089.7952</v>
      </c>
      <c r="F51" s="23">
        <v>1749.1134999999999</v>
      </c>
      <c r="G51" s="23">
        <v>1482.3814</v>
      </c>
      <c r="H51" s="23">
        <v>1937.6204</v>
      </c>
      <c r="I51" s="23">
        <v>1345.9639999999999</v>
      </c>
      <c r="J51" s="23">
        <v>800.63149999999996</v>
      </c>
      <c r="K51" s="23">
        <v>122.80542999999999</v>
      </c>
      <c r="L51" s="23">
        <v>4445.098</v>
      </c>
      <c r="M51" s="23">
        <v>2749.1127999999999</v>
      </c>
      <c r="N51" s="23">
        <v>6027.5225</v>
      </c>
      <c r="O51" s="23">
        <v>1128.1806000000001</v>
      </c>
      <c r="P51" s="23">
        <v>3237.6460000000002</v>
      </c>
      <c r="Q51" s="23">
        <v>5838.1</v>
      </c>
      <c r="R51" s="23">
        <v>5092.9780000000001</v>
      </c>
      <c r="S51" s="23">
        <v>8716.0319999999992</v>
      </c>
      <c r="T51" s="23">
        <v>4925.0164999999997</v>
      </c>
      <c r="U51" s="23">
        <v>0</v>
      </c>
      <c r="V51" s="23">
        <v>0</v>
      </c>
      <c r="W51" s="23">
        <v>0</v>
      </c>
    </row>
    <row r="52" spans="1:23">
      <c r="A52" s="27" t="s">
        <v>121</v>
      </c>
      <c r="B52" s="27" t="s">
        <v>62</v>
      </c>
      <c r="C52" s="23">
        <v>1170.0714656195998</v>
      </c>
      <c r="D52" s="23">
        <v>1019.6597175952498</v>
      </c>
      <c r="E52" s="23">
        <v>1998.4618620651001</v>
      </c>
      <c r="F52" s="23">
        <v>35520.71451277694</v>
      </c>
      <c r="G52" s="23">
        <v>11977.42269214523</v>
      </c>
      <c r="H52" s="23">
        <v>7585.4919210450989</v>
      </c>
      <c r="I52" s="23">
        <v>1913.7495624805899</v>
      </c>
      <c r="J52" s="23">
        <v>1574.97250302931</v>
      </c>
      <c r="K52" s="23">
        <v>270.14865360605995</v>
      </c>
      <c r="L52" s="23">
        <v>1555.4304231326901</v>
      </c>
      <c r="M52" s="23">
        <v>779.91358029885987</v>
      </c>
      <c r="N52" s="23">
        <v>3743.2404698763198</v>
      </c>
      <c r="O52" s="23">
        <v>760.84746584436016</v>
      </c>
      <c r="P52" s="23">
        <v>1555.2021655379201</v>
      </c>
      <c r="Q52" s="23">
        <v>7720.3501038430104</v>
      </c>
      <c r="R52" s="23">
        <v>4616.9678408283598</v>
      </c>
      <c r="S52" s="23">
        <v>6938.0651149430005</v>
      </c>
      <c r="T52" s="23">
        <v>1917.13174645394</v>
      </c>
      <c r="U52" s="23">
        <v>13088.575419279998</v>
      </c>
      <c r="V52" s="23">
        <v>37052.705190125882</v>
      </c>
      <c r="W52" s="23">
        <v>28159.502161919128</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0</v>
      </c>
      <c r="D54" s="23">
        <v>0</v>
      </c>
      <c r="E54" s="23">
        <v>0</v>
      </c>
      <c r="F54" s="23">
        <v>0</v>
      </c>
      <c r="G54" s="23">
        <v>0</v>
      </c>
      <c r="H54" s="23">
        <v>0</v>
      </c>
      <c r="I54" s="23">
        <v>0</v>
      </c>
      <c r="J54" s="23">
        <v>0</v>
      </c>
      <c r="K54" s="23">
        <v>0</v>
      </c>
      <c r="L54" s="23">
        <v>0</v>
      </c>
      <c r="M54" s="23">
        <v>0</v>
      </c>
      <c r="N54" s="23">
        <v>0</v>
      </c>
      <c r="O54" s="23">
        <v>0</v>
      </c>
      <c r="P54" s="23">
        <v>0</v>
      </c>
      <c r="Q54" s="23">
        <v>0</v>
      </c>
      <c r="R54" s="23">
        <v>0</v>
      </c>
      <c r="S54" s="23">
        <v>0</v>
      </c>
      <c r="T54" s="23">
        <v>0</v>
      </c>
      <c r="U54" s="23">
        <v>0</v>
      </c>
      <c r="V54" s="23">
        <v>0</v>
      </c>
      <c r="W54" s="23">
        <v>0</v>
      </c>
    </row>
    <row r="55" spans="1:23">
      <c r="A55" s="27" t="s">
        <v>121</v>
      </c>
      <c r="B55" s="27" t="s">
        <v>64</v>
      </c>
      <c r="C55" s="23">
        <v>0</v>
      </c>
      <c r="D55" s="23">
        <v>0</v>
      </c>
      <c r="E55" s="23">
        <v>0</v>
      </c>
      <c r="F55" s="23">
        <v>0</v>
      </c>
      <c r="G55" s="23">
        <v>0</v>
      </c>
      <c r="H55" s="23">
        <v>0</v>
      </c>
      <c r="I55" s="23">
        <v>0</v>
      </c>
      <c r="J55" s="23">
        <v>0</v>
      </c>
      <c r="K55" s="23">
        <v>0</v>
      </c>
      <c r="L55" s="23">
        <v>0</v>
      </c>
      <c r="M55" s="23">
        <v>0</v>
      </c>
      <c r="N55" s="23">
        <v>0</v>
      </c>
      <c r="O55" s="23">
        <v>0</v>
      </c>
      <c r="P55" s="23">
        <v>0</v>
      </c>
      <c r="Q55" s="23">
        <v>0</v>
      </c>
      <c r="R55" s="23">
        <v>0</v>
      </c>
      <c r="S55" s="23">
        <v>0</v>
      </c>
      <c r="T55" s="23">
        <v>0</v>
      </c>
      <c r="U55" s="23">
        <v>0</v>
      </c>
      <c r="V55" s="23">
        <v>0</v>
      </c>
      <c r="W55" s="23">
        <v>0</v>
      </c>
    </row>
    <row r="56" spans="1:23">
      <c r="A56" s="27" t="s">
        <v>121</v>
      </c>
      <c r="B56" s="27" t="s">
        <v>32</v>
      </c>
      <c r="C56" s="23">
        <v>0</v>
      </c>
      <c r="D56" s="23">
        <v>0</v>
      </c>
      <c r="E56" s="23">
        <v>0</v>
      </c>
      <c r="F56" s="23">
        <v>0</v>
      </c>
      <c r="G56" s="23">
        <v>0</v>
      </c>
      <c r="H56" s="23">
        <v>0</v>
      </c>
      <c r="I56" s="23">
        <v>0</v>
      </c>
      <c r="J56" s="23">
        <v>0</v>
      </c>
      <c r="K56" s="23">
        <v>0</v>
      </c>
      <c r="L56" s="23">
        <v>0</v>
      </c>
      <c r="M56" s="23">
        <v>0</v>
      </c>
      <c r="N56" s="23">
        <v>0</v>
      </c>
      <c r="O56" s="23">
        <v>0</v>
      </c>
      <c r="P56" s="23">
        <v>0</v>
      </c>
      <c r="Q56" s="23">
        <v>0</v>
      </c>
      <c r="R56" s="23">
        <v>0</v>
      </c>
      <c r="S56" s="23">
        <v>0</v>
      </c>
      <c r="T56" s="23">
        <v>0</v>
      </c>
      <c r="U56" s="23">
        <v>0</v>
      </c>
      <c r="V56" s="23">
        <v>0</v>
      </c>
      <c r="W56" s="23">
        <v>0</v>
      </c>
    </row>
    <row r="57" spans="1:23">
      <c r="A57" s="27" t="s">
        <v>121</v>
      </c>
      <c r="B57" s="27" t="s">
        <v>69</v>
      </c>
      <c r="C57" s="23">
        <v>0</v>
      </c>
      <c r="D57" s="23">
        <v>0</v>
      </c>
      <c r="E57" s="23">
        <v>0</v>
      </c>
      <c r="F57" s="23">
        <v>0</v>
      </c>
      <c r="G57" s="23">
        <v>0</v>
      </c>
      <c r="H57" s="23">
        <v>0</v>
      </c>
      <c r="I57" s="23">
        <v>0</v>
      </c>
      <c r="J57" s="23">
        <v>0</v>
      </c>
      <c r="K57" s="23">
        <v>0</v>
      </c>
      <c r="L57" s="23">
        <v>0</v>
      </c>
      <c r="M57" s="23">
        <v>0</v>
      </c>
      <c r="N57" s="23">
        <v>0</v>
      </c>
      <c r="O57" s="23">
        <v>0</v>
      </c>
      <c r="P57" s="23">
        <v>0</v>
      </c>
      <c r="Q57" s="23">
        <v>0</v>
      </c>
      <c r="R57" s="23">
        <v>0</v>
      </c>
      <c r="S57" s="23">
        <v>0</v>
      </c>
      <c r="T57" s="23">
        <v>0</v>
      </c>
      <c r="U57" s="23">
        <v>0</v>
      </c>
      <c r="V57" s="23">
        <v>0</v>
      </c>
      <c r="W57" s="23">
        <v>0</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203095.84449353808</v>
      </c>
      <c r="D59" s="28">
        <v>175640.18219721309</v>
      </c>
      <c r="E59" s="28">
        <v>175159.39886217553</v>
      </c>
      <c r="F59" s="28">
        <v>151808.18797077404</v>
      </c>
      <c r="G59" s="28">
        <v>116781.14470129253</v>
      </c>
      <c r="H59" s="28">
        <v>68390.921223937912</v>
      </c>
      <c r="I59" s="28">
        <v>16797.273248032528</v>
      </c>
      <c r="J59" s="28">
        <v>52468.633984340624</v>
      </c>
      <c r="K59" s="28">
        <v>50426.207092242788</v>
      </c>
      <c r="L59" s="28">
        <v>61957.521139616692</v>
      </c>
      <c r="M59" s="28">
        <v>52202.414309541709</v>
      </c>
      <c r="N59" s="28">
        <v>55043.386523743466</v>
      </c>
      <c r="O59" s="28">
        <v>45486.051529356868</v>
      </c>
      <c r="P59" s="28">
        <v>47218.245813805581</v>
      </c>
      <c r="Q59" s="28">
        <v>47886.379049778108</v>
      </c>
      <c r="R59" s="28">
        <v>40795.154696950609</v>
      </c>
      <c r="S59" s="28">
        <v>47669.567971656063</v>
      </c>
      <c r="T59" s="28">
        <v>39523.06492557063</v>
      </c>
      <c r="U59" s="28">
        <v>46815.028036648582</v>
      </c>
      <c r="V59" s="28">
        <v>69568.373770314254</v>
      </c>
      <c r="W59" s="28">
        <v>58864.548731454306</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64163.588652392755</v>
      </c>
      <c r="D64" s="23">
        <v>63906.556636219299</v>
      </c>
      <c r="E64" s="23">
        <v>42072.6288210438</v>
      </c>
      <c r="F64" s="23">
        <v>58018.288797193643</v>
      </c>
      <c r="G64" s="23">
        <v>55325.804780116901</v>
      </c>
      <c r="H64" s="23">
        <v>30083.164740915898</v>
      </c>
      <c r="I64" s="23">
        <v>25530.566715579749</v>
      </c>
      <c r="J64" s="23">
        <v>29334.3627065152</v>
      </c>
      <c r="K64" s="23">
        <v>32679.906681579352</v>
      </c>
      <c r="L64" s="23">
        <v>37537.616681185405</v>
      </c>
      <c r="M64" s="23">
        <v>32455.98665528417</v>
      </c>
      <c r="N64" s="23">
        <v>30769.294661492353</v>
      </c>
      <c r="O64" s="23">
        <v>32399.74669320977</v>
      </c>
      <c r="P64" s="23">
        <v>32091.716656430599</v>
      </c>
      <c r="Q64" s="23">
        <v>18053.26060592604</v>
      </c>
      <c r="R64" s="23">
        <v>13742.064596680939</v>
      </c>
      <c r="S64" s="23">
        <v>9.4462704999999998E-4</v>
      </c>
      <c r="T64" s="23">
        <v>9.0123713000000007E-4</v>
      </c>
      <c r="U64" s="23">
        <v>8.5258334999999998E-4</v>
      </c>
      <c r="V64" s="23">
        <v>8.1317109999999907E-4</v>
      </c>
      <c r="W64" s="23">
        <v>9.1978989999999907E-4</v>
      </c>
    </row>
    <row r="65" spans="1:23">
      <c r="A65" s="27" t="s">
        <v>122</v>
      </c>
      <c r="B65" s="27" t="s">
        <v>28</v>
      </c>
      <c r="C65" s="23">
        <v>89973.404999999999</v>
      </c>
      <c r="D65" s="23">
        <v>70582.550499999998</v>
      </c>
      <c r="E65" s="23">
        <v>64521.546999999999</v>
      </c>
      <c r="F65" s="23">
        <v>6288.5169999999998</v>
      </c>
      <c r="G65" s="23">
        <v>6091.9804999999997</v>
      </c>
      <c r="H65" s="23">
        <v>6019.2759999999998</v>
      </c>
      <c r="I65" s="23">
        <v>5811.6570000000002</v>
      </c>
      <c r="J65" s="23">
        <v>5772.085</v>
      </c>
      <c r="K65" s="23">
        <v>5455.1580000000004</v>
      </c>
      <c r="L65" s="23">
        <v>5307.3069999999998</v>
      </c>
      <c r="M65" s="23">
        <v>5209.1774999999998</v>
      </c>
      <c r="N65" s="23">
        <v>5143.2365</v>
      </c>
      <c r="O65" s="23">
        <v>4574.8874999999998</v>
      </c>
      <c r="P65" s="23">
        <v>4288.192</v>
      </c>
      <c r="Q65" s="23">
        <v>0</v>
      </c>
      <c r="R65" s="23">
        <v>0</v>
      </c>
      <c r="S65" s="23">
        <v>0</v>
      </c>
      <c r="T65" s="23">
        <v>0</v>
      </c>
      <c r="U65" s="23">
        <v>0</v>
      </c>
      <c r="V65" s="23">
        <v>0</v>
      </c>
      <c r="W65" s="23">
        <v>0</v>
      </c>
    </row>
    <row r="66" spans="1:23">
      <c r="A66" s="27" t="s">
        <v>122</v>
      </c>
      <c r="B66" s="27" t="s">
        <v>62</v>
      </c>
      <c r="C66" s="23">
        <v>2810.1808600122199</v>
      </c>
      <c r="D66" s="23">
        <v>3045.6494021106814</v>
      </c>
      <c r="E66" s="23">
        <v>6178.4633513825202</v>
      </c>
      <c r="F66" s="23">
        <v>6424.8748107775164</v>
      </c>
      <c r="G66" s="23">
        <v>4528.2162910583193</v>
      </c>
      <c r="H66" s="23">
        <v>2968.9372586862801</v>
      </c>
      <c r="I66" s="23">
        <v>1604.2599551701599</v>
      </c>
      <c r="J66" s="23">
        <v>3352.2503073873145</v>
      </c>
      <c r="K66" s="23">
        <v>263.40255341196286</v>
      </c>
      <c r="L66" s="23">
        <v>4227.9410641378654</v>
      </c>
      <c r="M66" s="23">
        <v>3431.6452556754493</v>
      </c>
      <c r="N66" s="23">
        <v>4214.8989785457406</v>
      </c>
      <c r="O66" s="23">
        <v>3411.9045046653005</v>
      </c>
      <c r="P66" s="23">
        <v>4907.2624812482372</v>
      </c>
      <c r="Q66" s="23">
        <v>4773.9475572542196</v>
      </c>
      <c r="R66" s="23">
        <v>3435.2568847882599</v>
      </c>
      <c r="S66" s="23">
        <v>7953.9165993108991</v>
      </c>
      <c r="T66" s="23">
        <v>6341.8128236713801</v>
      </c>
      <c r="U66" s="23">
        <v>9210.0004843904007</v>
      </c>
      <c r="V66" s="23">
        <v>13358.960395354401</v>
      </c>
      <c r="W66" s="23">
        <v>11483.512912194261</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0</v>
      </c>
      <c r="D68" s="23">
        <v>0</v>
      </c>
      <c r="E68" s="23">
        <v>0</v>
      </c>
      <c r="F68" s="23">
        <v>0</v>
      </c>
      <c r="G68" s="23">
        <v>0</v>
      </c>
      <c r="H68" s="23">
        <v>0</v>
      </c>
      <c r="I68" s="23">
        <v>0</v>
      </c>
      <c r="J68" s="23">
        <v>0</v>
      </c>
      <c r="K68" s="23">
        <v>0</v>
      </c>
      <c r="L68" s="23">
        <v>0</v>
      </c>
      <c r="M68" s="23">
        <v>0</v>
      </c>
      <c r="N68" s="23">
        <v>0</v>
      </c>
      <c r="O68" s="23">
        <v>0</v>
      </c>
      <c r="P68" s="23">
        <v>0</v>
      </c>
      <c r="Q68" s="23">
        <v>0</v>
      </c>
      <c r="R68" s="23">
        <v>0</v>
      </c>
      <c r="S68" s="23">
        <v>0</v>
      </c>
      <c r="T68" s="23">
        <v>0</v>
      </c>
      <c r="U68" s="23">
        <v>0</v>
      </c>
      <c r="V68" s="23">
        <v>0</v>
      </c>
      <c r="W68" s="23">
        <v>0</v>
      </c>
    </row>
    <row r="69" spans="1:23">
      <c r="A69" s="27" t="s">
        <v>122</v>
      </c>
      <c r="B69" s="27" t="s">
        <v>64</v>
      </c>
      <c r="C69" s="23">
        <v>0</v>
      </c>
      <c r="D69" s="23">
        <v>0</v>
      </c>
      <c r="E69" s="23">
        <v>0</v>
      </c>
      <c r="F69" s="23">
        <v>0</v>
      </c>
      <c r="G69" s="23">
        <v>0</v>
      </c>
      <c r="H69" s="23">
        <v>0</v>
      </c>
      <c r="I69" s="23">
        <v>0</v>
      </c>
      <c r="J69" s="23">
        <v>0</v>
      </c>
      <c r="K69" s="23">
        <v>0</v>
      </c>
      <c r="L69" s="23">
        <v>0</v>
      </c>
      <c r="M69" s="23">
        <v>0</v>
      </c>
      <c r="N69" s="23">
        <v>0</v>
      </c>
      <c r="O69" s="23">
        <v>0</v>
      </c>
      <c r="P69" s="23">
        <v>0</v>
      </c>
      <c r="Q69" s="23">
        <v>0</v>
      </c>
      <c r="R69" s="23">
        <v>0</v>
      </c>
      <c r="S69" s="23">
        <v>0</v>
      </c>
      <c r="T69" s="23">
        <v>0</v>
      </c>
      <c r="U69" s="23">
        <v>0</v>
      </c>
      <c r="V69" s="23">
        <v>0</v>
      </c>
      <c r="W69" s="23">
        <v>0</v>
      </c>
    </row>
    <row r="70" spans="1:23">
      <c r="A70" s="27" t="s">
        <v>122</v>
      </c>
      <c r="B70" s="27" t="s">
        <v>32</v>
      </c>
      <c r="C70" s="23">
        <v>0</v>
      </c>
      <c r="D70" s="23">
        <v>0</v>
      </c>
      <c r="E70" s="23">
        <v>0</v>
      </c>
      <c r="F70" s="23">
        <v>0</v>
      </c>
      <c r="G70" s="23">
        <v>0</v>
      </c>
      <c r="H70" s="23">
        <v>0</v>
      </c>
      <c r="I70" s="23">
        <v>0</v>
      </c>
      <c r="J70" s="23">
        <v>0</v>
      </c>
      <c r="K70" s="23">
        <v>0</v>
      </c>
      <c r="L70" s="23">
        <v>0</v>
      </c>
      <c r="M70" s="23">
        <v>0</v>
      </c>
      <c r="N70" s="23">
        <v>0</v>
      </c>
      <c r="O70" s="23">
        <v>0</v>
      </c>
      <c r="P70" s="23">
        <v>0</v>
      </c>
      <c r="Q70" s="23">
        <v>0</v>
      </c>
      <c r="R70" s="23">
        <v>0</v>
      </c>
      <c r="S70" s="23">
        <v>0</v>
      </c>
      <c r="T70" s="23">
        <v>0</v>
      </c>
      <c r="U70" s="23">
        <v>0</v>
      </c>
      <c r="V70" s="23">
        <v>0</v>
      </c>
      <c r="W70" s="23">
        <v>0</v>
      </c>
    </row>
    <row r="71" spans="1:23">
      <c r="A71" s="27" t="s">
        <v>122</v>
      </c>
      <c r="B71" s="27" t="s">
        <v>69</v>
      </c>
      <c r="C71" s="23">
        <v>0</v>
      </c>
      <c r="D71" s="23">
        <v>0</v>
      </c>
      <c r="E71" s="23">
        <v>0</v>
      </c>
      <c r="F71" s="23">
        <v>0</v>
      </c>
      <c r="G71" s="23">
        <v>0</v>
      </c>
      <c r="H71" s="23">
        <v>0</v>
      </c>
      <c r="I71" s="23">
        <v>0</v>
      </c>
      <c r="J71" s="23">
        <v>0</v>
      </c>
      <c r="K71" s="23">
        <v>0</v>
      </c>
      <c r="L71" s="23">
        <v>0</v>
      </c>
      <c r="M71" s="23">
        <v>0</v>
      </c>
      <c r="N71" s="23">
        <v>0</v>
      </c>
      <c r="O71" s="23">
        <v>0</v>
      </c>
      <c r="P71" s="23">
        <v>0</v>
      </c>
      <c r="Q71" s="23">
        <v>0</v>
      </c>
      <c r="R71" s="23">
        <v>0</v>
      </c>
      <c r="S71" s="23">
        <v>0</v>
      </c>
      <c r="T71" s="23">
        <v>0</v>
      </c>
      <c r="U71" s="23">
        <v>0</v>
      </c>
      <c r="V71" s="23">
        <v>0</v>
      </c>
      <c r="W71" s="23">
        <v>0</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156947.17451240498</v>
      </c>
      <c r="D73" s="28">
        <v>137534.75653833</v>
      </c>
      <c r="E73" s="28">
        <v>112772.63917242632</v>
      </c>
      <c r="F73" s="28">
        <v>70731.680607971153</v>
      </c>
      <c r="G73" s="28">
        <v>65946.00157117522</v>
      </c>
      <c r="H73" s="28">
        <v>39071.377999602177</v>
      </c>
      <c r="I73" s="28">
        <v>32946.483670749905</v>
      </c>
      <c r="J73" s="28">
        <v>38458.698013902518</v>
      </c>
      <c r="K73" s="28">
        <v>38398.467234991316</v>
      </c>
      <c r="L73" s="28">
        <v>47072.86474532327</v>
      </c>
      <c r="M73" s="28">
        <v>41096.80941095962</v>
      </c>
      <c r="N73" s="28">
        <v>40127.430140038094</v>
      </c>
      <c r="O73" s="28">
        <v>40386.538697875068</v>
      </c>
      <c r="P73" s="28">
        <v>41287.171137678837</v>
      </c>
      <c r="Q73" s="28">
        <v>22827.208163180258</v>
      </c>
      <c r="R73" s="28">
        <v>17177.3214814692</v>
      </c>
      <c r="S73" s="28">
        <v>7953.9175439379487</v>
      </c>
      <c r="T73" s="28">
        <v>6341.8137249085103</v>
      </c>
      <c r="U73" s="28">
        <v>9210.0013369737499</v>
      </c>
      <c r="V73" s="28">
        <v>13358.961208525501</v>
      </c>
      <c r="W73" s="28">
        <v>11483.513831984161</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9.0844342000000005E-4</v>
      </c>
      <c r="D78" s="23">
        <v>8.3789697E-4</v>
      </c>
      <c r="E78" s="23">
        <v>8.5676821999999993E-4</v>
      </c>
      <c r="F78" s="23">
        <v>8.13237159999999E-4</v>
      </c>
      <c r="G78" s="23">
        <v>39.004944574699998</v>
      </c>
      <c r="H78" s="23">
        <v>6.7732113000000007E-4</v>
      </c>
      <c r="I78" s="23">
        <v>6.6440311000000004E-4</v>
      </c>
      <c r="J78" s="23">
        <v>6.5148609999999998E-4</v>
      </c>
      <c r="K78" s="23">
        <v>6.6734976999999998E-4</v>
      </c>
      <c r="L78" s="23">
        <v>6.5088422710999998</v>
      </c>
      <c r="M78" s="23">
        <v>261.02190382790002</v>
      </c>
      <c r="N78" s="23">
        <v>654.27811417174007</v>
      </c>
      <c r="O78" s="23">
        <v>312.0080346588</v>
      </c>
      <c r="P78" s="23">
        <v>4059.8125592947604</v>
      </c>
      <c r="Q78" s="23">
        <v>1837.4835218313299</v>
      </c>
      <c r="R78" s="23">
        <v>1825.9680962909501</v>
      </c>
      <c r="S78" s="23">
        <v>2168.8940952364001</v>
      </c>
      <c r="T78" s="23">
        <v>1312.9021616208001</v>
      </c>
      <c r="U78" s="23">
        <v>2892.6261190819</v>
      </c>
      <c r="V78" s="23">
        <v>3299.0290802197496</v>
      </c>
      <c r="W78" s="23">
        <v>2347.0188061010399</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7.029478899999999E-4</v>
      </c>
      <c r="D80" s="23">
        <v>6.3763596999999905E-4</v>
      </c>
      <c r="E80" s="23">
        <v>6.7416245999999997E-4</v>
      </c>
      <c r="F80" s="23">
        <v>6.6890978E-4</v>
      </c>
      <c r="G80" s="23">
        <v>5.3433628999999998E-4</v>
      </c>
      <c r="H80" s="23">
        <v>5.5171750000000002E-4</v>
      </c>
      <c r="I80" s="23">
        <v>5.5223348999999995E-4</v>
      </c>
      <c r="J80" s="23">
        <v>5.3965252999999902E-4</v>
      </c>
      <c r="K80" s="23">
        <v>5.4254748999999901E-4</v>
      </c>
      <c r="L80" s="23">
        <v>5.4841788999999996E-4</v>
      </c>
      <c r="M80" s="23">
        <v>5.9863131999999901E-4</v>
      </c>
      <c r="N80" s="23">
        <v>58.982214384239995</v>
      </c>
      <c r="O80" s="23">
        <v>6.1345112000000005E-4</v>
      </c>
      <c r="P80" s="23">
        <v>7.4611026000000007E-4</v>
      </c>
      <c r="Q80" s="23">
        <v>298.87094581942</v>
      </c>
      <c r="R80" s="23">
        <v>22.673720517350002</v>
      </c>
      <c r="S80" s="23">
        <v>152.04055062384998</v>
      </c>
      <c r="T80" s="23">
        <v>6.7338040000000004E-4</v>
      </c>
      <c r="U80" s="23">
        <v>89.319749981589993</v>
      </c>
      <c r="V80" s="23">
        <v>53.733877477530001</v>
      </c>
      <c r="W80" s="23">
        <v>375.12814280672006</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0</v>
      </c>
      <c r="D82" s="23">
        <v>0</v>
      </c>
      <c r="E82" s="23">
        <v>0</v>
      </c>
      <c r="F82" s="23">
        <v>0</v>
      </c>
      <c r="G82" s="23">
        <v>0</v>
      </c>
      <c r="H82" s="23">
        <v>0</v>
      </c>
      <c r="I82" s="23">
        <v>0</v>
      </c>
      <c r="J82" s="23">
        <v>0</v>
      </c>
      <c r="K82" s="23">
        <v>0</v>
      </c>
      <c r="L82" s="23">
        <v>0</v>
      </c>
      <c r="M82" s="23">
        <v>0</v>
      </c>
      <c r="N82" s="23">
        <v>0</v>
      </c>
      <c r="O82" s="23">
        <v>0</v>
      </c>
      <c r="P82" s="23">
        <v>0</v>
      </c>
      <c r="Q82" s="23">
        <v>0</v>
      </c>
      <c r="R82" s="23">
        <v>0</v>
      </c>
      <c r="S82" s="23">
        <v>0</v>
      </c>
      <c r="T82" s="23">
        <v>0</v>
      </c>
      <c r="U82" s="23">
        <v>0</v>
      </c>
      <c r="V82" s="23">
        <v>0</v>
      </c>
      <c r="W82" s="23">
        <v>0</v>
      </c>
    </row>
    <row r="83" spans="1:23">
      <c r="A83" s="27" t="s">
        <v>123</v>
      </c>
      <c r="B83" s="27" t="s">
        <v>64</v>
      </c>
      <c r="C83" s="23">
        <v>0</v>
      </c>
      <c r="D83" s="23">
        <v>0</v>
      </c>
      <c r="E83" s="23">
        <v>0</v>
      </c>
      <c r="F83" s="23">
        <v>0</v>
      </c>
      <c r="G83" s="23">
        <v>0</v>
      </c>
      <c r="H83" s="23">
        <v>0</v>
      </c>
      <c r="I83" s="23">
        <v>0</v>
      </c>
      <c r="J83" s="23">
        <v>0</v>
      </c>
      <c r="K83" s="23">
        <v>0</v>
      </c>
      <c r="L83" s="23">
        <v>0</v>
      </c>
      <c r="M83" s="23">
        <v>0</v>
      </c>
      <c r="N83" s="23">
        <v>0</v>
      </c>
      <c r="O83" s="23">
        <v>0</v>
      </c>
      <c r="P83" s="23">
        <v>0</v>
      </c>
      <c r="Q83" s="23">
        <v>0</v>
      </c>
      <c r="R83" s="23">
        <v>0</v>
      </c>
      <c r="S83" s="23">
        <v>0</v>
      </c>
      <c r="T83" s="23">
        <v>0</v>
      </c>
      <c r="U83" s="23">
        <v>0</v>
      </c>
      <c r="V83" s="23">
        <v>0</v>
      </c>
      <c r="W83" s="23">
        <v>0</v>
      </c>
    </row>
    <row r="84" spans="1:23">
      <c r="A84" s="27" t="s">
        <v>123</v>
      </c>
      <c r="B84" s="27" t="s">
        <v>32</v>
      </c>
      <c r="C84" s="23">
        <v>0</v>
      </c>
      <c r="D84" s="23">
        <v>0</v>
      </c>
      <c r="E84" s="23">
        <v>0</v>
      </c>
      <c r="F84" s="23">
        <v>0</v>
      </c>
      <c r="G84" s="23">
        <v>0</v>
      </c>
      <c r="H84" s="23">
        <v>0</v>
      </c>
      <c r="I84" s="23">
        <v>0</v>
      </c>
      <c r="J84" s="23">
        <v>0</v>
      </c>
      <c r="K84" s="23">
        <v>0</v>
      </c>
      <c r="L84" s="23">
        <v>0</v>
      </c>
      <c r="M84" s="23">
        <v>0</v>
      </c>
      <c r="N84" s="23">
        <v>0</v>
      </c>
      <c r="O84" s="23">
        <v>0</v>
      </c>
      <c r="P84" s="23">
        <v>0</v>
      </c>
      <c r="Q84" s="23">
        <v>0</v>
      </c>
      <c r="R84" s="23">
        <v>0</v>
      </c>
      <c r="S84" s="23">
        <v>0</v>
      </c>
      <c r="T84" s="23">
        <v>0</v>
      </c>
      <c r="U84" s="23">
        <v>0</v>
      </c>
      <c r="V84" s="23">
        <v>0</v>
      </c>
      <c r="W84" s="23">
        <v>0</v>
      </c>
    </row>
    <row r="85" spans="1:23">
      <c r="A85" s="27" t="s">
        <v>123</v>
      </c>
      <c r="B85" s="27" t="s">
        <v>69</v>
      </c>
      <c r="C85" s="23">
        <v>0</v>
      </c>
      <c r="D85" s="23">
        <v>0</v>
      </c>
      <c r="E85" s="23">
        <v>0</v>
      </c>
      <c r="F85" s="23">
        <v>0</v>
      </c>
      <c r="G85" s="23">
        <v>0</v>
      </c>
      <c r="H85" s="23">
        <v>0</v>
      </c>
      <c r="I85" s="23">
        <v>0</v>
      </c>
      <c r="J85" s="23">
        <v>0</v>
      </c>
      <c r="K85" s="23">
        <v>0</v>
      </c>
      <c r="L85" s="23">
        <v>0</v>
      </c>
      <c r="M85" s="23">
        <v>0</v>
      </c>
      <c r="N85" s="23">
        <v>0</v>
      </c>
      <c r="O85" s="23">
        <v>0</v>
      </c>
      <c r="P85" s="23">
        <v>0</v>
      </c>
      <c r="Q85" s="23">
        <v>0</v>
      </c>
      <c r="R85" s="23">
        <v>0</v>
      </c>
      <c r="S85" s="23">
        <v>0</v>
      </c>
      <c r="T85" s="23">
        <v>0</v>
      </c>
      <c r="U85" s="23">
        <v>0</v>
      </c>
      <c r="V85" s="23">
        <v>0</v>
      </c>
      <c r="W85" s="23">
        <v>0</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1.6113913099999998E-3</v>
      </c>
      <c r="D87" s="28">
        <v>1.4755329399999992E-3</v>
      </c>
      <c r="E87" s="28">
        <v>1.5309306799999999E-3</v>
      </c>
      <c r="F87" s="28">
        <v>1.482146939999999E-3</v>
      </c>
      <c r="G87" s="28">
        <v>39.00547891099</v>
      </c>
      <c r="H87" s="28">
        <v>1.2290386300000001E-3</v>
      </c>
      <c r="I87" s="28">
        <v>1.2166365999999999E-3</v>
      </c>
      <c r="J87" s="28">
        <v>1.191138629999999E-3</v>
      </c>
      <c r="K87" s="28">
        <v>1.2098972599999991E-3</v>
      </c>
      <c r="L87" s="28">
        <v>6.50939068899</v>
      </c>
      <c r="M87" s="28">
        <v>261.02250245921999</v>
      </c>
      <c r="N87" s="28">
        <v>713.2603285559801</v>
      </c>
      <c r="O87" s="28">
        <v>312.00864810991999</v>
      </c>
      <c r="P87" s="28">
        <v>4059.8133054050204</v>
      </c>
      <c r="Q87" s="28">
        <v>2136.3544676507499</v>
      </c>
      <c r="R87" s="28">
        <v>1848.6418168083001</v>
      </c>
      <c r="S87" s="28">
        <v>2320.9346458602499</v>
      </c>
      <c r="T87" s="28">
        <v>1312.9028350012002</v>
      </c>
      <c r="U87" s="28">
        <v>2981.9458690634901</v>
      </c>
      <c r="V87" s="28">
        <v>3352.7629576972795</v>
      </c>
      <c r="W87" s="28">
        <v>2722.1469489077599</v>
      </c>
    </row>
    <row r="90" spans="1:23" collapsed="1">
      <c r="A90" s="16" t="s">
        <v>124</v>
      </c>
      <c r="B90" s="7"/>
      <c r="C90" s="7"/>
      <c r="D90" s="7"/>
      <c r="E90" s="7"/>
      <c r="F90" s="7"/>
      <c r="G90" s="7"/>
      <c r="H90" s="7"/>
      <c r="I90" s="7"/>
      <c r="J90" s="7"/>
      <c r="K90" s="7"/>
      <c r="L90" s="7"/>
      <c r="M90" s="7"/>
      <c r="N90" s="7"/>
      <c r="O90" s="7"/>
      <c r="P90" s="7"/>
      <c r="Q90" s="7"/>
      <c r="R90" s="7"/>
      <c r="S90" s="7"/>
      <c r="T90" s="7"/>
      <c r="U90" s="7"/>
      <c r="V90" s="7"/>
      <c r="W90" s="7"/>
    </row>
    <row r="91" spans="1:23">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c r="A92" s="27" t="s">
        <v>36</v>
      </c>
      <c r="B92" s="27" t="s">
        <v>66</v>
      </c>
      <c r="C92" s="23">
        <v>0</v>
      </c>
      <c r="D92" s="23">
        <v>0</v>
      </c>
      <c r="E92" s="23">
        <v>0</v>
      </c>
      <c r="F92" s="23">
        <v>0</v>
      </c>
      <c r="G92" s="23">
        <v>0</v>
      </c>
      <c r="H92" s="23">
        <v>0</v>
      </c>
      <c r="I92" s="23">
        <v>0</v>
      </c>
      <c r="J92" s="23">
        <v>0</v>
      </c>
      <c r="K92" s="23">
        <v>0</v>
      </c>
      <c r="L92" s="23">
        <v>0</v>
      </c>
      <c r="M92" s="23">
        <v>0</v>
      </c>
      <c r="N92" s="23">
        <v>0</v>
      </c>
      <c r="O92" s="23">
        <v>0</v>
      </c>
      <c r="P92" s="23">
        <v>0</v>
      </c>
      <c r="Q92" s="23">
        <v>0</v>
      </c>
      <c r="R92" s="23">
        <v>0</v>
      </c>
      <c r="S92" s="23">
        <v>0</v>
      </c>
      <c r="T92" s="23">
        <v>0</v>
      </c>
      <c r="U92" s="23">
        <v>0</v>
      </c>
      <c r="V92" s="23">
        <v>0</v>
      </c>
      <c r="W92" s="23">
        <v>0</v>
      </c>
    </row>
    <row r="93" spans="1:23">
      <c r="A93" s="27" t="s">
        <v>36</v>
      </c>
      <c r="B93" s="27" t="s">
        <v>68</v>
      </c>
      <c r="C93" s="23">
        <v>0</v>
      </c>
      <c r="D93" s="23">
        <v>0</v>
      </c>
      <c r="E93" s="23">
        <v>0</v>
      </c>
      <c r="F93" s="23">
        <v>0</v>
      </c>
      <c r="G93" s="23">
        <v>0</v>
      </c>
      <c r="H93" s="23">
        <v>0</v>
      </c>
      <c r="I93" s="23">
        <v>0</v>
      </c>
      <c r="J93" s="23">
        <v>0</v>
      </c>
      <c r="K93" s="23">
        <v>0</v>
      </c>
      <c r="L93" s="23">
        <v>0</v>
      </c>
      <c r="M93" s="23">
        <v>0</v>
      </c>
      <c r="N93" s="23">
        <v>0</v>
      </c>
      <c r="O93" s="23">
        <v>0</v>
      </c>
      <c r="P93" s="23">
        <v>0</v>
      </c>
      <c r="Q93" s="23">
        <v>0</v>
      </c>
      <c r="R93" s="23">
        <v>0</v>
      </c>
      <c r="S93" s="23">
        <v>0</v>
      </c>
      <c r="T93" s="23">
        <v>0</v>
      </c>
      <c r="U93" s="23">
        <v>0</v>
      </c>
      <c r="V93" s="23">
        <v>0</v>
      </c>
      <c r="W93" s="23">
        <v>0</v>
      </c>
    </row>
    <row r="94" spans="1:23">
      <c r="A94" s="27" t="s">
        <v>36</v>
      </c>
      <c r="B94" s="27" t="s">
        <v>72</v>
      </c>
      <c r="C94" s="23">
        <v>0</v>
      </c>
      <c r="D94" s="23">
        <v>0</v>
      </c>
      <c r="E94" s="23">
        <v>0</v>
      </c>
      <c r="F94" s="23">
        <v>0</v>
      </c>
      <c r="G94" s="23">
        <v>0</v>
      </c>
      <c r="H94" s="23">
        <v>0</v>
      </c>
      <c r="I94" s="23">
        <v>0</v>
      </c>
      <c r="J94" s="23">
        <v>0</v>
      </c>
      <c r="K94" s="23">
        <v>0</v>
      </c>
      <c r="L94" s="23">
        <v>0</v>
      </c>
      <c r="M94" s="23">
        <v>0</v>
      </c>
      <c r="N94" s="23">
        <v>0</v>
      </c>
      <c r="O94" s="23">
        <v>0</v>
      </c>
      <c r="P94" s="23">
        <v>0</v>
      </c>
      <c r="Q94" s="23">
        <v>0</v>
      </c>
      <c r="R94" s="23">
        <v>0</v>
      </c>
      <c r="S94" s="23">
        <v>0</v>
      </c>
      <c r="T94" s="23">
        <v>0</v>
      </c>
      <c r="U94" s="23">
        <v>0</v>
      </c>
      <c r="V94" s="23">
        <v>0</v>
      </c>
      <c r="W94" s="23">
        <v>0</v>
      </c>
    </row>
    <row r="95" spans="1:23">
      <c r="A95" s="7"/>
      <c r="B95" s="7"/>
      <c r="C95" s="7"/>
      <c r="D95" s="7"/>
      <c r="E95" s="7"/>
      <c r="F95" s="7"/>
      <c r="G95" s="7"/>
      <c r="H95" s="7"/>
      <c r="I95" s="7"/>
      <c r="J95" s="7"/>
      <c r="K95" s="7"/>
      <c r="L95" s="7"/>
      <c r="M95" s="7"/>
      <c r="N95" s="7"/>
      <c r="O95" s="7"/>
      <c r="P95" s="7"/>
      <c r="Q95" s="7"/>
      <c r="R95" s="7"/>
      <c r="S95" s="7"/>
      <c r="T95" s="7"/>
      <c r="U95" s="7"/>
      <c r="V95" s="7"/>
      <c r="W95" s="7"/>
    </row>
    <row r="96" spans="1:23">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3">
      <c r="A97" s="27" t="s">
        <v>119</v>
      </c>
      <c r="B97" s="27" t="s">
        <v>66</v>
      </c>
      <c r="C97" s="23">
        <v>0</v>
      </c>
      <c r="D97" s="23">
        <v>0</v>
      </c>
      <c r="E97" s="23">
        <v>0</v>
      </c>
      <c r="F97" s="23">
        <v>0</v>
      </c>
      <c r="G97" s="23">
        <v>0</v>
      </c>
      <c r="H97" s="23">
        <v>0</v>
      </c>
      <c r="I97" s="23">
        <v>0</v>
      </c>
      <c r="J97" s="23">
        <v>0</v>
      </c>
      <c r="K97" s="23">
        <v>0</v>
      </c>
      <c r="L97" s="23">
        <v>0</v>
      </c>
      <c r="M97" s="23">
        <v>0</v>
      </c>
      <c r="N97" s="23">
        <v>0</v>
      </c>
      <c r="O97" s="23">
        <v>0</v>
      </c>
      <c r="P97" s="23">
        <v>0</v>
      </c>
      <c r="Q97" s="23">
        <v>0</v>
      </c>
      <c r="R97" s="23">
        <v>0</v>
      </c>
      <c r="S97" s="23">
        <v>0</v>
      </c>
      <c r="T97" s="23">
        <v>0</v>
      </c>
      <c r="U97" s="23">
        <v>0</v>
      </c>
      <c r="V97" s="23">
        <v>0</v>
      </c>
      <c r="W97" s="23">
        <v>0</v>
      </c>
    </row>
    <row r="98" spans="1:23">
      <c r="A98" s="27" t="s">
        <v>119</v>
      </c>
      <c r="B98" s="27" t="s">
        <v>68</v>
      </c>
      <c r="C98" s="23">
        <v>0</v>
      </c>
      <c r="D98" s="23">
        <v>0</v>
      </c>
      <c r="E98" s="23">
        <v>0</v>
      </c>
      <c r="F98" s="23">
        <v>0</v>
      </c>
      <c r="G98" s="23">
        <v>0</v>
      </c>
      <c r="H98" s="23">
        <v>0</v>
      </c>
      <c r="I98" s="23">
        <v>0</v>
      </c>
      <c r="J98" s="23">
        <v>0</v>
      </c>
      <c r="K98" s="23">
        <v>0</v>
      </c>
      <c r="L98" s="23">
        <v>0</v>
      </c>
      <c r="M98" s="23">
        <v>0</v>
      </c>
      <c r="N98" s="23">
        <v>0</v>
      </c>
      <c r="O98" s="23">
        <v>0</v>
      </c>
      <c r="P98" s="23">
        <v>0</v>
      </c>
      <c r="Q98" s="23">
        <v>0</v>
      </c>
      <c r="R98" s="23">
        <v>0</v>
      </c>
      <c r="S98" s="23">
        <v>0</v>
      </c>
      <c r="T98" s="23">
        <v>0</v>
      </c>
      <c r="U98" s="23">
        <v>0</v>
      </c>
      <c r="V98" s="23">
        <v>0</v>
      </c>
      <c r="W98" s="23">
        <v>0</v>
      </c>
    </row>
    <row r="99" spans="1:23">
      <c r="A99" s="27" t="s">
        <v>119</v>
      </c>
      <c r="B99" s="27" t="s">
        <v>72</v>
      </c>
      <c r="C99" s="23">
        <v>0</v>
      </c>
      <c r="D99" s="23">
        <v>0</v>
      </c>
      <c r="E99" s="23">
        <v>0</v>
      </c>
      <c r="F99" s="23">
        <v>0</v>
      </c>
      <c r="G99" s="23">
        <v>0</v>
      </c>
      <c r="H99" s="23">
        <v>0</v>
      </c>
      <c r="I99" s="23">
        <v>0</v>
      </c>
      <c r="J99" s="23">
        <v>0</v>
      </c>
      <c r="K99" s="23">
        <v>0</v>
      </c>
      <c r="L99" s="23">
        <v>0</v>
      </c>
      <c r="M99" s="23">
        <v>0</v>
      </c>
      <c r="N99" s="23">
        <v>0</v>
      </c>
      <c r="O99" s="23">
        <v>0</v>
      </c>
      <c r="P99" s="23">
        <v>0</v>
      </c>
      <c r="Q99" s="23">
        <v>0</v>
      </c>
      <c r="R99" s="23">
        <v>0</v>
      </c>
      <c r="S99" s="23">
        <v>0</v>
      </c>
      <c r="T99" s="23">
        <v>0</v>
      </c>
      <c r="U99" s="23">
        <v>0</v>
      </c>
      <c r="V99" s="23">
        <v>0</v>
      </c>
      <c r="W99" s="23">
        <v>0</v>
      </c>
    </row>
    <row r="100" spans="1:23">
      <c r="A100" s="7"/>
      <c r="B100" s="7"/>
      <c r="C100" s="7"/>
      <c r="D100" s="7"/>
      <c r="E100" s="7"/>
      <c r="F100" s="7"/>
      <c r="G100" s="7"/>
      <c r="H100" s="7"/>
      <c r="I100" s="7"/>
      <c r="J100" s="7"/>
      <c r="K100" s="7"/>
      <c r="L100" s="7"/>
      <c r="M100" s="7"/>
      <c r="N100" s="7"/>
      <c r="O100" s="7"/>
      <c r="P100" s="7"/>
      <c r="Q100" s="7"/>
      <c r="R100" s="7"/>
      <c r="S100" s="7"/>
      <c r="T100" s="7"/>
      <c r="U100" s="7"/>
      <c r="V100" s="7"/>
      <c r="W100" s="7"/>
    </row>
    <row r="101" spans="1:23">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3">
      <c r="A102" s="27" t="s">
        <v>120</v>
      </c>
      <c r="B102" s="27" t="s">
        <v>66</v>
      </c>
      <c r="C102" s="23">
        <v>0</v>
      </c>
      <c r="D102" s="23">
        <v>0</v>
      </c>
      <c r="E102" s="23">
        <v>0</v>
      </c>
      <c r="F102" s="23">
        <v>0</v>
      </c>
      <c r="G102" s="23">
        <v>0</v>
      </c>
      <c r="H102" s="23">
        <v>0</v>
      </c>
      <c r="I102" s="23">
        <v>0</v>
      </c>
      <c r="J102" s="23">
        <v>0</v>
      </c>
      <c r="K102" s="23">
        <v>0</v>
      </c>
      <c r="L102" s="23">
        <v>0</v>
      </c>
      <c r="M102" s="23">
        <v>0</v>
      </c>
      <c r="N102" s="23">
        <v>0</v>
      </c>
      <c r="O102" s="23">
        <v>0</v>
      </c>
      <c r="P102" s="23">
        <v>0</v>
      </c>
      <c r="Q102" s="23">
        <v>0</v>
      </c>
      <c r="R102" s="23">
        <v>0</v>
      </c>
      <c r="S102" s="23">
        <v>0</v>
      </c>
      <c r="T102" s="23">
        <v>0</v>
      </c>
      <c r="U102" s="23">
        <v>0</v>
      </c>
      <c r="V102" s="23">
        <v>0</v>
      </c>
      <c r="W102" s="23">
        <v>0</v>
      </c>
    </row>
    <row r="103" spans="1:23">
      <c r="A103" s="27" t="s">
        <v>120</v>
      </c>
      <c r="B103" s="27" t="s">
        <v>68</v>
      </c>
      <c r="C103" s="23">
        <v>0</v>
      </c>
      <c r="D103" s="23">
        <v>0</v>
      </c>
      <c r="E103" s="23">
        <v>0</v>
      </c>
      <c r="F103" s="23">
        <v>0</v>
      </c>
      <c r="G103" s="23">
        <v>0</v>
      </c>
      <c r="H103" s="23">
        <v>0</v>
      </c>
      <c r="I103" s="23">
        <v>0</v>
      </c>
      <c r="J103" s="23">
        <v>0</v>
      </c>
      <c r="K103" s="23">
        <v>0</v>
      </c>
      <c r="L103" s="23">
        <v>0</v>
      </c>
      <c r="M103" s="23">
        <v>0</v>
      </c>
      <c r="N103" s="23">
        <v>0</v>
      </c>
      <c r="O103" s="23">
        <v>0</v>
      </c>
      <c r="P103" s="23">
        <v>0</v>
      </c>
      <c r="Q103" s="23">
        <v>0</v>
      </c>
      <c r="R103" s="23">
        <v>0</v>
      </c>
      <c r="S103" s="23">
        <v>0</v>
      </c>
      <c r="T103" s="23">
        <v>0</v>
      </c>
      <c r="U103" s="23">
        <v>0</v>
      </c>
      <c r="V103" s="23">
        <v>0</v>
      </c>
      <c r="W103" s="23">
        <v>0</v>
      </c>
    </row>
    <row r="104" spans="1:23">
      <c r="A104" s="27" t="s">
        <v>120</v>
      </c>
      <c r="B104" s="27" t="s">
        <v>72</v>
      </c>
      <c r="C104" s="23">
        <v>0</v>
      </c>
      <c r="D104" s="23">
        <v>0</v>
      </c>
      <c r="E104" s="23">
        <v>0</v>
      </c>
      <c r="F104" s="23">
        <v>0</v>
      </c>
      <c r="G104" s="23">
        <v>0</v>
      </c>
      <c r="H104" s="23">
        <v>0</v>
      </c>
      <c r="I104" s="23">
        <v>0</v>
      </c>
      <c r="J104" s="23">
        <v>0</v>
      </c>
      <c r="K104" s="23">
        <v>0</v>
      </c>
      <c r="L104" s="23">
        <v>0</v>
      </c>
      <c r="M104" s="23">
        <v>0</v>
      </c>
      <c r="N104" s="23">
        <v>0</v>
      </c>
      <c r="O104" s="23">
        <v>0</v>
      </c>
      <c r="P104" s="23">
        <v>0</v>
      </c>
      <c r="Q104" s="23">
        <v>0</v>
      </c>
      <c r="R104" s="23">
        <v>0</v>
      </c>
      <c r="S104" s="23">
        <v>0</v>
      </c>
      <c r="T104" s="23">
        <v>0</v>
      </c>
      <c r="U104" s="23">
        <v>0</v>
      </c>
      <c r="V104" s="23">
        <v>0</v>
      </c>
      <c r="W104" s="23">
        <v>0</v>
      </c>
    </row>
    <row r="105" spans="1:23">
      <c r="A105" s="7"/>
      <c r="B105" s="7"/>
      <c r="C105" s="7"/>
      <c r="D105" s="7"/>
      <c r="E105" s="7"/>
      <c r="F105" s="7"/>
      <c r="G105" s="7"/>
      <c r="H105" s="7"/>
      <c r="I105" s="7"/>
      <c r="J105" s="7"/>
      <c r="K105" s="7"/>
      <c r="L105" s="7"/>
      <c r="M105" s="7"/>
      <c r="N105" s="7"/>
      <c r="O105" s="7"/>
      <c r="P105" s="7"/>
      <c r="Q105" s="7"/>
      <c r="R105" s="7"/>
      <c r="S105" s="7"/>
      <c r="T105" s="7"/>
      <c r="U105" s="7"/>
      <c r="V105" s="7"/>
      <c r="W105" s="7"/>
    </row>
    <row r="106" spans="1:23">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3">
      <c r="A107" s="27" t="s">
        <v>121</v>
      </c>
      <c r="B107" s="27" t="s">
        <v>66</v>
      </c>
      <c r="C107" s="23">
        <v>0</v>
      </c>
      <c r="D107" s="23">
        <v>0</v>
      </c>
      <c r="E107" s="23">
        <v>0</v>
      </c>
      <c r="F107" s="23">
        <v>0</v>
      </c>
      <c r="G107" s="23">
        <v>0</v>
      </c>
      <c r="H107" s="23">
        <v>0</v>
      </c>
      <c r="I107" s="23">
        <v>0</v>
      </c>
      <c r="J107" s="23">
        <v>0</v>
      </c>
      <c r="K107" s="23">
        <v>0</v>
      </c>
      <c r="L107" s="23">
        <v>0</v>
      </c>
      <c r="M107" s="23">
        <v>0</v>
      </c>
      <c r="N107" s="23">
        <v>0</v>
      </c>
      <c r="O107" s="23">
        <v>0</v>
      </c>
      <c r="P107" s="23">
        <v>0</v>
      </c>
      <c r="Q107" s="23">
        <v>0</v>
      </c>
      <c r="R107" s="23">
        <v>0</v>
      </c>
      <c r="S107" s="23">
        <v>0</v>
      </c>
      <c r="T107" s="23">
        <v>0</v>
      </c>
      <c r="U107" s="23">
        <v>0</v>
      </c>
      <c r="V107" s="23">
        <v>0</v>
      </c>
      <c r="W107" s="23">
        <v>0</v>
      </c>
    </row>
    <row r="108" spans="1:23">
      <c r="A108" s="27" t="s">
        <v>121</v>
      </c>
      <c r="B108" s="27" t="s">
        <v>68</v>
      </c>
      <c r="C108" s="23">
        <v>0</v>
      </c>
      <c r="D108" s="23">
        <v>0</v>
      </c>
      <c r="E108" s="23">
        <v>0</v>
      </c>
      <c r="F108" s="23">
        <v>0</v>
      </c>
      <c r="G108" s="23">
        <v>0</v>
      </c>
      <c r="H108" s="23">
        <v>0</v>
      </c>
      <c r="I108" s="23">
        <v>0</v>
      </c>
      <c r="J108" s="23">
        <v>0</v>
      </c>
      <c r="K108" s="23">
        <v>0</v>
      </c>
      <c r="L108" s="23">
        <v>0</v>
      </c>
      <c r="M108" s="23">
        <v>0</v>
      </c>
      <c r="N108" s="23">
        <v>0</v>
      </c>
      <c r="O108" s="23">
        <v>0</v>
      </c>
      <c r="P108" s="23">
        <v>0</v>
      </c>
      <c r="Q108" s="23">
        <v>0</v>
      </c>
      <c r="R108" s="23">
        <v>0</v>
      </c>
      <c r="S108" s="23">
        <v>0</v>
      </c>
      <c r="T108" s="23">
        <v>0</v>
      </c>
      <c r="U108" s="23">
        <v>0</v>
      </c>
      <c r="V108" s="23">
        <v>0</v>
      </c>
      <c r="W108" s="23">
        <v>0</v>
      </c>
    </row>
    <row r="109" spans="1:23">
      <c r="A109" s="27" t="s">
        <v>121</v>
      </c>
      <c r="B109" s="27" t="s">
        <v>72</v>
      </c>
      <c r="C109" s="23">
        <v>0</v>
      </c>
      <c r="D109" s="23">
        <v>0</v>
      </c>
      <c r="E109" s="23">
        <v>0</v>
      </c>
      <c r="F109" s="23">
        <v>0</v>
      </c>
      <c r="G109" s="23">
        <v>0</v>
      </c>
      <c r="H109" s="23">
        <v>0</v>
      </c>
      <c r="I109" s="23">
        <v>0</v>
      </c>
      <c r="J109" s="23">
        <v>0</v>
      </c>
      <c r="K109" s="23">
        <v>0</v>
      </c>
      <c r="L109" s="23">
        <v>0</v>
      </c>
      <c r="M109" s="23">
        <v>0</v>
      </c>
      <c r="N109" s="23">
        <v>0</v>
      </c>
      <c r="O109" s="23">
        <v>0</v>
      </c>
      <c r="P109" s="23">
        <v>0</v>
      </c>
      <c r="Q109" s="23">
        <v>0</v>
      </c>
      <c r="R109" s="23">
        <v>0</v>
      </c>
      <c r="S109" s="23">
        <v>0</v>
      </c>
      <c r="T109" s="23">
        <v>0</v>
      </c>
      <c r="U109" s="23">
        <v>0</v>
      </c>
      <c r="V109" s="23">
        <v>0</v>
      </c>
      <c r="W109" s="23">
        <v>0</v>
      </c>
    </row>
    <row r="110" spans="1:23">
      <c r="A110" s="7"/>
      <c r="B110" s="7"/>
      <c r="C110" s="7"/>
      <c r="D110" s="7"/>
      <c r="E110" s="7"/>
      <c r="F110" s="7"/>
      <c r="G110" s="7"/>
      <c r="H110" s="7"/>
      <c r="I110" s="7"/>
      <c r="J110" s="7"/>
      <c r="K110" s="7"/>
      <c r="L110" s="7"/>
      <c r="M110" s="7"/>
      <c r="N110" s="7"/>
      <c r="O110" s="7"/>
      <c r="P110" s="7"/>
      <c r="Q110" s="7"/>
      <c r="R110" s="7"/>
      <c r="S110" s="7"/>
      <c r="T110" s="7"/>
      <c r="U110" s="7"/>
      <c r="V110" s="7"/>
      <c r="W110" s="7"/>
    </row>
    <row r="111" spans="1:23">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3">
      <c r="A112" s="27" t="s">
        <v>122</v>
      </c>
      <c r="B112" s="27" t="s">
        <v>66</v>
      </c>
      <c r="C112" s="23">
        <v>0</v>
      </c>
      <c r="D112" s="23">
        <v>0</v>
      </c>
      <c r="E112" s="23">
        <v>0</v>
      </c>
      <c r="F112" s="23">
        <v>0</v>
      </c>
      <c r="G112" s="23">
        <v>0</v>
      </c>
      <c r="H112" s="23">
        <v>0</v>
      </c>
      <c r="I112" s="23">
        <v>0</v>
      </c>
      <c r="J112" s="23">
        <v>0</v>
      </c>
      <c r="K112" s="23">
        <v>0</v>
      </c>
      <c r="L112" s="23">
        <v>0</v>
      </c>
      <c r="M112" s="23">
        <v>0</v>
      </c>
      <c r="N112" s="23">
        <v>0</v>
      </c>
      <c r="O112" s="23">
        <v>0</v>
      </c>
      <c r="P112" s="23">
        <v>0</v>
      </c>
      <c r="Q112" s="23">
        <v>0</v>
      </c>
      <c r="R112" s="23">
        <v>0</v>
      </c>
      <c r="S112" s="23">
        <v>0</v>
      </c>
      <c r="T112" s="23">
        <v>0</v>
      </c>
      <c r="U112" s="23">
        <v>0</v>
      </c>
      <c r="V112" s="23">
        <v>0</v>
      </c>
      <c r="W112" s="23">
        <v>0</v>
      </c>
    </row>
    <row r="113" spans="1:23">
      <c r="A113" s="27" t="s">
        <v>122</v>
      </c>
      <c r="B113" s="27" t="s">
        <v>68</v>
      </c>
      <c r="C113" s="23">
        <v>0</v>
      </c>
      <c r="D113" s="23">
        <v>0</v>
      </c>
      <c r="E113" s="23">
        <v>0</v>
      </c>
      <c r="F113" s="23">
        <v>0</v>
      </c>
      <c r="G113" s="23">
        <v>0</v>
      </c>
      <c r="H113" s="23">
        <v>0</v>
      </c>
      <c r="I113" s="23">
        <v>0</v>
      </c>
      <c r="J113" s="23">
        <v>0</v>
      </c>
      <c r="K113" s="23">
        <v>0</v>
      </c>
      <c r="L113" s="23">
        <v>0</v>
      </c>
      <c r="M113" s="23">
        <v>0</v>
      </c>
      <c r="N113" s="23">
        <v>0</v>
      </c>
      <c r="O113" s="23">
        <v>0</v>
      </c>
      <c r="P113" s="23">
        <v>0</v>
      </c>
      <c r="Q113" s="23">
        <v>0</v>
      </c>
      <c r="R113" s="23">
        <v>0</v>
      </c>
      <c r="S113" s="23">
        <v>0</v>
      </c>
      <c r="T113" s="23">
        <v>0</v>
      </c>
      <c r="U113" s="23">
        <v>0</v>
      </c>
      <c r="V113" s="23">
        <v>0</v>
      </c>
      <c r="W113" s="23">
        <v>0</v>
      </c>
    </row>
    <row r="114" spans="1:23">
      <c r="A114" s="27" t="s">
        <v>122</v>
      </c>
      <c r="B114" s="27" t="s">
        <v>72</v>
      </c>
      <c r="C114" s="23">
        <v>0</v>
      </c>
      <c r="D114" s="23">
        <v>0</v>
      </c>
      <c r="E114" s="23">
        <v>0</v>
      </c>
      <c r="F114" s="23">
        <v>0</v>
      </c>
      <c r="G114" s="23">
        <v>0</v>
      </c>
      <c r="H114" s="23">
        <v>0</v>
      </c>
      <c r="I114" s="23">
        <v>0</v>
      </c>
      <c r="J114" s="23">
        <v>0</v>
      </c>
      <c r="K114" s="23">
        <v>0</v>
      </c>
      <c r="L114" s="23">
        <v>0</v>
      </c>
      <c r="M114" s="23">
        <v>0</v>
      </c>
      <c r="N114" s="23">
        <v>0</v>
      </c>
      <c r="O114" s="23">
        <v>0</v>
      </c>
      <c r="P114" s="23">
        <v>0</v>
      </c>
      <c r="Q114" s="23">
        <v>0</v>
      </c>
      <c r="R114" s="23">
        <v>0</v>
      </c>
      <c r="S114" s="23">
        <v>0</v>
      </c>
      <c r="T114" s="23">
        <v>0</v>
      </c>
      <c r="U114" s="23">
        <v>0</v>
      </c>
      <c r="V114" s="23">
        <v>0</v>
      </c>
      <c r="W114" s="23">
        <v>0</v>
      </c>
    </row>
    <row r="115" spans="1:23">
      <c r="A115" s="7"/>
      <c r="B115" s="7"/>
      <c r="C115" s="7"/>
      <c r="D115" s="7"/>
      <c r="E115" s="7"/>
      <c r="F115" s="7"/>
      <c r="G115" s="7"/>
      <c r="H115" s="7"/>
      <c r="I115" s="7"/>
      <c r="J115" s="7"/>
      <c r="K115" s="7"/>
      <c r="L115" s="7"/>
      <c r="M115" s="7"/>
      <c r="N115" s="7"/>
      <c r="O115" s="7"/>
      <c r="P115" s="7"/>
      <c r="Q115" s="7"/>
      <c r="R115" s="7"/>
      <c r="S115" s="7"/>
      <c r="T115" s="7"/>
      <c r="U115" s="7"/>
      <c r="V115" s="7"/>
      <c r="W115" s="7"/>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0</v>
      </c>
      <c r="D117" s="23">
        <v>0</v>
      </c>
      <c r="E117" s="23">
        <v>0</v>
      </c>
      <c r="F117" s="23">
        <v>0</v>
      </c>
      <c r="G117" s="23">
        <v>0</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row>
    <row r="118" spans="1:23">
      <c r="A118" s="27" t="s">
        <v>123</v>
      </c>
      <c r="B118" s="27" t="s">
        <v>68</v>
      </c>
      <c r="C118" s="23">
        <v>0</v>
      </c>
      <c r="D118" s="23">
        <v>0</v>
      </c>
      <c r="E118" s="23">
        <v>0</v>
      </c>
      <c r="F118" s="23">
        <v>0</v>
      </c>
      <c r="G118" s="23">
        <v>0</v>
      </c>
      <c r="H118" s="23">
        <v>0</v>
      </c>
      <c r="I118" s="23">
        <v>0</v>
      </c>
      <c r="J118" s="23">
        <v>0</v>
      </c>
      <c r="K118" s="23">
        <v>0</v>
      </c>
      <c r="L118" s="23">
        <v>0</v>
      </c>
      <c r="M118" s="23">
        <v>0</v>
      </c>
      <c r="N118" s="23">
        <v>0</v>
      </c>
      <c r="O118" s="23">
        <v>0</v>
      </c>
      <c r="P118" s="23">
        <v>0</v>
      </c>
      <c r="Q118" s="23">
        <v>0</v>
      </c>
      <c r="R118" s="23">
        <v>0</v>
      </c>
      <c r="S118" s="23">
        <v>0</v>
      </c>
      <c r="T118" s="23">
        <v>0</v>
      </c>
      <c r="U118" s="23">
        <v>0</v>
      </c>
      <c r="V118" s="23">
        <v>0</v>
      </c>
      <c r="W118" s="23">
        <v>0</v>
      </c>
    </row>
    <row r="119" spans="1:23">
      <c r="A119" s="27" t="s">
        <v>123</v>
      </c>
      <c r="B119" s="27" t="s">
        <v>72</v>
      </c>
      <c r="C119" s="23">
        <v>0</v>
      </c>
      <c r="D119" s="23">
        <v>0</v>
      </c>
      <c r="E119" s="23">
        <v>0</v>
      </c>
      <c r="F119" s="23">
        <v>0</v>
      </c>
      <c r="G119" s="23">
        <v>0</v>
      </c>
      <c r="H119" s="23">
        <v>0</v>
      </c>
      <c r="I119" s="23">
        <v>0</v>
      </c>
      <c r="J119" s="23">
        <v>0</v>
      </c>
      <c r="K119" s="23">
        <v>0</v>
      </c>
      <c r="L119" s="23">
        <v>0</v>
      </c>
      <c r="M119" s="23">
        <v>0</v>
      </c>
      <c r="N119" s="23">
        <v>0</v>
      </c>
      <c r="O119" s="23">
        <v>0</v>
      </c>
      <c r="P119" s="23">
        <v>0</v>
      </c>
      <c r="Q119" s="23">
        <v>0</v>
      </c>
      <c r="R119" s="23">
        <v>0</v>
      </c>
      <c r="S119" s="23">
        <v>0</v>
      </c>
      <c r="T119" s="23">
        <v>0</v>
      </c>
      <c r="U119" s="23">
        <v>0</v>
      </c>
      <c r="V119" s="23">
        <v>0</v>
      </c>
      <c r="W119" s="23">
        <v>0</v>
      </c>
    </row>
    <row r="121" spans="1:23" collapsed="1"/>
    <row r="122" spans="1:23">
      <c r="A122" s="7" t="s">
        <v>93</v>
      </c>
    </row>
  </sheetData>
  <sheetProtection algorithmName="SHA-512" hashValue="lyehRxV0QdOFN/XwzcEMLRZ5q30aNopsJ7tskNyIsgIGR/oN3Bn47Z4IU4amfZ95kyCJHgrCr/v+GnXEz5t/4g==" saltValue="oyufVUu2Hk7Bg2w6QpBD7Q=="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B14891"/>
  </sheetPr>
  <dimension ref="A1:W90"/>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150</v>
      </c>
      <c r="B1" s="17"/>
      <c r="C1" s="17"/>
      <c r="D1" s="17"/>
      <c r="E1" s="17"/>
      <c r="F1" s="17"/>
      <c r="G1" s="17"/>
      <c r="H1" s="17"/>
      <c r="I1" s="17"/>
      <c r="J1" s="17"/>
      <c r="K1" s="17"/>
      <c r="L1" s="17"/>
      <c r="M1" s="17"/>
      <c r="N1" s="17"/>
      <c r="O1" s="17"/>
      <c r="P1" s="17"/>
      <c r="Q1" s="17"/>
      <c r="R1" s="17"/>
      <c r="S1" s="17"/>
      <c r="T1" s="17"/>
      <c r="U1" s="17"/>
      <c r="V1" s="17"/>
      <c r="W1" s="17"/>
    </row>
    <row r="2" spans="1:23">
      <c r="A2" s="26" t="s">
        <v>135</v>
      </c>
      <c r="B2" s="16" t="s">
        <v>136</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0</v>
      </c>
      <c r="D6" s="23">
        <v>0</v>
      </c>
      <c r="E6" s="23">
        <v>0</v>
      </c>
      <c r="F6" s="23">
        <v>0</v>
      </c>
      <c r="G6" s="23">
        <v>0</v>
      </c>
      <c r="H6" s="23">
        <v>0</v>
      </c>
      <c r="I6" s="23">
        <v>0</v>
      </c>
      <c r="J6" s="23">
        <v>0</v>
      </c>
      <c r="K6" s="23">
        <v>0</v>
      </c>
      <c r="L6" s="23">
        <v>0</v>
      </c>
      <c r="M6" s="23">
        <v>0</v>
      </c>
      <c r="N6" s="23">
        <v>0</v>
      </c>
      <c r="O6" s="23">
        <v>0</v>
      </c>
      <c r="P6" s="23">
        <v>0</v>
      </c>
      <c r="Q6" s="23">
        <v>0</v>
      </c>
      <c r="R6" s="23">
        <v>0</v>
      </c>
      <c r="S6" s="23">
        <v>0</v>
      </c>
      <c r="T6" s="23">
        <v>0</v>
      </c>
      <c r="U6" s="23">
        <v>0</v>
      </c>
      <c r="V6" s="23">
        <v>0</v>
      </c>
      <c r="W6" s="23">
        <v>0</v>
      </c>
    </row>
    <row r="7" spans="1:23">
      <c r="A7" s="27" t="s">
        <v>36</v>
      </c>
      <c r="B7" s="27" t="s">
        <v>67</v>
      </c>
      <c r="C7" s="23">
        <v>0</v>
      </c>
      <c r="D7" s="23">
        <v>0</v>
      </c>
      <c r="E7" s="23">
        <v>0</v>
      </c>
      <c r="F7" s="23">
        <v>0</v>
      </c>
      <c r="G7" s="23">
        <v>0</v>
      </c>
      <c r="H7" s="23">
        <v>0</v>
      </c>
      <c r="I7" s="23">
        <v>0</v>
      </c>
      <c r="J7" s="23">
        <v>0</v>
      </c>
      <c r="K7" s="23">
        <v>0</v>
      </c>
      <c r="L7" s="23">
        <v>0</v>
      </c>
      <c r="M7" s="23">
        <v>0</v>
      </c>
      <c r="N7" s="23">
        <v>0</v>
      </c>
      <c r="O7" s="23">
        <v>0</v>
      </c>
      <c r="P7" s="23">
        <v>0</v>
      </c>
      <c r="Q7" s="23">
        <v>0</v>
      </c>
      <c r="R7" s="23">
        <v>0</v>
      </c>
      <c r="S7" s="23">
        <v>0</v>
      </c>
      <c r="T7" s="23">
        <v>0</v>
      </c>
      <c r="U7" s="23">
        <v>0</v>
      </c>
      <c r="V7" s="23">
        <v>0</v>
      </c>
      <c r="W7" s="23">
        <v>0</v>
      </c>
    </row>
    <row r="8" spans="1:23">
      <c r="A8" s="27" t="s">
        <v>36</v>
      </c>
      <c r="B8" s="27" t="s">
        <v>18</v>
      </c>
      <c r="C8" s="23">
        <v>1.2716044452092249E-3</v>
      </c>
      <c r="D8" s="23">
        <v>1.200759626798677E-3</v>
      </c>
      <c r="E8" s="23">
        <v>1.245873863824217E-3</v>
      </c>
      <c r="F8" s="23">
        <v>2.9878770606108257E-3</v>
      </c>
      <c r="G8" s="23">
        <v>2.8214136540149278E-3</v>
      </c>
      <c r="H8" s="23">
        <v>2.6642244127121108E-3</v>
      </c>
      <c r="I8" s="23">
        <v>2.5224871359476758E-3</v>
      </c>
      <c r="J8" s="23">
        <v>23107.048000479426</v>
      </c>
      <c r="K8" s="23">
        <v>21819.686523091867</v>
      </c>
      <c r="L8" s="23">
        <v>20604.047701343959</v>
      </c>
      <c r="M8" s="23">
        <v>19507.908246128609</v>
      </c>
      <c r="N8" s="23">
        <v>18369.29219114954</v>
      </c>
      <c r="O8" s="23">
        <v>17345.885012759933</v>
      </c>
      <c r="P8" s="23">
        <v>16379.494829516205</v>
      </c>
      <c r="Q8" s="23">
        <v>15508.102396943525</v>
      </c>
      <c r="R8" s="23">
        <v>14602.942494996305</v>
      </c>
      <c r="S8" s="23">
        <v>13789.370147846461</v>
      </c>
      <c r="T8" s="23">
        <v>13021.123836817585</v>
      </c>
      <c r="U8" s="23">
        <v>12328.397446544997</v>
      </c>
      <c r="V8" s="23">
        <v>11608.827064502755</v>
      </c>
      <c r="W8" s="23">
        <v>10962.073114059987</v>
      </c>
    </row>
    <row r="9" spans="1:23">
      <c r="A9" s="27" t="s">
        <v>36</v>
      </c>
      <c r="B9" s="27" t="s">
        <v>28</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row>
    <row r="10" spans="1:23">
      <c r="A10" s="27" t="s">
        <v>36</v>
      </c>
      <c r="B10" s="27" t="s">
        <v>62</v>
      </c>
      <c r="C10" s="23">
        <v>1.1143086608516981E-3</v>
      </c>
      <c r="D10" s="23">
        <v>1.0841825006268179E-3</v>
      </c>
      <c r="E10" s="23">
        <v>1.1140869669784888E-3</v>
      </c>
      <c r="F10" s="23">
        <v>1.094552717806467E-3</v>
      </c>
      <c r="G10" s="23">
        <v>1.0790698661350389E-3</v>
      </c>
      <c r="H10" s="23">
        <v>1.039321610051447E-3</v>
      </c>
      <c r="I10" s="23">
        <v>1.0140491604982811E-3</v>
      </c>
      <c r="J10" s="23">
        <v>1.1398644374508221E-3</v>
      </c>
      <c r="K10" s="23">
        <v>1.152886037313484E-3</v>
      </c>
      <c r="L10" s="23">
        <v>1.123613508096069E-3</v>
      </c>
      <c r="M10" s="23">
        <v>1.0960331202127E-3</v>
      </c>
      <c r="N10" s="23">
        <v>1.5115495719650021E-3</v>
      </c>
      <c r="O10" s="23">
        <v>1.458111655428465E-3</v>
      </c>
      <c r="P10" s="23">
        <v>1.4132271617246139E-3</v>
      </c>
      <c r="Q10" s="23">
        <v>1.3857342240679313E-3</v>
      </c>
      <c r="R10" s="23">
        <v>1.58351227869398E-3</v>
      </c>
      <c r="S10" s="23">
        <v>24672.214290512566</v>
      </c>
      <c r="T10" s="23">
        <v>23297.652768820295</v>
      </c>
      <c r="U10" s="23">
        <v>22058.213081353704</v>
      </c>
      <c r="V10" s="23">
        <v>20770.743490683712</v>
      </c>
      <c r="W10" s="23">
        <v>19613.54439711892</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107720.16110494305</v>
      </c>
      <c r="D12" s="23">
        <v>101718.75888900859</v>
      </c>
      <c r="E12" s="23">
        <v>115501.81461357097</v>
      </c>
      <c r="F12" s="23">
        <v>457042.87089674687</v>
      </c>
      <c r="G12" s="23">
        <v>825918.21471814124</v>
      </c>
      <c r="H12" s="23">
        <v>1135498.0352551176</v>
      </c>
      <c r="I12" s="23">
        <v>1140420.5446771369</v>
      </c>
      <c r="J12" s="23">
        <v>1288015.3119077517</v>
      </c>
      <c r="K12" s="23">
        <v>1382074.6312547158</v>
      </c>
      <c r="L12" s="23">
        <v>1458926.0881074753</v>
      </c>
      <c r="M12" s="23">
        <v>1456178.1095644562</v>
      </c>
      <c r="N12" s="23">
        <v>1536612.6913398798</v>
      </c>
      <c r="O12" s="23">
        <v>1524294.6460758634</v>
      </c>
      <c r="P12" s="23">
        <v>1469763.9453429913</v>
      </c>
      <c r="Q12" s="23">
        <v>1437935.4966026961</v>
      </c>
      <c r="R12" s="23">
        <v>1423957.3248660828</v>
      </c>
      <c r="S12" s="23">
        <v>1440004.1918205768</v>
      </c>
      <c r="T12" s="23">
        <v>1402968.5268528352</v>
      </c>
      <c r="U12" s="23">
        <v>1370154.5464816582</v>
      </c>
      <c r="V12" s="23">
        <v>1302746.5190488293</v>
      </c>
      <c r="W12" s="23">
        <v>1328868.1527072736</v>
      </c>
    </row>
    <row r="13" spans="1:23">
      <c r="A13" s="27" t="s">
        <v>36</v>
      </c>
      <c r="B13" s="27" t="s">
        <v>64</v>
      </c>
      <c r="C13" s="23">
        <v>4.3084952628970486E-3</v>
      </c>
      <c r="D13" s="23">
        <v>4.6040117330339607E-3</v>
      </c>
      <c r="E13" s="23">
        <v>5.6906637033500972E-3</v>
      </c>
      <c r="F13" s="23">
        <v>8.0508597201992306E-3</v>
      </c>
      <c r="G13" s="23">
        <v>9.7824391658202954E-3</v>
      </c>
      <c r="H13" s="23">
        <v>261410.10120601323</v>
      </c>
      <c r="I13" s="23">
        <v>373289.73465382599</v>
      </c>
      <c r="J13" s="23">
        <v>390054.37292100413</v>
      </c>
      <c r="K13" s="23">
        <v>368323.29820099589</v>
      </c>
      <c r="L13" s="23">
        <v>354374.41593037866</v>
      </c>
      <c r="M13" s="23">
        <v>365846.96607068466</v>
      </c>
      <c r="N13" s="23">
        <v>426137.57687350217</v>
      </c>
      <c r="O13" s="23">
        <v>438219.43144606793</v>
      </c>
      <c r="P13" s="23">
        <v>413804.94027115963</v>
      </c>
      <c r="Q13" s="23">
        <v>437302.12108824431</v>
      </c>
      <c r="R13" s="23">
        <v>411778.15047563391</v>
      </c>
      <c r="S13" s="23">
        <v>435146.2665451935</v>
      </c>
      <c r="T13" s="23">
        <v>422801.85512412852</v>
      </c>
      <c r="U13" s="23">
        <v>401691.6281921888</v>
      </c>
      <c r="V13" s="23">
        <v>435059.6961557765</v>
      </c>
      <c r="W13" s="23">
        <v>451702.19711582159</v>
      </c>
    </row>
    <row r="14" spans="1:23">
      <c r="A14" s="27" t="s">
        <v>36</v>
      </c>
      <c r="B14" s="27" t="s">
        <v>32</v>
      </c>
      <c r="C14" s="23">
        <v>3.9680758337908729E-3</v>
      </c>
      <c r="D14" s="23">
        <v>4.3509472600908889E-3</v>
      </c>
      <c r="E14" s="23">
        <v>4.5970821838298686E-3</v>
      </c>
      <c r="F14" s="23">
        <v>4.5540971533274037E-3</v>
      </c>
      <c r="G14" s="23">
        <v>4.6507697495252283E-3</v>
      </c>
      <c r="H14" s="23">
        <v>83496.13210556579</v>
      </c>
      <c r="I14" s="23">
        <v>97525.837982797399</v>
      </c>
      <c r="J14" s="23">
        <v>182666.37535709701</v>
      </c>
      <c r="K14" s="23">
        <v>172489.49508537338</v>
      </c>
      <c r="L14" s="23">
        <v>162879.59870360972</v>
      </c>
      <c r="M14" s="23">
        <v>154214.36891898475</v>
      </c>
      <c r="N14" s="23">
        <v>145213.35341509135</v>
      </c>
      <c r="O14" s="23">
        <v>137123.0907288348</v>
      </c>
      <c r="P14" s="23">
        <v>129483.56047975353</v>
      </c>
      <c r="Q14" s="23">
        <v>122595.00871660179</v>
      </c>
      <c r="R14" s="23">
        <v>69244.421043189621</v>
      </c>
      <c r="S14" s="23">
        <v>60299.072680595367</v>
      </c>
      <c r="T14" s="23">
        <v>5754.1552491046914</v>
      </c>
      <c r="U14" s="23">
        <v>11793.092663670788</v>
      </c>
      <c r="V14" s="23">
        <v>11104.766364145455</v>
      </c>
      <c r="W14" s="23">
        <v>23593.955365437261</v>
      </c>
    </row>
    <row r="15" spans="1:23">
      <c r="A15" s="27" t="s">
        <v>36</v>
      </c>
      <c r="B15" s="27" t="s">
        <v>69</v>
      </c>
      <c r="C15" s="23">
        <v>0</v>
      </c>
      <c r="D15" s="23">
        <v>0</v>
      </c>
      <c r="E15" s="23">
        <v>7.3236169791803651E-3</v>
      </c>
      <c r="F15" s="23">
        <v>38637.47144849976</v>
      </c>
      <c r="G15" s="23">
        <v>36484.865026844709</v>
      </c>
      <c r="H15" s="23">
        <v>162260.4935203529</v>
      </c>
      <c r="I15" s="23">
        <v>311140.627444882</v>
      </c>
      <c r="J15" s="23">
        <v>292980.31717905292</v>
      </c>
      <c r="K15" s="23">
        <v>276657.5259848265</v>
      </c>
      <c r="L15" s="23">
        <v>261244.1233459721</v>
      </c>
      <c r="M15" s="23">
        <v>277507.06918099738</v>
      </c>
      <c r="N15" s="23">
        <v>400388.13536346651</v>
      </c>
      <c r="O15" s="23">
        <v>378081.33729816444</v>
      </c>
      <c r="P15" s="23">
        <v>371361.29645548249</v>
      </c>
      <c r="Q15" s="23">
        <v>359015.23395937507</v>
      </c>
      <c r="R15" s="23">
        <v>372455.33846930694</v>
      </c>
      <c r="S15" s="23">
        <v>402716.96175374277</v>
      </c>
      <c r="T15" s="23">
        <v>380280.41701392189</v>
      </c>
      <c r="U15" s="23">
        <v>417453.72136729932</v>
      </c>
      <c r="V15" s="23">
        <v>393088.2403652714</v>
      </c>
      <c r="W15" s="23">
        <v>444178.79662840918</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107720.16779935142</v>
      </c>
      <c r="D17" s="28">
        <v>101718.76577796244</v>
      </c>
      <c r="E17" s="28">
        <v>115501.8226641955</v>
      </c>
      <c r="F17" s="28">
        <v>457042.88303003641</v>
      </c>
      <c r="G17" s="28">
        <v>825918.22840106394</v>
      </c>
      <c r="H17" s="28">
        <v>1396908.1401646768</v>
      </c>
      <c r="I17" s="28">
        <v>1513710.2828674992</v>
      </c>
      <c r="J17" s="28">
        <v>1701176.7339690998</v>
      </c>
      <c r="K17" s="28">
        <v>1772217.6171316896</v>
      </c>
      <c r="L17" s="28">
        <v>1833904.5528628116</v>
      </c>
      <c r="M17" s="28">
        <v>1841532.9849773026</v>
      </c>
      <c r="N17" s="28">
        <v>1981119.561916081</v>
      </c>
      <c r="O17" s="28">
        <v>1979859.9639928029</v>
      </c>
      <c r="P17" s="28">
        <v>1899948.3818568944</v>
      </c>
      <c r="Q17" s="28">
        <v>1890745.7214736182</v>
      </c>
      <c r="R17" s="28">
        <v>1850338.4194202251</v>
      </c>
      <c r="S17" s="28">
        <v>1913612.0428041294</v>
      </c>
      <c r="T17" s="28">
        <v>1862089.1585826017</v>
      </c>
      <c r="U17" s="28">
        <v>1806232.7852017456</v>
      </c>
      <c r="V17" s="28">
        <v>1770185.7857597922</v>
      </c>
      <c r="W17" s="28">
        <v>1811145.967334274</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0</v>
      </c>
      <c r="D20" s="23">
        <v>0</v>
      </c>
      <c r="E20" s="23">
        <v>0</v>
      </c>
      <c r="F20" s="23">
        <v>0</v>
      </c>
      <c r="G20" s="23">
        <v>0</v>
      </c>
      <c r="H20" s="23">
        <v>0</v>
      </c>
      <c r="I20" s="23">
        <v>0</v>
      </c>
      <c r="J20" s="23">
        <v>0</v>
      </c>
      <c r="K20" s="23">
        <v>0</v>
      </c>
      <c r="L20" s="23">
        <v>0</v>
      </c>
      <c r="M20" s="23">
        <v>0</v>
      </c>
      <c r="N20" s="23">
        <v>0</v>
      </c>
      <c r="O20" s="23">
        <v>0</v>
      </c>
      <c r="P20" s="23">
        <v>0</v>
      </c>
      <c r="Q20" s="23">
        <v>0</v>
      </c>
      <c r="R20" s="23">
        <v>0</v>
      </c>
      <c r="S20" s="23">
        <v>0</v>
      </c>
      <c r="T20" s="23">
        <v>0</v>
      </c>
      <c r="U20" s="23">
        <v>0</v>
      </c>
      <c r="V20" s="23">
        <v>0</v>
      </c>
      <c r="W20" s="23">
        <v>0</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2.4557596234919799E-4</v>
      </c>
      <c r="D22" s="23">
        <v>2.31894204217437E-4</v>
      </c>
      <c r="E22" s="23">
        <v>2.39329820637417E-4</v>
      </c>
      <c r="F22" s="23">
        <v>2.7437802016424498E-4</v>
      </c>
      <c r="G22" s="23">
        <v>2.5909161479847697E-4</v>
      </c>
      <c r="H22" s="23">
        <v>2.4465685997259698E-4</v>
      </c>
      <c r="I22" s="23">
        <v>2.3164106561653799E-4</v>
      </c>
      <c r="J22" s="23">
        <v>2.1812089393119998E-4</v>
      </c>
      <c r="K22" s="23">
        <v>2.30546611226084E-4</v>
      </c>
      <c r="L22" s="23">
        <v>2.1770218238737198E-4</v>
      </c>
      <c r="M22" s="23">
        <v>2.06120382322021E-4</v>
      </c>
      <c r="N22" s="23">
        <v>2.6762541823117903E-4</v>
      </c>
      <c r="O22" s="23">
        <v>2.5271522015184303E-4</v>
      </c>
      <c r="P22" s="23">
        <v>2.38635712999528E-4</v>
      </c>
      <c r="Q22" s="23">
        <v>2.25940244878334E-4</v>
      </c>
      <c r="R22" s="23">
        <v>2.1275281244595502E-4</v>
      </c>
      <c r="S22" s="23">
        <v>3.5052164234256598E-4</v>
      </c>
      <c r="T22" s="23">
        <v>3.3099305214749197E-4</v>
      </c>
      <c r="U22" s="23">
        <v>3.1338415493317002E-4</v>
      </c>
      <c r="V22" s="23">
        <v>2.9509289225535603E-4</v>
      </c>
      <c r="W22" s="23">
        <v>2.7865240052474201E-4</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2.0211430447462001E-4</v>
      </c>
      <c r="D24" s="23">
        <v>2.01592362161026E-4</v>
      </c>
      <c r="E24" s="23">
        <v>2.0280664685861399E-4</v>
      </c>
      <c r="F24" s="23">
        <v>2.1008789643545399E-4</v>
      </c>
      <c r="G24" s="23">
        <v>1.9838328268602999E-4</v>
      </c>
      <c r="H24" s="23">
        <v>1.9695758203131799E-4</v>
      </c>
      <c r="I24" s="23">
        <v>1.97452890956155E-4</v>
      </c>
      <c r="J24" s="23">
        <v>1.9752112105149501E-4</v>
      </c>
      <c r="K24" s="23">
        <v>2.30232465152402E-4</v>
      </c>
      <c r="L24" s="23">
        <v>2.17405538314119E-4</v>
      </c>
      <c r="M24" s="23">
        <v>2.0583951977336802E-4</v>
      </c>
      <c r="N24" s="23">
        <v>4.3163408042971602E-4</v>
      </c>
      <c r="O24" s="23">
        <v>4.0758647807738604E-4</v>
      </c>
      <c r="P24" s="23">
        <v>3.8487863828115396E-4</v>
      </c>
      <c r="Q24" s="23">
        <v>3.6440301700297402E-4</v>
      </c>
      <c r="R24" s="23">
        <v>4.6817314758450099E-4</v>
      </c>
      <c r="S24" s="23">
        <v>24672.198118762899</v>
      </c>
      <c r="T24" s="23">
        <v>23297.637498046301</v>
      </c>
      <c r="U24" s="23">
        <v>22058.198478471902</v>
      </c>
      <c r="V24" s="23">
        <v>20770.729740126899</v>
      </c>
      <c r="W24" s="23">
        <v>19613.531381598303</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5.6189178143231681E-3</v>
      </c>
      <c r="D26" s="23">
        <v>5.9311585463873119E-3</v>
      </c>
      <c r="E26" s="23">
        <v>7.5030746195893097E-3</v>
      </c>
      <c r="F26" s="23">
        <v>42335.62524452978</v>
      </c>
      <c r="G26" s="23">
        <v>343329.20504271716</v>
      </c>
      <c r="H26" s="23">
        <v>381208.38987440895</v>
      </c>
      <c r="I26" s="23">
        <v>360928.02655263006</v>
      </c>
      <c r="J26" s="23">
        <v>397979.69527758349</v>
      </c>
      <c r="K26" s="23">
        <v>375807.08062561741</v>
      </c>
      <c r="L26" s="23">
        <v>489662.5141184383</v>
      </c>
      <c r="M26" s="23">
        <v>477871.18985238863</v>
      </c>
      <c r="N26" s="23">
        <v>509101.91187408107</v>
      </c>
      <c r="O26" s="23">
        <v>480738.34913957043</v>
      </c>
      <c r="P26" s="23">
        <v>453955.00375564035</v>
      </c>
      <c r="Q26" s="23">
        <v>429804.50588507549</v>
      </c>
      <c r="R26" s="23">
        <v>404718.14783698309</v>
      </c>
      <c r="S26" s="23">
        <v>382170.111142879</v>
      </c>
      <c r="T26" s="23">
        <v>360878.29179775197</v>
      </c>
      <c r="U26" s="23">
        <v>347738.56258710526</v>
      </c>
      <c r="V26" s="23">
        <v>334453.0715981652</v>
      </c>
      <c r="W26" s="23">
        <v>396695.25576450891</v>
      </c>
    </row>
    <row r="27" spans="1:23">
      <c r="A27" s="27" t="s">
        <v>119</v>
      </c>
      <c r="B27" s="27" t="s">
        <v>64</v>
      </c>
      <c r="C27" s="23">
        <v>9.8135388953188665E-4</v>
      </c>
      <c r="D27" s="23">
        <v>1.1108817506056167E-3</v>
      </c>
      <c r="E27" s="23">
        <v>1.4155351163510706E-3</v>
      </c>
      <c r="F27" s="23">
        <v>2.2027868380350979E-3</v>
      </c>
      <c r="G27" s="23">
        <v>3.9392205473688007E-3</v>
      </c>
      <c r="H27" s="23">
        <v>175033.90832040532</v>
      </c>
      <c r="I27" s="23">
        <v>195966.78956801898</v>
      </c>
      <c r="J27" s="23">
        <v>196929.48165172333</v>
      </c>
      <c r="K27" s="23">
        <v>185957.96183684556</v>
      </c>
      <c r="L27" s="23">
        <v>175597.69761477527</v>
      </c>
      <c r="M27" s="23">
        <v>166255.86464182122</v>
      </c>
      <c r="N27" s="23">
        <v>204468.23480770914</v>
      </c>
      <c r="O27" s="23">
        <v>215463.90995407989</v>
      </c>
      <c r="P27" s="23">
        <v>203459.78270190544</v>
      </c>
      <c r="Q27" s="23">
        <v>215748.04255238085</v>
      </c>
      <c r="R27" s="23">
        <v>203155.49741109193</v>
      </c>
      <c r="S27" s="23">
        <v>232304.27522694314</v>
      </c>
      <c r="T27" s="23">
        <v>230363.13692958234</v>
      </c>
      <c r="U27" s="23">
        <v>219490.68424131529</v>
      </c>
      <c r="V27" s="23">
        <v>225738.56197991315</v>
      </c>
      <c r="W27" s="23">
        <v>219666.56318035955</v>
      </c>
    </row>
    <row r="28" spans="1:23">
      <c r="A28" s="27" t="s">
        <v>119</v>
      </c>
      <c r="B28" s="27" t="s">
        <v>32</v>
      </c>
      <c r="C28" s="23">
        <v>7.2049856625720202E-4</v>
      </c>
      <c r="D28" s="23">
        <v>8.1017518701677403E-4</v>
      </c>
      <c r="E28" s="23">
        <v>8.2708649821035501E-4</v>
      </c>
      <c r="F28" s="23">
        <v>8.6390154994618997E-4</v>
      </c>
      <c r="G28" s="23">
        <v>8.5162408441273596E-4</v>
      </c>
      <c r="H28" s="23">
        <v>1.19710384781454E-2</v>
      </c>
      <c r="I28" s="23">
        <v>15511.8879437003</v>
      </c>
      <c r="J28" s="23">
        <v>20006.582609422399</v>
      </c>
      <c r="K28" s="23">
        <v>18891.957131884898</v>
      </c>
      <c r="L28" s="23">
        <v>17839.4307134136</v>
      </c>
      <c r="M28" s="23">
        <v>16890.368989910301</v>
      </c>
      <c r="N28" s="23">
        <v>15904.530382635299</v>
      </c>
      <c r="O28" s="23">
        <v>15018.442248868399</v>
      </c>
      <c r="P28" s="23">
        <v>14181.7206732942</v>
      </c>
      <c r="Q28" s="23">
        <v>13427.250249389301</v>
      </c>
      <c r="R28" s="23">
        <v>12643.5369403399</v>
      </c>
      <c r="S28" s="23">
        <v>3222.5508259527601</v>
      </c>
      <c r="T28" s="23">
        <v>0</v>
      </c>
      <c r="U28" s="23">
        <v>0</v>
      </c>
      <c r="V28" s="23">
        <v>0</v>
      </c>
      <c r="W28" s="23">
        <v>0</v>
      </c>
    </row>
    <row r="29" spans="1:23">
      <c r="A29" s="27" t="s">
        <v>119</v>
      </c>
      <c r="B29" s="27" t="s">
        <v>69</v>
      </c>
      <c r="C29" s="23">
        <v>0</v>
      </c>
      <c r="D29" s="23">
        <v>0</v>
      </c>
      <c r="E29" s="23">
        <v>1.7820124315136149E-3</v>
      </c>
      <c r="F29" s="23">
        <v>2.01809748603258E-3</v>
      </c>
      <c r="G29" s="23">
        <v>1.90566334782915E-3</v>
      </c>
      <c r="H29" s="23">
        <v>2.7835917625123898E-3</v>
      </c>
      <c r="I29" s="23">
        <v>3.19327043381903E-3</v>
      </c>
      <c r="J29" s="23">
        <v>3.3213040195007497E-3</v>
      </c>
      <c r="K29" s="23">
        <v>5.5592060506129701E-3</v>
      </c>
      <c r="L29" s="23">
        <v>5.2494863538579805E-3</v>
      </c>
      <c r="M29" s="23">
        <v>5.4716561324293297E-3</v>
      </c>
      <c r="N29" s="23">
        <v>85397.862249289654</v>
      </c>
      <c r="O29" s="23">
        <v>80640.096525449029</v>
      </c>
      <c r="P29" s="23">
        <v>76147.399903887272</v>
      </c>
      <c r="Q29" s="23">
        <v>72096.342851946785</v>
      </c>
      <c r="R29" s="23">
        <v>102283.01400874682</v>
      </c>
      <c r="S29" s="23">
        <v>124303.23400246991</v>
      </c>
      <c r="T29" s="23">
        <v>117377.93575117302</v>
      </c>
      <c r="U29" s="23">
        <v>127512.28302663851</v>
      </c>
      <c r="V29" s="23">
        <v>120069.78592915251</v>
      </c>
      <c r="W29" s="23">
        <v>144314.00147140518</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7.0479619706788725E-3</v>
      </c>
      <c r="D31" s="28">
        <v>7.4755268633713914E-3</v>
      </c>
      <c r="E31" s="28">
        <v>9.3607462034364115E-3</v>
      </c>
      <c r="F31" s="28">
        <v>42335.627931782539</v>
      </c>
      <c r="G31" s="28">
        <v>343329.20943941263</v>
      </c>
      <c r="H31" s="28">
        <v>556242.29863642866</v>
      </c>
      <c r="I31" s="28">
        <v>556894.81654974306</v>
      </c>
      <c r="J31" s="28">
        <v>594909.17734494875</v>
      </c>
      <c r="K31" s="28">
        <v>561765.04292324209</v>
      </c>
      <c r="L31" s="28">
        <v>665260.21216832125</v>
      </c>
      <c r="M31" s="28">
        <v>644127.05490616977</v>
      </c>
      <c r="N31" s="28">
        <v>713570.1473810497</v>
      </c>
      <c r="O31" s="28">
        <v>696202.25975395204</v>
      </c>
      <c r="P31" s="28">
        <v>657414.78708106012</v>
      </c>
      <c r="Q31" s="28">
        <v>645552.54902779963</v>
      </c>
      <c r="R31" s="28">
        <v>607873.64592900104</v>
      </c>
      <c r="S31" s="28">
        <v>639146.58483910665</v>
      </c>
      <c r="T31" s="28">
        <v>614539.06655637361</v>
      </c>
      <c r="U31" s="28">
        <v>589287.44562027662</v>
      </c>
      <c r="V31" s="28">
        <v>580962.36361329816</v>
      </c>
      <c r="W31" s="28">
        <v>635975.35060511914</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0</v>
      </c>
      <c r="D34" s="23">
        <v>0</v>
      </c>
      <c r="E34" s="23">
        <v>0</v>
      </c>
      <c r="F34" s="23">
        <v>0</v>
      </c>
      <c r="G34" s="23">
        <v>0</v>
      </c>
      <c r="H34" s="23">
        <v>0</v>
      </c>
      <c r="I34" s="23">
        <v>0</v>
      </c>
      <c r="J34" s="23">
        <v>0</v>
      </c>
      <c r="K34" s="23">
        <v>0</v>
      </c>
      <c r="L34" s="23">
        <v>0</v>
      </c>
      <c r="M34" s="23">
        <v>0</v>
      </c>
      <c r="N34" s="23">
        <v>0</v>
      </c>
      <c r="O34" s="23">
        <v>0</v>
      </c>
      <c r="P34" s="23">
        <v>0</v>
      </c>
      <c r="Q34" s="23">
        <v>0</v>
      </c>
      <c r="R34" s="23">
        <v>0</v>
      </c>
      <c r="S34" s="23">
        <v>0</v>
      </c>
      <c r="T34" s="23">
        <v>0</v>
      </c>
      <c r="U34" s="23">
        <v>0</v>
      </c>
      <c r="V34" s="23">
        <v>0</v>
      </c>
      <c r="W34" s="23">
        <v>0</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2.5815203969235199E-4</v>
      </c>
      <c r="D36" s="23">
        <v>2.4376963135521501E-4</v>
      </c>
      <c r="E36" s="23">
        <v>2.4449426831332202E-4</v>
      </c>
      <c r="F36" s="23">
        <v>2.9531990261537697E-4</v>
      </c>
      <c r="G36" s="23">
        <v>2.7886676347086596E-4</v>
      </c>
      <c r="H36" s="23">
        <v>2.6333027703181398E-4</v>
      </c>
      <c r="I36" s="23">
        <v>2.4932105311733198E-4</v>
      </c>
      <c r="J36" s="23">
        <v>2.8511476971823299E-4</v>
      </c>
      <c r="K36" s="23">
        <v>2.6923018850042401E-4</v>
      </c>
      <c r="L36" s="23">
        <v>2.5423058395609397E-4</v>
      </c>
      <c r="M36" s="23">
        <v>2.6787566697541299E-4</v>
      </c>
      <c r="N36" s="23">
        <v>2.8259802695014205E-4</v>
      </c>
      <c r="O36" s="23">
        <v>2.8652480833265696E-4</v>
      </c>
      <c r="P36" s="23">
        <v>2.7056166972228203E-4</v>
      </c>
      <c r="Q36" s="23">
        <v>2.5616773425637403E-4</v>
      </c>
      <c r="R36" s="23">
        <v>2.4121601687339601E-4</v>
      </c>
      <c r="S36" s="23">
        <v>3.7971948319695796E-4</v>
      </c>
      <c r="T36" s="23">
        <v>3.5856419553231898E-4</v>
      </c>
      <c r="U36" s="23">
        <v>3.3948850792226196E-4</v>
      </c>
      <c r="V36" s="23">
        <v>3.1967361499690098E-4</v>
      </c>
      <c r="W36" s="23">
        <v>3.0775269973224703E-4</v>
      </c>
    </row>
    <row r="37" spans="1:23">
      <c r="A37" s="27" t="s">
        <v>120</v>
      </c>
      <c r="B37" s="27" t="s">
        <v>28</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row>
    <row r="38" spans="1:23">
      <c r="A38" s="27" t="s">
        <v>120</v>
      </c>
      <c r="B38" s="27" t="s">
        <v>62</v>
      </c>
      <c r="C38" s="23">
        <v>2.0406377570600002E-4</v>
      </c>
      <c r="D38" s="23">
        <v>2.0314358051170799E-4</v>
      </c>
      <c r="E38" s="23">
        <v>2.03983833621505E-4</v>
      </c>
      <c r="F38" s="23">
        <v>2.07175217933809E-4</v>
      </c>
      <c r="G38" s="23">
        <v>2.4113077305384302E-4</v>
      </c>
      <c r="H38" s="23">
        <v>2.2769666947347801E-4</v>
      </c>
      <c r="I38" s="23">
        <v>2.1558316067687798E-4</v>
      </c>
      <c r="J38" s="23">
        <v>3.4639868443190605E-4</v>
      </c>
      <c r="K38" s="23">
        <v>3.2709979633137499E-4</v>
      </c>
      <c r="L38" s="23">
        <v>3.0887610596875496E-4</v>
      </c>
      <c r="M38" s="23">
        <v>2.9244383475739399E-4</v>
      </c>
      <c r="N38" s="23">
        <v>4.7520902819254203E-4</v>
      </c>
      <c r="O38" s="23">
        <v>4.4873373751847298E-4</v>
      </c>
      <c r="P38" s="23">
        <v>4.2373346304715198E-4</v>
      </c>
      <c r="Q38" s="23">
        <v>4.0119075724515504E-4</v>
      </c>
      <c r="R38" s="23">
        <v>4.2458646397864605E-4</v>
      </c>
      <c r="S38" s="23">
        <v>1.3645221830749501E-2</v>
      </c>
      <c r="T38" s="23">
        <v>1.2885006445837099E-2</v>
      </c>
      <c r="U38" s="23">
        <v>1.21995215009461E-2</v>
      </c>
      <c r="V38" s="23">
        <v>1.1487473208762899E-2</v>
      </c>
      <c r="W38" s="23">
        <v>1.0847472337000501E-2</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92749.433664052398</v>
      </c>
      <c r="D40" s="23">
        <v>87582.093121124708</v>
      </c>
      <c r="E40" s="23">
        <v>82922.709565477257</v>
      </c>
      <c r="F40" s="23">
        <v>327961.09966012032</v>
      </c>
      <c r="G40" s="23">
        <v>387108.47345374973</v>
      </c>
      <c r="H40" s="23">
        <v>497793.71030916681</v>
      </c>
      <c r="I40" s="23">
        <v>482940.4339068674</v>
      </c>
      <c r="J40" s="23">
        <v>516016.28773061058</v>
      </c>
      <c r="K40" s="23">
        <v>531509.6966078073</v>
      </c>
      <c r="L40" s="23">
        <v>501897.73033835198</v>
      </c>
      <c r="M40" s="23">
        <v>511917.88303675532</v>
      </c>
      <c r="N40" s="23">
        <v>567322.44433721807</v>
      </c>
      <c r="O40" s="23">
        <v>571094.30447665497</v>
      </c>
      <c r="P40" s="23">
        <v>551291.13153773069</v>
      </c>
      <c r="Q40" s="23">
        <v>568325.62174471107</v>
      </c>
      <c r="R40" s="23">
        <v>586361.8092741319</v>
      </c>
      <c r="S40" s="23">
        <v>597108.60968722787</v>
      </c>
      <c r="T40" s="23">
        <v>563841.9353027218</v>
      </c>
      <c r="U40" s="23">
        <v>533845.43050198362</v>
      </c>
      <c r="V40" s="23">
        <v>502686.52602868713</v>
      </c>
      <c r="W40" s="23">
        <v>474680.38626849739</v>
      </c>
    </row>
    <row r="41" spans="1:23">
      <c r="A41" s="27" t="s">
        <v>120</v>
      </c>
      <c r="B41" s="27" t="s">
        <v>64</v>
      </c>
      <c r="C41" s="23">
        <v>1.4190840472842606E-3</v>
      </c>
      <c r="D41" s="23">
        <v>1.5770308933098561E-3</v>
      </c>
      <c r="E41" s="23">
        <v>1.8690942754847032E-3</v>
      </c>
      <c r="F41" s="23">
        <v>2.3120027079109396E-3</v>
      </c>
      <c r="G41" s="23">
        <v>2.2154741511837554E-3</v>
      </c>
      <c r="H41" s="23">
        <v>31376.700227181078</v>
      </c>
      <c r="I41" s="23">
        <v>29707.453451227077</v>
      </c>
      <c r="J41" s="23">
        <v>54125.258704785374</v>
      </c>
      <c r="K41" s="23">
        <v>51109.781578923939</v>
      </c>
      <c r="L41" s="23">
        <v>54833.795991806459</v>
      </c>
      <c r="M41" s="23">
        <v>82241.967601478493</v>
      </c>
      <c r="N41" s="23">
        <v>101150.64142432672</v>
      </c>
      <c r="O41" s="23">
        <v>101187.60246324544</v>
      </c>
      <c r="P41" s="23">
        <v>95550.143936802706</v>
      </c>
      <c r="Q41" s="23">
        <v>112866.18281013407</v>
      </c>
      <c r="R41" s="23">
        <v>106278.53322822505</v>
      </c>
      <c r="S41" s="23">
        <v>100357.44406990256</v>
      </c>
      <c r="T41" s="23">
        <v>94766.236124974836</v>
      </c>
      <c r="U41" s="23">
        <v>89724.653288385278</v>
      </c>
      <c r="V41" s="23">
        <v>121820.35814625348</v>
      </c>
      <c r="W41" s="23">
        <v>130109.83954901331</v>
      </c>
    </row>
    <row r="42" spans="1:23">
      <c r="A42" s="27" t="s">
        <v>120</v>
      </c>
      <c r="B42" s="27" t="s">
        <v>32</v>
      </c>
      <c r="C42" s="23">
        <v>7.3072309483787298E-4</v>
      </c>
      <c r="D42" s="23">
        <v>8.1699092399952497E-4</v>
      </c>
      <c r="E42" s="23">
        <v>8.3587246842284607E-4</v>
      </c>
      <c r="F42" s="23">
        <v>8.7849555175496298E-4</v>
      </c>
      <c r="G42" s="23">
        <v>9.9316570799842904E-4</v>
      </c>
      <c r="H42" s="23">
        <v>74961.399400475289</v>
      </c>
      <c r="I42" s="23">
        <v>73933.277772622096</v>
      </c>
      <c r="J42" s="23">
        <v>155050.76413871601</v>
      </c>
      <c r="K42" s="23">
        <v>146412.43067644502</v>
      </c>
      <c r="L42" s="23">
        <v>138255.36414258799</v>
      </c>
      <c r="M42" s="23">
        <v>130900.15043832301</v>
      </c>
      <c r="N42" s="23">
        <v>123259.91393956401</v>
      </c>
      <c r="O42" s="23">
        <v>116392.742078222</v>
      </c>
      <c r="P42" s="23">
        <v>109908.160514038</v>
      </c>
      <c r="Q42" s="23">
        <v>104061.024087613</v>
      </c>
      <c r="R42" s="23">
        <v>55752.211512991897</v>
      </c>
      <c r="S42" s="23">
        <v>50982.8713485724</v>
      </c>
      <c r="T42" s="23">
        <v>0</v>
      </c>
      <c r="U42" s="23">
        <v>0</v>
      </c>
      <c r="V42" s="23">
        <v>0</v>
      </c>
      <c r="W42" s="23">
        <v>0</v>
      </c>
    </row>
    <row r="43" spans="1:23">
      <c r="A43" s="27" t="s">
        <v>120</v>
      </c>
      <c r="B43" s="27" t="s">
        <v>69</v>
      </c>
      <c r="C43" s="23">
        <v>0</v>
      </c>
      <c r="D43" s="23">
        <v>0</v>
      </c>
      <c r="E43" s="23">
        <v>9.1904280466524602E-4</v>
      </c>
      <c r="F43" s="23">
        <v>1.08431463313947E-3</v>
      </c>
      <c r="G43" s="23">
        <v>1.3932415426242699E-3</v>
      </c>
      <c r="H43" s="23">
        <v>1.6470632330947701E-3</v>
      </c>
      <c r="I43" s="23">
        <v>1.8035344583663599E-3</v>
      </c>
      <c r="J43" s="23">
        <v>5.7405562718398301E-3</v>
      </c>
      <c r="K43" s="23">
        <v>5.4207330216253305E-3</v>
      </c>
      <c r="L43" s="23">
        <v>5.1187280640176804E-3</v>
      </c>
      <c r="M43" s="23">
        <v>30161.188977802798</v>
      </c>
      <c r="N43" s="23">
        <v>82081.208439013004</v>
      </c>
      <c r="O43" s="23">
        <v>77508.223240126405</v>
      </c>
      <c r="P43" s="23">
        <v>73190.012477763594</v>
      </c>
      <c r="Q43" s="23">
        <v>69296.289034101792</v>
      </c>
      <c r="R43" s="23">
        <v>65251.679230549904</v>
      </c>
      <c r="S43" s="23">
        <v>66056.771370901391</v>
      </c>
      <c r="T43" s="23">
        <v>62376.5546256788</v>
      </c>
      <c r="U43" s="23">
        <v>96267.905443290801</v>
      </c>
      <c r="V43" s="23">
        <v>90649.045911985697</v>
      </c>
      <c r="W43" s="23">
        <v>125755.45716195101</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92749.435545352258</v>
      </c>
      <c r="D45" s="28">
        <v>87582.095145068815</v>
      </c>
      <c r="E45" s="28">
        <v>82922.711883049633</v>
      </c>
      <c r="F45" s="28">
        <v>327961.10247461812</v>
      </c>
      <c r="G45" s="28">
        <v>387108.47618922143</v>
      </c>
      <c r="H45" s="28">
        <v>529170.41102737491</v>
      </c>
      <c r="I45" s="28">
        <v>512647.88782299869</v>
      </c>
      <c r="J45" s="28">
        <v>570141.54706690949</v>
      </c>
      <c r="K45" s="28">
        <v>582619.47878306126</v>
      </c>
      <c r="L45" s="28">
        <v>556731.52689326508</v>
      </c>
      <c r="M45" s="28">
        <v>594159.85119855334</v>
      </c>
      <c r="N45" s="28">
        <v>668473.08651935181</v>
      </c>
      <c r="O45" s="28">
        <v>672281.90767515893</v>
      </c>
      <c r="P45" s="28">
        <v>646841.2761688286</v>
      </c>
      <c r="Q45" s="28">
        <v>681191.80521220353</v>
      </c>
      <c r="R45" s="28">
        <v>692640.34316815948</v>
      </c>
      <c r="S45" s="28">
        <v>697466.06778207177</v>
      </c>
      <c r="T45" s="28">
        <v>658608.18467126729</v>
      </c>
      <c r="U45" s="28">
        <v>623570.0963293789</v>
      </c>
      <c r="V45" s="28">
        <v>624506.89598208747</v>
      </c>
      <c r="W45" s="28">
        <v>604790.23697273573</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0</v>
      </c>
      <c r="D49" s="23">
        <v>0</v>
      </c>
      <c r="E49" s="23">
        <v>0</v>
      </c>
      <c r="F49" s="23">
        <v>0</v>
      </c>
      <c r="G49" s="23">
        <v>0</v>
      </c>
      <c r="H49" s="23">
        <v>0</v>
      </c>
      <c r="I49" s="23">
        <v>0</v>
      </c>
      <c r="J49" s="23">
        <v>0</v>
      </c>
      <c r="K49" s="23">
        <v>0</v>
      </c>
      <c r="L49" s="23">
        <v>0</v>
      </c>
      <c r="M49" s="23">
        <v>0</v>
      </c>
      <c r="N49" s="23">
        <v>0</v>
      </c>
      <c r="O49" s="23">
        <v>0</v>
      </c>
      <c r="P49" s="23">
        <v>0</v>
      </c>
      <c r="Q49" s="23">
        <v>0</v>
      </c>
      <c r="R49" s="23">
        <v>0</v>
      </c>
      <c r="S49" s="23">
        <v>0</v>
      </c>
      <c r="T49" s="23">
        <v>0</v>
      </c>
      <c r="U49" s="23">
        <v>0</v>
      </c>
      <c r="V49" s="23">
        <v>0</v>
      </c>
      <c r="W49" s="23">
        <v>0</v>
      </c>
    </row>
    <row r="50" spans="1:23">
      <c r="A50" s="27" t="s">
        <v>121</v>
      </c>
      <c r="B50" s="27" t="s">
        <v>18</v>
      </c>
      <c r="C50" s="23">
        <v>3.0098857767698098E-4</v>
      </c>
      <c r="D50" s="23">
        <v>2.8421961999559598E-4</v>
      </c>
      <c r="E50" s="23">
        <v>2.6909907881708802E-4</v>
      </c>
      <c r="F50" s="23">
        <v>1.95400044740063E-3</v>
      </c>
      <c r="G50" s="23">
        <v>1.8451373434756899E-3</v>
      </c>
      <c r="H50" s="23">
        <v>1.7423393228069698E-3</v>
      </c>
      <c r="I50" s="23">
        <v>1.64964651898912E-3</v>
      </c>
      <c r="J50" s="23">
        <v>23107.047128237999</v>
      </c>
      <c r="K50" s="23">
        <v>21819.685666132802</v>
      </c>
      <c r="L50" s="23">
        <v>20604.046892128601</v>
      </c>
      <c r="M50" s="23">
        <v>19507.907436727401</v>
      </c>
      <c r="N50" s="23">
        <v>18369.2912890929</v>
      </c>
      <c r="O50" s="23">
        <v>17345.884119820199</v>
      </c>
      <c r="P50" s="23">
        <v>16379.4939697473</v>
      </c>
      <c r="Q50" s="23">
        <v>15508.1015829145</v>
      </c>
      <c r="R50" s="23">
        <v>14602.9417169097</v>
      </c>
      <c r="S50" s="23">
        <v>13789.3689442665</v>
      </c>
      <c r="T50" s="23">
        <v>13021.122700292601</v>
      </c>
      <c r="U50" s="23">
        <v>12328.396343177499</v>
      </c>
      <c r="V50" s="23">
        <v>11608.8260255354</v>
      </c>
      <c r="W50" s="23">
        <v>10962.0720613145</v>
      </c>
    </row>
    <row r="51" spans="1:23">
      <c r="A51" s="27" t="s">
        <v>121</v>
      </c>
      <c r="B51" s="27" t="s">
        <v>28</v>
      </c>
      <c r="C51" s="23">
        <v>0</v>
      </c>
      <c r="D51" s="23">
        <v>0</v>
      </c>
      <c r="E51" s="23">
        <v>0</v>
      </c>
      <c r="F51" s="23">
        <v>0</v>
      </c>
      <c r="G51" s="23">
        <v>0</v>
      </c>
      <c r="H51" s="23">
        <v>0</v>
      </c>
      <c r="I51" s="23">
        <v>0</v>
      </c>
      <c r="J51" s="23">
        <v>0</v>
      </c>
      <c r="K51" s="23">
        <v>0</v>
      </c>
      <c r="L51" s="23">
        <v>0</v>
      </c>
      <c r="M51" s="23">
        <v>0</v>
      </c>
      <c r="N51" s="23">
        <v>0</v>
      </c>
      <c r="O51" s="23">
        <v>0</v>
      </c>
      <c r="P51" s="23">
        <v>0</v>
      </c>
      <c r="Q51" s="23">
        <v>0</v>
      </c>
      <c r="R51" s="23">
        <v>0</v>
      </c>
      <c r="S51" s="23">
        <v>0</v>
      </c>
      <c r="T51" s="23">
        <v>0</v>
      </c>
      <c r="U51" s="23">
        <v>0</v>
      </c>
      <c r="V51" s="23">
        <v>0</v>
      </c>
      <c r="W51" s="23">
        <v>0</v>
      </c>
    </row>
    <row r="52" spans="1:23">
      <c r="A52" s="27" t="s">
        <v>121</v>
      </c>
      <c r="B52" s="27" t="s">
        <v>62</v>
      </c>
      <c r="C52" s="23">
        <v>2.9854760015873198E-4</v>
      </c>
      <c r="D52" s="23">
        <v>2.8191463650416597E-4</v>
      </c>
      <c r="E52" s="23">
        <v>2.6691672091286599E-4</v>
      </c>
      <c r="F52" s="23">
        <v>2.5133761846475599E-4</v>
      </c>
      <c r="G52" s="23">
        <v>2.37334861548516E-4</v>
      </c>
      <c r="H52" s="23">
        <v>2.2411223934689999E-4</v>
      </c>
      <c r="I52" s="23">
        <v>2.1218942295686799E-4</v>
      </c>
      <c r="J52" s="23">
        <v>2.0768171990657999E-4</v>
      </c>
      <c r="K52" s="23">
        <v>2.07043971444997E-4</v>
      </c>
      <c r="L52" s="23">
        <v>2.0801679410991801E-4</v>
      </c>
      <c r="M52" s="23">
        <v>2.06442175379659E-4</v>
      </c>
      <c r="N52" s="23">
        <v>2.0889815810201101E-4</v>
      </c>
      <c r="O52" s="23">
        <v>2.0772497307204298E-4</v>
      </c>
      <c r="P52" s="23">
        <v>2.0733658459505999E-4</v>
      </c>
      <c r="Q52" s="23">
        <v>2.1151719252945E-4</v>
      </c>
      <c r="R52" s="23">
        <v>2.07978935039582E-4</v>
      </c>
      <c r="S52" s="23">
        <v>4.90397658675381E-4</v>
      </c>
      <c r="T52" s="23">
        <v>4.6307616478732E-4</v>
      </c>
      <c r="U52" s="23">
        <v>4.5517402376271399E-4</v>
      </c>
      <c r="V52" s="23">
        <v>4.2860692551699296E-4</v>
      </c>
      <c r="W52" s="23">
        <v>4.2561310885888998E-4</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4.3979853287228823E-3</v>
      </c>
      <c r="D54" s="23">
        <v>4.2803563426224451E-3</v>
      </c>
      <c r="E54" s="23">
        <v>4.3652121950573421E-3</v>
      </c>
      <c r="F54" s="23">
        <v>47569.602078277945</v>
      </c>
      <c r="G54" s="23">
        <v>44919.361025505641</v>
      </c>
      <c r="H54" s="23">
        <v>108652.18644815456</v>
      </c>
      <c r="I54" s="23">
        <v>144809.04410813784</v>
      </c>
      <c r="J54" s="23">
        <v>195149.72987464815</v>
      </c>
      <c r="K54" s="23">
        <v>267632.31650981522</v>
      </c>
      <c r="L54" s="23">
        <v>253913.30230531027</v>
      </c>
      <c r="M54" s="23">
        <v>255256.87141348838</v>
      </c>
      <c r="N54" s="23">
        <v>245946.32313389337</v>
      </c>
      <c r="O54" s="23">
        <v>265340.26171532617</v>
      </c>
      <c r="P54" s="23">
        <v>250557.37641711091</v>
      </c>
      <c r="Q54" s="23">
        <v>237227.67339466416</v>
      </c>
      <c r="R54" s="23">
        <v>223381.42876404966</v>
      </c>
      <c r="S54" s="23">
        <v>233294.49182225391</v>
      </c>
      <c r="T54" s="23">
        <v>253934.93969909681</v>
      </c>
      <c r="U54" s="23">
        <v>246081.45737467339</v>
      </c>
      <c r="V54" s="23">
        <v>236390.24050928358</v>
      </c>
      <c r="W54" s="23">
        <v>241046.16212251163</v>
      </c>
    </row>
    <row r="55" spans="1:23">
      <c r="A55" s="27" t="s">
        <v>121</v>
      </c>
      <c r="B55" s="27" t="s">
        <v>64</v>
      </c>
      <c r="C55" s="23">
        <v>4.6438794141982423E-4</v>
      </c>
      <c r="D55" s="23">
        <v>4.3851552527195392E-4</v>
      </c>
      <c r="E55" s="23">
        <v>4.2967573855951804E-4</v>
      </c>
      <c r="F55" s="23">
        <v>9.0263382186843487E-4</v>
      </c>
      <c r="G55" s="23">
        <v>8.5802085830749596E-4</v>
      </c>
      <c r="H55" s="23">
        <v>53558.936528332168</v>
      </c>
      <c r="I55" s="23">
        <v>133288.81294548861</v>
      </c>
      <c r="J55" s="23">
        <v>125509.15768461565</v>
      </c>
      <c r="K55" s="23">
        <v>118516.67388312635</v>
      </c>
      <c r="L55" s="23">
        <v>111913.76189150414</v>
      </c>
      <c r="M55" s="23">
        <v>105959.92715923478</v>
      </c>
      <c r="N55" s="23">
        <v>99775.374333310989</v>
      </c>
      <c r="O55" s="23">
        <v>94216.595183773883</v>
      </c>
      <c r="P55" s="23">
        <v>88967.511947078965</v>
      </c>
      <c r="Q55" s="23">
        <v>84234.42234557285</v>
      </c>
      <c r="R55" s="23">
        <v>79317.919959019724</v>
      </c>
      <c r="S55" s="23">
        <v>80741.203095696081</v>
      </c>
      <c r="T55" s="23">
        <v>77140.523263046634</v>
      </c>
      <c r="U55" s="23">
        <v>73036.631847849538</v>
      </c>
      <c r="V55" s="23">
        <v>68773.70981684656</v>
      </c>
      <c r="W55" s="23">
        <v>81843.004796330133</v>
      </c>
    </row>
    <row r="56" spans="1:23">
      <c r="A56" s="27" t="s">
        <v>121</v>
      </c>
      <c r="B56" s="27" t="s">
        <v>32</v>
      </c>
      <c r="C56" s="23">
        <v>1.0344190287811098E-3</v>
      </c>
      <c r="D56" s="23">
        <v>9.7678850654560204E-4</v>
      </c>
      <c r="E56" s="23">
        <v>1.0326962823518099E-3</v>
      </c>
      <c r="F56" s="23">
        <v>9.7242099826501003E-4</v>
      </c>
      <c r="G56" s="23">
        <v>9.6654055635559994E-4</v>
      </c>
      <c r="H56" s="23">
        <v>6.7474740441149702E-3</v>
      </c>
      <c r="I56" s="23">
        <v>6.3885070623966398E-3</v>
      </c>
      <c r="J56" s="23">
        <v>6.0156296882285295E-3</v>
      </c>
      <c r="K56" s="23">
        <v>5.6804812900821894E-3</v>
      </c>
      <c r="L56" s="23">
        <v>5.3640049935447295E-3</v>
      </c>
      <c r="M56" s="23">
        <v>4.4941791065052595E-3</v>
      </c>
      <c r="N56" s="23">
        <v>4.2318677890241197E-3</v>
      </c>
      <c r="O56" s="23">
        <v>3.9354809405483899E-3</v>
      </c>
      <c r="P56" s="23">
        <v>3.7162237386396198E-3</v>
      </c>
      <c r="Q56" s="23">
        <v>3.4912320457563101E-3</v>
      </c>
      <c r="R56" s="23">
        <v>0</v>
      </c>
      <c r="S56" s="23">
        <v>0</v>
      </c>
      <c r="T56" s="23">
        <v>0</v>
      </c>
      <c r="U56" s="23">
        <v>7.7700827852003791E-4</v>
      </c>
      <c r="V56" s="23">
        <v>7.3165671143689303E-4</v>
      </c>
      <c r="W56" s="23">
        <v>1.2507215146838999E-3</v>
      </c>
    </row>
    <row r="57" spans="1:23">
      <c r="A57" s="27" t="s">
        <v>121</v>
      </c>
      <c r="B57" s="27" t="s">
        <v>69</v>
      </c>
      <c r="C57" s="23">
        <v>0</v>
      </c>
      <c r="D57" s="23">
        <v>0</v>
      </c>
      <c r="E57" s="23">
        <v>1.44407939184654E-3</v>
      </c>
      <c r="F57" s="23">
        <v>38637.465294924201</v>
      </c>
      <c r="G57" s="23">
        <v>36484.858623112596</v>
      </c>
      <c r="H57" s="23">
        <v>162260.48561703099</v>
      </c>
      <c r="I57" s="23">
        <v>311140.61874522903</v>
      </c>
      <c r="J57" s="23">
        <v>292980.30432722502</v>
      </c>
      <c r="K57" s="23">
        <v>276657.51107486698</v>
      </c>
      <c r="L57" s="23">
        <v>261244.10857548498</v>
      </c>
      <c r="M57" s="23">
        <v>247345.86924415699</v>
      </c>
      <c r="N57" s="23">
        <v>232909.056803585</v>
      </c>
      <c r="O57" s="23">
        <v>219933.00918312601</v>
      </c>
      <c r="P57" s="23">
        <v>207679.89528692499</v>
      </c>
      <c r="Q57" s="23">
        <v>196631.28291919801</v>
      </c>
      <c r="R57" s="23">
        <v>185154.52383634701</v>
      </c>
      <c r="S57" s="23">
        <v>174839.02150502399</v>
      </c>
      <c r="T57" s="23">
        <v>165098.22610574099</v>
      </c>
      <c r="U57" s="23">
        <v>156314.96713730998</v>
      </c>
      <c r="V57" s="23">
        <v>147191.34656053799</v>
      </c>
      <c r="W57" s="23">
        <v>138990.884335062</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5.4619094479784192E-3</v>
      </c>
      <c r="D59" s="28">
        <v>5.2850061243941608E-3</v>
      </c>
      <c r="E59" s="28">
        <v>5.3309037333468144E-3</v>
      </c>
      <c r="F59" s="28">
        <v>47569.605186249835</v>
      </c>
      <c r="G59" s="28">
        <v>44919.363965998702</v>
      </c>
      <c r="H59" s="28">
        <v>162211.12494293827</v>
      </c>
      <c r="I59" s="28">
        <v>278097.85891546239</v>
      </c>
      <c r="J59" s="28">
        <v>343765.93489518354</v>
      </c>
      <c r="K59" s="28">
        <v>407968.67626611836</v>
      </c>
      <c r="L59" s="28">
        <v>386431.1112969598</v>
      </c>
      <c r="M59" s="28">
        <v>380724.70621589274</v>
      </c>
      <c r="N59" s="28">
        <v>364090.98896519543</v>
      </c>
      <c r="O59" s="28">
        <v>376902.74122664524</v>
      </c>
      <c r="P59" s="28">
        <v>355904.38254127378</v>
      </c>
      <c r="Q59" s="28">
        <v>336970.19753466872</v>
      </c>
      <c r="R59" s="28">
        <v>317302.29064795806</v>
      </c>
      <c r="S59" s="28">
        <v>327825.06435261416</v>
      </c>
      <c r="T59" s="28">
        <v>344096.5861255122</v>
      </c>
      <c r="U59" s="28">
        <v>331446.48602087446</v>
      </c>
      <c r="V59" s="28">
        <v>316772.77678027248</v>
      </c>
      <c r="W59" s="28">
        <v>333851.23940576939</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2.5195334289855598E-4</v>
      </c>
      <c r="D64" s="23">
        <v>2.3791628216569398E-4</v>
      </c>
      <c r="E64" s="23">
        <v>3.0078831407521302E-4</v>
      </c>
      <c r="F64" s="23">
        <v>2.83232231623183E-4</v>
      </c>
      <c r="G64" s="23">
        <v>2.6745253213175999E-4</v>
      </c>
      <c r="H64" s="23">
        <v>2.52551966044797E-4</v>
      </c>
      <c r="I64" s="23">
        <v>2.3911615045137498E-4</v>
      </c>
      <c r="J64" s="23">
        <v>2.2515968121205901E-4</v>
      </c>
      <c r="K64" s="23">
        <v>2.1261537406611999E-4</v>
      </c>
      <c r="L64" s="23">
        <v>2.0076994711456001E-4</v>
      </c>
      <c r="M64" s="23">
        <v>1.9008894538498399E-4</v>
      </c>
      <c r="N64" s="23">
        <v>1.9403404836748899E-4</v>
      </c>
      <c r="O64" s="23">
        <v>2.0469201472846698E-4</v>
      </c>
      <c r="P64" s="23">
        <v>1.9328802139692301E-4</v>
      </c>
      <c r="Q64" s="23">
        <v>1.8300505962641001E-4</v>
      </c>
      <c r="R64" s="23">
        <v>1.83893555728971E-4</v>
      </c>
      <c r="S64" s="23">
        <v>3.0249567614815695E-4</v>
      </c>
      <c r="T64" s="23">
        <v>2.8564275358451604E-4</v>
      </c>
      <c r="U64" s="23">
        <v>2.7044650141169301E-4</v>
      </c>
      <c r="V64" s="23">
        <v>2.5466137660641402E-4</v>
      </c>
      <c r="W64" s="23">
        <v>2.8954829221044799E-4</v>
      </c>
    </row>
    <row r="65" spans="1:23">
      <c r="A65" s="27" t="s">
        <v>122</v>
      </c>
      <c r="B65" s="27" t="s">
        <v>28</v>
      </c>
      <c r="C65" s="23">
        <v>0</v>
      </c>
      <c r="D65" s="23">
        <v>0</v>
      </c>
      <c r="E65" s="23">
        <v>0</v>
      </c>
      <c r="F65" s="23">
        <v>0</v>
      </c>
      <c r="G65" s="23">
        <v>0</v>
      </c>
      <c r="H65" s="23">
        <v>0</v>
      </c>
      <c r="I65" s="23">
        <v>0</v>
      </c>
      <c r="J65" s="23">
        <v>0</v>
      </c>
      <c r="K65" s="23">
        <v>0</v>
      </c>
      <c r="L65" s="23">
        <v>0</v>
      </c>
      <c r="M65" s="23">
        <v>0</v>
      </c>
      <c r="N65" s="23">
        <v>0</v>
      </c>
      <c r="O65" s="23">
        <v>0</v>
      </c>
      <c r="P65" s="23">
        <v>0</v>
      </c>
      <c r="Q65" s="23">
        <v>0</v>
      </c>
      <c r="R65" s="23">
        <v>0</v>
      </c>
      <c r="S65" s="23">
        <v>0</v>
      </c>
      <c r="T65" s="23">
        <v>0</v>
      </c>
      <c r="U65" s="23">
        <v>0</v>
      </c>
      <c r="V65" s="23">
        <v>0</v>
      </c>
      <c r="W65" s="23">
        <v>0</v>
      </c>
    </row>
    <row r="66" spans="1:23">
      <c r="A66" s="27" t="s">
        <v>122</v>
      </c>
      <c r="B66" s="27" t="s">
        <v>62</v>
      </c>
      <c r="C66" s="23">
        <v>2.0532200244339398E-4</v>
      </c>
      <c r="D66" s="23">
        <v>2.04650922394231E-4</v>
      </c>
      <c r="E66" s="23">
        <v>2.4551276864199801E-4</v>
      </c>
      <c r="F66" s="23">
        <v>2.31182948607076E-4</v>
      </c>
      <c r="G66" s="23">
        <v>2.18303067543914E-4</v>
      </c>
      <c r="H66" s="23">
        <v>2.0614076248365602E-4</v>
      </c>
      <c r="I66" s="23">
        <v>2.0314202720477602E-4</v>
      </c>
      <c r="J66" s="23">
        <v>2.0271945666496999E-4</v>
      </c>
      <c r="K66" s="23">
        <v>2.0206383027333499E-4</v>
      </c>
      <c r="L66" s="23">
        <v>2.0255766486811899E-4</v>
      </c>
      <c r="M66" s="23">
        <v>2.02185960729805E-4</v>
      </c>
      <c r="N66" s="23">
        <v>2.0405029414445901E-4</v>
      </c>
      <c r="O66" s="23">
        <v>2.03147600480867E-4</v>
      </c>
      <c r="P66" s="23">
        <v>2.0402086903211999E-4</v>
      </c>
      <c r="Q66" s="23">
        <v>2.1144266679946899E-4</v>
      </c>
      <c r="R66" s="23">
        <v>2.8898777715053299E-4</v>
      </c>
      <c r="S66" s="23">
        <v>1.7403326675540401E-3</v>
      </c>
      <c r="T66" s="23">
        <v>1.64337362319766E-3</v>
      </c>
      <c r="U66" s="23">
        <v>1.5559458145839599E-3</v>
      </c>
      <c r="V66" s="23">
        <v>1.4651300756290898E-3</v>
      </c>
      <c r="W66" s="23">
        <v>1.38350337595308E-3</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8.5799740192408561E-3</v>
      </c>
      <c r="D68" s="23">
        <v>8.8718007739418524E-3</v>
      </c>
      <c r="E68" s="23">
        <v>1.09217971968198E-2</v>
      </c>
      <c r="F68" s="23">
        <v>8499.001329137438</v>
      </c>
      <c r="G68" s="23">
        <v>8025.4971489765021</v>
      </c>
      <c r="H68" s="23">
        <v>95185.442844790334</v>
      </c>
      <c r="I68" s="23">
        <v>90121.559897461644</v>
      </c>
      <c r="J68" s="23">
        <v>109942.22200994496</v>
      </c>
      <c r="K68" s="23">
        <v>131796.62372240127</v>
      </c>
      <c r="L68" s="23">
        <v>132730.88742292725</v>
      </c>
      <c r="M68" s="23">
        <v>125669.57793205362</v>
      </c>
      <c r="N68" s="23">
        <v>121884.95952491593</v>
      </c>
      <c r="O68" s="23">
        <v>115094.39110589407</v>
      </c>
      <c r="P68" s="23">
        <v>108682.14483467206</v>
      </c>
      <c r="Q68" s="23">
        <v>102900.23291751013</v>
      </c>
      <c r="R68" s="23">
        <v>106438.97540528527</v>
      </c>
      <c r="S68" s="23">
        <v>121156.12879394615</v>
      </c>
      <c r="T68" s="23">
        <v>115368.22220364482</v>
      </c>
      <c r="U68" s="23">
        <v>138690.20283575216</v>
      </c>
      <c r="V68" s="23">
        <v>131476.20764762</v>
      </c>
      <c r="W68" s="23">
        <v>124151.28412109851</v>
      </c>
    </row>
    <row r="69" spans="1:23">
      <c r="A69" s="27" t="s">
        <v>122</v>
      </c>
      <c r="B69" s="27" t="s">
        <v>64</v>
      </c>
      <c r="C69" s="23">
        <v>1.2897611178497529E-3</v>
      </c>
      <c r="D69" s="23">
        <v>1.3322499786157991E-3</v>
      </c>
      <c r="E69" s="23">
        <v>1.8053655350473851E-3</v>
      </c>
      <c r="F69" s="23">
        <v>2.4134673424400488E-3</v>
      </c>
      <c r="G69" s="23">
        <v>2.5384366141989871E-3</v>
      </c>
      <c r="H69" s="23">
        <v>1440.5555711607726</v>
      </c>
      <c r="I69" s="23">
        <v>14326.678159892823</v>
      </c>
      <c r="J69" s="23">
        <v>13490.474381568976</v>
      </c>
      <c r="K69" s="23">
        <v>12738.880431551601</v>
      </c>
      <c r="L69" s="23">
        <v>12029.159987959958</v>
      </c>
      <c r="M69" s="23">
        <v>11389.20624745599</v>
      </c>
      <c r="N69" s="23">
        <v>20743.325912015662</v>
      </c>
      <c r="O69" s="23">
        <v>27351.323470899213</v>
      </c>
      <c r="P69" s="23">
        <v>25827.500908085542</v>
      </c>
      <c r="Q69" s="23">
        <v>24453.472644221452</v>
      </c>
      <c r="R69" s="23">
        <v>23026.199174839392</v>
      </c>
      <c r="S69" s="23">
        <v>21743.342112388393</v>
      </c>
      <c r="T69" s="23">
        <v>20531.956740969425</v>
      </c>
      <c r="U69" s="23">
        <v>19439.655251092488</v>
      </c>
      <c r="V69" s="23">
        <v>18305.022878358141</v>
      </c>
      <c r="W69" s="23">
        <v>19684.259529436262</v>
      </c>
    </row>
    <row r="70" spans="1:23">
      <c r="A70" s="27" t="s">
        <v>122</v>
      </c>
      <c r="B70" s="27" t="s">
        <v>32</v>
      </c>
      <c r="C70" s="23">
        <v>7.6412662553723503E-4</v>
      </c>
      <c r="D70" s="23">
        <v>9.0534099910770708E-4</v>
      </c>
      <c r="E70" s="23">
        <v>1.0535620139377599E-3</v>
      </c>
      <c r="F70" s="23">
        <v>9.9206886171245793E-4</v>
      </c>
      <c r="G70" s="23">
        <v>9.6637240162698705E-4</v>
      </c>
      <c r="H70" s="23">
        <v>8534.7114567211302</v>
      </c>
      <c r="I70" s="23">
        <v>8080.6630837410003</v>
      </c>
      <c r="J70" s="23">
        <v>7609.0198026467597</v>
      </c>
      <c r="K70" s="23">
        <v>7185.0989613571001</v>
      </c>
      <c r="L70" s="23">
        <v>6784.7959952130905</v>
      </c>
      <c r="M70" s="23">
        <v>6423.8430464184794</v>
      </c>
      <c r="N70" s="23">
        <v>6048.9031167371095</v>
      </c>
      <c r="O70" s="23">
        <v>5711.9008478080905</v>
      </c>
      <c r="P70" s="23">
        <v>5393.6740754288603</v>
      </c>
      <c r="Q70" s="23">
        <v>5106.7295087182592</v>
      </c>
      <c r="R70" s="23">
        <v>848.67225161616602</v>
      </c>
      <c r="S70" s="23">
        <v>6093.6502489990708</v>
      </c>
      <c r="T70" s="23">
        <v>5754.1550962617794</v>
      </c>
      <c r="U70" s="23">
        <v>11793.091036374699</v>
      </c>
      <c r="V70" s="23">
        <v>11104.7648318296</v>
      </c>
      <c r="W70" s="23">
        <v>23593.9531539362</v>
      </c>
    </row>
    <row r="71" spans="1:23">
      <c r="A71" s="27" t="s">
        <v>122</v>
      </c>
      <c r="B71" s="27" t="s">
        <v>69</v>
      </c>
      <c r="C71" s="23">
        <v>0</v>
      </c>
      <c r="D71" s="23">
        <v>0</v>
      </c>
      <c r="E71" s="23">
        <v>1.3179060959681399E-3</v>
      </c>
      <c r="F71" s="23">
        <v>1.2409839982596999E-3</v>
      </c>
      <c r="G71" s="23">
        <v>1.1718451348825501E-3</v>
      </c>
      <c r="H71" s="23">
        <v>1.38367728594163E-3</v>
      </c>
      <c r="I71" s="23">
        <v>1.49682685119194E-3</v>
      </c>
      <c r="J71" s="23">
        <v>1.5252788320916299E-3</v>
      </c>
      <c r="K71" s="23">
        <v>1.6454912143866499E-3</v>
      </c>
      <c r="L71" s="23">
        <v>1.86746908726698E-3</v>
      </c>
      <c r="M71" s="23">
        <v>1.87719749988727E-3</v>
      </c>
      <c r="N71" s="23">
        <v>2.0558561967764302E-3</v>
      </c>
      <c r="O71" s="23">
        <v>1.9413184098981699E-3</v>
      </c>
      <c r="P71" s="23">
        <v>1.8331618595302901E-3</v>
      </c>
      <c r="Q71" s="23">
        <v>2.0719936026828401E-3</v>
      </c>
      <c r="R71" s="23">
        <v>2.4865430304248401E-3</v>
      </c>
      <c r="S71" s="23">
        <v>4.3283834976611006E-3</v>
      </c>
      <c r="T71" s="23">
        <v>4.0872365403204795E-3</v>
      </c>
      <c r="U71" s="23">
        <v>3.8697947310070598E-3</v>
      </c>
      <c r="V71" s="23">
        <v>3.6439267960147199E-3</v>
      </c>
      <c r="W71" s="23">
        <v>4.3550947217335205E-3</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1.0327010482432558E-2</v>
      </c>
      <c r="D73" s="28">
        <v>1.0646617957117575E-2</v>
      </c>
      <c r="E73" s="28">
        <v>1.3273463814584396E-2</v>
      </c>
      <c r="F73" s="28">
        <v>8499.0042570199603</v>
      </c>
      <c r="G73" s="28">
        <v>8025.5001731687162</v>
      </c>
      <c r="H73" s="28">
        <v>96625.998874643832</v>
      </c>
      <c r="I73" s="28">
        <v>104448.23849961265</v>
      </c>
      <c r="J73" s="28">
        <v>123432.69681939307</v>
      </c>
      <c r="K73" s="28">
        <v>144535.50456863208</v>
      </c>
      <c r="L73" s="28">
        <v>144760.04781421481</v>
      </c>
      <c r="M73" s="28">
        <v>137058.78457178452</v>
      </c>
      <c r="N73" s="28">
        <v>142628.28583501594</v>
      </c>
      <c r="O73" s="28">
        <v>142445.71498463291</v>
      </c>
      <c r="P73" s="28">
        <v>134509.6461400665</v>
      </c>
      <c r="Q73" s="28">
        <v>127353.7059561793</v>
      </c>
      <c r="R73" s="28">
        <v>129465.17505300599</v>
      </c>
      <c r="S73" s="28">
        <v>142899.47294916288</v>
      </c>
      <c r="T73" s="28">
        <v>135900.18087363063</v>
      </c>
      <c r="U73" s="28">
        <v>158129.85991323696</v>
      </c>
      <c r="V73" s="28">
        <v>149781.23224576958</v>
      </c>
      <c r="W73" s="28">
        <v>143835.54532358644</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2.1493452259213801E-4</v>
      </c>
      <c r="D78" s="23">
        <v>2.0295988906473501E-4</v>
      </c>
      <c r="E78" s="23">
        <v>1.92162381981177E-4</v>
      </c>
      <c r="F78" s="23">
        <v>1.80946458807391E-4</v>
      </c>
      <c r="G78" s="23">
        <v>1.70865400138135E-4</v>
      </c>
      <c r="H78" s="23">
        <v>1.6134598685593298E-4</v>
      </c>
      <c r="I78" s="23">
        <v>1.5276234777331099E-4</v>
      </c>
      <c r="J78" s="23">
        <v>1.43846082587545E-4</v>
      </c>
      <c r="K78" s="23">
        <v>1.44566890294225E-4</v>
      </c>
      <c r="L78" s="23">
        <v>1.36512644235509E-4</v>
      </c>
      <c r="M78" s="23">
        <v>1.4531621524651402E-4</v>
      </c>
      <c r="N78" s="23">
        <v>1.57799144396674E-4</v>
      </c>
      <c r="O78" s="23">
        <v>1.4900769059809698E-4</v>
      </c>
      <c r="P78" s="23">
        <v>1.5728349954372499E-4</v>
      </c>
      <c r="Q78" s="23">
        <v>1.4891598560648399E-4</v>
      </c>
      <c r="R78" s="23">
        <v>1.40224220669502E-4</v>
      </c>
      <c r="S78" s="23">
        <v>1.7084315835510499E-4</v>
      </c>
      <c r="T78" s="23">
        <v>1.6132498422796098E-4</v>
      </c>
      <c r="U78" s="23">
        <v>1.80048335275396E-4</v>
      </c>
      <c r="V78" s="23">
        <v>1.69539471494686E-4</v>
      </c>
      <c r="W78" s="23">
        <v>1.7679209572194298E-4</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2.04260978068952E-4</v>
      </c>
      <c r="D80" s="23">
        <v>1.9288099905568701E-4</v>
      </c>
      <c r="E80" s="23">
        <v>1.9486699694350602E-4</v>
      </c>
      <c r="F80" s="23">
        <v>1.94769036365372E-4</v>
      </c>
      <c r="G80" s="23">
        <v>1.83917881302736E-4</v>
      </c>
      <c r="H80" s="23">
        <v>1.8441435671609499E-4</v>
      </c>
      <c r="I80" s="23">
        <v>1.8568165870360402E-4</v>
      </c>
      <c r="J80" s="23">
        <v>1.8554345539587101E-4</v>
      </c>
      <c r="K80" s="23">
        <v>1.8644597411137501E-4</v>
      </c>
      <c r="L80" s="23">
        <v>1.8675740483515798E-4</v>
      </c>
      <c r="M80" s="23">
        <v>1.8912162957247401E-4</v>
      </c>
      <c r="N80" s="23">
        <v>1.9175801109627401E-4</v>
      </c>
      <c r="O80" s="23">
        <v>1.90918866279696E-4</v>
      </c>
      <c r="P80" s="23">
        <v>1.9325760676912801E-4</v>
      </c>
      <c r="Q80" s="23">
        <v>1.97180590490883E-4</v>
      </c>
      <c r="R80" s="23">
        <v>1.93785954940718E-4</v>
      </c>
      <c r="S80" s="23">
        <v>2.9579750870679499E-4</v>
      </c>
      <c r="T80" s="23">
        <v>2.7931776072417604E-4</v>
      </c>
      <c r="U80" s="23">
        <v>3.92240461619058E-4</v>
      </c>
      <c r="V80" s="23">
        <v>3.6934660051152603E-4</v>
      </c>
      <c r="W80" s="23">
        <v>3.5893179156438397E-4</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14970.70884401349</v>
      </c>
      <c r="D82" s="23">
        <v>14136.646684568219</v>
      </c>
      <c r="E82" s="23">
        <v>32579.082258009697</v>
      </c>
      <c r="F82" s="23">
        <v>30677.542584681352</v>
      </c>
      <c r="G82" s="23">
        <v>42535.678047192072</v>
      </c>
      <c r="H82" s="23">
        <v>52658.305778596798</v>
      </c>
      <c r="I82" s="23">
        <v>61621.480212040085</v>
      </c>
      <c r="J82" s="23">
        <v>68927.377014964688</v>
      </c>
      <c r="K82" s="23">
        <v>75328.913789074664</v>
      </c>
      <c r="L82" s="23">
        <v>80721.653922447702</v>
      </c>
      <c r="M82" s="23">
        <v>85462.587329770118</v>
      </c>
      <c r="N82" s="23">
        <v>92357.052469771414</v>
      </c>
      <c r="O82" s="23">
        <v>92027.339638417747</v>
      </c>
      <c r="P82" s="23">
        <v>105278.28879783717</v>
      </c>
      <c r="Q82" s="23">
        <v>99677.462660735269</v>
      </c>
      <c r="R82" s="23">
        <v>103056.96358563287</v>
      </c>
      <c r="S82" s="23">
        <v>106274.85037426978</v>
      </c>
      <c r="T82" s="23">
        <v>108945.13784961964</v>
      </c>
      <c r="U82" s="23">
        <v>103798.89318214383</v>
      </c>
      <c r="V82" s="23">
        <v>97740.473265073451</v>
      </c>
      <c r="W82" s="23">
        <v>92295.064430657396</v>
      </c>
    </row>
    <row r="83" spans="1:23">
      <c r="A83" s="27" t="s">
        <v>123</v>
      </c>
      <c r="B83" s="27" t="s">
        <v>64</v>
      </c>
      <c r="C83" s="23">
        <v>1.53908266811324E-4</v>
      </c>
      <c r="D83" s="23">
        <v>1.4533358523073501E-4</v>
      </c>
      <c r="E83" s="23">
        <v>1.7099303790741999E-4</v>
      </c>
      <c r="F83" s="23">
        <v>2.1996900994470899E-4</v>
      </c>
      <c r="G83" s="23">
        <v>2.3128699476125599E-4</v>
      </c>
      <c r="H83" s="23">
        <v>5.58933902942877E-4</v>
      </c>
      <c r="I83" s="23">
        <v>5.2919850643632109E-4</v>
      </c>
      <c r="J83" s="23">
        <v>4.9831082836594102E-4</v>
      </c>
      <c r="K83" s="23">
        <v>4.70548468553031E-4</v>
      </c>
      <c r="L83" s="23">
        <v>4.4433283134478303E-4</v>
      </c>
      <c r="M83" s="23">
        <v>4.20694234989557E-4</v>
      </c>
      <c r="N83" s="23">
        <v>3.9613961524218201E-4</v>
      </c>
      <c r="O83" s="23">
        <v>3.7406951379452704E-4</v>
      </c>
      <c r="P83" s="23">
        <v>7.7728694527225595E-4</v>
      </c>
      <c r="Q83" s="23">
        <v>7.3593512282E-4</v>
      </c>
      <c r="R83" s="23">
        <v>7.0245771698510993E-4</v>
      </c>
      <c r="S83" s="23">
        <v>2.04026335162006E-3</v>
      </c>
      <c r="T83" s="23">
        <v>2.0655552681524002E-3</v>
      </c>
      <c r="U83" s="23">
        <v>3.5635461401524E-3</v>
      </c>
      <c r="V83" s="23">
        <v>422.04333440514398</v>
      </c>
      <c r="W83" s="23">
        <v>398.53006068236004</v>
      </c>
    </row>
    <row r="84" spans="1:23">
      <c r="A84" s="27" t="s">
        <v>123</v>
      </c>
      <c r="B84" s="27" t="s">
        <v>32</v>
      </c>
      <c r="C84" s="23">
        <v>7.1830851837745302E-4</v>
      </c>
      <c r="D84" s="23">
        <v>8.4165164342127992E-4</v>
      </c>
      <c r="E84" s="23">
        <v>8.4786492090709801E-4</v>
      </c>
      <c r="F84" s="23">
        <v>8.4721019164878293E-4</v>
      </c>
      <c r="G84" s="23">
        <v>8.7306699913147605E-4</v>
      </c>
      <c r="H84" s="23">
        <v>2.52985684570054E-3</v>
      </c>
      <c r="I84" s="23">
        <v>2.7942269354486304E-3</v>
      </c>
      <c r="J84" s="23">
        <v>2.7906821672928198E-3</v>
      </c>
      <c r="K84" s="23">
        <v>2.6352050673752602E-3</v>
      </c>
      <c r="L84" s="23">
        <v>2.4883900533383702E-3</v>
      </c>
      <c r="M84" s="23">
        <v>1.9501538688964598E-3</v>
      </c>
      <c r="N84" s="23">
        <v>1.7442871498123201E-3</v>
      </c>
      <c r="O84" s="23">
        <v>1.6184554010257499E-3</v>
      </c>
      <c r="P84" s="23">
        <v>1.50076873430869E-3</v>
      </c>
      <c r="Q84" s="23">
        <v>1.37964920016927E-3</v>
      </c>
      <c r="R84" s="23">
        <v>3.38241655296045E-4</v>
      </c>
      <c r="S84" s="23">
        <v>2.5707113136443001E-4</v>
      </c>
      <c r="T84" s="23">
        <v>1.52842912291309E-4</v>
      </c>
      <c r="U84" s="23">
        <v>8.5028781066594401E-4</v>
      </c>
      <c r="V84" s="23">
        <v>8.0065914421357902E-4</v>
      </c>
      <c r="W84" s="23">
        <v>9.6077954783541E-4</v>
      </c>
    </row>
    <row r="85" spans="1:23">
      <c r="A85" s="27" t="s">
        <v>123</v>
      </c>
      <c r="B85" s="27" t="s">
        <v>69</v>
      </c>
      <c r="C85" s="23">
        <v>0</v>
      </c>
      <c r="D85" s="23">
        <v>0</v>
      </c>
      <c r="E85" s="23">
        <v>1.8605762551868242E-3</v>
      </c>
      <c r="F85" s="23">
        <v>1.810179441221057E-3</v>
      </c>
      <c r="G85" s="23">
        <v>1.9329820837137789E-3</v>
      </c>
      <c r="H85" s="23">
        <v>2.0889896125474302E-3</v>
      </c>
      <c r="I85" s="23">
        <v>2.2060212925138697E-3</v>
      </c>
      <c r="J85" s="23">
        <v>2.2646887688910901E-3</v>
      </c>
      <c r="K85" s="23">
        <v>2.28452922146155E-3</v>
      </c>
      <c r="L85" s="23">
        <v>2.5348036088895499E-3</v>
      </c>
      <c r="M85" s="23">
        <v>3.61018399405194E-3</v>
      </c>
      <c r="N85" s="23">
        <v>5.8157226179195902E-3</v>
      </c>
      <c r="O85" s="23">
        <v>6.4081445793352006E-3</v>
      </c>
      <c r="P85" s="23">
        <v>14343.986953744752</v>
      </c>
      <c r="Q85" s="23">
        <v>20991.317082134807</v>
      </c>
      <c r="R85" s="23">
        <v>19766.118907120181</v>
      </c>
      <c r="S85" s="23">
        <v>37517.930546964009</v>
      </c>
      <c r="T85" s="23">
        <v>35427.696444092573</v>
      </c>
      <c r="U85" s="23">
        <v>37358.561890265286</v>
      </c>
      <c r="V85" s="23">
        <v>35178.058319668402</v>
      </c>
      <c r="W85" s="23">
        <v>35118.449304896261</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14970.709417117258</v>
      </c>
      <c r="D87" s="28">
        <v>14136.647225742692</v>
      </c>
      <c r="E87" s="28">
        <v>32579.082816032114</v>
      </c>
      <c r="F87" s="28">
        <v>30677.543180365858</v>
      </c>
      <c r="G87" s="28">
        <v>42535.678633262352</v>
      </c>
      <c r="H87" s="28">
        <v>52658.306683291048</v>
      </c>
      <c r="I87" s="28">
        <v>61621.481079682599</v>
      </c>
      <c r="J87" s="28">
        <v>68927.377842665053</v>
      </c>
      <c r="K87" s="28">
        <v>75328.914590636006</v>
      </c>
      <c r="L87" s="28">
        <v>80721.654690050593</v>
      </c>
      <c r="M87" s="28">
        <v>85462.588084902207</v>
      </c>
      <c r="N87" s="28">
        <v>92357.053215468186</v>
      </c>
      <c r="O87" s="28">
        <v>92027.340352413812</v>
      </c>
      <c r="P87" s="28">
        <v>105278.28992566522</v>
      </c>
      <c r="Q87" s="28">
        <v>99677.46374276698</v>
      </c>
      <c r="R87" s="28">
        <v>103056.96462210076</v>
      </c>
      <c r="S87" s="28">
        <v>106274.85288117379</v>
      </c>
      <c r="T87" s="28">
        <v>108945.14035581765</v>
      </c>
      <c r="U87" s="28">
        <v>103798.89731797877</v>
      </c>
      <c r="V87" s="28">
        <v>98162.517138364667</v>
      </c>
      <c r="W87" s="28">
        <v>92693.595027063639</v>
      </c>
    </row>
    <row r="89" spans="1:23" collapsed="1"/>
    <row r="90" spans="1:23">
      <c r="A90" s="7" t="s">
        <v>93</v>
      </c>
    </row>
  </sheetData>
  <sheetProtection algorithmName="SHA-512" hashValue="XDuEqR/yz8X4iwbfL38YZNguSOr0u51MT8YqXvjSItyLeXP/UyQdbN1e0NqiCAFoNhboSJXPglovbD1eA6yVeA==" saltValue="gbQQVZ6/6vysTwuJOZJPCw=="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B14891"/>
  </sheetPr>
  <dimension ref="A1:W90"/>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151</v>
      </c>
      <c r="B1" s="17"/>
      <c r="C1" s="17"/>
      <c r="D1" s="17"/>
      <c r="E1" s="17"/>
      <c r="F1" s="17"/>
      <c r="G1" s="17"/>
      <c r="H1" s="17"/>
      <c r="I1" s="17"/>
      <c r="J1" s="17"/>
      <c r="K1" s="17"/>
      <c r="L1" s="17"/>
      <c r="M1" s="17"/>
      <c r="N1" s="17"/>
      <c r="O1" s="17"/>
      <c r="P1" s="17"/>
      <c r="Q1" s="17"/>
      <c r="R1" s="17"/>
      <c r="S1" s="17"/>
      <c r="T1" s="17"/>
      <c r="U1" s="17"/>
      <c r="V1" s="17"/>
      <c r="W1" s="17"/>
    </row>
    <row r="2" spans="1:23">
      <c r="A2" s="26" t="s">
        <v>77</v>
      </c>
      <c r="B2" s="16" t="s">
        <v>130</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0</v>
      </c>
      <c r="D6" s="23">
        <v>0</v>
      </c>
      <c r="E6" s="23">
        <v>0</v>
      </c>
      <c r="F6" s="23">
        <v>164640.70514274633</v>
      </c>
      <c r="G6" s="23">
        <v>116543.05749307644</v>
      </c>
      <c r="H6" s="23">
        <v>68675.929010568245</v>
      </c>
      <c r="I6" s="23">
        <v>15138.295005938637</v>
      </c>
      <c r="J6" s="23">
        <v>1.8935216689191602E-5</v>
      </c>
      <c r="K6" s="23">
        <v>40231.436349282681</v>
      </c>
      <c r="L6" s="23">
        <v>8224.5219877980417</v>
      </c>
      <c r="M6" s="23">
        <v>15787.874135873379</v>
      </c>
      <c r="N6" s="23">
        <v>2.0773864449852722E-3</v>
      </c>
      <c r="O6" s="23">
        <v>25413.358382205286</v>
      </c>
      <c r="P6" s="23">
        <v>2175.2706468763799</v>
      </c>
      <c r="Q6" s="23">
        <v>3136.7199629811521</v>
      </c>
      <c r="R6" s="23">
        <v>0</v>
      </c>
      <c r="S6" s="23">
        <v>0</v>
      </c>
      <c r="T6" s="23">
        <v>0</v>
      </c>
      <c r="U6" s="23">
        <v>0</v>
      </c>
      <c r="V6" s="23">
        <v>27112.999484968113</v>
      </c>
      <c r="W6" s="23">
        <v>8555.4843341504475</v>
      </c>
    </row>
    <row r="7" spans="1:23">
      <c r="A7" s="27" t="s">
        <v>36</v>
      </c>
      <c r="B7" s="27" t="s">
        <v>67</v>
      </c>
      <c r="C7" s="23">
        <v>0</v>
      </c>
      <c r="D7" s="23">
        <v>0</v>
      </c>
      <c r="E7" s="23">
        <v>0</v>
      </c>
      <c r="F7" s="23">
        <v>68735.801573789009</v>
      </c>
      <c r="G7" s="23">
        <v>5585.4589867562927</v>
      </c>
      <c r="H7" s="23">
        <v>87325.496604319284</v>
      </c>
      <c r="I7" s="23">
        <v>110921.24466935119</v>
      </c>
      <c r="J7" s="23">
        <v>31221.415703612467</v>
      </c>
      <c r="K7" s="23">
        <v>0</v>
      </c>
      <c r="L7" s="23">
        <v>0</v>
      </c>
      <c r="M7" s="23">
        <v>9.0217389745794998E-6</v>
      </c>
      <c r="N7" s="23">
        <v>0</v>
      </c>
      <c r="O7" s="23">
        <v>0</v>
      </c>
      <c r="P7" s="23">
        <v>3.5826156084998021E-3</v>
      </c>
      <c r="Q7" s="23">
        <v>1.2852380223051978E-3</v>
      </c>
      <c r="R7" s="23">
        <v>1.02221498399618E-5</v>
      </c>
      <c r="S7" s="23">
        <v>0</v>
      </c>
      <c r="T7" s="23">
        <v>3.2318317221779406E-4</v>
      </c>
      <c r="U7" s="23">
        <v>0</v>
      </c>
      <c r="V7" s="23">
        <v>0</v>
      </c>
      <c r="W7" s="23">
        <v>0</v>
      </c>
    </row>
    <row r="8" spans="1:23">
      <c r="A8" s="27" t="s">
        <v>36</v>
      </c>
      <c r="B8" s="27" t="s">
        <v>18</v>
      </c>
      <c r="C8" s="23">
        <v>0</v>
      </c>
      <c r="D8" s="23">
        <v>0</v>
      </c>
      <c r="E8" s="23">
        <v>0</v>
      </c>
      <c r="F8" s="23">
        <v>0</v>
      </c>
      <c r="G8" s="23">
        <v>0</v>
      </c>
      <c r="H8" s="23">
        <v>0</v>
      </c>
      <c r="I8" s="23">
        <v>0</v>
      </c>
      <c r="J8" s="23">
        <v>0</v>
      </c>
      <c r="K8" s="23">
        <v>0</v>
      </c>
      <c r="L8" s="23">
        <v>0</v>
      </c>
      <c r="M8" s="23">
        <v>0</v>
      </c>
      <c r="N8" s="23">
        <v>0</v>
      </c>
      <c r="O8" s="23">
        <v>0</v>
      </c>
      <c r="P8" s="23">
        <v>0</v>
      </c>
      <c r="Q8" s="23">
        <v>0</v>
      </c>
      <c r="R8" s="23">
        <v>0</v>
      </c>
      <c r="S8" s="23">
        <v>0</v>
      </c>
      <c r="T8" s="23">
        <v>0</v>
      </c>
      <c r="U8" s="23">
        <v>0</v>
      </c>
      <c r="V8" s="23">
        <v>0</v>
      </c>
      <c r="W8" s="23">
        <v>0</v>
      </c>
    </row>
    <row r="9" spans="1:23">
      <c r="A9" s="27" t="s">
        <v>36</v>
      </c>
      <c r="B9" s="27" t="s">
        <v>28</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row>
    <row r="10" spans="1:23">
      <c r="A10" s="27" t="s">
        <v>36</v>
      </c>
      <c r="B10" s="27" t="s">
        <v>62</v>
      </c>
      <c r="C10" s="23">
        <v>0</v>
      </c>
      <c r="D10" s="23">
        <v>0</v>
      </c>
      <c r="E10" s="23">
        <v>0</v>
      </c>
      <c r="F10" s="23">
        <v>0</v>
      </c>
      <c r="G10" s="23">
        <v>0</v>
      </c>
      <c r="H10" s="23">
        <v>0</v>
      </c>
      <c r="I10" s="23">
        <v>0</v>
      </c>
      <c r="J10" s="23">
        <v>0</v>
      </c>
      <c r="K10" s="23">
        <v>0</v>
      </c>
      <c r="L10" s="23">
        <v>0</v>
      </c>
      <c r="M10" s="23">
        <v>0</v>
      </c>
      <c r="N10" s="23">
        <v>0</v>
      </c>
      <c r="O10" s="23">
        <v>0</v>
      </c>
      <c r="P10" s="23">
        <v>0</v>
      </c>
      <c r="Q10" s="23">
        <v>0</v>
      </c>
      <c r="R10" s="23">
        <v>0</v>
      </c>
      <c r="S10" s="23">
        <v>0</v>
      </c>
      <c r="T10" s="23">
        <v>0</v>
      </c>
      <c r="U10" s="23">
        <v>0</v>
      </c>
      <c r="V10" s="23">
        <v>0</v>
      </c>
      <c r="W10" s="23">
        <v>0</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row>
    <row r="13" spans="1:23">
      <c r="A13" s="27" t="s">
        <v>36</v>
      </c>
      <c r="B13" s="27" t="s">
        <v>64</v>
      </c>
      <c r="C13" s="23">
        <v>0</v>
      </c>
      <c r="D13" s="23">
        <v>0</v>
      </c>
      <c r="E13" s="23">
        <v>0</v>
      </c>
      <c r="F13" s="23">
        <v>0</v>
      </c>
      <c r="G13" s="23">
        <v>0</v>
      </c>
      <c r="H13" s="23">
        <v>0</v>
      </c>
      <c r="I13" s="23">
        <v>0</v>
      </c>
      <c r="J13" s="23">
        <v>0</v>
      </c>
      <c r="K13" s="23">
        <v>0</v>
      </c>
      <c r="L13" s="23">
        <v>0</v>
      </c>
      <c r="M13" s="23">
        <v>0</v>
      </c>
      <c r="N13" s="23">
        <v>0</v>
      </c>
      <c r="O13" s="23">
        <v>0</v>
      </c>
      <c r="P13" s="23">
        <v>0</v>
      </c>
      <c r="Q13" s="23">
        <v>0</v>
      </c>
      <c r="R13" s="23">
        <v>0</v>
      </c>
      <c r="S13" s="23">
        <v>0</v>
      </c>
      <c r="T13" s="23">
        <v>0</v>
      </c>
      <c r="U13" s="23">
        <v>0</v>
      </c>
      <c r="V13" s="23">
        <v>0</v>
      </c>
      <c r="W13" s="23">
        <v>0</v>
      </c>
    </row>
    <row r="14" spans="1:23">
      <c r="A14" s="27" t="s">
        <v>36</v>
      </c>
      <c r="B14" s="27" t="s">
        <v>32</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row>
    <row r="15" spans="1:23">
      <c r="A15" s="27" t="s">
        <v>36</v>
      </c>
      <c r="B15" s="27" t="s">
        <v>69</v>
      </c>
      <c r="C15" s="23">
        <v>0</v>
      </c>
      <c r="D15" s="23">
        <v>0</v>
      </c>
      <c r="E15" s="23">
        <v>0</v>
      </c>
      <c r="F15" s="23">
        <v>0</v>
      </c>
      <c r="G15" s="23">
        <v>0</v>
      </c>
      <c r="H15" s="23">
        <v>0</v>
      </c>
      <c r="I15" s="23">
        <v>0</v>
      </c>
      <c r="J15" s="23">
        <v>0</v>
      </c>
      <c r="K15" s="23">
        <v>0</v>
      </c>
      <c r="L15" s="23">
        <v>0</v>
      </c>
      <c r="M15" s="23">
        <v>0</v>
      </c>
      <c r="N15" s="23">
        <v>0</v>
      </c>
      <c r="O15" s="23">
        <v>0</v>
      </c>
      <c r="P15" s="23">
        <v>0</v>
      </c>
      <c r="Q15" s="23">
        <v>0</v>
      </c>
      <c r="R15" s="23">
        <v>0</v>
      </c>
      <c r="S15" s="23">
        <v>0</v>
      </c>
      <c r="T15" s="23">
        <v>0</v>
      </c>
      <c r="U15" s="23">
        <v>0</v>
      </c>
      <c r="V15" s="23">
        <v>0</v>
      </c>
      <c r="W15" s="23">
        <v>0</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0</v>
      </c>
      <c r="D17" s="28">
        <v>0</v>
      </c>
      <c r="E17" s="28">
        <v>0</v>
      </c>
      <c r="F17" s="28">
        <v>233376.50671653534</v>
      </c>
      <c r="G17" s="28">
        <v>122128.51647983273</v>
      </c>
      <c r="H17" s="28">
        <v>156001.42561488753</v>
      </c>
      <c r="I17" s="28">
        <v>126059.53967528982</v>
      </c>
      <c r="J17" s="28">
        <v>31221.415722547685</v>
      </c>
      <c r="K17" s="28">
        <v>40231.436349282681</v>
      </c>
      <c r="L17" s="28">
        <v>8224.5219877980417</v>
      </c>
      <c r="M17" s="28">
        <v>15787.874144895117</v>
      </c>
      <c r="N17" s="28">
        <v>2.0773864449852722E-3</v>
      </c>
      <c r="O17" s="28">
        <v>25413.358382205286</v>
      </c>
      <c r="P17" s="28">
        <v>2175.2742294919885</v>
      </c>
      <c r="Q17" s="28">
        <v>3136.7212482191744</v>
      </c>
      <c r="R17" s="28">
        <v>1.02221498399618E-5</v>
      </c>
      <c r="S17" s="28">
        <v>0</v>
      </c>
      <c r="T17" s="28">
        <v>3.2318317221779406E-4</v>
      </c>
      <c r="U17" s="28">
        <v>0</v>
      </c>
      <c r="V17" s="28">
        <v>27112.999484968113</v>
      </c>
      <c r="W17" s="28">
        <v>8555.4843341504475</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0</v>
      </c>
      <c r="D20" s="23">
        <v>0</v>
      </c>
      <c r="E20" s="23">
        <v>0</v>
      </c>
      <c r="F20" s="23">
        <v>17885.206406254259</v>
      </c>
      <c r="G20" s="23">
        <v>98034.890964384031</v>
      </c>
      <c r="H20" s="23">
        <v>23299.466515808817</v>
      </c>
      <c r="I20" s="23">
        <v>1.6127091408768E-6</v>
      </c>
      <c r="J20" s="23">
        <v>0</v>
      </c>
      <c r="K20" s="23">
        <v>0</v>
      </c>
      <c r="L20" s="23">
        <v>3816.8213458499999</v>
      </c>
      <c r="M20" s="23">
        <v>10653.098668408713</v>
      </c>
      <c r="N20" s="23">
        <v>9.1403156657491203E-4</v>
      </c>
      <c r="O20" s="23">
        <v>0</v>
      </c>
      <c r="P20" s="23">
        <v>2175.2706468763799</v>
      </c>
      <c r="Q20" s="23">
        <v>0</v>
      </c>
      <c r="R20" s="23">
        <v>0</v>
      </c>
      <c r="S20" s="23">
        <v>0</v>
      </c>
      <c r="T20" s="23">
        <v>0</v>
      </c>
      <c r="U20" s="23">
        <v>0</v>
      </c>
      <c r="V20" s="23">
        <v>0</v>
      </c>
      <c r="W20" s="23">
        <v>2.8544419442699499E-7</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0</v>
      </c>
      <c r="D22" s="23">
        <v>0</v>
      </c>
      <c r="E22" s="23">
        <v>0</v>
      </c>
      <c r="F22" s="23">
        <v>0</v>
      </c>
      <c r="G22" s="23">
        <v>0</v>
      </c>
      <c r="H22" s="23">
        <v>0</v>
      </c>
      <c r="I22" s="23">
        <v>0</v>
      </c>
      <c r="J22" s="23">
        <v>0</v>
      </c>
      <c r="K22" s="23">
        <v>0</v>
      </c>
      <c r="L22" s="23">
        <v>0</v>
      </c>
      <c r="M22" s="23">
        <v>0</v>
      </c>
      <c r="N22" s="23">
        <v>0</v>
      </c>
      <c r="O22" s="23">
        <v>0</v>
      </c>
      <c r="P22" s="23">
        <v>0</v>
      </c>
      <c r="Q22" s="23">
        <v>0</v>
      </c>
      <c r="R22" s="23">
        <v>0</v>
      </c>
      <c r="S22" s="23">
        <v>0</v>
      </c>
      <c r="T22" s="23">
        <v>0</v>
      </c>
      <c r="U22" s="23">
        <v>0</v>
      </c>
      <c r="V22" s="23">
        <v>0</v>
      </c>
      <c r="W22" s="23">
        <v>0</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0</v>
      </c>
      <c r="D24" s="23">
        <v>0</v>
      </c>
      <c r="E24" s="23">
        <v>0</v>
      </c>
      <c r="F24" s="23">
        <v>0</v>
      </c>
      <c r="G24" s="23">
        <v>0</v>
      </c>
      <c r="H24" s="23">
        <v>0</v>
      </c>
      <c r="I24" s="23">
        <v>0</v>
      </c>
      <c r="J24" s="23">
        <v>0</v>
      </c>
      <c r="K24" s="23">
        <v>0</v>
      </c>
      <c r="L24" s="23">
        <v>0</v>
      </c>
      <c r="M24" s="23">
        <v>0</v>
      </c>
      <c r="N24" s="23">
        <v>0</v>
      </c>
      <c r="O24" s="23">
        <v>0</v>
      </c>
      <c r="P24" s="23">
        <v>0</v>
      </c>
      <c r="Q24" s="23">
        <v>0</v>
      </c>
      <c r="R24" s="23">
        <v>0</v>
      </c>
      <c r="S24" s="23">
        <v>0</v>
      </c>
      <c r="T24" s="23">
        <v>0</v>
      </c>
      <c r="U24" s="23">
        <v>0</v>
      </c>
      <c r="V24" s="23">
        <v>0</v>
      </c>
      <c r="W24" s="23">
        <v>0</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0</v>
      </c>
      <c r="D26" s="23">
        <v>0</v>
      </c>
      <c r="E26" s="23">
        <v>0</v>
      </c>
      <c r="F26" s="23">
        <v>0</v>
      </c>
      <c r="G26" s="23">
        <v>0</v>
      </c>
      <c r="H26" s="23">
        <v>0</v>
      </c>
      <c r="I26" s="23">
        <v>0</v>
      </c>
      <c r="J26" s="23">
        <v>0</v>
      </c>
      <c r="K26" s="23">
        <v>0</v>
      </c>
      <c r="L26" s="23">
        <v>0</v>
      </c>
      <c r="M26" s="23">
        <v>0</v>
      </c>
      <c r="N26" s="23">
        <v>0</v>
      </c>
      <c r="O26" s="23">
        <v>0</v>
      </c>
      <c r="P26" s="23">
        <v>0</v>
      </c>
      <c r="Q26" s="23">
        <v>0</v>
      </c>
      <c r="R26" s="23">
        <v>0</v>
      </c>
      <c r="S26" s="23">
        <v>0</v>
      </c>
      <c r="T26" s="23">
        <v>0</v>
      </c>
      <c r="U26" s="23">
        <v>0</v>
      </c>
      <c r="V26" s="23">
        <v>0</v>
      </c>
      <c r="W26" s="23">
        <v>0</v>
      </c>
    </row>
    <row r="27" spans="1:23">
      <c r="A27" s="27" t="s">
        <v>119</v>
      </c>
      <c r="B27" s="27" t="s">
        <v>64</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row>
    <row r="28" spans="1:23">
      <c r="A28" s="27" t="s">
        <v>119</v>
      </c>
      <c r="B28" s="27" t="s">
        <v>32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row>
    <row r="29" spans="1:23">
      <c r="A29" s="27" t="s">
        <v>119</v>
      </c>
      <c r="B29" s="27" t="s">
        <v>69</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0</v>
      </c>
      <c r="D31" s="28">
        <v>0</v>
      </c>
      <c r="E31" s="28">
        <v>0</v>
      </c>
      <c r="F31" s="28">
        <v>17885.206406254259</v>
      </c>
      <c r="G31" s="28">
        <v>98034.890964384031</v>
      </c>
      <c r="H31" s="28">
        <v>23299.466515808817</v>
      </c>
      <c r="I31" s="28">
        <v>1.6127091408768E-6</v>
      </c>
      <c r="J31" s="28">
        <v>0</v>
      </c>
      <c r="K31" s="28">
        <v>0</v>
      </c>
      <c r="L31" s="28">
        <v>3816.8213458499999</v>
      </c>
      <c r="M31" s="28">
        <v>10653.098668408713</v>
      </c>
      <c r="N31" s="28">
        <v>9.1403156657491203E-4</v>
      </c>
      <c r="O31" s="28">
        <v>0</v>
      </c>
      <c r="P31" s="28">
        <v>2175.2706468763799</v>
      </c>
      <c r="Q31" s="28">
        <v>0</v>
      </c>
      <c r="R31" s="28">
        <v>0</v>
      </c>
      <c r="S31" s="28">
        <v>0</v>
      </c>
      <c r="T31" s="28">
        <v>0</v>
      </c>
      <c r="U31" s="28">
        <v>0</v>
      </c>
      <c r="V31" s="28">
        <v>0</v>
      </c>
      <c r="W31" s="28">
        <v>2.8544419442699499E-7</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0</v>
      </c>
      <c r="D34" s="23">
        <v>0</v>
      </c>
      <c r="E34" s="23">
        <v>0</v>
      </c>
      <c r="F34" s="23">
        <v>146755.49873649207</v>
      </c>
      <c r="G34" s="23">
        <v>18508.166528692411</v>
      </c>
      <c r="H34" s="23">
        <v>45376.462494759435</v>
      </c>
      <c r="I34" s="23">
        <v>15138.295004325928</v>
      </c>
      <c r="J34" s="23">
        <v>1.8935216689191602E-5</v>
      </c>
      <c r="K34" s="23">
        <v>40231.436349282681</v>
      </c>
      <c r="L34" s="23">
        <v>4407.7006419480422</v>
      </c>
      <c r="M34" s="23">
        <v>5134.7754674646667</v>
      </c>
      <c r="N34" s="23">
        <v>1.16335487841036E-3</v>
      </c>
      <c r="O34" s="23">
        <v>25413.358382205286</v>
      </c>
      <c r="P34" s="23">
        <v>0</v>
      </c>
      <c r="Q34" s="23">
        <v>3136.7199629811521</v>
      </c>
      <c r="R34" s="23">
        <v>0</v>
      </c>
      <c r="S34" s="23">
        <v>0</v>
      </c>
      <c r="T34" s="23">
        <v>0</v>
      </c>
      <c r="U34" s="23">
        <v>0</v>
      </c>
      <c r="V34" s="23">
        <v>27112.999484968113</v>
      </c>
      <c r="W34" s="23">
        <v>8555.4843338650026</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0</v>
      </c>
      <c r="D36" s="23">
        <v>0</v>
      </c>
      <c r="E36" s="23">
        <v>0</v>
      </c>
      <c r="F36" s="23">
        <v>0</v>
      </c>
      <c r="G36" s="23">
        <v>0</v>
      </c>
      <c r="H36" s="23">
        <v>0</v>
      </c>
      <c r="I36" s="23">
        <v>0</v>
      </c>
      <c r="J36" s="23">
        <v>0</v>
      </c>
      <c r="K36" s="23">
        <v>0</v>
      </c>
      <c r="L36" s="23">
        <v>0</v>
      </c>
      <c r="M36" s="23">
        <v>0</v>
      </c>
      <c r="N36" s="23">
        <v>0</v>
      </c>
      <c r="O36" s="23">
        <v>0</v>
      </c>
      <c r="P36" s="23">
        <v>0</v>
      </c>
      <c r="Q36" s="23">
        <v>0</v>
      </c>
      <c r="R36" s="23">
        <v>0</v>
      </c>
      <c r="S36" s="23">
        <v>0</v>
      </c>
      <c r="T36" s="23">
        <v>0</v>
      </c>
      <c r="U36" s="23">
        <v>0</v>
      </c>
      <c r="V36" s="23">
        <v>0</v>
      </c>
      <c r="W36" s="23">
        <v>0</v>
      </c>
    </row>
    <row r="37" spans="1:23">
      <c r="A37" s="27" t="s">
        <v>120</v>
      </c>
      <c r="B37" s="27" t="s">
        <v>28</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row>
    <row r="38" spans="1:23">
      <c r="A38" s="27" t="s">
        <v>120</v>
      </c>
      <c r="B38" s="27" t="s">
        <v>62</v>
      </c>
      <c r="C38" s="23">
        <v>0</v>
      </c>
      <c r="D38" s="23">
        <v>0</v>
      </c>
      <c r="E38" s="23">
        <v>0</v>
      </c>
      <c r="F38" s="23">
        <v>0</v>
      </c>
      <c r="G38" s="23">
        <v>0</v>
      </c>
      <c r="H38" s="23">
        <v>0</v>
      </c>
      <c r="I38" s="23">
        <v>0</v>
      </c>
      <c r="J38" s="23">
        <v>0</v>
      </c>
      <c r="K38" s="23">
        <v>0</v>
      </c>
      <c r="L38" s="23">
        <v>0</v>
      </c>
      <c r="M38" s="23">
        <v>0</v>
      </c>
      <c r="N38" s="23">
        <v>0</v>
      </c>
      <c r="O38" s="23">
        <v>0</v>
      </c>
      <c r="P38" s="23">
        <v>0</v>
      </c>
      <c r="Q38" s="23">
        <v>0</v>
      </c>
      <c r="R38" s="23">
        <v>0</v>
      </c>
      <c r="S38" s="23">
        <v>0</v>
      </c>
      <c r="T38" s="23">
        <v>0</v>
      </c>
      <c r="U38" s="23">
        <v>0</v>
      </c>
      <c r="V38" s="23">
        <v>0</v>
      </c>
      <c r="W38" s="23">
        <v>0</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0</v>
      </c>
      <c r="D40" s="23">
        <v>0</v>
      </c>
      <c r="E40" s="23">
        <v>0</v>
      </c>
      <c r="F40" s="23">
        <v>0</v>
      </c>
      <c r="G40" s="23">
        <v>0</v>
      </c>
      <c r="H40" s="23">
        <v>0</v>
      </c>
      <c r="I40" s="23">
        <v>0</v>
      </c>
      <c r="J40" s="23">
        <v>0</v>
      </c>
      <c r="K40" s="23">
        <v>0</v>
      </c>
      <c r="L40" s="23">
        <v>0</v>
      </c>
      <c r="M40" s="23">
        <v>0</v>
      </c>
      <c r="N40" s="23">
        <v>0</v>
      </c>
      <c r="O40" s="23">
        <v>0</v>
      </c>
      <c r="P40" s="23">
        <v>0</v>
      </c>
      <c r="Q40" s="23">
        <v>0</v>
      </c>
      <c r="R40" s="23">
        <v>0</v>
      </c>
      <c r="S40" s="23">
        <v>0</v>
      </c>
      <c r="T40" s="23">
        <v>0</v>
      </c>
      <c r="U40" s="23">
        <v>0</v>
      </c>
      <c r="V40" s="23">
        <v>0</v>
      </c>
      <c r="W40" s="23">
        <v>0</v>
      </c>
    </row>
    <row r="41" spans="1:23">
      <c r="A41" s="27" t="s">
        <v>120</v>
      </c>
      <c r="B41" s="27" t="s">
        <v>64</v>
      </c>
      <c r="C41" s="23">
        <v>0</v>
      </c>
      <c r="D41" s="23">
        <v>0</v>
      </c>
      <c r="E41" s="23">
        <v>0</v>
      </c>
      <c r="F41" s="23">
        <v>0</v>
      </c>
      <c r="G41" s="23">
        <v>0</v>
      </c>
      <c r="H41" s="23">
        <v>0</v>
      </c>
      <c r="I41" s="23">
        <v>0</v>
      </c>
      <c r="J41" s="23">
        <v>0</v>
      </c>
      <c r="K41" s="23">
        <v>0</v>
      </c>
      <c r="L41" s="23">
        <v>0</v>
      </c>
      <c r="M41" s="23">
        <v>0</v>
      </c>
      <c r="N41" s="23">
        <v>0</v>
      </c>
      <c r="O41" s="23">
        <v>0</v>
      </c>
      <c r="P41" s="23">
        <v>0</v>
      </c>
      <c r="Q41" s="23">
        <v>0</v>
      </c>
      <c r="R41" s="23">
        <v>0</v>
      </c>
      <c r="S41" s="23">
        <v>0</v>
      </c>
      <c r="T41" s="23">
        <v>0</v>
      </c>
      <c r="U41" s="23">
        <v>0</v>
      </c>
      <c r="V41" s="23">
        <v>0</v>
      </c>
      <c r="W41" s="23">
        <v>0</v>
      </c>
    </row>
    <row r="42" spans="1:23">
      <c r="A42" s="27" t="s">
        <v>120</v>
      </c>
      <c r="B42" s="27" t="s">
        <v>32</v>
      </c>
      <c r="C42" s="23">
        <v>0</v>
      </c>
      <c r="D42" s="23">
        <v>0</v>
      </c>
      <c r="E42" s="23">
        <v>0</v>
      </c>
      <c r="F42" s="23">
        <v>0</v>
      </c>
      <c r="G42" s="23">
        <v>0</v>
      </c>
      <c r="H42" s="23">
        <v>0</v>
      </c>
      <c r="I42" s="23">
        <v>0</v>
      </c>
      <c r="J42" s="23">
        <v>0</v>
      </c>
      <c r="K42" s="23">
        <v>0</v>
      </c>
      <c r="L42" s="23">
        <v>0</v>
      </c>
      <c r="M42" s="23">
        <v>0</v>
      </c>
      <c r="N42" s="23">
        <v>0</v>
      </c>
      <c r="O42" s="23">
        <v>0</v>
      </c>
      <c r="P42" s="23">
        <v>0</v>
      </c>
      <c r="Q42" s="23">
        <v>0</v>
      </c>
      <c r="R42" s="23">
        <v>0</v>
      </c>
      <c r="S42" s="23">
        <v>0</v>
      </c>
      <c r="T42" s="23">
        <v>0</v>
      </c>
      <c r="U42" s="23">
        <v>0</v>
      </c>
      <c r="V42" s="23">
        <v>0</v>
      </c>
      <c r="W42" s="23">
        <v>0</v>
      </c>
    </row>
    <row r="43" spans="1:23">
      <c r="A43" s="27" t="s">
        <v>120</v>
      </c>
      <c r="B43" s="27" t="s">
        <v>69</v>
      </c>
      <c r="C43" s="23">
        <v>0</v>
      </c>
      <c r="D43" s="23">
        <v>0</v>
      </c>
      <c r="E43" s="23">
        <v>0</v>
      </c>
      <c r="F43" s="23">
        <v>0</v>
      </c>
      <c r="G43" s="23">
        <v>0</v>
      </c>
      <c r="H43" s="23">
        <v>0</v>
      </c>
      <c r="I43" s="23">
        <v>0</v>
      </c>
      <c r="J43" s="23">
        <v>0</v>
      </c>
      <c r="K43" s="23">
        <v>0</v>
      </c>
      <c r="L43" s="23">
        <v>0</v>
      </c>
      <c r="M43" s="23">
        <v>0</v>
      </c>
      <c r="N43" s="23">
        <v>0</v>
      </c>
      <c r="O43" s="23">
        <v>0</v>
      </c>
      <c r="P43" s="23">
        <v>0</v>
      </c>
      <c r="Q43" s="23">
        <v>0</v>
      </c>
      <c r="R43" s="23">
        <v>0</v>
      </c>
      <c r="S43" s="23">
        <v>0</v>
      </c>
      <c r="T43" s="23">
        <v>0</v>
      </c>
      <c r="U43" s="23">
        <v>0</v>
      </c>
      <c r="V43" s="23">
        <v>0</v>
      </c>
      <c r="W43" s="23">
        <v>0</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0</v>
      </c>
      <c r="D45" s="28">
        <v>0</v>
      </c>
      <c r="E45" s="28">
        <v>0</v>
      </c>
      <c r="F45" s="28">
        <v>146755.49873649207</v>
      </c>
      <c r="G45" s="28">
        <v>18508.166528692411</v>
      </c>
      <c r="H45" s="28">
        <v>45376.462494759435</v>
      </c>
      <c r="I45" s="28">
        <v>15138.295004325928</v>
      </c>
      <c r="J45" s="28">
        <v>1.8935216689191602E-5</v>
      </c>
      <c r="K45" s="28">
        <v>40231.436349282681</v>
      </c>
      <c r="L45" s="28">
        <v>4407.7006419480422</v>
      </c>
      <c r="M45" s="28">
        <v>5134.7754674646667</v>
      </c>
      <c r="N45" s="28">
        <v>1.16335487841036E-3</v>
      </c>
      <c r="O45" s="28">
        <v>25413.358382205286</v>
      </c>
      <c r="P45" s="28">
        <v>0</v>
      </c>
      <c r="Q45" s="28">
        <v>3136.7199629811521</v>
      </c>
      <c r="R45" s="28">
        <v>0</v>
      </c>
      <c r="S45" s="28">
        <v>0</v>
      </c>
      <c r="T45" s="28">
        <v>0</v>
      </c>
      <c r="U45" s="28">
        <v>0</v>
      </c>
      <c r="V45" s="28">
        <v>27112.999484968113</v>
      </c>
      <c r="W45" s="28">
        <v>8555.4843338650026</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0</v>
      </c>
      <c r="D49" s="23">
        <v>0</v>
      </c>
      <c r="E49" s="23">
        <v>0</v>
      </c>
      <c r="F49" s="23">
        <v>68735.801573789009</v>
      </c>
      <c r="G49" s="23">
        <v>5585.4589867562927</v>
      </c>
      <c r="H49" s="23">
        <v>87325.496604319284</v>
      </c>
      <c r="I49" s="23">
        <v>110921.24466935119</v>
      </c>
      <c r="J49" s="23">
        <v>31221.415703612467</v>
      </c>
      <c r="K49" s="23">
        <v>0</v>
      </c>
      <c r="L49" s="23">
        <v>0</v>
      </c>
      <c r="M49" s="23">
        <v>9.0217389745794998E-6</v>
      </c>
      <c r="N49" s="23">
        <v>0</v>
      </c>
      <c r="O49" s="23">
        <v>0</v>
      </c>
      <c r="P49" s="23">
        <v>3.5826156084998021E-3</v>
      </c>
      <c r="Q49" s="23">
        <v>1.2852380223051978E-3</v>
      </c>
      <c r="R49" s="23">
        <v>1.02221498399618E-5</v>
      </c>
      <c r="S49" s="23">
        <v>0</v>
      </c>
      <c r="T49" s="23">
        <v>3.2318317221779406E-4</v>
      </c>
      <c r="U49" s="23">
        <v>0</v>
      </c>
      <c r="V49" s="23">
        <v>0</v>
      </c>
      <c r="W49" s="23">
        <v>0</v>
      </c>
    </row>
    <row r="50" spans="1:23">
      <c r="A50" s="27" t="s">
        <v>121</v>
      </c>
      <c r="B50" s="27" t="s">
        <v>18</v>
      </c>
      <c r="C50" s="23">
        <v>0</v>
      </c>
      <c r="D50" s="23">
        <v>0</v>
      </c>
      <c r="E50" s="23">
        <v>0</v>
      </c>
      <c r="F50" s="23">
        <v>0</v>
      </c>
      <c r="G50" s="23">
        <v>0</v>
      </c>
      <c r="H50" s="23">
        <v>0</v>
      </c>
      <c r="I50" s="23">
        <v>0</v>
      </c>
      <c r="J50" s="23">
        <v>0</v>
      </c>
      <c r="K50" s="23">
        <v>0</v>
      </c>
      <c r="L50" s="23">
        <v>0</v>
      </c>
      <c r="M50" s="23">
        <v>0</v>
      </c>
      <c r="N50" s="23">
        <v>0</v>
      </c>
      <c r="O50" s="23">
        <v>0</v>
      </c>
      <c r="P50" s="23">
        <v>0</v>
      </c>
      <c r="Q50" s="23">
        <v>0</v>
      </c>
      <c r="R50" s="23">
        <v>0</v>
      </c>
      <c r="S50" s="23">
        <v>0</v>
      </c>
      <c r="T50" s="23">
        <v>0</v>
      </c>
      <c r="U50" s="23">
        <v>0</v>
      </c>
      <c r="V50" s="23">
        <v>0</v>
      </c>
      <c r="W50" s="23">
        <v>0</v>
      </c>
    </row>
    <row r="51" spans="1:23">
      <c r="A51" s="27" t="s">
        <v>121</v>
      </c>
      <c r="B51" s="27" t="s">
        <v>28</v>
      </c>
      <c r="C51" s="23">
        <v>0</v>
      </c>
      <c r="D51" s="23">
        <v>0</v>
      </c>
      <c r="E51" s="23">
        <v>0</v>
      </c>
      <c r="F51" s="23">
        <v>0</v>
      </c>
      <c r="G51" s="23">
        <v>0</v>
      </c>
      <c r="H51" s="23">
        <v>0</v>
      </c>
      <c r="I51" s="23">
        <v>0</v>
      </c>
      <c r="J51" s="23">
        <v>0</v>
      </c>
      <c r="K51" s="23">
        <v>0</v>
      </c>
      <c r="L51" s="23">
        <v>0</v>
      </c>
      <c r="M51" s="23">
        <v>0</v>
      </c>
      <c r="N51" s="23">
        <v>0</v>
      </c>
      <c r="O51" s="23">
        <v>0</v>
      </c>
      <c r="P51" s="23">
        <v>0</v>
      </c>
      <c r="Q51" s="23">
        <v>0</v>
      </c>
      <c r="R51" s="23">
        <v>0</v>
      </c>
      <c r="S51" s="23">
        <v>0</v>
      </c>
      <c r="T51" s="23">
        <v>0</v>
      </c>
      <c r="U51" s="23">
        <v>0</v>
      </c>
      <c r="V51" s="23">
        <v>0</v>
      </c>
      <c r="W51" s="23">
        <v>0</v>
      </c>
    </row>
    <row r="52" spans="1:23">
      <c r="A52" s="27" t="s">
        <v>121</v>
      </c>
      <c r="B52" s="27" t="s">
        <v>62</v>
      </c>
      <c r="C52" s="23">
        <v>0</v>
      </c>
      <c r="D52" s="23">
        <v>0</v>
      </c>
      <c r="E52" s="23">
        <v>0</v>
      </c>
      <c r="F52" s="23">
        <v>0</v>
      </c>
      <c r="G52" s="23">
        <v>0</v>
      </c>
      <c r="H52" s="23">
        <v>0</v>
      </c>
      <c r="I52" s="23">
        <v>0</v>
      </c>
      <c r="J52" s="23">
        <v>0</v>
      </c>
      <c r="K52" s="23">
        <v>0</v>
      </c>
      <c r="L52" s="23">
        <v>0</v>
      </c>
      <c r="M52" s="23">
        <v>0</v>
      </c>
      <c r="N52" s="23">
        <v>0</v>
      </c>
      <c r="O52" s="23">
        <v>0</v>
      </c>
      <c r="P52" s="23">
        <v>0</v>
      </c>
      <c r="Q52" s="23">
        <v>0</v>
      </c>
      <c r="R52" s="23">
        <v>0</v>
      </c>
      <c r="S52" s="23">
        <v>0</v>
      </c>
      <c r="T52" s="23">
        <v>0</v>
      </c>
      <c r="U52" s="23">
        <v>0</v>
      </c>
      <c r="V52" s="23">
        <v>0</v>
      </c>
      <c r="W52" s="23">
        <v>0</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0</v>
      </c>
      <c r="D54" s="23">
        <v>0</v>
      </c>
      <c r="E54" s="23">
        <v>0</v>
      </c>
      <c r="F54" s="23">
        <v>0</v>
      </c>
      <c r="G54" s="23">
        <v>0</v>
      </c>
      <c r="H54" s="23">
        <v>0</v>
      </c>
      <c r="I54" s="23">
        <v>0</v>
      </c>
      <c r="J54" s="23">
        <v>0</v>
      </c>
      <c r="K54" s="23">
        <v>0</v>
      </c>
      <c r="L54" s="23">
        <v>0</v>
      </c>
      <c r="M54" s="23">
        <v>0</v>
      </c>
      <c r="N54" s="23">
        <v>0</v>
      </c>
      <c r="O54" s="23">
        <v>0</v>
      </c>
      <c r="P54" s="23">
        <v>0</v>
      </c>
      <c r="Q54" s="23">
        <v>0</v>
      </c>
      <c r="R54" s="23">
        <v>0</v>
      </c>
      <c r="S54" s="23">
        <v>0</v>
      </c>
      <c r="T54" s="23">
        <v>0</v>
      </c>
      <c r="U54" s="23">
        <v>0</v>
      </c>
      <c r="V54" s="23">
        <v>0</v>
      </c>
      <c r="W54" s="23">
        <v>0</v>
      </c>
    </row>
    <row r="55" spans="1:23">
      <c r="A55" s="27" t="s">
        <v>121</v>
      </c>
      <c r="B55" s="27" t="s">
        <v>64</v>
      </c>
      <c r="C55" s="23">
        <v>0</v>
      </c>
      <c r="D55" s="23">
        <v>0</v>
      </c>
      <c r="E55" s="23">
        <v>0</v>
      </c>
      <c r="F55" s="23">
        <v>0</v>
      </c>
      <c r="G55" s="23">
        <v>0</v>
      </c>
      <c r="H55" s="23">
        <v>0</v>
      </c>
      <c r="I55" s="23">
        <v>0</v>
      </c>
      <c r="J55" s="23">
        <v>0</v>
      </c>
      <c r="K55" s="23">
        <v>0</v>
      </c>
      <c r="L55" s="23">
        <v>0</v>
      </c>
      <c r="M55" s="23">
        <v>0</v>
      </c>
      <c r="N55" s="23">
        <v>0</v>
      </c>
      <c r="O55" s="23">
        <v>0</v>
      </c>
      <c r="P55" s="23">
        <v>0</v>
      </c>
      <c r="Q55" s="23">
        <v>0</v>
      </c>
      <c r="R55" s="23">
        <v>0</v>
      </c>
      <c r="S55" s="23">
        <v>0</v>
      </c>
      <c r="T55" s="23">
        <v>0</v>
      </c>
      <c r="U55" s="23">
        <v>0</v>
      </c>
      <c r="V55" s="23">
        <v>0</v>
      </c>
      <c r="W55" s="23">
        <v>0</v>
      </c>
    </row>
    <row r="56" spans="1:23">
      <c r="A56" s="27" t="s">
        <v>121</v>
      </c>
      <c r="B56" s="27" t="s">
        <v>32</v>
      </c>
      <c r="C56" s="23">
        <v>0</v>
      </c>
      <c r="D56" s="23">
        <v>0</v>
      </c>
      <c r="E56" s="23">
        <v>0</v>
      </c>
      <c r="F56" s="23">
        <v>0</v>
      </c>
      <c r="G56" s="23">
        <v>0</v>
      </c>
      <c r="H56" s="23">
        <v>0</v>
      </c>
      <c r="I56" s="23">
        <v>0</v>
      </c>
      <c r="J56" s="23">
        <v>0</v>
      </c>
      <c r="K56" s="23">
        <v>0</v>
      </c>
      <c r="L56" s="23">
        <v>0</v>
      </c>
      <c r="M56" s="23">
        <v>0</v>
      </c>
      <c r="N56" s="23">
        <v>0</v>
      </c>
      <c r="O56" s="23">
        <v>0</v>
      </c>
      <c r="P56" s="23">
        <v>0</v>
      </c>
      <c r="Q56" s="23">
        <v>0</v>
      </c>
      <c r="R56" s="23">
        <v>0</v>
      </c>
      <c r="S56" s="23">
        <v>0</v>
      </c>
      <c r="T56" s="23">
        <v>0</v>
      </c>
      <c r="U56" s="23">
        <v>0</v>
      </c>
      <c r="V56" s="23">
        <v>0</v>
      </c>
      <c r="W56" s="23">
        <v>0</v>
      </c>
    </row>
    <row r="57" spans="1:23">
      <c r="A57" s="27" t="s">
        <v>121</v>
      </c>
      <c r="B57" s="27" t="s">
        <v>69</v>
      </c>
      <c r="C57" s="23">
        <v>0</v>
      </c>
      <c r="D57" s="23">
        <v>0</v>
      </c>
      <c r="E57" s="23">
        <v>0</v>
      </c>
      <c r="F57" s="23">
        <v>0</v>
      </c>
      <c r="G57" s="23">
        <v>0</v>
      </c>
      <c r="H57" s="23">
        <v>0</v>
      </c>
      <c r="I57" s="23">
        <v>0</v>
      </c>
      <c r="J57" s="23">
        <v>0</v>
      </c>
      <c r="K57" s="23">
        <v>0</v>
      </c>
      <c r="L57" s="23">
        <v>0</v>
      </c>
      <c r="M57" s="23">
        <v>0</v>
      </c>
      <c r="N57" s="23">
        <v>0</v>
      </c>
      <c r="O57" s="23">
        <v>0</v>
      </c>
      <c r="P57" s="23">
        <v>0</v>
      </c>
      <c r="Q57" s="23">
        <v>0</v>
      </c>
      <c r="R57" s="23">
        <v>0</v>
      </c>
      <c r="S57" s="23">
        <v>0</v>
      </c>
      <c r="T57" s="23">
        <v>0</v>
      </c>
      <c r="U57" s="23">
        <v>0</v>
      </c>
      <c r="V57" s="23">
        <v>0</v>
      </c>
      <c r="W57" s="23">
        <v>0</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0</v>
      </c>
      <c r="D59" s="28">
        <v>0</v>
      </c>
      <c r="E59" s="28">
        <v>0</v>
      </c>
      <c r="F59" s="28">
        <v>68735.801573789009</v>
      </c>
      <c r="G59" s="28">
        <v>5585.4589867562927</v>
      </c>
      <c r="H59" s="28">
        <v>87325.496604319284</v>
      </c>
      <c r="I59" s="28">
        <v>110921.24466935119</v>
      </c>
      <c r="J59" s="28">
        <v>31221.415703612467</v>
      </c>
      <c r="K59" s="28">
        <v>0</v>
      </c>
      <c r="L59" s="28">
        <v>0</v>
      </c>
      <c r="M59" s="28">
        <v>9.0217389745794998E-6</v>
      </c>
      <c r="N59" s="28">
        <v>0</v>
      </c>
      <c r="O59" s="28">
        <v>0</v>
      </c>
      <c r="P59" s="28">
        <v>3.5826156084998021E-3</v>
      </c>
      <c r="Q59" s="28">
        <v>1.2852380223051978E-3</v>
      </c>
      <c r="R59" s="28">
        <v>1.02221498399618E-5</v>
      </c>
      <c r="S59" s="28">
        <v>0</v>
      </c>
      <c r="T59" s="28">
        <v>3.2318317221779406E-4</v>
      </c>
      <c r="U59" s="28">
        <v>0</v>
      </c>
      <c r="V59" s="28">
        <v>0</v>
      </c>
      <c r="W59" s="28">
        <v>0</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0</v>
      </c>
      <c r="D64" s="23">
        <v>0</v>
      </c>
      <c r="E64" s="23">
        <v>0</v>
      </c>
      <c r="F64" s="23">
        <v>0</v>
      </c>
      <c r="G64" s="23">
        <v>0</v>
      </c>
      <c r="H64" s="23">
        <v>0</v>
      </c>
      <c r="I64" s="23">
        <v>0</v>
      </c>
      <c r="J64" s="23">
        <v>0</v>
      </c>
      <c r="K64" s="23">
        <v>0</v>
      </c>
      <c r="L64" s="23">
        <v>0</v>
      </c>
      <c r="M64" s="23">
        <v>0</v>
      </c>
      <c r="N64" s="23">
        <v>0</v>
      </c>
      <c r="O64" s="23">
        <v>0</v>
      </c>
      <c r="P64" s="23">
        <v>0</v>
      </c>
      <c r="Q64" s="23">
        <v>0</v>
      </c>
      <c r="R64" s="23">
        <v>0</v>
      </c>
      <c r="S64" s="23">
        <v>0</v>
      </c>
      <c r="T64" s="23">
        <v>0</v>
      </c>
      <c r="U64" s="23">
        <v>0</v>
      </c>
      <c r="V64" s="23">
        <v>0</v>
      </c>
      <c r="W64" s="23">
        <v>0</v>
      </c>
    </row>
    <row r="65" spans="1:23">
      <c r="A65" s="27" t="s">
        <v>122</v>
      </c>
      <c r="B65" s="27" t="s">
        <v>28</v>
      </c>
      <c r="C65" s="23">
        <v>0</v>
      </c>
      <c r="D65" s="23">
        <v>0</v>
      </c>
      <c r="E65" s="23">
        <v>0</v>
      </c>
      <c r="F65" s="23">
        <v>0</v>
      </c>
      <c r="G65" s="23">
        <v>0</v>
      </c>
      <c r="H65" s="23">
        <v>0</v>
      </c>
      <c r="I65" s="23">
        <v>0</v>
      </c>
      <c r="J65" s="23">
        <v>0</v>
      </c>
      <c r="K65" s="23">
        <v>0</v>
      </c>
      <c r="L65" s="23">
        <v>0</v>
      </c>
      <c r="M65" s="23">
        <v>0</v>
      </c>
      <c r="N65" s="23">
        <v>0</v>
      </c>
      <c r="O65" s="23">
        <v>0</v>
      </c>
      <c r="P65" s="23">
        <v>0</v>
      </c>
      <c r="Q65" s="23">
        <v>0</v>
      </c>
      <c r="R65" s="23">
        <v>0</v>
      </c>
      <c r="S65" s="23">
        <v>0</v>
      </c>
      <c r="T65" s="23">
        <v>0</v>
      </c>
      <c r="U65" s="23">
        <v>0</v>
      </c>
      <c r="V65" s="23">
        <v>0</v>
      </c>
      <c r="W65" s="23">
        <v>0</v>
      </c>
    </row>
    <row r="66" spans="1:23">
      <c r="A66" s="27" t="s">
        <v>122</v>
      </c>
      <c r="B66" s="27" t="s">
        <v>62</v>
      </c>
      <c r="C66" s="23">
        <v>0</v>
      </c>
      <c r="D66" s="23">
        <v>0</v>
      </c>
      <c r="E66" s="23">
        <v>0</v>
      </c>
      <c r="F66" s="23">
        <v>0</v>
      </c>
      <c r="G66" s="23">
        <v>0</v>
      </c>
      <c r="H66" s="23">
        <v>0</v>
      </c>
      <c r="I66" s="23">
        <v>0</v>
      </c>
      <c r="J66" s="23">
        <v>0</v>
      </c>
      <c r="K66" s="23">
        <v>0</v>
      </c>
      <c r="L66" s="23">
        <v>0</v>
      </c>
      <c r="M66" s="23">
        <v>0</v>
      </c>
      <c r="N66" s="23">
        <v>0</v>
      </c>
      <c r="O66" s="23">
        <v>0</v>
      </c>
      <c r="P66" s="23">
        <v>0</v>
      </c>
      <c r="Q66" s="23">
        <v>0</v>
      </c>
      <c r="R66" s="23">
        <v>0</v>
      </c>
      <c r="S66" s="23">
        <v>0</v>
      </c>
      <c r="T66" s="23">
        <v>0</v>
      </c>
      <c r="U66" s="23">
        <v>0</v>
      </c>
      <c r="V66" s="23">
        <v>0</v>
      </c>
      <c r="W66" s="23">
        <v>0</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0</v>
      </c>
      <c r="D68" s="23">
        <v>0</v>
      </c>
      <c r="E68" s="23">
        <v>0</v>
      </c>
      <c r="F68" s="23">
        <v>0</v>
      </c>
      <c r="G68" s="23">
        <v>0</v>
      </c>
      <c r="H68" s="23">
        <v>0</v>
      </c>
      <c r="I68" s="23">
        <v>0</v>
      </c>
      <c r="J68" s="23">
        <v>0</v>
      </c>
      <c r="K68" s="23">
        <v>0</v>
      </c>
      <c r="L68" s="23">
        <v>0</v>
      </c>
      <c r="M68" s="23">
        <v>0</v>
      </c>
      <c r="N68" s="23">
        <v>0</v>
      </c>
      <c r="O68" s="23">
        <v>0</v>
      </c>
      <c r="P68" s="23">
        <v>0</v>
      </c>
      <c r="Q68" s="23">
        <v>0</v>
      </c>
      <c r="R68" s="23">
        <v>0</v>
      </c>
      <c r="S68" s="23">
        <v>0</v>
      </c>
      <c r="T68" s="23">
        <v>0</v>
      </c>
      <c r="U68" s="23">
        <v>0</v>
      </c>
      <c r="V68" s="23">
        <v>0</v>
      </c>
      <c r="W68" s="23">
        <v>0</v>
      </c>
    </row>
    <row r="69" spans="1:23">
      <c r="A69" s="27" t="s">
        <v>122</v>
      </c>
      <c r="B69" s="27" t="s">
        <v>64</v>
      </c>
      <c r="C69" s="23">
        <v>0</v>
      </c>
      <c r="D69" s="23">
        <v>0</v>
      </c>
      <c r="E69" s="23">
        <v>0</v>
      </c>
      <c r="F69" s="23">
        <v>0</v>
      </c>
      <c r="G69" s="23">
        <v>0</v>
      </c>
      <c r="H69" s="23">
        <v>0</v>
      </c>
      <c r="I69" s="23">
        <v>0</v>
      </c>
      <c r="J69" s="23">
        <v>0</v>
      </c>
      <c r="K69" s="23">
        <v>0</v>
      </c>
      <c r="L69" s="23">
        <v>0</v>
      </c>
      <c r="M69" s="23">
        <v>0</v>
      </c>
      <c r="N69" s="23">
        <v>0</v>
      </c>
      <c r="O69" s="23">
        <v>0</v>
      </c>
      <c r="P69" s="23">
        <v>0</v>
      </c>
      <c r="Q69" s="23">
        <v>0</v>
      </c>
      <c r="R69" s="23">
        <v>0</v>
      </c>
      <c r="S69" s="23">
        <v>0</v>
      </c>
      <c r="T69" s="23">
        <v>0</v>
      </c>
      <c r="U69" s="23">
        <v>0</v>
      </c>
      <c r="V69" s="23">
        <v>0</v>
      </c>
      <c r="W69" s="23">
        <v>0</v>
      </c>
    </row>
    <row r="70" spans="1:23">
      <c r="A70" s="27" t="s">
        <v>122</v>
      </c>
      <c r="B70" s="27" t="s">
        <v>32</v>
      </c>
      <c r="C70" s="23">
        <v>0</v>
      </c>
      <c r="D70" s="23">
        <v>0</v>
      </c>
      <c r="E70" s="23">
        <v>0</v>
      </c>
      <c r="F70" s="23">
        <v>0</v>
      </c>
      <c r="G70" s="23">
        <v>0</v>
      </c>
      <c r="H70" s="23">
        <v>0</v>
      </c>
      <c r="I70" s="23">
        <v>0</v>
      </c>
      <c r="J70" s="23">
        <v>0</v>
      </c>
      <c r="K70" s="23">
        <v>0</v>
      </c>
      <c r="L70" s="23">
        <v>0</v>
      </c>
      <c r="M70" s="23">
        <v>0</v>
      </c>
      <c r="N70" s="23">
        <v>0</v>
      </c>
      <c r="O70" s="23">
        <v>0</v>
      </c>
      <c r="P70" s="23">
        <v>0</v>
      </c>
      <c r="Q70" s="23">
        <v>0</v>
      </c>
      <c r="R70" s="23">
        <v>0</v>
      </c>
      <c r="S70" s="23">
        <v>0</v>
      </c>
      <c r="T70" s="23">
        <v>0</v>
      </c>
      <c r="U70" s="23">
        <v>0</v>
      </c>
      <c r="V70" s="23">
        <v>0</v>
      </c>
      <c r="W70" s="23">
        <v>0</v>
      </c>
    </row>
    <row r="71" spans="1:23">
      <c r="A71" s="27" t="s">
        <v>122</v>
      </c>
      <c r="B71" s="27" t="s">
        <v>69</v>
      </c>
      <c r="C71" s="23">
        <v>0</v>
      </c>
      <c r="D71" s="23">
        <v>0</v>
      </c>
      <c r="E71" s="23">
        <v>0</v>
      </c>
      <c r="F71" s="23">
        <v>0</v>
      </c>
      <c r="G71" s="23">
        <v>0</v>
      </c>
      <c r="H71" s="23">
        <v>0</v>
      </c>
      <c r="I71" s="23">
        <v>0</v>
      </c>
      <c r="J71" s="23">
        <v>0</v>
      </c>
      <c r="K71" s="23">
        <v>0</v>
      </c>
      <c r="L71" s="23">
        <v>0</v>
      </c>
      <c r="M71" s="23">
        <v>0</v>
      </c>
      <c r="N71" s="23">
        <v>0</v>
      </c>
      <c r="O71" s="23">
        <v>0</v>
      </c>
      <c r="P71" s="23">
        <v>0</v>
      </c>
      <c r="Q71" s="23">
        <v>0</v>
      </c>
      <c r="R71" s="23">
        <v>0</v>
      </c>
      <c r="S71" s="23">
        <v>0</v>
      </c>
      <c r="T71" s="23">
        <v>0</v>
      </c>
      <c r="U71" s="23">
        <v>0</v>
      </c>
      <c r="V71" s="23">
        <v>0</v>
      </c>
      <c r="W71" s="23">
        <v>0</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0</v>
      </c>
      <c r="D73" s="28">
        <v>0</v>
      </c>
      <c r="E73" s="28">
        <v>0</v>
      </c>
      <c r="F73" s="28">
        <v>0</v>
      </c>
      <c r="G73" s="28">
        <v>0</v>
      </c>
      <c r="H73" s="28">
        <v>0</v>
      </c>
      <c r="I73" s="28">
        <v>0</v>
      </c>
      <c r="J73" s="28">
        <v>0</v>
      </c>
      <c r="K73" s="28">
        <v>0</v>
      </c>
      <c r="L73" s="28">
        <v>0</v>
      </c>
      <c r="M73" s="28">
        <v>0</v>
      </c>
      <c r="N73" s="28">
        <v>0</v>
      </c>
      <c r="O73" s="28">
        <v>0</v>
      </c>
      <c r="P73" s="28">
        <v>0</v>
      </c>
      <c r="Q73" s="28">
        <v>0</v>
      </c>
      <c r="R73" s="28">
        <v>0</v>
      </c>
      <c r="S73" s="28">
        <v>0</v>
      </c>
      <c r="T73" s="28">
        <v>0</v>
      </c>
      <c r="U73" s="28">
        <v>0</v>
      </c>
      <c r="V73" s="28">
        <v>0</v>
      </c>
      <c r="W73" s="28">
        <v>0</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0</v>
      </c>
      <c r="D78" s="23">
        <v>0</v>
      </c>
      <c r="E78" s="23">
        <v>0</v>
      </c>
      <c r="F78" s="23">
        <v>0</v>
      </c>
      <c r="G78" s="23">
        <v>0</v>
      </c>
      <c r="H78" s="23">
        <v>0</v>
      </c>
      <c r="I78" s="23">
        <v>0</v>
      </c>
      <c r="J78" s="23">
        <v>0</v>
      </c>
      <c r="K78" s="23">
        <v>0</v>
      </c>
      <c r="L78" s="23">
        <v>0</v>
      </c>
      <c r="M78" s="23">
        <v>0</v>
      </c>
      <c r="N78" s="23">
        <v>0</v>
      </c>
      <c r="O78" s="23">
        <v>0</v>
      </c>
      <c r="P78" s="23">
        <v>0</v>
      </c>
      <c r="Q78" s="23">
        <v>0</v>
      </c>
      <c r="R78" s="23">
        <v>0</v>
      </c>
      <c r="S78" s="23">
        <v>0</v>
      </c>
      <c r="T78" s="23">
        <v>0</v>
      </c>
      <c r="U78" s="23">
        <v>0</v>
      </c>
      <c r="V78" s="23">
        <v>0</v>
      </c>
      <c r="W78" s="23">
        <v>0</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0</v>
      </c>
      <c r="D80" s="23">
        <v>0</v>
      </c>
      <c r="E80" s="23">
        <v>0</v>
      </c>
      <c r="F80" s="23">
        <v>0</v>
      </c>
      <c r="G80" s="23">
        <v>0</v>
      </c>
      <c r="H80" s="23">
        <v>0</v>
      </c>
      <c r="I80" s="23">
        <v>0</v>
      </c>
      <c r="J80" s="23">
        <v>0</v>
      </c>
      <c r="K80" s="23">
        <v>0</v>
      </c>
      <c r="L80" s="23">
        <v>0</v>
      </c>
      <c r="M80" s="23">
        <v>0</v>
      </c>
      <c r="N80" s="23">
        <v>0</v>
      </c>
      <c r="O80" s="23">
        <v>0</v>
      </c>
      <c r="P80" s="23">
        <v>0</v>
      </c>
      <c r="Q80" s="23">
        <v>0</v>
      </c>
      <c r="R80" s="23">
        <v>0</v>
      </c>
      <c r="S80" s="23">
        <v>0</v>
      </c>
      <c r="T80" s="23">
        <v>0</v>
      </c>
      <c r="U80" s="23">
        <v>0</v>
      </c>
      <c r="V80" s="23">
        <v>0</v>
      </c>
      <c r="W80" s="23">
        <v>0</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0</v>
      </c>
      <c r="D82" s="23">
        <v>0</v>
      </c>
      <c r="E82" s="23">
        <v>0</v>
      </c>
      <c r="F82" s="23">
        <v>0</v>
      </c>
      <c r="G82" s="23">
        <v>0</v>
      </c>
      <c r="H82" s="23">
        <v>0</v>
      </c>
      <c r="I82" s="23">
        <v>0</v>
      </c>
      <c r="J82" s="23">
        <v>0</v>
      </c>
      <c r="K82" s="23">
        <v>0</v>
      </c>
      <c r="L82" s="23">
        <v>0</v>
      </c>
      <c r="M82" s="23">
        <v>0</v>
      </c>
      <c r="N82" s="23">
        <v>0</v>
      </c>
      <c r="O82" s="23">
        <v>0</v>
      </c>
      <c r="P82" s="23">
        <v>0</v>
      </c>
      <c r="Q82" s="23">
        <v>0</v>
      </c>
      <c r="R82" s="23">
        <v>0</v>
      </c>
      <c r="S82" s="23">
        <v>0</v>
      </c>
      <c r="T82" s="23">
        <v>0</v>
      </c>
      <c r="U82" s="23">
        <v>0</v>
      </c>
      <c r="V82" s="23">
        <v>0</v>
      </c>
      <c r="W82" s="23">
        <v>0</v>
      </c>
    </row>
    <row r="83" spans="1:23">
      <c r="A83" s="27" t="s">
        <v>123</v>
      </c>
      <c r="B83" s="27" t="s">
        <v>64</v>
      </c>
      <c r="C83" s="23">
        <v>0</v>
      </c>
      <c r="D83" s="23">
        <v>0</v>
      </c>
      <c r="E83" s="23">
        <v>0</v>
      </c>
      <c r="F83" s="23">
        <v>0</v>
      </c>
      <c r="G83" s="23">
        <v>0</v>
      </c>
      <c r="H83" s="23">
        <v>0</v>
      </c>
      <c r="I83" s="23">
        <v>0</v>
      </c>
      <c r="J83" s="23">
        <v>0</v>
      </c>
      <c r="K83" s="23">
        <v>0</v>
      </c>
      <c r="L83" s="23">
        <v>0</v>
      </c>
      <c r="M83" s="23">
        <v>0</v>
      </c>
      <c r="N83" s="23">
        <v>0</v>
      </c>
      <c r="O83" s="23">
        <v>0</v>
      </c>
      <c r="P83" s="23">
        <v>0</v>
      </c>
      <c r="Q83" s="23">
        <v>0</v>
      </c>
      <c r="R83" s="23">
        <v>0</v>
      </c>
      <c r="S83" s="23">
        <v>0</v>
      </c>
      <c r="T83" s="23">
        <v>0</v>
      </c>
      <c r="U83" s="23">
        <v>0</v>
      </c>
      <c r="V83" s="23">
        <v>0</v>
      </c>
      <c r="W83" s="23">
        <v>0</v>
      </c>
    </row>
    <row r="84" spans="1:23">
      <c r="A84" s="27" t="s">
        <v>123</v>
      </c>
      <c r="B84" s="27" t="s">
        <v>32</v>
      </c>
      <c r="C84" s="23">
        <v>0</v>
      </c>
      <c r="D84" s="23">
        <v>0</v>
      </c>
      <c r="E84" s="23">
        <v>0</v>
      </c>
      <c r="F84" s="23">
        <v>0</v>
      </c>
      <c r="G84" s="23">
        <v>0</v>
      </c>
      <c r="H84" s="23">
        <v>0</v>
      </c>
      <c r="I84" s="23">
        <v>0</v>
      </c>
      <c r="J84" s="23">
        <v>0</v>
      </c>
      <c r="K84" s="23">
        <v>0</v>
      </c>
      <c r="L84" s="23">
        <v>0</v>
      </c>
      <c r="M84" s="23">
        <v>0</v>
      </c>
      <c r="N84" s="23">
        <v>0</v>
      </c>
      <c r="O84" s="23">
        <v>0</v>
      </c>
      <c r="P84" s="23">
        <v>0</v>
      </c>
      <c r="Q84" s="23">
        <v>0</v>
      </c>
      <c r="R84" s="23">
        <v>0</v>
      </c>
      <c r="S84" s="23">
        <v>0</v>
      </c>
      <c r="T84" s="23">
        <v>0</v>
      </c>
      <c r="U84" s="23">
        <v>0</v>
      </c>
      <c r="V84" s="23">
        <v>0</v>
      </c>
      <c r="W84" s="23">
        <v>0</v>
      </c>
    </row>
    <row r="85" spans="1:23">
      <c r="A85" s="27" t="s">
        <v>123</v>
      </c>
      <c r="B85" s="27" t="s">
        <v>69</v>
      </c>
      <c r="C85" s="23">
        <v>0</v>
      </c>
      <c r="D85" s="23">
        <v>0</v>
      </c>
      <c r="E85" s="23">
        <v>0</v>
      </c>
      <c r="F85" s="23">
        <v>0</v>
      </c>
      <c r="G85" s="23">
        <v>0</v>
      </c>
      <c r="H85" s="23">
        <v>0</v>
      </c>
      <c r="I85" s="23">
        <v>0</v>
      </c>
      <c r="J85" s="23">
        <v>0</v>
      </c>
      <c r="K85" s="23">
        <v>0</v>
      </c>
      <c r="L85" s="23">
        <v>0</v>
      </c>
      <c r="M85" s="23">
        <v>0</v>
      </c>
      <c r="N85" s="23">
        <v>0</v>
      </c>
      <c r="O85" s="23">
        <v>0</v>
      </c>
      <c r="P85" s="23">
        <v>0</v>
      </c>
      <c r="Q85" s="23">
        <v>0</v>
      </c>
      <c r="R85" s="23">
        <v>0</v>
      </c>
      <c r="S85" s="23">
        <v>0</v>
      </c>
      <c r="T85" s="23">
        <v>0</v>
      </c>
      <c r="U85" s="23">
        <v>0</v>
      </c>
      <c r="V85" s="23">
        <v>0</v>
      </c>
      <c r="W85" s="23">
        <v>0</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0</v>
      </c>
      <c r="D87" s="28">
        <v>0</v>
      </c>
      <c r="E87" s="28">
        <v>0</v>
      </c>
      <c r="F87" s="28">
        <v>0</v>
      </c>
      <c r="G87" s="28">
        <v>0</v>
      </c>
      <c r="H87" s="28">
        <v>0</v>
      </c>
      <c r="I87" s="28">
        <v>0</v>
      </c>
      <c r="J87" s="28">
        <v>0</v>
      </c>
      <c r="K87" s="28">
        <v>0</v>
      </c>
      <c r="L87" s="28">
        <v>0</v>
      </c>
      <c r="M87" s="28">
        <v>0</v>
      </c>
      <c r="N87" s="28">
        <v>0</v>
      </c>
      <c r="O87" s="28">
        <v>0</v>
      </c>
      <c r="P87" s="28">
        <v>0</v>
      </c>
      <c r="Q87" s="28">
        <v>0</v>
      </c>
      <c r="R87" s="28">
        <v>0</v>
      </c>
      <c r="S87" s="28">
        <v>0</v>
      </c>
      <c r="T87" s="28">
        <v>0</v>
      </c>
      <c r="U87" s="28">
        <v>0</v>
      </c>
      <c r="V87" s="28">
        <v>0</v>
      </c>
      <c r="W87" s="28">
        <v>0</v>
      </c>
    </row>
    <row r="89" spans="1:23" collapsed="1"/>
    <row r="90" spans="1:23">
      <c r="A90" s="7" t="s">
        <v>93</v>
      </c>
    </row>
  </sheetData>
  <sheetProtection algorithmName="SHA-512" hashValue="7YibPjSIZQNbfYkO/E/MZrhaj7nWg3WXfMkEcM0D7fD4jk/ft8oj2JdUxgNXcITFEn0OcusNQ6R3IHl6d9eN6A==" saltValue="XOA9JgLGLkMcy5KyA7bOkw=="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B14891"/>
  </sheetPr>
  <dimension ref="A1:W1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152</v>
      </c>
      <c r="B1" s="17"/>
      <c r="C1" s="17"/>
      <c r="D1" s="17"/>
      <c r="E1" s="17"/>
      <c r="F1" s="17"/>
      <c r="G1" s="17"/>
      <c r="H1" s="17"/>
      <c r="I1" s="17"/>
      <c r="J1" s="17"/>
      <c r="K1" s="17"/>
      <c r="L1" s="17"/>
      <c r="M1" s="17"/>
      <c r="N1" s="17"/>
      <c r="O1" s="17"/>
      <c r="P1" s="17"/>
      <c r="Q1" s="17"/>
      <c r="R1" s="17"/>
      <c r="S1" s="17"/>
      <c r="T1" s="17"/>
      <c r="U1" s="17"/>
      <c r="V1" s="17"/>
      <c r="W1" s="17"/>
    </row>
    <row r="2" spans="1:23">
      <c r="A2" s="26" t="s">
        <v>139</v>
      </c>
      <c r="B2" s="16" t="s">
        <v>140</v>
      </c>
    </row>
    <row r="3" spans="1:23">
      <c r="A3" s="17" t="s">
        <v>96</v>
      </c>
      <c r="B3" s="17" t="s">
        <v>141</v>
      </c>
      <c r="C3" s="17" t="s">
        <v>75</v>
      </c>
      <c r="D3" s="17" t="s">
        <v>98</v>
      </c>
      <c r="E3" s="17" t="s">
        <v>99</v>
      </c>
      <c r="F3" s="17" t="s">
        <v>100</v>
      </c>
      <c r="G3" s="17" t="s">
        <v>101</v>
      </c>
      <c r="H3" s="17" t="s">
        <v>102</v>
      </c>
      <c r="I3" s="17" t="s">
        <v>103</v>
      </c>
      <c r="J3" s="17" t="s">
        <v>104</v>
      </c>
      <c r="K3" s="17" t="s">
        <v>105</v>
      </c>
      <c r="L3" s="17" t="s">
        <v>106</v>
      </c>
      <c r="M3" s="17" t="s">
        <v>107</v>
      </c>
      <c r="N3" s="17" t="s">
        <v>108</v>
      </c>
      <c r="O3" s="17" t="s">
        <v>109</v>
      </c>
      <c r="P3" s="17" t="s">
        <v>110</v>
      </c>
      <c r="Q3" s="17" t="s">
        <v>111</v>
      </c>
      <c r="R3" s="17" t="s">
        <v>112</v>
      </c>
      <c r="S3" s="17" t="s">
        <v>113</v>
      </c>
      <c r="T3" s="17" t="s">
        <v>114</v>
      </c>
      <c r="U3" s="17" t="s">
        <v>115</v>
      </c>
      <c r="V3" s="17" t="s">
        <v>116</v>
      </c>
      <c r="W3" s="17" t="s">
        <v>117</v>
      </c>
    </row>
    <row r="4" spans="1:23">
      <c r="A4" s="27" t="s">
        <v>119</v>
      </c>
      <c r="B4" s="27" t="s">
        <v>70</v>
      </c>
      <c r="C4" s="23">
        <v>4.9908196059627002E-4</v>
      </c>
      <c r="D4" s="23">
        <v>5.1088454677442898E-4</v>
      </c>
      <c r="E4" s="23">
        <v>5.28377339719811E-4</v>
      </c>
      <c r="F4" s="23">
        <v>6.0737532901660991E-4</v>
      </c>
      <c r="G4" s="23">
        <v>17960.722690554267</v>
      </c>
      <c r="H4" s="23">
        <v>36207.471089497521</v>
      </c>
      <c r="I4" s="23">
        <v>34281.2263335631</v>
      </c>
      <c r="J4" s="23">
        <v>41745.319389780889</v>
      </c>
      <c r="K4" s="23">
        <v>39419.565259542091</v>
      </c>
      <c r="L4" s="23">
        <v>65031.427271389519</v>
      </c>
      <c r="M4" s="23">
        <v>64173.5190826045</v>
      </c>
      <c r="N4" s="23">
        <v>76443.414215478508</v>
      </c>
      <c r="O4" s="23">
        <v>78130.426615803095</v>
      </c>
      <c r="P4" s="23">
        <v>73777.55107593791</v>
      </c>
      <c r="Q4" s="23">
        <v>69852.570460206771</v>
      </c>
      <c r="R4" s="23">
        <v>65775.49223525959</v>
      </c>
      <c r="S4" s="23">
        <v>73848.604981098266</v>
      </c>
      <c r="T4" s="23">
        <v>72996.586155848825</v>
      </c>
      <c r="U4" s="23">
        <v>70855.792145595507</v>
      </c>
      <c r="V4" s="23">
        <v>75468.473833191281</v>
      </c>
      <c r="W4" s="23">
        <v>92608.196478994883</v>
      </c>
    </row>
    <row r="5" spans="1:23">
      <c r="A5" s="27" t="s">
        <v>120</v>
      </c>
      <c r="B5" s="27" t="s">
        <v>70</v>
      </c>
      <c r="C5" s="23">
        <v>5.3890350962230689E-4</v>
      </c>
      <c r="D5" s="23">
        <v>5.5555904239429203E-4</v>
      </c>
      <c r="E5" s="23">
        <v>6.1647554623069198E-4</v>
      </c>
      <c r="F5" s="23">
        <v>7.8533255982193894E-4</v>
      </c>
      <c r="G5" s="23">
        <v>12518.26818467371</v>
      </c>
      <c r="H5" s="23">
        <v>16089.635874891874</v>
      </c>
      <c r="I5" s="23">
        <v>16382.496051278229</v>
      </c>
      <c r="J5" s="23">
        <v>60812.753353865563</v>
      </c>
      <c r="K5" s="23">
        <v>61888.659055103613</v>
      </c>
      <c r="L5" s="23">
        <v>59839.092312594606</v>
      </c>
      <c r="M5" s="23">
        <v>80082.993510238681</v>
      </c>
      <c r="N5" s="23">
        <v>83329.52616839527</v>
      </c>
      <c r="O5" s="23">
        <v>83643.489673592427</v>
      </c>
      <c r="P5" s="23">
        <v>89983.924747610523</v>
      </c>
      <c r="Q5" s="23">
        <v>127841.48378189668</v>
      </c>
      <c r="R5" s="23">
        <v>167699.5931451552</v>
      </c>
      <c r="S5" s="23">
        <v>207000.01607856125</v>
      </c>
      <c r="T5" s="23">
        <v>195467.43722904156</v>
      </c>
      <c r="U5" s="23">
        <v>185068.53018422733</v>
      </c>
      <c r="V5" s="23">
        <v>183832.36022885219</v>
      </c>
      <c r="W5" s="23">
        <v>177498.71105975553</v>
      </c>
    </row>
    <row r="6" spans="1:23">
      <c r="A6" s="27" t="s">
        <v>121</v>
      </c>
      <c r="B6" s="27" t="s">
        <v>70</v>
      </c>
      <c r="C6" s="23">
        <v>1.4493208437126479E-4</v>
      </c>
      <c r="D6" s="23">
        <v>1.3685749227792249E-4</v>
      </c>
      <c r="E6" s="23">
        <v>1.295766460520095E-4</v>
      </c>
      <c r="F6" s="23">
        <v>1.22013658477373E-4</v>
      </c>
      <c r="G6" s="23">
        <v>1.1521591920318088E-4</v>
      </c>
      <c r="H6" s="23">
        <v>1.087969019492654E-4</v>
      </c>
      <c r="I6" s="23">
        <v>1487.9605203779349</v>
      </c>
      <c r="J6" s="23">
        <v>1401.1128731338554</v>
      </c>
      <c r="K6" s="23">
        <v>7418.463640799132</v>
      </c>
      <c r="L6" s="23">
        <v>7093.1235081121276</v>
      </c>
      <c r="M6" s="23">
        <v>7817.7891648030463</v>
      </c>
      <c r="N6" s="23">
        <v>7780.5974657865818</v>
      </c>
      <c r="O6" s="23">
        <v>9849.4445609795202</v>
      </c>
      <c r="P6" s="23">
        <v>9300.703076159889</v>
      </c>
      <c r="Q6" s="23">
        <v>8805.9037943428011</v>
      </c>
      <c r="R6" s="23">
        <v>8291.9304587980077</v>
      </c>
      <c r="S6" s="23">
        <v>12297.872612675883</v>
      </c>
      <c r="T6" s="23">
        <v>16124.231760257328</v>
      </c>
      <c r="U6" s="23">
        <v>15708.906449047181</v>
      </c>
      <c r="V6" s="23">
        <v>15159.513110376269</v>
      </c>
      <c r="W6" s="23">
        <v>23775.791792591936</v>
      </c>
    </row>
    <row r="7" spans="1:23">
      <c r="A7" s="27" t="s">
        <v>122</v>
      </c>
      <c r="B7" s="27" t="s">
        <v>70</v>
      </c>
      <c r="C7" s="23">
        <v>6.245072310308397E-4</v>
      </c>
      <c r="D7" s="23">
        <v>6.1115252766381228E-4</v>
      </c>
      <c r="E7" s="23">
        <v>7.1385417628896497E-4</v>
      </c>
      <c r="F7" s="23">
        <v>9.3340099231814608E-4</v>
      </c>
      <c r="G7" s="23">
        <v>9.2047394033314945E-4</v>
      </c>
      <c r="H7" s="23">
        <v>2296.1157712009576</v>
      </c>
      <c r="I7" s="23">
        <v>2173.9622323007507</v>
      </c>
      <c r="J7" s="23">
        <v>6580.8066254973655</v>
      </c>
      <c r="K7" s="23">
        <v>10447.013028435262</v>
      </c>
      <c r="L7" s="23">
        <v>11128.772281350695</v>
      </c>
      <c r="M7" s="23">
        <v>10536.719348665263</v>
      </c>
      <c r="N7" s="23">
        <v>10472.242890596039</v>
      </c>
      <c r="O7" s="23">
        <v>9888.80353750004</v>
      </c>
      <c r="P7" s="23">
        <v>9337.8693017080041</v>
      </c>
      <c r="Q7" s="23">
        <v>8841.0928116407304</v>
      </c>
      <c r="R7" s="23">
        <v>9867.0298391987017</v>
      </c>
      <c r="S7" s="23">
        <v>20116.185207623435</v>
      </c>
      <c r="T7" s="23">
        <v>19152.836188388192</v>
      </c>
      <c r="U7" s="23">
        <v>22979.121684309663</v>
      </c>
      <c r="V7" s="23">
        <v>21926.149736859457</v>
      </c>
      <c r="W7" s="23">
        <v>22454.796546001806</v>
      </c>
    </row>
    <row r="8" spans="1:23">
      <c r="A8" s="27" t="s">
        <v>123</v>
      </c>
      <c r="B8" s="27" t="s">
        <v>70</v>
      </c>
      <c r="C8" s="23">
        <v>0</v>
      </c>
      <c r="D8" s="23">
        <v>0</v>
      </c>
      <c r="E8" s="23">
        <v>0</v>
      </c>
      <c r="F8" s="23">
        <v>0</v>
      </c>
      <c r="G8" s="23">
        <v>0</v>
      </c>
      <c r="H8" s="23">
        <v>0</v>
      </c>
      <c r="I8" s="23">
        <v>0</v>
      </c>
      <c r="J8" s="23">
        <v>0</v>
      </c>
      <c r="K8" s="23">
        <v>0</v>
      </c>
      <c r="L8" s="23">
        <v>602.39906255782603</v>
      </c>
      <c r="M8" s="23">
        <v>1136.8975660532039</v>
      </c>
      <c r="N8" s="23">
        <v>2194.577929551177</v>
      </c>
      <c r="O8" s="23">
        <v>2489.3514616644688</v>
      </c>
      <c r="P8" s="23">
        <v>2350.6623803813109</v>
      </c>
      <c r="Q8" s="23">
        <v>2225.606667056958</v>
      </c>
      <c r="R8" s="23">
        <v>2095.704897858338</v>
      </c>
      <c r="S8" s="23">
        <v>1978.9470228051068</v>
      </c>
      <c r="T8" s="23">
        <v>1868.6940718950079</v>
      </c>
      <c r="U8" s="23">
        <v>1769.2791699098491</v>
      </c>
      <c r="V8" s="23">
        <v>1666.0118236264709</v>
      </c>
      <c r="W8" s="23">
        <v>1573.19341176946</v>
      </c>
    </row>
    <row r="9" spans="1:23">
      <c r="A9" s="21" t="s">
        <v>36</v>
      </c>
      <c r="B9" s="21" t="s">
        <v>142</v>
      </c>
      <c r="C9" s="28">
        <v>1.8074247856206813E-3</v>
      </c>
      <c r="D9" s="28">
        <v>1.8144536091104558E-3</v>
      </c>
      <c r="E9" s="28">
        <v>1.9882837082914775E-3</v>
      </c>
      <c r="F9" s="28">
        <v>2.448122539634068E-3</v>
      </c>
      <c r="G9" s="28">
        <v>30478.991910917837</v>
      </c>
      <c r="H9" s="28">
        <v>54593.222844387252</v>
      </c>
      <c r="I9" s="28">
        <v>54325.645137520012</v>
      </c>
      <c r="J9" s="28">
        <v>110539.99224227767</v>
      </c>
      <c r="K9" s="28">
        <v>119173.7009838801</v>
      </c>
      <c r="L9" s="28">
        <v>143694.81443600476</v>
      </c>
      <c r="M9" s="28">
        <v>163747.9186723647</v>
      </c>
      <c r="N9" s="28">
        <v>180220.35866980758</v>
      </c>
      <c r="O9" s="28">
        <v>184001.51584953957</v>
      </c>
      <c r="P9" s="28">
        <v>184750.71058179767</v>
      </c>
      <c r="Q9" s="28">
        <v>217566.65751514395</v>
      </c>
      <c r="R9" s="28">
        <v>253729.75057626984</v>
      </c>
      <c r="S9" s="28">
        <v>315241.62590276392</v>
      </c>
      <c r="T9" s="28">
        <v>305609.78540543094</v>
      </c>
      <c r="U9" s="28">
        <v>296381.62963308953</v>
      </c>
      <c r="V9" s="28">
        <v>298052.50873290561</v>
      </c>
      <c r="W9" s="28">
        <v>317910.68928911362</v>
      </c>
    </row>
    <row r="12" spans="1:23">
      <c r="A12" s="7" t="s">
        <v>93</v>
      </c>
    </row>
  </sheetData>
  <sheetProtection algorithmName="SHA-512" hashValue="seVdnCsTzK6FO8a5VdPPcBykCTTtNPTsQcIBD0rnTvQzLs+FV37jOu3IY/sKIGJuJcGwRnR32l26/u+9ZRoQDg==" saltValue="AQ7Q2UAUY0PCqBEHQVlqXw==" spinCount="100000" sheet="1" objects="1" scenarios="1"/>
  <pageMargins left="0.7" right="0.7" top="0.75" bottom="0.75" header="0.3" footer="0.3"/>
  <pageSetup paperSize="9" orientation="portrait" horizontalDpi="300"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B14891"/>
  </sheetPr>
  <dimension ref="A1:W1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153</v>
      </c>
      <c r="B1" s="17"/>
      <c r="C1" s="17"/>
      <c r="D1" s="17"/>
      <c r="E1" s="17"/>
      <c r="F1" s="17"/>
      <c r="G1" s="17"/>
      <c r="H1" s="17"/>
      <c r="I1" s="17"/>
      <c r="J1" s="17"/>
      <c r="K1" s="17"/>
      <c r="L1" s="17"/>
      <c r="M1" s="17"/>
      <c r="N1" s="17"/>
      <c r="O1" s="17"/>
      <c r="P1" s="17"/>
      <c r="Q1" s="17"/>
      <c r="R1" s="17"/>
      <c r="S1" s="17"/>
      <c r="T1" s="17"/>
      <c r="U1" s="17"/>
      <c r="V1" s="17"/>
      <c r="W1" s="17"/>
    </row>
    <row r="2" spans="1:23">
      <c r="A2" s="26" t="s">
        <v>63</v>
      </c>
      <c r="B2" s="16" t="s">
        <v>130</v>
      </c>
    </row>
    <row r="3" spans="1:23">
      <c r="A3" s="17" t="s">
        <v>96</v>
      </c>
      <c r="B3" s="17" t="s">
        <v>141</v>
      </c>
      <c r="C3" s="17" t="s">
        <v>75</v>
      </c>
      <c r="D3" s="17" t="s">
        <v>98</v>
      </c>
      <c r="E3" s="17" t="s">
        <v>99</v>
      </c>
      <c r="F3" s="17" t="s">
        <v>100</v>
      </c>
      <c r="G3" s="17" t="s">
        <v>101</v>
      </c>
      <c r="H3" s="17" t="s">
        <v>102</v>
      </c>
      <c r="I3" s="17" t="s">
        <v>103</v>
      </c>
      <c r="J3" s="17" t="s">
        <v>104</v>
      </c>
      <c r="K3" s="17" t="s">
        <v>105</v>
      </c>
      <c r="L3" s="17" t="s">
        <v>106</v>
      </c>
      <c r="M3" s="17" t="s">
        <v>107</v>
      </c>
      <c r="N3" s="17" t="s">
        <v>108</v>
      </c>
      <c r="O3" s="17" t="s">
        <v>109</v>
      </c>
      <c r="P3" s="17" t="s">
        <v>110</v>
      </c>
      <c r="Q3" s="17" t="s">
        <v>111</v>
      </c>
      <c r="R3" s="17" t="s">
        <v>112</v>
      </c>
      <c r="S3" s="17" t="s">
        <v>113</v>
      </c>
      <c r="T3" s="17" t="s">
        <v>114</v>
      </c>
      <c r="U3" s="17" t="s">
        <v>115</v>
      </c>
      <c r="V3" s="17" t="s">
        <v>116</v>
      </c>
      <c r="W3" s="17" t="s">
        <v>117</v>
      </c>
    </row>
    <row r="4" spans="1:23">
      <c r="A4" s="27" t="s">
        <v>119</v>
      </c>
      <c r="B4" s="27" t="s">
        <v>63</v>
      </c>
      <c r="C4" s="23">
        <v>1.03676659E-3</v>
      </c>
      <c r="D4" s="23">
        <v>1.0378804900000001E-3</v>
      </c>
      <c r="E4" s="23">
        <v>1.04867939E-3</v>
      </c>
      <c r="F4" s="23">
        <v>132.74030369198002</v>
      </c>
      <c r="G4" s="23">
        <v>1.0699181000000002E-3</v>
      </c>
      <c r="H4" s="23">
        <v>1.0618299800000002E-3</v>
      </c>
      <c r="I4" s="23">
        <v>1.06592172E-3</v>
      </c>
      <c r="J4" s="23">
        <v>1.0725528299999991E-3</v>
      </c>
      <c r="K4" s="23">
        <v>1068.4779425684899</v>
      </c>
      <c r="L4" s="23">
        <v>1.0836748300000001E-3</v>
      </c>
      <c r="M4" s="23">
        <v>131.11011543190997</v>
      </c>
      <c r="N4" s="23">
        <v>11580.280064</v>
      </c>
      <c r="O4" s="23">
        <v>486.40869410237008</v>
      </c>
      <c r="P4" s="23">
        <v>932.8795075654001</v>
      </c>
      <c r="Q4" s="23">
        <v>458.40411735130999</v>
      </c>
      <c r="R4" s="23">
        <v>1489.0398625723799</v>
      </c>
      <c r="S4" s="23">
        <v>9096.5505297860909</v>
      </c>
      <c r="T4" s="23">
        <v>1.08668732E-3</v>
      </c>
      <c r="U4" s="23">
        <v>1864.66769537196</v>
      </c>
      <c r="V4" s="23">
        <v>1.13141446E-3</v>
      </c>
      <c r="W4" s="23">
        <v>2550.5685335990397</v>
      </c>
    </row>
    <row r="5" spans="1:23">
      <c r="A5" s="27" t="s">
        <v>120</v>
      </c>
      <c r="B5" s="27" t="s">
        <v>63</v>
      </c>
      <c r="C5" s="23">
        <v>1.218560899999999E-3</v>
      </c>
      <c r="D5" s="23">
        <v>1.2178415399999999E-3</v>
      </c>
      <c r="E5" s="23">
        <v>1.2258488599999997E-3</v>
      </c>
      <c r="F5" s="23">
        <v>1.2458906100000001E-3</v>
      </c>
      <c r="G5" s="23">
        <v>480.31656407023996</v>
      </c>
      <c r="H5" s="23">
        <v>160.41153687573001</v>
      </c>
      <c r="I5" s="23">
        <v>1.2467885599999999E-3</v>
      </c>
      <c r="J5" s="23">
        <v>17269.293994631778</v>
      </c>
      <c r="K5" s="23">
        <v>1.25381856E-3</v>
      </c>
      <c r="L5" s="23">
        <v>1.26295723E-3</v>
      </c>
      <c r="M5" s="23">
        <v>60.862690058950001</v>
      </c>
      <c r="N5" s="23">
        <v>12752.58607559717</v>
      </c>
      <c r="O5" s="23">
        <v>15587.36146365799</v>
      </c>
      <c r="P5" s="23">
        <v>7418.8651142770705</v>
      </c>
      <c r="Q5" s="23">
        <v>17.29588296396</v>
      </c>
      <c r="R5" s="23">
        <v>4883.2993748180797</v>
      </c>
      <c r="S5" s="23">
        <v>4499.0975291778195</v>
      </c>
      <c r="T5" s="23">
        <v>1.2506816199999999E-3</v>
      </c>
      <c r="U5" s="23">
        <v>12320.00185432021</v>
      </c>
      <c r="V5" s="23">
        <v>1.2996276200000002E-3</v>
      </c>
      <c r="W5" s="23">
        <v>724.06384997383998</v>
      </c>
    </row>
    <row r="6" spans="1:23">
      <c r="A6" s="27" t="s">
        <v>121</v>
      </c>
      <c r="B6" s="27" t="s">
        <v>63</v>
      </c>
      <c r="C6" s="23">
        <v>19443.492420000002</v>
      </c>
      <c r="D6" s="23">
        <v>1.08554094E-3</v>
      </c>
      <c r="E6" s="23">
        <v>633.95669499118003</v>
      </c>
      <c r="F6" s="23">
        <v>1.129206369999999E-3</v>
      </c>
      <c r="G6" s="23">
        <v>1.1258192700000001E-3</v>
      </c>
      <c r="H6" s="23">
        <v>1.12176773E-3</v>
      </c>
      <c r="I6" s="23">
        <v>1.1284419000000001E-3</v>
      </c>
      <c r="J6" s="23">
        <v>1.1366515800000001E-3</v>
      </c>
      <c r="K6" s="23">
        <v>1.1356540399999999E-3</v>
      </c>
      <c r="L6" s="23">
        <v>1.146868715999999E-3</v>
      </c>
      <c r="M6" s="23">
        <v>1.1370485700000002E-3</v>
      </c>
      <c r="N6" s="23">
        <v>55.860925425726009</v>
      </c>
      <c r="O6" s="23">
        <v>1.1508677999999999E-3</v>
      </c>
      <c r="P6" s="23">
        <v>1.1489931900000002E-3</v>
      </c>
      <c r="Q6" s="23">
        <v>191.12286368622003</v>
      </c>
      <c r="R6" s="23">
        <v>164.69975639456999</v>
      </c>
      <c r="S6" s="23">
        <v>2802.8059981557899</v>
      </c>
      <c r="T6" s="23">
        <v>1.13917371E-3</v>
      </c>
      <c r="U6" s="23">
        <v>1232.8148188268001</v>
      </c>
      <c r="V6" s="23">
        <v>1.17610159E-3</v>
      </c>
      <c r="W6" s="23">
        <v>1838.24057624238</v>
      </c>
    </row>
    <row r="7" spans="1:23">
      <c r="A7" s="27" t="s">
        <v>122</v>
      </c>
      <c r="B7" s="27" t="s">
        <v>63</v>
      </c>
      <c r="C7" s="23">
        <v>1.041101239999999E-3</v>
      </c>
      <c r="D7" s="23">
        <v>1.0369005399999999E-3</v>
      </c>
      <c r="E7" s="23">
        <v>669.09473764986012</v>
      </c>
      <c r="F7" s="23">
        <v>1.0723026499999998E-3</v>
      </c>
      <c r="G7" s="23">
        <v>1.0698870899999999E-3</v>
      </c>
      <c r="H7" s="23">
        <v>1.0465836699999999E-3</v>
      </c>
      <c r="I7" s="23">
        <v>1.0403544799999979E-3</v>
      </c>
      <c r="J7" s="23">
        <v>1.0463706199999999E-3</v>
      </c>
      <c r="K7" s="23">
        <v>1.0409680099999999E-3</v>
      </c>
      <c r="L7" s="23">
        <v>1.0480272299999999E-3</v>
      </c>
      <c r="M7" s="23">
        <v>1.0466387200000001E-3</v>
      </c>
      <c r="N7" s="23">
        <v>6.9232442608899998</v>
      </c>
      <c r="O7" s="23">
        <v>1.0618262999999991E-3</v>
      </c>
      <c r="P7" s="23">
        <v>1.0662819300000001E-3</v>
      </c>
      <c r="Q7" s="23">
        <v>78.622888659269918</v>
      </c>
      <c r="R7" s="23">
        <v>674.63481067734006</v>
      </c>
      <c r="S7" s="23">
        <v>3633.3501526303498</v>
      </c>
      <c r="T7" s="23">
        <v>1291.8993955062997</v>
      </c>
      <c r="U7" s="23">
        <v>1232.86563094231</v>
      </c>
      <c r="V7" s="23">
        <v>117.19919236698</v>
      </c>
      <c r="W7" s="23">
        <v>1434.4236681975001</v>
      </c>
    </row>
    <row r="8" spans="1:23">
      <c r="A8" s="27" t="s">
        <v>123</v>
      </c>
      <c r="B8" s="27" t="s">
        <v>63</v>
      </c>
      <c r="C8" s="23">
        <v>6.0559597000000003E-4</v>
      </c>
      <c r="D8" s="23">
        <v>6.0007327000000002E-4</v>
      </c>
      <c r="E8" s="23">
        <v>6.0737762999999996E-4</v>
      </c>
      <c r="F8" s="23">
        <v>6.044583800000001E-4</v>
      </c>
      <c r="G8" s="23">
        <v>5.8910595000000003E-4</v>
      </c>
      <c r="H8" s="23">
        <v>5.9140490999999996E-4</v>
      </c>
      <c r="I8" s="23">
        <v>5.9384949000000002E-4</v>
      </c>
      <c r="J8" s="23">
        <v>5.9221304000000013E-4</v>
      </c>
      <c r="K8" s="23">
        <v>5.9521686999999997E-4</v>
      </c>
      <c r="L8" s="23">
        <v>5.9430724999999995E-4</v>
      </c>
      <c r="M8" s="23">
        <v>6.0366145000000006E-4</v>
      </c>
      <c r="N8" s="23">
        <v>6.0964644999999997E-4</v>
      </c>
      <c r="O8" s="23">
        <v>6.0707298000000005E-4</v>
      </c>
      <c r="P8" s="23">
        <v>6.1213179000000001E-4</v>
      </c>
      <c r="Q8" s="23">
        <v>6.1006175999999996E-4</v>
      </c>
      <c r="R8" s="23">
        <v>6.0579125999999902E-4</v>
      </c>
      <c r="S8" s="23">
        <v>250.85710049853998</v>
      </c>
      <c r="T8" s="23">
        <v>6.064753199999999E-4</v>
      </c>
      <c r="U8" s="23">
        <v>86.599413347639995</v>
      </c>
      <c r="V8" s="23">
        <v>6.0824616000000001E-4</v>
      </c>
      <c r="W8" s="23">
        <v>82.09427890296999</v>
      </c>
    </row>
    <row r="9" spans="1:23">
      <c r="A9" s="21" t="s">
        <v>36</v>
      </c>
      <c r="B9" s="21" t="s">
        <v>142</v>
      </c>
      <c r="C9" s="28">
        <v>19443.496322024705</v>
      </c>
      <c r="D9" s="28">
        <v>4.97823678E-3</v>
      </c>
      <c r="E9" s="28">
        <v>1303.0543145469203</v>
      </c>
      <c r="F9" s="28">
        <v>132.74435554998999</v>
      </c>
      <c r="G9" s="28">
        <v>480.32041880064992</v>
      </c>
      <c r="H9" s="28">
        <v>160.41535846202001</v>
      </c>
      <c r="I9" s="28">
        <v>5.0753561499999973E-3</v>
      </c>
      <c r="J9" s="28">
        <v>17269.297842419848</v>
      </c>
      <c r="K9" s="28">
        <v>1068.4819682259697</v>
      </c>
      <c r="L9" s="28">
        <v>5.135835255999999E-3</v>
      </c>
      <c r="M9" s="28">
        <v>191.97559283959995</v>
      </c>
      <c r="N9" s="28">
        <v>24395.650918930238</v>
      </c>
      <c r="O9" s="28">
        <v>16073.77297752744</v>
      </c>
      <c r="P9" s="28">
        <v>8351.7474492493784</v>
      </c>
      <c r="Q9" s="28">
        <v>745.44636272252001</v>
      </c>
      <c r="R9" s="28">
        <v>7211.6744102536295</v>
      </c>
      <c r="S9" s="28">
        <v>20282.66131024859</v>
      </c>
      <c r="T9" s="28">
        <v>1291.9034785242698</v>
      </c>
      <c r="U9" s="28">
        <v>16736.949412808921</v>
      </c>
      <c r="V9" s="28">
        <v>117.20340775680999</v>
      </c>
      <c r="W9" s="28">
        <v>6629.3909069157298</v>
      </c>
    </row>
    <row r="12" spans="1:23">
      <c r="A12" s="7" t="s">
        <v>93</v>
      </c>
    </row>
  </sheetData>
  <sheetProtection algorithmName="SHA-512" hashValue="SfcOt8MzYjWsvp3LXSEZBsWQ3AdOBezgPP3d7+64bjg2u/ImgmFmA0LGPLujv9jmdLgf7AjiS+wuxrjWbgGzOg==" saltValue="fcF1v6zayAUMZGKXxSGepg==" spinCount="100000" sheet="1" objects="1" scenarios="1"/>
  <pageMargins left="0.7" right="0.7" top="0.75" bottom="0.75" header="0.3" footer="0.3"/>
  <pageSetup paperSize="9" orientation="portrait" horizontalDpi="300"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B14891"/>
  </sheetPr>
  <dimension ref="A1:W8"/>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154</v>
      </c>
      <c r="B1" s="17"/>
      <c r="C1" s="17"/>
      <c r="D1" s="17"/>
      <c r="E1" s="17"/>
      <c r="F1" s="17"/>
      <c r="G1" s="17"/>
      <c r="H1" s="17"/>
      <c r="I1" s="17"/>
      <c r="J1" s="17"/>
      <c r="K1" s="17"/>
      <c r="L1" s="17"/>
      <c r="M1" s="17"/>
      <c r="N1" s="17"/>
      <c r="O1" s="17"/>
      <c r="P1" s="17"/>
      <c r="Q1" s="17"/>
      <c r="R1" s="17"/>
      <c r="S1" s="17"/>
      <c r="T1" s="17"/>
      <c r="U1" s="17"/>
      <c r="V1" s="17"/>
      <c r="W1" s="17"/>
    </row>
    <row r="2" spans="1:23">
      <c r="A2" s="26" t="s">
        <v>71</v>
      </c>
      <c r="B2" s="16" t="s">
        <v>130</v>
      </c>
    </row>
    <row r="3" spans="1:23">
      <c r="A3" s="17" t="s">
        <v>96</v>
      </c>
      <c r="B3" s="17" t="s">
        <v>141</v>
      </c>
      <c r="C3" s="17" t="s">
        <v>75</v>
      </c>
      <c r="D3" s="17" t="s">
        <v>98</v>
      </c>
      <c r="E3" s="17" t="s">
        <v>99</v>
      </c>
      <c r="F3" s="17" t="s">
        <v>100</v>
      </c>
      <c r="G3" s="17" t="s">
        <v>101</v>
      </c>
      <c r="H3" s="17" t="s">
        <v>102</v>
      </c>
      <c r="I3" s="17" t="s">
        <v>103</v>
      </c>
      <c r="J3" s="17" t="s">
        <v>104</v>
      </c>
      <c r="K3" s="17" t="s">
        <v>105</v>
      </c>
      <c r="L3" s="17" t="s">
        <v>106</v>
      </c>
      <c r="M3" s="17" t="s">
        <v>107</v>
      </c>
      <c r="N3" s="17" t="s">
        <v>108</v>
      </c>
      <c r="O3" s="17" t="s">
        <v>109</v>
      </c>
      <c r="P3" s="17" t="s">
        <v>110</v>
      </c>
      <c r="Q3" s="17" t="s">
        <v>111</v>
      </c>
      <c r="R3" s="17" t="s">
        <v>112</v>
      </c>
      <c r="S3" s="17" t="s">
        <v>113</v>
      </c>
      <c r="T3" s="17" t="s">
        <v>114</v>
      </c>
      <c r="U3" s="17" t="s">
        <v>115</v>
      </c>
      <c r="V3" s="17" t="s">
        <v>116</v>
      </c>
      <c r="W3" s="17" t="s">
        <v>117</v>
      </c>
    </row>
    <row r="4" spans="1:23">
      <c r="A4" s="27" t="s">
        <v>123</v>
      </c>
      <c r="B4" s="27" t="s">
        <v>71</v>
      </c>
      <c r="C4" s="23">
        <v>1288.3975096608301</v>
      </c>
      <c r="D4" s="23">
        <v>1142.4529096806798</v>
      </c>
      <c r="E4" s="23">
        <v>1371.85631017585</v>
      </c>
      <c r="F4" s="23">
        <v>790.90982520000011</v>
      </c>
      <c r="G4" s="23">
        <v>450.34410929999996</v>
      </c>
      <c r="H4" s="23">
        <v>835.58054699999991</v>
      </c>
      <c r="I4" s="23">
        <v>954.77880299999993</v>
      </c>
      <c r="J4" s="23">
        <v>1058.9284</v>
      </c>
      <c r="K4" s="23">
        <v>1120.6708399999998</v>
      </c>
      <c r="L4" s="23">
        <v>1346.0996099999998</v>
      </c>
      <c r="M4" s="23">
        <v>1641.22839</v>
      </c>
      <c r="N4" s="23">
        <v>1667.93157</v>
      </c>
      <c r="O4" s="23">
        <v>1628.23245</v>
      </c>
      <c r="P4" s="23">
        <v>1494.0594900000001</v>
      </c>
      <c r="Q4" s="23">
        <v>1478.82638</v>
      </c>
      <c r="R4" s="23">
        <v>1621.5032699999999</v>
      </c>
      <c r="S4" s="23">
        <v>1221.3521499999999</v>
      </c>
      <c r="T4" s="23">
        <v>1264.7012400000001</v>
      </c>
      <c r="U4" s="23">
        <v>1002.3417799999999</v>
      </c>
      <c r="V4" s="23">
        <v>867.81792000000007</v>
      </c>
      <c r="W4" s="23">
        <v>888.17052999999999</v>
      </c>
    </row>
    <row r="5" spans="1:23">
      <c r="A5" s="21" t="s">
        <v>36</v>
      </c>
      <c r="B5" s="21" t="s">
        <v>142</v>
      </c>
      <c r="C5" s="28">
        <v>1288.3975096608301</v>
      </c>
      <c r="D5" s="28">
        <v>1142.4529096806798</v>
      </c>
      <c r="E5" s="28">
        <v>1371.85631017585</v>
      </c>
      <c r="F5" s="28">
        <v>790.90982520000011</v>
      </c>
      <c r="G5" s="28">
        <v>450.34410929999996</v>
      </c>
      <c r="H5" s="28">
        <v>835.58054699999991</v>
      </c>
      <c r="I5" s="28">
        <v>954.77880299999993</v>
      </c>
      <c r="J5" s="28">
        <v>1058.9284</v>
      </c>
      <c r="K5" s="28">
        <v>1120.6708399999998</v>
      </c>
      <c r="L5" s="28">
        <v>1346.0996099999998</v>
      </c>
      <c r="M5" s="28">
        <v>1641.22839</v>
      </c>
      <c r="N5" s="28">
        <v>1667.93157</v>
      </c>
      <c r="O5" s="28">
        <v>1628.23245</v>
      </c>
      <c r="P5" s="28">
        <v>1494.0594900000001</v>
      </c>
      <c r="Q5" s="28">
        <v>1478.82638</v>
      </c>
      <c r="R5" s="28">
        <v>1621.5032699999999</v>
      </c>
      <c r="S5" s="28">
        <v>1221.3521499999999</v>
      </c>
      <c r="T5" s="28">
        <v>1264.7012400000001</v>
      </c>
      <c r="U5" s="28">
        <v>1002.3417799999999</v>
      </c>
      <c r="V5" s="28">
        <v>867.81792000000007</v>
      </c>
      <c r="W5" s="28">
        <v>888.17052999999999</v>
      </c>
    </row>
    <row r="8" spans="1:23">
      <c r="A8" s="7" t="s">
        <v>93</v>
      </c>
    </row>
  </sheetData>
  <sheetProtection algorithmName="SHA-512" hashValue="a2D9zoa8e3XZVu24+2Ktrftkrj9S3RplpNbvBn3vh2Ke5Kqs5THMbz+MNUnleEx5aFKNyw3+QygUOrCGbI7mTQ==" saltValue="cIhXQXfIc8nVhN512Ek+ng==" spinCount="100000" sheet="1" objects="1" scenarios="1"/>
  <pageMargins left="0.7" right="0.7" top="0.75" bottom="0.75" header="0.3" footer="0.3"/>
  <pageSetup paperSize="9"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E600"/>
  </sheetPr>
  <dimension ref="A1:C33"/>
  <sheetViews>
    <sheetView showGridLines="0" zoomScale="85" zoomScaleNormal="85" workbookViewId="0"/>
  </sheetViews>
  <sheetFormatPr defaultRowHeight="15"/>
  <cols>
    <col min="1" max="1" width="11.85546875" bestFit="1" customWidth="1"/>
    <col min="2" max="2" width="4.5703125" bestFit="1" customWidth="1"/>
    <col min="3" max="3" width="42.85546875" bestFit="1" customWidth="1"/>
  </cols>
  <sheetData>
    <row r="1" spans="1:3">
      <c r="A1" s="2" t="s">
        <v>15</v>
      </c>
    </row>
    <row r="3" spans="1:3">
      <c r="A3" s="3">
        <v>44144</v>
      </c>
      <c r="B3" s="5">
        <v>1</v>
      </c>
      <c r="C3" t="s">
        <v>16</v>
      </c>
    </row>
    <row r="4" spans="1:3">
      <c r="A4" s="3"/>
      <c r="B4" s="5"/>
    </row>
    <row r="5" spans="1:3">
      <c r="A5" s="3"/>
      <c r="B5" s="5"/>
    </row>
    <row r="6" spans="1:3">
      <c r="A6" s="3"/>
      <c r="B6" s="5"/>
    </row>
    <row r="7" spans="1:3">
      <c r="A7" s="3"/>
      <c r="B7" s="5"/>
    </row>
    <row r="8" spans="1:3">
      <c r="A8" s="3"/>
      <c r="B8" s="5"/>
    </row>
    <row r="9" spans="1:3">
      <c r="A9" s="3"/>
      <c r="B9" s="5"/>
    </row>
    <row r="10" spans="1:3">
      <c r="A10" s="3"/>
      <c r="B10" s="5"/>
    </row>
    <row r="11" spans="1:3">
      <c r="A11" s="3"/>
      <c r="B11" s="5"/>
    </row>
    <row r="12" spans="1:3">
      <c r="A12" s="3"/>
      <c r="B12" s="5"/>
    </row>
    <row r="13" spans="1:3">
      <c r="A13" s="3"/>
      <c r="B13" s="3"/>
      <c r="C13" s="3"/>
    </row>
    <row r="14" spans="1:3">
      <c r="A14" s="3"/>
      <c r="B14" s="3"/>
      <c r="C14" s="3"/>
    </row>
    <row r="15" spans="1:3">
      <c r="A15" s="3"/>
      <c r="B15" s="3"/>
      <c r="C15" s="3"/>
    </row>
    <row r="16" spans="1:3">
      <c r="A16" s="3"/>
      <c r="B16" s="3"/>
      <c r="C16" s="3"/>
    </row>
    <row r="17" spans="1:3">
      <c r="A17" s="3"/>
      <c r="B17" s="3"/>
      <c r="C17" s="3"/>
    </row>
    <row r="18" spans="1:3">
      <c r="A18" s="3"/>
      <c r="B18" s="3"/>
      <c r="C18" s="3"/>
    </row>
    <row r="19" spans="1:3">
      <c r="A19" s="3"/>
      <c r="B19" s="3"/>
      <c r="C19" s="3"/>
    </row>
    <row r="20" spans="1:3">
      <c r="A20" s="3"/>
      <c r="B20" s="3"/>
      <c r="C20" s="3"/>
    </row>
    <row r="21" spans="1:3">
      <c r="A21" s="3"/>
      <c r="B21" s="3"/>
      <c r="C21" s="3"/>
    </row>
    <row r="22" spans="1:3">
      <c r="A22" s="3"/>
      <c r="B22" s="3"/>
      <c r="C22" s="3"/>
    </row>
    <row r="23" spans="1:3">
      <c r="A23" s="3"/>
      <c r="B23" s="3"/>
      <c r="C23" s="3"/>
    </row>
    <row r="24" spans="1:3">
      <c r="A24" s="3"/>
      <c r="B24" s="3"/>
      <c r="C24" s="3"/>
    </row>
    <row r="25" spans="1:3">
      <c r="A25" s="3"/>
      <c r="B25" s="3"/>
      <c r="C25" s="3"/>
    </row>
    <row r="26" spans="1:3">
      <c r="A26" s="3"/>
      <c r="B26" s="3"/>
      <c r="C26" s="3"/>
    </row>
    <row r="27" spans="1:3">
      <c r="A27" s="3"/>
      <c r="B27" s="3"/>
      <c r="C27" s="3"/>
    </row>
    <row r="28" spans="1:3">
      <c r="A28" s="3"/>
      <c r="B28" s="3"/>
      <c r="C28" s="3"/>
    </row>
    <row r="29" spans="1:3">
      <c r="A29" s="3"/>
      <c r="B29" s="3"/>
      <c r="C29" s="3"/>
    </row>
    <row r="30" spans="1:3">
      <c r="A30" s="3"/>
      <c r="B30" s="3"/>
      <c r="C30" s="3"/>
    </row>
    <row r="31" spans="1:3">
      <c r="A31" s="3"/>
      <c r="B31" s="3"/>
      <c r="C31" s="3"/>
    </row>
    <row r="32" spans="1:3">
      <c r="A32" s="3"/>
      <c r="B32" s="3"/>
      <c r="C32" s="3"/>
    </row>
    <row r="33" spans="1:3">
      <c r="A33" s="3"/>
      <c r="B33" s="3"/>
      <c r="C33" s="3"/>
    </row>
  </sheetData>
  <sheetProtection algorithmName="SHA-512" hashValue="0zldMQbbvq8AalZhHx4DjmX3mwhfTu/p4qzq842ayPx/y4REyVlYZMcCk+kxKVWe11lObjY+T4gN/A8v8L/c8g==" saltValue="G07Ad8bPFxPPFsCfzID8NQ==" spinCount="100000" sheet="1" objects="1" scenarios="1"/>
  <pageMargins left="0.7" right="0.7" top="0.75" bottom="0.75" header="0.3" footer="0.3"/>
  <pageSetup paperSize="9" orientation="portrait" horizontalDpi="30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E600"/>
  </sheetPr>
  <dimension ref="A1:B31"/>
  <sheetViews>
    <sheetView showGridLines="0" zoomScale="85" zoomScaleNormal="85" workbookViewId="0"/>
  </sheetViews>
  <sheetFormatPr defaultRowHeight="15"/>
  <cols>
    <col min="1" max="1" width="16" customWidth="1"/>
    <col min="2" max="2" width="4.5703125" bestFit="1" customWidth="1"/>
    <col min="3" max="3" width="42.85546875" bestFit="1" customWidth="1"/>
  </cols>
  <sheetData>
    <row r="1" spans="1:2">
      <c r="A1" s="2" t="s">
        <v>17</v>
      </c>
    </row>
    <row r="3" spans="1:2">
      <c r="A3" t="s">
        <v>18</v>
      </c>
      <c r="B3" s="5" t="s">
        <v>19</v>
      </c>
    </row>
    <row r="4" spans="1:2">
      <c r="A4" s="3" t="s">
        <v>20</v>
      </c>
      <c r="B4" t="s">
        <v>21</v>
      </c>
    </row>
    <row r="5" spans="1:2">
      <c r="A5" t="s">
        <v>22</v>
      </c>
      <c r="B5" s="5" t="s">
        <v>23</v>
      </c>
    </row>
    <row r="6" spans="1:2">
      <c r="A6" t="s">
        <v>24</v>
      </c>
      <c r="B6" s="5" t="s">
        <v>25</v>
      </c>
    </row>
    <row r="7" spans="1:2">
      <c r="A7" t="s">
        <v>26</v>
      </c>
      <c r="B7" s="5" t="s">
        <v>27</v>
      </c>
    </row>
    <row r="8" spans="1:2">
      <c r="A8" t="s">
        <v>28</v>
      </c>
      <c r="B8" t="s">
        <v>29</v>
      </c>
    </row>
    <row r="9" spans="1:2">
      <c r="A9" t="s">
        <v>30</v>
      </c>
      <c r="B9" s="5" t="s">
        <v>31</v>
      </c>
    </row>
    <row r="10" spans="1:2">
      <c r="A10" t="s">
        <v>32</v>
      </c>
      <c r="B10" s="5" t="s">
        <v>33</v>
      </c>
    </row>
    <row r="11" spans="1:2">
      <c r="A11" t="s">
        <v>34</v>
      </c>
      <c r="B11" s="5" t="s">
        <v>35</v>
      </c>
    </row>
    <row r="12" spans="1:2">
      <c r="A12" t="s">
        <v>36</v>
      </c>
      <c r="B12" s="5" t="s">
        <v>37</v>
      </c>
    </row>
    <row r="13" spans="1:2">
      <c r="A13" t="s">
        <v>38</v>
      </c>
      <c r="B13" s="5" t="s">
        <v>39</v>
      </c>
    </row>
    <row r="14" spans="1:2">
      <c r="A14" t="s">
        <v>40</v>
      </c>
      <c r="B14" s="5" t="s">
        <v>41</v>
      </c>
    </row>
    <row r="15" spans="1:2">
      <c r="A15" t="s">
        <v>42</v>
      </c>
      <c r="B15" s="5" t="s">
        <v>43</v>
      </c>
    </row>
    <row r="16" spans="1:2">
      <c r="A16" t="s">
        <v>44</v>
      </c>
      <c r="B16" s="5" t="s">
        <v>45</v>
      </c>
    </row>
    <row r="17" spans="1:2">
      <c r="A17" t="s">
        <v>46</v>
      </c>
      <c r="B17" s="5" t="s">
        <v>47</v>
      </c>
    </row>
    <row r="18" spans="1:2">
      <c r="A18" t="s">
        <v>48</v>
      </c>
      <c r="B18" s="5" t="s">
        <v>49</v>
      </c>
    </row>
    <row r="19" spans="1:2">
      <c r="A19" t="s">
        <v>50</v>
      </c>
      <c r="B19" s="5" t="s">
        <v>51</v>
      </c>
    </row>
    <row r="20" spans="1:2">
      <c r="A20" t="s">
        <v>52</v>
      </c>
      <c r="B20" s="5" t="s">
        <v>53</v>
      </c>
    </row>
    <row r="22" spans="1:2">
      <c r="A22" s="2" t="s">
        <v>54</v>
      </c>
    </row>
    <row r="24" spans="1:2">
      <c r="A24" t="s">
        <v>55</v>
      </c>
    </row>
    <row r="25" spans="1:2">
      <c r="A25" t="s">
        <v>56</v>
      </c>
    </row>
    <row r="26" spans="1:2">
      <c r="A26" t="s">
        <v>57</v>
      </c>
    </row>
    <row r="27" spans="1:2">
      <c r="A27" t="s">
        <v>58</v>
      </c>
    </row>
    <row r="28" spans="1:2">
      <c r="A28" s="6" t="s">
        <v>59</v>
      </c>
    </row>
    <row r="31" spans="1:2">
      <c r="A31" s="7"/>
    </row>
  </sheetData>
  <sheetProtection algorithmName="SHA-512" hashValue="nLXPqWjKvDaDSiPUpZKyw1GiCEvnKpTA7echAMguxfO/w58kzSGMUistofUBLWcCDjNUuLnRjDosRE5m6+2ElA==" saltValue="dDvVnhBLlB0Fcm08C5ns4A==" spinCount="100000" sheet="1" objects="1" scenarios="1"/>
  <pageMargins left="0.7" right="0.7" top="0.75" bottom="0.75" header="0.3" footer="0.3"/>
  <pageSetup paperSize="9" orientation="portrait" horizontalDpi="30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6D00"/>
  </sheetPr>
  <dimension ref="A1:AC67"/>
  <sheetViews>
    <sheetView zoomScale="85" zoomScaleNormal="85" workbookViewId="0"/>
  </sheetViews>
  <sheetFormatPr defaultColWidth="9.140625" defaultRowHeight="15"/>
  <cols>
    <col min="1" max="1" width="12.5703125" style="7" bestFit="1" customWidth="1"/>
    <col min="2" max="2" width="9.140625" style="7"/>
    <col min="3" max="3" width="22.28515625" style="7" customWidth="1"/>
    <col min="4" max="4" width="7.7109375" style="7" customWidth="1"/>
    <col min="5" max="5" width="22.28515625" style="7" customWidth="1"/>
    <col min="6" max="6" width="8.42578125" style="7" customWidth="1"/>
    <col min="7" max="7" width="9.140625" style="7"/>
    <col min="8" max="8" width="45.5703125" style="7" bestFit="1" customWidth="1"/>
    <col min="9" max="9" width="9.5703125" style="7" customWidth="1"/>
    <col min="10" max="19" width="9.28515625" style="7" bestFit="1" customWidth="1"/>
    <col min="20" max="21" width="9.5703125" style="7" bestFit="1" customWidth="1"/>
    <col min="22" max="22" width="9.28515625" style="7" bestFit="1" customWidth="1"/>
    <col min="23" max="29" width="9.5703125" style="7" bestFit="1" customWidth="1"/>
    <col min="30" max="16384" width="9.140625" style="7"/>
  </cols>
  <sheetData>
    <row r="1" spans="1:29" ht="23.25">
      <c r="A1" s="9" t="s">
        <v>78</v>
      </c>
      <c r="B1" s="10"/>
      <c r="C1" s="11" t="s">
        <v>79</v>
      </c>
      <c r="D1" s="9" t="s">
        <v>80</v>
      </c>
      <c r="E1" s="11" t="s">
        <v>81</v>
      </c>
      <c r="I1" s="12">
        <v>0</v>
      </c>
      <c r="J1" s="12">
        <v>1</v>
      </c>
      <c r="K1" s="12">
        <v>2</v>
      </c>
      <c r="L1" s="12">
        <v>3</v>
      </c>
      <c r="M1" s="12">
        <v>4</v>
      </c>
      <c r="N1" s="12">
        <v>5</v>
      </c>
      <c r="O1" s="12">
        <v>6</v>
      </c>
      <c r="P1" s="12">
        <v>7</v>
      </c>
      <c r="Q1" s="12">
        <v>8</v>
      </c>
      <c r="R1" s="12">
        <v>9</v>
      </c>
      <c r="S1" s="12">
        <v>10</v>
      </c>
      <c r="T1" s="12">
        <v>11</v>
      </c>
      <c r="U1" s="12">
        <v>12</v>
      </c>
      <c r="V1" s="12">
        <v>13</v>
      </c>
      <c r="W1" s="12">
        <v>14</v>
      </c>
      <c r="X1" s="12">
        <v>15</v>
      </c>
      <c r="Y1" s="12">
        <v>16</v>
      </c>
      <c r="Z1" s="12">
        <v>17</v>
      </c>
      <c r="AA1" s="12">
        <v>18</v>
      </c>
      <c r="AB1" s="12">
        <v>19</v>
      </c>
      <c r="AC1" s="12">
        <v>20</v>
      </c>
    </row>
    <row r="3" spans="1:29" ht="23.25">
      <c r="A3" s="13" t="str">
        <f xml:space="preserve"> B4&amp; " discounted gross market benefits by year"</f>
        <v>NEM discounted gross market benefits by year</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row>
    <row r="4" spans="1:29">
      <c r="A4" s="15" t="s">
        <v>82</v>
      </c>
      <c r="B4" s="8" t="s">
        <v>36</v>
      </c>
    </row>
    <row r="6" spans="1:29">
      <c r="H6" s="16" t="s">
        <v>83</v>
      </c>
      <c r="I6" s="17" t="s">
        <v>75</v>
      </c>
      <c r="J6" s="17" t="str">
        <f>LEFT(I6,4)+1&amp;RIGHT(I6,3)-1</f>
        <v>2022-23</v>
      </c>
      <c r="K6" s="17" t="str">
        <f t="shared" ref="K6:AC6" si="0">LEFT(J6,4)+1&amp;RIGHT(J6,3)-1</f>
        <v>2023-24</v>
      </c>
      <c r="L6" s="17" t="str">
        <f t="shared" si="0"/>
        <v>2024-25</v>
      </c>
      <c r="M6" s="17" t="str">
        <f t="shared" si="0"/>
        <v>2025-26</v>
      </c>
      <c r="N6" s="17" t="str">
        <f t="shared" si="0"/>
        <v>2026-27</v>
      </c>
      <c r="O6" s="17" t="str">
        <f t="shared" si="0"/>
        <v>2027-28</v>
      </c>
      <c r="P6" s="17" t="str">
        <f t="shared" si="0"/>
        <v>2028-29</v>
      </c>
      <c r="Q6" s="17" t="str">
        <f t="shared" si="0"/>
        <v>2029-30</v>
      </c>
      <c r="R6" s="17" t="str">
        <f t="shared" si="0"/>
        <v>2030-31</v>
      </c>
      <c r="S6" s="17" t="str">
        <f t="shared" si="0"/>
        <v>2031-32</v>
      </c>
      <c r="T6" s="17" t="str">
        <f t="shared" si="0"/>
        <v>2032-33</v>
      </c>
      <c r="U6" s="17" t="str">
        <f t="shared" si="0"/>
        <v>2033-34</v>
      </c>
      <c r="V6" s="17" t="str">
        <f t="shared" si="0"/>
        <v>2034-35</v>
      </c>
      <c r="W6" s="17" t="str">
        <f t="shared" si="0"/>
        <v>2035-36</v>
      </c>
      <c r="X6" s="17" t="str">
        <f t="shared" si="0"/>
        <v>2036-37</v>
      </c>
      <c r="Y6" s="17" t="str">
        <f t="shared" si="0"/>
        <v>2037-38</v>
      </c>
      <c r="Z6" s="17" t="str">
        <f t="shared" si="0"/>
        <v>2038-39</v>
      </c>
      <c r="AA6" s="17" t="str">
        <f t="shared" si="0"/>
        <v>2039-40</v>
      </c>
      <c r="AB6" s="17" t="str">
        <f t="shared" si="0"/>
        <v>2040-41</v>
      </c>
      <c r="AC6" s="17" t="str">
        <f t="shared" si="0"/>
        <v>2041-42</v>
      </c>
    </row>
    <row r="7" spans="1:29">
      <c r="E7" s="18" t="s">
        <v>84</v>
      </c>
      <c r="H7" s="19" t="s">
        <v>85</v>
      </c>
      <c r="I7" s="20">
        <f t="shared" ref="I7:X14" ca="1" si="1">(SUMIFS(OFFSET(INDIRECT("'"&amp;$E$1 &amp; "_"&amp;$E7 &amp; " Cost'!C:C"), 0, I$1), INDIRECT("'"&amp;$E$1 &amp; "_"&amp;$E7 &amp; " Cost'!A:A"), $B$4)-SUMIFS(OFFSET(INDIRECT("'"&amp;$C$1 &amp; "_"&amp;$E7 &amp; " Cost'!C:C"), 0, I$1), INDIRECT("'"&amp;$C$1 &amp; "_"&amp;$E7 &amp; " Cost'!A:A"), $B$4))/1000</f>
        <v>9.1023578788735905E-5</v>
      </c>
      <c r="J7" s="20">
        <f t="shared" ca="1" si="1"/>
        <v>1.0139414081641007E-4</v>
      </c>
      <c r="K7" s="20">
        <f t="shared" ca="1" si="1"/>
        <v>1.2673137334058993E-4</v>
      </c>
      <c r="L7" s="20">
        <f t="shared" ca="1" si="1"/>
        <v>18.381914426442467</v>
      </c>
      <c r="M7" s="20">
        <f t="shared" ca="1" si="1"/>
        <v>30.735287103839685</v>
      </c>
      <c r="N7" s="20">
        <f t="shared" ca="1" si="1"/>
        <v>60.799347703474808</v>
      </c>
      <c r="O7" s="20">
        <f t="shared" ca="1" si="1"/>
        <v>28.957888490631245</v>
      </c>
      <c r="P7" s="20">
        <f t="shared" ca="1" si="1"/>
        <v>35.45226643781271</v>
      </c>
      <c r="Q7" s="20">
        <f t="shared" ca="1" si="1"/>
        <v>24.058878887797242</v>
      </c>
      <c r="R7" s="20">
        <f t="shared" ca="1" si="1"/>
        <v>22.592437844786328</v>
      </c>
      <c r="S7" s="20">
        <f t="shared" ca="1" si="1"/>
        <v>70.4702789090355</v>
      </c>
      <c r="T7" s="20">
        <f t="shared" ca="1" si="1"/>
        <v>74.785506550600289</v>
      </c>
      <c r="U7" s="20">
        <f t="shared" ca="1" si="1"/>
        <v>96.614505439669827</v>
      </c>
      <c r="V7" s="20">
        <f t="shared" ca="1" si="1"/>
        <v>76.44625995727489</v>
      </c>
      <c r="W7" s="20">
        <f t="shared" ca="1" si="1"/>
        <v>78.631584887078034</v>
      </c>
      <c r="X7" s="20">
        <f t="shared" ca="1" si="1"/>
        <v>74.66882277953718</v>
      </c>
      <c r="Y7" s="20">
        <f t="shared" ref="Y7:AC14" ca="1" si="2">(SUMIFS(OFFSET(INDIRECT("'"&amp;$E$1 &amp; "_"&amp;$E7 &amp; " Cost'!C:C"), 0, Y$1), INDIRECT("'"&amp;$E$1 &amp; "_"&amp;$E7 &amp; " Cost'!A:A"), $B$4)-SUMIFS(OFFSET(INDIRECT("'"&amp;$C$1 &amp; "_"&amp;$E7 &amp; " Cost'!C:C"), 0, Y$1), INDIRECT("'"&amp;$C$1 &amp; "_"&amp;$E7 &amp; " Cost'!A:A"), $B$4))/1000</f>
        <v>131.42075363922027</v>
      </c>
      <c r="Z7" s="20">
        <f t="shared" ca="1" si="2"/>
        <v>91.504703858077519</v>
      </c>
      <c r="AA7" s="20">
        <f t="shared" ca="1" si="2"/>
        <v>110.27553404241753</v>
      </c>
      <c r="AB7" s="20">
        <f t="shared" ca="1" si="2"/>
        <v>122.60910110159172</v>
      </c>
      <c r="AC7" s="20">
        <f t="shared" ca="1" si="2"/>
        <v>97.680749739791736</v>
      </c>
    </row>
    <row r="8" spans="1:29">
      <c r="E8" s="18" t="str">
        <f>H8</f>
        <v>FOM</v>
      </c>
      <c r="H8" s="19" t="s">
        <v>26</v>
      </c>
      <c r="I8" s="20">
        <f t="shared" ca="1" si="1"/>
        <v>1.8643822346348316E-5</v>
      </c>
      <c r="J8" s="20">
        <f t="shared" ca="1" si="1"/>
        <v>2.1092265520564978E-5</v>
      </c>
      <c r="K8" s="20">
        <f t="shared" ca="1" si="1"/>
        <v>2.4417416057985973E-5</v>
      </c>
      <c r="L8" s="20">
        <f t="shared" ca="1" si="1"/>
        <v>-4.6082342462785597</v>
      </c>
      <c r="M8" s="20">
        <f t="shared" ca="1" si="1"/>
        <v>-1.6703841257069725</v>
      </c>
      <c r="N8" s="20">
        <f t="shared" ca="1" si="1"/>
        <v>-5.8099615720548314</v>
      </c>
      <c r="O8" s="20">
        <f t="shared" ca="1" si="1"/>
        <v>1.4573310800268811</v>
      </c>
      <c r="P8" s="20">
        <f t="shared" ca="1" si="1"/>
        <v>2.1700879022526789</v>
      </c>
      <c r="Q8" s="20">
        <f t="shared" ca="1" si="1"/>
        <v>-1.8724897782656007</v>
      </c>
      <c r="R8" s="20">
        <f t="shared" ca="1" si="1"/>
        <v>0.25426350538813131</v>
      </c>
      <c r="S8" s="20">
        <f t="shared" ca="1" si="1"/>
        <v>-2.4426568342047394</v>
      </c>
      <c r="T8" s="20">
        <f t="shared" ca="1" si="1"/>
        <v>24.99471830637043</v>
      </c>
      <c r="U8" s="20">
        <f t="shared" ca="1" si="1"/>
        <v>20.435788524832809</v>
      </c>
      <c r="V8" s="20">
        <f t="shared" ca="1" si="1"/>
        <v>20.336400748284532</v>
      </c>
      <c r="W8" s="20">
        <f t="shared" ca="1" si="1"/>
        <v>20.256515558030632</v>
      </c>
      <c r="X8" s="20">
        <f t="shared" ca="1" si="1"/>
        <v>16.426959983060254</v>
      </c>
      <c r="Y8" s="20">
        <f t="shared" ca="1" si="2"/>
        <v>37.632376299592551</v>
      </c>
      <c r="Z8" s="20">
        <f t="shared" ca="1" si="2"/>
        <v>21.683889093618781</v>
      </c>
      <c r="AA8" s="20">
        <f t="shared" ca="1" si="2"/>
        <v>24.83271601570619</v>
      </c>
      <c r="AB8" s="20">
        <f t="shared" ca="1" si="2"/>
        <v>32.20629852029699</v>
      </c>
      <c r="AC8" s="20">
        <f t="shared" ca="1" si="2"/>
        <v>26.596433247905864</v>
      </c>
    </row>
    <row r="9" spans="1:29">
      <c r="E9" s="18" t="str">
        <f>H9</f>
        <v>Fuel</v>
      </c>
      <c r="H9" s="19" t="s">
        <v>76</v>
      </c>
      <c r="I9" s="20">
        <f t="shared" ca="1" si="1"/>
        <v>1.7767882272880524</v>
      </c>
      <c r="J9" s="20">
        <f t="shared" ca="1" si="1"/>
        <v>0.92014013137086292</v>
      </c>
      <c r="K9" s="20">
        <f t="shared" ca="1" si="1"/>
        <v>0.64959805702022277</v>
      </c>
      <c r="L9" s="20">
        <f t="shared" ca="1" si="1"/>
        <v>-1.8981410901029594</v>
      </c>
      <c r="M9" s="20">
        <f t="shared" ca="1" si="1"/>
        <v>-12.537811957510653</v>
      </c>
      <c r="N9" s="20">
        <f t="shared" ca="1" si="1"/>
        <v>-15.240059364517569</v>
      </c>
      <c r="O9" s="20">
        <f t="shared" ca="1" si="1"/>
        <v>-10.923333187114448</v>
      </c>
      <c r="P9" s="20">
        <f t="shared" ca="1" si="1"/>
        <v>-10.535246731645078</v>
      </c>
      <c r="Q9" s="20">
        <f t="shared" ca="1" si="1"/>
        <v>-1.4216542951992015</v>
      </c>
      <c r="R9" s="20">
        <f t="shared" ca="1" si="1"/>
        <v>-4.2636168827608927</v>
      </c>
      <c r="S9" s="20">
        <f t="shared" ca="1" si="1"/>
        <v>52.409961476096882</v>
      </c>
      <c r="T9" s="20">
        <f t="shared" ca="1" si="1"/>
        <v>58.517460188395923</v>
      </c>
      <c r="U9" s="20">
        <f t="shared" ca="1" si="1"/>
        <v>53.927180450396264</v>
      </c>
      <c r="V9" s="20">
        <f t="shared" ca="1" si="1"/>
        <v>69.049914010530742</v>
      </c>
      <c r="W9" s="20">
        <f t="shared" ca="1" si="1"/>
        <v>62.572263602243851</v>
      </c>
      <c r="X9" s="20">
        <f t="shared" ca="1" si="1"/>
        <v>46.803754473425535</v>
      </c>
      <c r="Y9" s="20">
        <f t="shared" ca="1" si="2"/>
        <v>35.087297346805805</v>
      </c>
      <c r="Z9" s="20">
        <f t="shared" ca="1" si="2"/>
        <v>69.176406964716762</v>
      </c>
      <c r="AA9" s="20">
        <f t="shared" ca="1" si="2"/>
        <v>61.149020461422161</v>
      </c>
      <c r="AB9" s="20">
        <f t="shared" ca="1" si="2"/>
        <v>41.924808757600609</v>
      </c>
      <c r="AC9" s="20">
        <f t="shared" ca="1" si="2"/>
        <v>53.44389056077204</v>
      </c>
    </row>
    <row r="10" spans="1:29">
      <c r="E10" s="18" t="str">
        <f>H10</f>
        <v>VOM</v>
      </c>
      <c r="H10" s="19" t="s">
        <v>50</v>
      </c>
      <c r="I10" s="20">
        <f t="shared" ca="1" si="1"/>
        <v>-1.0768929056706839E-2</v>
      </c>
      <c r="J10" s="20">
        <f t="shared" ca="1" si="1"/>
        <v>2.8245685545145532E-2</v>
      </c>
      <c r="K10" s="20">
        <f t="shared" ca="1" si="1"/>
        <v>0.22915209364169278</v>
      </c>
      <c r="L10" s="20">
        <f t="shared" ca="1" si="1"/>
        <v>-0.10371798453811788</v>
      </c>
      <c r="M10" s="20">
        <f t="shared" ca="1" si="1"/>
        <v>-0.12969172453164357</v>
      </c>
      <c r="N10" s="20">
        <f t="shared" ca="1" si="1"/>
        <v>-0.12166022193030221</v>
      </c>
      <c r="O10" s="20">
        <f t="shared" ca="1" si="1"/>
        <v>2.0974124269798047</v>
      </c>
      <c r="P10" s="20">
        <f t="shared" ca="1" si="1"/>
        <v>0.44228266477066791</v>
      </c>
      <c r="Q10" s="20">
        <f t="shared" ca="1" si="1"/>
        <v>0.99090678592358017</v>
      </c>
      <c r="R10" s="20">
        <f t="shared" ca="1" si="1"/>
        <v>0.81937454716931102</v>
      </c>
      <c r="S10" s="20">
        <f t="shared" ca="1" si="1"/>
        <v>-4.0291446682194945</v>
      </c>
      <c r="T10" s="20">
        <f t="shared" ca="1" si="1"/>
        <v>-0.71168515034473967</v>
      </c>
      <c r="U10" s="20">
        <f t="shared" ca="1" si="1"/>
        <v>-2.0894163240001946</v>
      </c>
      <c r="V10" s="20">
        <f t="shared" ca="1" si="1"/>
        <v>-2.0678072390098534</v>
      </c>
      <c r="W10" s="20">
        <f t="shared" ca="1" si="1"/>
        <v>-2.878838242979342</v>
      </c>
      <c r="X10" s="20">
        <f t="shared" ca="1" si="1"/>
        <v>-1.6990656126368848</v>
      </c>
      <c r="Y10" s="20">
        <f t="shared" ca="1" si="2"/>
        <v>-5.155297863050655</v>
      </c>
      <c r="Z10" s="20">
        <f t="shared" ca="1" si="2"/>
        <v>-3.7063778214810301</v>
      </c>
      <c r="AA10" s="20">
        <f t="shared" ca="1" si="2"/>
        <v>-4.7892366263775328</v>
      </c>
      <c r="AB10" s="20">
        <f t="shared" ca="1" si="2"/>
        <v>-5.9672588589469964</v>
      </c>
      <c r="AC10" s="20">
        <f t="shared" ca="1" si="2"/>
        <v>-3.1479243932669632</v>
      </c>
    </row>
    <row r="11" spans="1:29">
      <c r="E11" s="18" t="str">
        <f>H11</f>
        <v>REHAB</v>
      </c>
      <c r="H11" s="19" t="s">
        <v>77</v>
      </c>
      <c r="I11" s="20">
        <f t="shared" ca="1" si="1"/>
        <v>0</v>
      </c>
      <c r="J11" s="20">
        <f t="shared" ca="1" si="1"/>
        <v>0</v>
      </c>
      <c r="K11" s="20">
        <f t="shared" ca="1" si="1"/>
        <v>0</v>
      </c>
      <c r="L11" s="20">
        <f t="shared" ca="1" si="1"/>
        <v>7.3518096220565203</v>
      </c>
      <c r="M11" s="20">
        <f t="shared" ca="1" si="1"/>
        <v>9.325276713306084E-2</v>
      </c>
      <c r="N11" s="20">
        <f t="shared" ca="1" si="1"/>
        <v>6.8181641064588039</v>
      </c>
      <c r="O11" s="20">
        <f t="shared" ca="1" si="1"/>
        <v>-6.851626473437209</v>
      </c>
      <c r="P11" s="20">
        <f t="shared" ca="1" si="1"/>
        <v>-7.0283537508657895E-5</v>
      </c>
      <c r="Q11" s="20">
        <f t="shared" ca="1" si="1"/>
        <v>2.170338339901202</v>
      </c>
      <c r="R11" s="20">
        <f t="shared" ca="1" si="1"/>
        <v>-2.2797181560918354</v>
      </c>
      <c r="S11" s="20">
        <f t="shared" ca="1" si="1"/>
        <v>-0.63765076887102801</v>
      </c>
      <c r="T11" s="20">
        <f t="shared" ca="1" si="1"/>
        <v>4.1758516379084805</v>
      </c>
      <c r="U11" s="20">
        <f t="shared" ca="1" si="1"/>
        <v>-1.2238221558973346</v>
      </c>
      <c r="V11" s="20">
        <f t="shared" ca="1" si="1"/>
        <v>-0.46925316511442022</v>
      </c>
      <c r="W11" s="20">
        <f t="shared" ca="1" si="1"/>
        <v>3.1864814342444786E-2</v>
      </c>
      <c r="X11" s="20">
        <f t="shared" ca="1" si="1"/>
        <v>1.5261664037512287E-6</v>
      </c>
      <c r="Y11" s="20">
        <f t="shared" ca="1" si="2"/>
        <v>2.20646976910096E-7</v>
      </c>
      <c r="Z11" s="20">
        <f t="shared" ca="1" si="2"/>
        <v>7.3971950065470695</v>
      </c>
      <c r="AA11" s="20">
        <f t="shared" ca="1" si="2"/>
        <v>0</v>
      </c>
      <c r="AB11" s="20">
        <f t="shared" ca="1" si="2"/>
        <v>-8.6239702354863628</v>
      </c>
      <c r="AC11" s="20">
        <f t="shared" ca="1" si="2"/>
        <v>-4.0026764072536028E-6</v>
      </c>
    </row>
    <row r="12" spans="1:29">
      <c r="E12" s="18" t="s">
        <v>86</v>
      </c>
      <c r="H12" s="19" t="s">
        <v>87</v>
      </c>
      <c r="I12" s="20">
        <f t="shared" ca="1" si="1"/>
        <v>4.2816311244307015E-6</v>
      </c>
      <c r="J12" s="20">
        <f t="shared" ca="1" si="1"/>
        <v>4.3431672587278984E-6</v>
      </c>
      <c r="K12" s="20">
        <f t="shared" ca="1" si="1"/>
        <v>4.7499083372604594E-6</v>
      </c>
      <c r="L12" s="20">
        <f t="shared" ca="1" si="1"/>
        <v>5.8256587241366982E-6</v>
      </c>
      <c r="M12" s="20">
        <f t="shared" ca="1" si="1"/>
        <v>3.3198333668612032</v>
      </c>
      <c r="N12" s="20">
        <f t="shared" ca="1" si="1"/>
        <v>2.6783602785542242</v>
      </c>
      <c r="O12" s="20">
        <f t="shared" ca="1" si="1"/>
        <v>2.7848328978277861</v>
      </c>
      <c r="P12" s="20">
        <f t="shared" ca="1" si="1"/>
        <v>3.7776550013238013</v>
      </c>
      <c r="Q12" s="20">
        <f t="shared" ca="1" si="1"/>
        <v>2.7239079266126356</v>
      </c>
      <c r="R12" s="20">
        <f t="shared" ca="1" si="1"/>
        <v>2.0367482064903308</v>
      </c>
      <c r="S12" s="20">
        <f t="shared" ca="1" si="1"/>
        <v>7.6297961068350997</v>
      </c>
      <c r="T12" s="20">
        <f t="shared" ca="1" si="1"/>
        <v>8.5221215811380251</v>
      </c>
      <c r="U12" s="20">
        <f t="shared" ca="1" si="1"/>
        <v>10.387593063107255</v>
      </c>
      <c r="V12" s="20">
        <f t="shared" ca="1" si="1"/>
        <v>20.600036289358947</v>
      </c>
      <c r="W12" s="20">
        <f t="shared" ca="1" si="1"/>
        <v>30.539383468627463</v>
      </c>
      <c r="X12" s="20">
        <f t="shared" ca="1" si="1"/>
        <v>14.062166138386441</v>
      </c>
      <c r="Y12" s="20">
        <f t="shared" ca="1" si="2"/>
        <v>29.30110844915011</v>
      </c>
      <c r="Z12" s="20">
        <f t="shared" ca="1" si="2"/>
        <v>25.082932284447306</v>
      </c>
      <c r="AA12" s="20">
        <f t="shared" ca="1" si="2"/>
        <v>27.154294604281137</v>
      </c>
      <c r="AB12" s="20">
        <f t="shared" ca="1" si="2"/>
        <v>30.924427746514148</v>
      </c>
      <c r="AC12" s="20">
        <f t="shared" ca="1" si="2"/>
        <v>33.088482137589658</v>
      </c>
    </row>
    <row r="13" spans="1:29">
      <c r="E13" s="18" t="s">
        <v>88</v>
      </c>
      <c r="H13" s="19" t="s">
        <v>88</v>
      </c>
      <c r="I13" s="20">
        <f t="shared" ca="1" si="1"/>
        <v>6.841677604825236E-6</v>
      </c>
      <c r="J13" s="20">
        <f t="shared" ca="1" si="1"/>
        <v>1.1210373799999996E-5</v>
      </c>
      <c r="K13" s="20">
        <f t="shared" ca="1" si="1"/>
        <v>8.2196815596944365E-6</v>
      </c>
      <c r="L13" s="20">
        <f t="shared" ca="1" si="1"/>
        <v>-9.8594839532000823E-4</v>
      </c>
      <c r="M13" s="20">
        <f t="shared" ca="1" si="1"/>
        <v>1.1429784680046851E-5</v>
      </c>
      <c r="N13" s="20">
        <f t="shared" ca="1" si="1"/>
        <v>1.1301319660020681E-5</v>
      </c>
      <c r="O13" s="20">
        <f t="shared" ca="1" si="1"/>
        <v>1.1358973129999998E-5</v>
      </c>
      <c r="P13" s="20">
        <f t="shared" ca="1" si="1"/>
        <v>-0.41492998268751036</v>
      </c>
      <c r="Q13" s="20">
        <f t="shared" ca="1" si="1"/>
        <v>6.3424752759280403E-2</v>
      </c>
      <c r="R13" s="20">
        <f t="shared" ca="1" si="1"/>
        <v>9.2741674188399979E-4</v>
      </c>
      <c r="S13" s="20">
        <f t="shared" ca="1" si="1"/>
        <v>-0.11466412759568996</v>
      </c>
      <c r="T13" s="20">
        <f t="shared" ca="1" si="1"/>
        <v>-5.3090743192901462</v>
      </c>
      <c r="U13" s="20">
        <f t="shared" ca="1" si="1"/>
        <v>0.22330331707165896</v>
      </c>
      <c r="V13" s="20">
        <f t="shared" ca="1" si="1"/>
        <v>-0.13612589259704874</v>
      </c>
      <c r="W13" s="20">
        <f t="shared" ca="1" si="1"/>
        <v>1.2529590649484204</v>
      </c>
      <c r="X13" s="20">
        <f t="shared" ca="1" si="1"/>
        <v>7.82683018955679</v>
      </c>
      <c r="Y13" s="20">
        <f t="shared" ca="1" si="2"/>
        <v>5.5015846604297582</v>
      </c>
      <c r="Z13" s="20">
        <f t="shared" ca="1" si="2"/>
        <v>-1.2811825011520097</v>
      </c>
      <c r="AA13" s="20">
        <f t="shared" ca="1" si="2"/>
        <v>0.81040168952189928</v>
      </c>
      <c r="AB13" s="20">
        <f t="shared" ca="1" si="2"/>
        <v>0.88707314384666014</v>
      </c>
      <c r="AC13" s="20">
        <f t="shared" ca="1" si="2"/>
        <v>2.6884632876049408</v>
      </c>
    </row>
    <row r="14" spans="1:29">
      <c r="E14" s="18" t="str">
        <f>H14</f>
        <v>SyncCon</v>
      </c>
      <c r="H14" s="19" t="s">
        <v>71</v>
      </c>
      <c r="I14" s="20">
        <f t="shared" ca="1" si="1"/>
        <v>9.8137829486397554E-3</v>
      </c>
      <c r="J14" s="20">
        <f t="shared" ca="1" si="1"/>
        <v>-1.4526165877679659E-2</v>
      </c>
      <c r="K14" s="20">
        <f t="shared" ca="1" si="1"/>
        <v>-3.6410561336499541E-3</v>
      </c>
      <c r="L14" s="20">
        <f t="shared" ca="1" si="1"/>
        <v>1.7471362999998518E-3</v>
      </c>
      <c r="M14" s="20">
        <f t="shared" ca="1" si="1"/>
        <v>-5.1274688699999953E-2</v>
      </c>
      <c r="N14" s="20">
        <f t="shared" ca="1" si="1"/>
        <v>-9.8440679999999822E-2</v>
      </c>
      <c r="O14" s="20">
        <f t="shared" ca="1" si="1"/>
        <v>-0.11701961299999994</v>
      </c>
      <c r="P14" s="20">
        <f t="shared" ca="1" si="1"/>
        <v>-0.15901741999999991</v>
      </c>
      <c r="Q14" s="20">
        <f t="shared" ca="1" si="1"/>
        <v>-0.1453428299999997</v>
      </c>
      <c r="R14" s="20">
        <f t="shared" ca="1" si="1"/>
        <v>-0.11933616999999981</v>
      </c>
      <c r="S14" s="20">
        <f t="shared" ca="1" si="1"/>
        <v>-0.10387221999999997</v>
      </c>
      <c r="T14" s="20">
        <f t="shared" ca="1" si="1"/>
        <v>-0.21834014999999998</v>
      </c>
      <c r="U14" s="20">
        <f t="shared" ca="1" si="1"/>
        <v>-0.14072775000000001</v>
      </c>
      <c r="V14" s="20">
        <f t="shared" ca="1" si="1"/>
        <v>0.11571291999999972</v>
      </c>
      <c r="W14" s="20">
        <f t="shared" ca="1" si="1"/>
        <v>0.24590951999999994</v>
      </c>
      <c r="X14" s="20">
        <f t="shared" ca="1" si="1"/>
        <v>7.7357810000000193E-2</v>
      </c>
      <c r="Y14" s="20">
        <f t="shared" ca="1" si="2"/>
        <v>0.39770381999999993</v>
      </c>
      <c r="Z14" s="20">
        <f t="shared" ca="1" si="2"/>
        <v>0.27463526999999976</v>
      </c>
      <c r="AA14" s="20">
        <f t="shared" ca="1" si="2"/>
        <v>0.55194392000000025</v>
      </c>
      <c r="AB14" s="20">
        <f t="shared" ca="1" si="2"/>
        <v>0.70723932999999994</v>
      </c>
      <c r="AC14" s="20">
        <f t="shared" ca="1" si="2"/>
        <v>0.49773597000000008</v>
      </c>
    </row>
    <row r="15" spans="1:29">
      <c r="H15" s="21" t="s">
        <v>89</v>
      </c>
      <c r="I15" s="22">
        <f ca="1">SUM(I7:I14)</f>
        <v>1.77595387188985</v>
      </c>
      <c r="J15" s="22">
        <f ca="1">I15 + SUM(J7:J14)</f>
        <v>2.7099515628755744</v>
      </c>
      <c r="K15" s="22">
        <f t="shared" ref="K15:AC15" ca="1" si="3">J15 + SUM(K7:K14)</f>
        <v>3.5852247757831357</v>
      </c>
      <c r="L15" s="22">
        <f t="shared" ca="1" si="3"/>
        <v>22.70962251692589</v>
      </c>
      <c r="M15" s="22">
        <f t="shared" ca="1" si="3"/>
        <v>42.468844688095253</v>
      </c>
      <c r="N15" s="22">
        <f t="shared" ca="1" si="3"/>
        <v>91.494606239400042</v>
      </c>
      <c r="O15" s="22">
        <f t="shared" ca="1" si="3"/>
        <v>108.90010322028724</v>
      </c>
      <c r="P15" s="22">
        <f t="shared" ca="1" si="3"/>
        <v>139.63313080857699</v>
      </c>
      <c r="Q15" s="22">
        <f t="shared" ca="1" si="3"/>
        <v>166.20110059810614</v>
      </c>
      <c r="R15" s="22">
        <f t="shared" ca="1" si="3"/>
        <v>185.24218090982939</v>
      </c>
      <c r="S15" s="22">
        <f t="shared" ca="1" si="3"/>
        <v>308.42422878290591</v>
      </c>
      <c r="T15" s="22">
        <f t="shared" ca="1" si="3"/>
        <v>473.18078742768421</v>
      </c>
      <c r="U15" s="22">
        <f t="shared" ca="1" si="3"/>
        <v>651.31519199286458</v>
      </c>
      <c r="V15" s="22">
        <f t="shared" ca="1" si="3"/>
        <v>835.19032962159235</v>
      </c>
      <c r="W15" s="22">
        <f t="shared" ca="1" si="3"/>
        <v>1025.8419722938838</v>
      </c>
      <c r="X15" s="22">
        <f t="shared" ca="1" si="3"/>
        <v>1184.0087995813797</v>
      </c>
      <c r="Y15" s="22">
        <f t="shared" ca="1" si="3"/>
        <v>1418.1943261541744</v>
      </c>
      <c r="Z15" s="22">
        <f t="shared" ca="1" si="3"/>
        <v>1628.3265283089488</v>
      </c>
      <c r="AA15" s="22">
        <f t="shared" ca="1" si="3"/>
        <v>1848.3112024159202</v>
      </c>
      <c r="AB15" s="22">
        <f t="shared" ca="1" si="3"/>
        <v>2062.9789219213371</v>
      </c>
      <c r="AC15" s="22">
        <f t="shared" ca="1" si="3"/>
        <v>2273.8267484690582</v>
      </c>
    </row>
    <row r="22" spans="1:29" ht="23.25">
      <c r="A22" s="13" t="str">
        <f>B23&amp;" capacity difference by year"</f>
        <v>NEM capacity difference by year</v>
      </c>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row>
    <row r="23" spans="1:29">
      <c r="A23" s="15" t="s">
        <v>82</v>
      </c>
      <c r="B23" s="8" t="s">
        <v>36</v>
      </c>
    </row>
    <row r="25" spans="1:29">
      <c r="H25" t="s">
        <v>90</v>
      </c>
      <c r="I25" s="17" t="s">
        <v>75</v>
      </c>
      <c r="J25" s="17" t="str">
        <f>LEFT(I25,4)+1&amp;RIGHT(I25,3)-1</f>
        <v>2022-23</v>
      </c>
      <c r="K25" s="17" t="str">
        <f t="shared" ref="K25:AC25" si="4">LEFT(J25,4)+1&amp;RIGHT(J25,3)-1</f>
        <v>2023-24</v>
      </c>
      <c r="L25" s="17" t="str">
        <f t="shared" si="4"/>
        <v>2024-25</v>
      </c>
      <c r="M25" s="17" t="str">
        <f t="shared" si="4"/>
        <v>2025-26</v>
      </c>
      <c r="N25" s="17" t="str">
        <f t="shared" si="4"/>
        <v>2026-27</v>
      </c>
      <c r="O25" s="17" t="str">
        <f t="shared" si="4"/>
        <v>2027-28</v>
      </c>
      <c r="P25" s="17" t="str">
        <f t="shared" si="4"/>
        <v>2028-29</v>
      </c>
      <c r="Q25" s="17" t="str">
        <f t="shared" si="4"/>
        <v>2029-30</v>
      </c>
      <c r="R25" s="17" t="str">
        <f t="shared" si="4"/>
        <v>2030-31</v>
      </c>
      <c r="S25" s="17" t="str">
        <f t="shared" si="4"/>
        <v>2031-32</v>
      </c>
      <c r="T25" s="17" t="str">
        <f t="shared" si="4"/>
        <v>2032-33</v>
      </c>
      <c r="U25" s="17" t="str">
        <f t="shared" si="4"/>
        <v>2033-34</v>
      </c>
      <c r="V25" s="17" t="str">
        <f t="shared" si="4"/>
        <v>2034-35</v>
      </c>
      <c r="W25" s="17" t="str">
        <f t="shared" si="4"/>
        <v>2035-36</v>
      </c>
      <c r="X25" s="17" t="str">
        <f t="shared" si="4"/>
        <v>2036-37</v>
      </c>
      <c r="Y25" s="17" t="str">
        <f t="shared" si="4"/>
        <v>2037-38</v>
      </c>
      <c r="Z25" s="17" t="str">
        <f t="shared" si="4"/>
        <v>2038-39</v>
      </c>
      <c r="AA25" s="17" t="str">
        <f t="shared" si="4"/>
        <v>2039-40</v>
      </c>
      <c r="AB25" s="17" t="str">
        <f t="shared" si="4"/>
        <v>2040-41</v>
      </c>
      <c r="AC25" s="17" t="str">
        <f t="shared" si="4"/>
        <v>2041-42</v>
      </c>
    </row>
    <row r="26" spans="1:29">
      <c r="H26" s="19" t="s">
        <v>60</v>
      </c>
      <c r="I26" s="23">
        <f ca="1">-SUMIFS(OFFSET(INDIRECT("'"&amp;$E$1 &amp; "_Capacity'!C:C"), 0, I$1), INDIRECT("'"&amp;$E$1 &amp; "_Capacity'!B:B"),$H26, INDIRECT("'"&amp;$E$1 &amp; "_Capacity'!A:A"),$B$23) +SUMIFS(OFFSET(INDIRECT("'"&amp;$C$1 &amp; "_Capacity'!C:C"), 0, I$1), INDIRECT("'"&amp;$C$1 &amp; "_Capacity'!B:B"),$H26, INDIRECT("'"&amp;$C$1 &amp; "_Capacity'!A:A"),$B$23)</f>
        <v>0</v>
      </c>
      <c r="J26" s="23">
        <f t="shared" ref="J26:AC36" ca="1" si="5">-SUMIFS(OFFSET(INDIRECT("'"&amp;$E$1 &amp; "_Capacity'!C:C"), 0, J$1), INDIRECT("'"&amp;$E$1 &amp; "_Capacity'!B:B"),$H26, INDIRECT("'"&amp;$E$1 &amp; "_Capacity'!A:A"),$B$23) +SUMIFS(OFFSET(INDIRECT("'"&amp;$C$1 &amp; "_Capacity'!C:C"), 0, J$1), INDIRECT("'"&amp;$C$1 &amp; "_Capacity'!B:B"),$H26, INDIRECT("'"&amp;$C$1 &amp; "_Capacity'!A:A"),$B$23)</f>
        <v>0</v>
      </c>
      <c r="K26" s="23">
        <f t="shared" ca="1" si="5"/>
        <v>0</v>
      </c>
      <c r="L26" s="23">
        <f t="shared" ca="1" si="5"/>
        <v>57.634905573670039</v>
      </c>
      <c r="M26" s="23">
        <f t="shared" ca="1" si="5"/>
        <v>116.32697254057712</v>
      </c>
      <c r="N26" s="23">
        <f t="shared" ca="1" si="5"/>
        <v>89.040217729188953</v>
      </c>
      <c r="O26" s="23">
        <f t="shared" ca="1" si="5"/>
        <v>111.69278293464777</v>
      </c>
      <c r="P26" s="23">
        <f t="shared" ca="1" si="5"/>
        <v>111.69278394888352</v>
      </c>
      <c r="Q26" s="23">
        <f t="shared" ca="1" si="5"/>
        <v>159.15938461320002</v>
      </c>
      <c r="R26" s="23">
        <f t="shared" ca="1" si="5"/>
        <v>80.411893979558954</v>
      </c>
      <c r="S26" s="23">
        <f t="shared" ca="1" si="5"/>
        <v>-264.13320663480044</v>
      </c>
      <c r="T26" s="23">
        <f t="shared" ca="1" si="5"/>
        <v>98.564573352401567</v>
      </c>
      <c r="U26" s="23">
        <f t="shared" ca="1" si="5"/>
        <v>59.881268580198594</v>
      </c>
      <c r="V26" s="23">
        <f t="shared" ca="1" si="5"/>
        <v>-62.638399520300482</v>
      </c>
      <c r="W26" s="23">
        <f t="shared" ca="1" si="5"/>
        <v>58.354910000000018</v>
      </c>
      <c r="X26" s="23">
        <f t="shared" ca="1" si="5"/>
        <v>58.354910000000018</v>
      </c>
      <c r="Y26" s="23">
        <f t="shared" ca="1" si="5"/>
        <v>58.354910000000018</v>
      </c>
      <c r="Z26" s="23">
        <f t="shared" ca="1" si="5"/>
        <v>315.86563000000024</v>
      </c>
      <c r="AA26" s="23">
        <f t="shared" ca="1" si="5"/>
        <v>315.86563000000024</v>
      </c>
      <c r="AB26" s="23">
        <f t="shared" ca="1" si="5"/>
        <v>132.77994765649009</v>
      </c>
      <c r="AC26" s="23">
        <f t="shared" ca="1" si="5"/>
        <v>132.7798300000004</v>
      </c>
    </row>
    <row r="27" spans="1:29">
      <c r="H27" s="19" t="s">
        <v>67</v>
      </c>
      <c r="I27" s="23">
        <f t="shared" ref="I27:X40" ca="1" si="6">-SUMIFS(OFFSET(INDIRECT("'"&amp;$E$1 &amp; "_Capacity'!C:C"), 0, I$1), INDIRECT("'"&amp;$E$1 &amp; "_Capacity'!B:B"),$H27, INDIRECT("'"&amp;$E$1 &amp; "_Capacity'!A:A"),$B$23) +SUMIFS(OFFSET(INDIRECT("'"&amp;$C$1 &amp; "_Capacity'!C:C"), 0, I$1), INDIRECT("'"&amp;$C$1 &amp; "_Capacity'!B:B"),$H27, INDIRECT("'"&amp;$C$1 &amp; "_Capacity'!A:A"),$B$23)</f>
        <v>0</v>
      </c>
      <c r="J27" s="23">
        <f t="shared" ca="1" si="6"/>
        <v>0</v>
      </c>
      <c r="K27" s="23">
        <f t="shared" ca="1" si="6"/>
        <v>0</v>
      </c>
      <c r="L27" s="23">
        <f t="shared" ca="1" si="6"/>
        <v>59.83015446533409</v>
      </c>
      <c r="M27" s="23">
        <f t="shared" ca="1" si="6"/>
        <v>36.545579999999973</v>
      </c>
      <c r="N27" s="23">
        <f t="shared" ca="1" si="6"/>
        <v>131.24141785242978</v>
      </c>
      <c r="O27" s="23">
        <f t="shared" ca="1" si="6"/>
        <v>-1.4159725498075204E-4</v>
      </c>
      <c r="P27" s="23">
        <f t="shared" ca="1" si="6"/>
        <v>-1.0394721359999989E-3</v>
      </c>
      <c r="Q27" s="23">
        <f t="shared" ca="1" si="6"/>
        <v>-1.0398828299999989E-3</v>
      </c>
      <c r="R27" s="23">
        <f t="shared" ca="1" si="6"/>
        <v>-1.03968305E-3</v>
      </c>
      <c r="S27" s="23">
        <f t="shared" ca="1" si="6"/>
        <v>-1.0395465299999998E-3</v>
      </c>
      <c r="T27" s="23">
        <f t="shared" ca="1" si="6"/>
        <v>-1.0403342839999999E-3</v>
      </c>
      <c r="U27" s="23">
        <f t="shared" ca="1" si="6"/>
        <v>-1.03965435E-3</v>
      </c>
      <c r="V27" s="23">
        <f t="shared" ca="1" si="6"/>
        <v>-1.8710639999999901E-4</v>
      </c>
      <c r="W27" s="23">
        <f t="shared" ca="1" si="6"/>
        <v>-1.15456389999999E-4</v>
      </c>
      <c r="X27" s="23">
        <f t="shared" ca="1" si="6"/>
        <v>0</v>
      </c>
      <c r="Y27" s="23">
        <f t="shared" ca="1" si="5"/>
        <v>0</v>
      </c>
      <c r="Z27" s="23">
        <f t="shared" ca="1" si="5"/>
        <v>0</v>
      </c>
      <c r="AA27" s="23">
        <f t="shared" ca="1" si="5"/>
        <v>0</v>
      </c>
      <c r="AB27" s="23">
        <f t="shared" ca="1" si="5"/>
        <v>0</v>
      </c>
      <c r="AC27" s="23">
        <f t="shared" ca="1" si="5"/>
        <v>0</v>
      </c>
    </row>
    <row r="28" spans="1:29">
      <c r="H28" s="19" t="s">
        <v>18</v>
      </c>
      <c r="I28" s="23">
        <f t="shared" ca="1" si="6"/>
        <v>0</v>
      </c>
      <c r="J28" s="23">
        <f t="shared" ca="1" si="6"/>
        <v>0</v>
      </c>
      <c r="K28" s="23">
        <f t="shared" ca="1" si="6"/>
        <v>0</v>
      </c>
      <c r="L28" s="23">
        <f t="shared" ca="1" si="6"/>
        <v>0</v>
      </c>
      <c r="M28" s="23">
        <f t="shared" ca="1" si="6"/>
        <v>0</v>
      </c>
      <c r="N28" s="23">
        <f t="shared" ca="1" si="6"/>
        <v>0</v>
      </c>
      <c r="O28" s="23">
        <f t="shared" ca="1" si="6"/>
        <v>0</v>
      </c>
      <c r="P28" s="23">
        <f t="shared" ca="1" si="6"/>
        <v>3.9999999989959178E-4</v>
      </c>
      <c r="Q28" s="23">
        <f t="shared" ca="1" si="6"/>
        <v>5.9999999848514562E-5</v>
      </c>
      <c r="R28" s="23">
        <f t="shared" ca="1" si="5"/>
        <v>5.9999999848514562E-5</v>
      </c>
      <c r="S28" s="23">
        <f t="shared" ca="1" si="5"/>
        <v>5.9999999848514562E-5</v>
      </c>
      <c r="T28" s="23">
        <f t="shared" ca="1" si="5"/>
        <v>-3.0000000151630957E-5</v>
      </c>
      <c r="U28" s="23">
        <f t="shared" ca="1" si="5"/>
        <v>-3.0000000151630957E-5</v>
      </c>
      <c r="V28" s="23">
        <f t="shared" ca="1" si="5"/>
        <v>-3.0000000151630957E-5</v>
      </c>
      <c r="W28" s="23">
        <f t="shared" ca="1" si="5"/>
        <v>-3.0000000151630957E-5</v>
      </c>
      <c r="X28" s="23">
        <f t="shared" ca="1" si="5"/>
        <v>-3.0000000151630957E-5</v>
      </c>
      <c r="Y28" s="23">
        <f t="shared" ca="1" si="5"/>
        <v>-8.0000000252766768E-5</v>
      </c>
      <c r="Z28" s="23">
        <f t="shared" ca="1" si="5"/>
        <v>-8.0000000252766768E-5</v>
      </c>
      <c r="AA28" s="23">
        <f t="shared" ca="1" si="5"/>
        <v>-8.0000000252766768E-5</v>
      </c>
      <c r="AB28" s="23">
        <f t="shared" ca="1" si="5"/>
        <v>-8.0000000252766768E-5</v>
      </c>
      <c r="AC28" s="23">
        <f t="shared" ca="1" si="5"/>
        <v>-7.0000000050640665E-5</v>
      </c>
    </row>
    <row r="29" spans="1:29">
      <c r="H29" s="19" t="s">
        <v>28</v>
      </c>
      <c r="I29" s="23">
        <f t="shared" ca="1" si="6"/>
        <v>0</v>
      </c>
      <c r="J29" s="23">
        <f t="shared" ca="1" si="6"/>
        <v>0</v>
      </c>
      <c r="K29" s="23">
        <f t="shared" ca="1" si="6"/>
        <v>0</v>
      </c>
      <c r="L29" s="23">
        <f t="shared" ca="1" si="6"/>
        <v>0</v>
      </c>
      <c r="M29" s="23">
        <f t="shared" ca="1" si="6"/>
        <v>0</v>
      </c>
      <c r="N29" s="23">
        <f t="shared" ca="1" si="6"/>
        <v>0</v>
      </c>
      <c r="O29" s="23">
        <f t="shared" ca="1" si="6"/>
        <v>0</v>
      </c>
      <c r="P29" s="23">
        <f t="shared" ca="1" si="6"/>
        <v>0</v>
      </c>
      <c r="Q29" s="23">
        <f t="shared" ca="1" si="6"/>
        <v>0</v>
      </c>
      <c r="R29" s="23">
        <f t="shared" ca="1" si="5"/>
        <v>0</v>
      </c>
      <c r="S29" s="23">
        <f t="shared" ca="1" si="5"/>
        <v>0</v>
      </c>
      <c r="T29" s="23">
        <f t="shared" ca="1" si="5"/>
        <v>0</v>
      </c>
      <c r="U29" s="23">
        <f t="shared" ca="1" si="5"/>
        <v>0</v>
      </c>
      <c r="V29" s="23">
        <f t="shared" ca="1" si="5"/>
        <v>0</v>
      </c>
      <c r="W29" s="23">
        <f t="shared" ca="1" si="5"/>
        <v>0</v>
      </c>
      <c r="X29" s="23">
        <f t="shared" ca="1" si="5"/>
        <v>0</v>
      </c>
      <c r="Y29" s="23">
        <f t="shared" ca="1" si="5"/>
        <v>0</v>
      </c>
      <c r="Z29" s="23">
        <f t="shared" ca="1" si="5"/>
        <v>0</v>
      </c>
      <c r="AA29" s="23">
        <f t="shared" ca="1" si="5"/>
        <v>0</v>
      </c>
      <c r="AB29" s="23">
        <f t="shared" ca="1" si="5"/>
        <v>0</v>
      </c>
      <c r="AC29" s="23">
        <f t="shared" ca="1" si="5"/>
        <v>0</v>
      </c>
    </row>
    <row r="30" spans="1:29">
      <c r="H30" s="19" t="s">
        <v>62</v>
      </c>
      <c r="I30" s="23">
        <f t="shared" ca="1" si="6"/>
        <v>0</v>
      </c>
      <c r="J30" s="23">
        <f t="shared" ca="1" si="6"/>
        <v>0</v>
      </c>
      <c r="K30" s="23">
        <f t="shared" ca="1" si="6"/>
        <v>0</v>
      </c>
      <c r="L30" s="23">
        <f t="shared" ca="1" si="6"/>
        <v>0</v>
      </c>
      <c r="M30" s="23">
        <f t="shared" ca="1" si="6"/>
        <v>0</v>
      </c>
      <c r="N30" s="23">
        <f t="shared" ca="1" si="6"/>
        <v>0</v>
      </c>
      <c r="O30" s="23">
        <f t="shared" ca="1" si="6"/>
        <v>0</v>
      </c>
      <c r="P30" s="23">
        <f t="shared" ca="1" si="6"/>
        <v>0</v>
      </c>
      <c r="Q30" s="23">
        <f t="shared" ca="1" si="6"/>
        <v>0</v>
      </c>
      <c r="R30" s="23">
        <f t="shared" ca="1" si="5"/>
        <v>0</v>
      </c>
      <c r="S30" s="23">
        <f t="shared" ca="1" si="5"/>
        <v>0</v>
      </c>
      <c r="T30" s="23">
        <f t="shared" ca="1" si="5"/>
        <v>0</v>
      </c>
      <c r="U30" s="23">
        <f t="shared" ca="1" si="5"/>
        <v>0</v>
      </c>
      <c r="V30" s="23">
        <f t="shared" ca="1" si="5"/>
        <v>0</v>
      </c>
      <c r="W30" s="23">
        <f t="shared" ca="1" si="5"/>
        <v>0</v>
      </c>
      <c r="X30" s="23">
        <f t="shared" ca="1" si="5"/>
        <v>0</v>
      </c>
      <c r="Y30" s="23">
        <f t="shared" ca="1" si="5"/>
        <v>-269.79704635892995</v>
      </c>
      <c r="Z30" s="23">
        <f t="shared" ca="1" si="5"/>
        <v>-269.79700640832107</v>
      </c>
      <c r="AA30" s="23">
        <f t="shared" ca="1" si="5"/>
        <v>-269.79700651300027</v>
      </c>
      <c r="AB30" s="23">
        <f t="shared" ca="1" si="5"/>
        <v>-269.79700658729143</v>
      </c>
      <c r="AC30" s="23">
        <f t="shared" ca="1" si="5"/>
        <v>-281.27734463113939</v>
      </c>
    </row>
    <row r="31" spans="1:29">
      <c r="H31" s="19" t="s">
        <v>61</v>
      </c>
      <c r="I31" s="23">
        <f t="shared" ca="1" si="6"/>
        <v>0</v>
      </c>
      <c r="J31" s="23">
        <f t="shared" ca="1" si="6"/>
        <v>0</v>
      </c>
      <c r="K31" s="23">
        <f t="shared" ca="1" si="6"/>
        <v>0</v>
      </c>
      <c r="L31" s="23">
        <f t="shared" ca="1" si="6"/>
        <v>0</v>
      </c>
      <c r="M31" s="23">
        <f t="shared" ca="1" si="6"/>
        <v>0</v>
      </c>
      <c r="N31" s="23">
        <f t="shared" ca="1" si="6"/>
        <v>0</v>
      </c>
      <c r="O31" s="23">
        <f t="shared" ca="1" si="6"/>
        <v>0</v>
      </c>
      <c r="P31" s="23">
        <f t="shared" ca="1" si="6"/>
        <v>0</v>
      </c>
      <c r="Q31" s="23">
        <f t="shared" ca="1" si="6"/>
        <v>0</v>
      </c>
      <c r="R31" s="23">
        <f t="shared" ca="1" si="5"/>
        <v>0</v>
      </c>
      <c r="S31" s="23">
        <f t="shared" ca="1" si="5"/>
        <v>250</v>
      </c>
      <c r="T31" s="23">
        <f t="shared" ca="1" si="5"/>
        <v>250</v>
      </c>
      <c r="U31" s="23">
        <f t="shared" ca="1" si="5"/>
        <v>250</v>
      </c>
      <c r="V31" s="23">
        <f t="shared" ca="1" si="5"/>
        <v>250</v>
      </c>
      <c r="W31" s="23">
        <f t="shared" ca="1" si="5"/>
        <v>250</v>
      </c>
      <c r="X31" s="23">
        <f t="shared" ca="1" si="5"/>
        <v>250</v>
      </c>
      <c r="Y31" s="23">
        <f t="shared" ca="1" si="5"/>
        <v>250</v>
      </c>
      <c r="Z31" s="23">
        <f t="shared" ca="1" si="5"/>
        <v>250</v>
      </c>
      <c r="AA31" s="23">
        <f t="shared" ca="1" si="5"/>
        <v>250</v>
      </c>
      <c r="AB31" s="23">
        <f t="shared" ca="1" si="5"/>
        <v>250</v>
      </c>
      <c r="AC31" s="23">
        <f t="shared" ca="1" si="5"/>
        <v>250</v>
      </c>
    </row>
    <row r="32" spans="1:29">
      <c r="H32" s="19" t="s">
        <v>65</v>
      </c>
      <c r="I32" s="23">
        <f t="shared" ca="1" si="6"/>
        <v>3.4999997296836227E-5</v>
      </c>
      <c r="J32" s="23">
        <f t="shared" ca="1" si="6"/>
        <v>3.4999997296836227E-5</v>
      </c>
      <c r="K32" s="23">
        <f t="shared" ca="1" si="6"/>
        <v>9.4999999419087544E-5</v>
      </c>
      <c r="L32" s="23">
        <f t="shared" ca="1" si="6"/>
        <v>-131.0935274256226</v>
      </c>
      <c r="M32" s="23">
        <f t="shared" ca="1" si="6"/>
        <v>-263.48389870508254</v>
      </c>
      <c r="N32" s="23">
        <f t="shared" ca="1" si="6"/>
        <v>-290.59960721412426</v>
      </c>
      <c r="O32" s="23">
        <f t="shared" ca="1" si="6"/>
        <v>-320.83096320925324</v>
      </c>
      <c r="P32" s="23">
        <f t="shared" ca="1" si="6"/>
        <v>-251.69942845704645</v>
      </c>
      <c r="Q32" s="23">
        <f t="shared" ca="1" si="6"/>
        <v>-121.43150756448449</v>
      </c>
      <c r="R32" s="23">
        <f t="shared" ca="1" si="5"/>
        <v>-127.97460565740403</v>
      </c>
      <c r="S32" s="23">
        <f t="shared" ca="1" si="5"/>
        <v>-762.03340430995377</v>
      </c>
      <c r="T32" s="23">
        <f t="shared" ca="1" si="5"/>
        <v>-1003.3497383741051</v>
      </c>
      <c r="U32" s="23">
        <f t="shared" ca="1" si="5"/>
        <v>-1370.9362642946071</v>
      </c>
      <c r="V32" s="23">
        <f t="shared" ca="1" si="5"/>
        <v>-1366.7070889914467</v>
      </c>
      <c r="W32" s="23">
        <f t="shared" ca="1" si="5"/>
        <v>-1721.3069289174528</v>
      </c>
      <c r="X32" s="23">
        <f t="shared" ca="1" si="5"/>
        <v>-1353.223425702141</v>
      </c>
      <c r="Y32" s="23">
        <f t="shared" ca="1" si="5"/>
        <v>-3065.0084104102716</v>
      </c>
      <c r="Z32" s="23">
        <f t="shared" ca="1" si="5"/>
        <v>-2239.8270740368971</v>
      </c>
      <c r="AA32" s="23">
        <f t="shared" ca="1" si="5"/>
        <v>-2353.1069054913823</v>
      </c>
      <c r="AB32" s="23">
        <f t="shared" ca="1" si="5"/>
        <v>-2777.8428547704607</v>
      </c>
      <c r="AC32" s="23">
        <f t="shared" ca="1" si="5"/>
        <v>-2466.318371927744</v>
      </c>
    </row>
    <row r="33" spans="1:29">
      <c r="H33" s="19" t="s">
        <v>64</v>
      </c>
      <c r="I33" s="23">
        <f t="shared" ca="1" si="6"/>
        <v>0</v>
      </c>
      <c r="J33" s="23">
        <f t="shared" ca="1" si="6"/>
        <v>0</v>
      </c>
      <c r="K33" s="23">
        <f t="shared" ca="1" si="6"/>
        <v>0</v>
      </c>
      <c r="L33" s="23">
        <f t="shared" ca="1" si="6"/>
        <v>0</v>
      </c>
      <c r="M33" s="23">
        <f t="shared" ca="1" si="6"/>
        <v>0</v>
      </c>
      <c r="N33" s="23">
        <f t="shared" ca="1" si="6"/>
        <v>98.87647997977183</v>
      </c>
      <c r="O33" s="23">
        <f t="shared" ca="1" si="6"/>
        <v>517.48924060682111</v>
      </c>
      <c r="P33" s="23">
        <f t="shared" ca="1" si="6"/>
        <v>164.72111906377177</v>
      </c>
      <c r="Q33" s="23">
        <f t="shared" ca="1" si="6"/>
        <v>164.72111837246848</v>
      </c>
      <c r="R33" s="23">
        <f t="shared" ca="1" si="5"/>
        <v>180.7781158509697</v>
      </c>
      <c r="S33" s="23">
        <f t="shared" ca="1" si="5"/>
        <v>124.30941561180953</v>
      </c>
      <c r="T33" s="23">
        <f t="shared" ca="1" si="5"/>
        <v>364.53617093577122</v>
      </c>
      <c r="U33" s="23">
        <f t="shared" ca="1" si="5"/>
        <v>159.98587855337246</v>
      </c>
      <c r="V33" s="23">
        <f t="shared" ca="1" si="5"/>
        <v>159.98587834076534</v>
      </c>
      <c r="W33" s="23">
        <f t="shared" ca="1" si="5"/>
        <v>344.44617736015425</v>
      </c>
      <c r="X33" s="23">
        <f t="shared" ca="1" si="5"/>
        <v>344.44613582112288</v>
      </c>
      <c r="Y33" s="23">
        <f t="shared" ca="1" si="5"/>
        <v>-265.09192984382389</v>
      </c>
      <c r="Z33" s="23">
        <f t="shared" ca="1" si="5"/>
        <v>-346.50468395040298</v>
      </c>
      <c r="AA33" s="23">
        <f t="shared" ca="1" si="5"/>
        <v>-710.26767323210515</v>
      </c>
      <c r="AB33" s="23">
        <f t="shared" ca="1" si="5"/>
        <v>-937.47571372034508</v>
      </c>
      <c r="AC33" s="23">
        <f t="shared" ca="1" si="5"/>
        <v>-764.48553864228597</v>
      </c>
    </row>
    <row r="34" spans="1:29">
      <c r="H34" s="19" t="s">
        <v>32</v>
      </c>
      <c r="I34" s="23">
        <f t="shared" ca="1" si="6"/>
        <v>0</v>
      </c>
      <c r="J34" s="23">
        <f t="shared" ca="1" si="6"/>
        <v>0</v>
      </c>
      <c r="K34" s="23">
        <f t="shared" ca="1" si="6"/>
        <v>0</v>
      </c>
      <c r="L34" s="23">
        <f t="shared" ca="1" si="6"/>
        <v>0</v>
      </c>
      <c r="M34" s="23">
        <f t="shared" ca="1" si="6"/>
        <v>0</v>
      </c>
      <c r="N34" s="23">
        <f t="shared" ca="1" si="6"/>
        <v>-308.06893877952984</v>
      </c>
      <c r="O34" s="23">
        <f t="shared" ca="1" si="6"/>
        <v>-328.57309229760085</v>
      </c>
      <c r="P34" s="23">
        <f t="shared" ca="1" si="6"/>
        <v>-324.83605231555975</v>
      </c>
      <c r="Q34" s="23">
        <f t="shared" ca="1" si="6"/>
        <v>-324.83605232190985</v>
      </c>
      <c r="R34" s="23">
        <f t="shared" ca="1" si="5"/>
        <v>-324.83605232550963</v>
      </c>
      <c r="S34" s="23">
        <f t="shared" ca="1" si="5"/>
        <v>-324.83605232777973</v>
      </c>
      <c r="T34" s="23">
        <f t="shared" ca="1" si="5"/>
        <v>-324.83605232940999</v>
      </c>
      <c r="U34" s="23">
        <f t="shared" ca="1" si="5"/>
        <v>-324.83605233060962</v>
      </c>
      <c r="V34" s="23">
        <f t="shared" ca="1" si="5"/>
        <v>-324.83605233237995</v>
      </c>
      <c r="W34" s="23">
        <f t="shared" ca="1" si="5"/>
        <v>-324.83605233604976</v>
      </c>
      <c r="X34" s="23">
        <f t="shared" ca="1" si="5"/>
        <v>-303.50398234881004</v>
      </c>
      <c r="Y34" s="23">
        <f t="shared" ca="1" si="5"/>
        <v>-162.23862813058076</v>
      </c>
      <c r="Z34" s="23">
        <f t="shared" ca="1" si="5"/>
        <v>-162.23862859055089</v>
      </c>
      <c r="AA34" s="23">
        <f t="shared" ca="1" si="5"/>
        <v>27.728134784239046</v>
      </c>
      <c r="AB34" s="23">
        <f t="shared" ca="1" si="5"/>
        <v>27.728134005959419</v>
      </c>
      <c r="AC34" s="23">
        <f t="shared" ca="1" si="5"/>
        <v>-34.480111779289473</v>
      </c>
    </row>
    <row r="35" spans="1:29">
      <c r="H35" s="19" t="s">
        <v>69</v>
      </c>
      <c r="I35" s="23">
        <f t="shared" ca="1" si="6"/>
        <v>0</v>
      </c>
      <c r="J35" s="23">
        <f t="shared" ca="1" si="6"/>
        <v>0</v>
      </c>
      <c r="K35" s="23">
        <f t="shared" ca="1" si="6"/>
        <v>0</v>
      </c>
      <c r="L35" s="23">
        <f t="shared" ca="1" si="6"/>
        <v>-30.660759999999982</v>
      </c>
      <c r="M35" s="23">
        <f t="shared" ca="1" si="6"/>
        <v>-30.831459999999879</v>
      </c>
      <c r="N35" s="23">
        <f t="shared" ca="1" si="6"/>
        <v>-111.36540000000014</v>
      </c>
      <c r="O35" s="23">
        <f t="shared" ca="1" si="6"/>
        <v>0</v>
      </c>
      <c r="P35" s="23">
        <f t="shared" ca="1" si="6"/>
        <v>-1.9258811971667456E-4</v>
      </c>
      <c r="Q35" s="23">
        <f t="shared" ca="1" si="6"/>
        <v>-1.9289223018859047E-4</v>
      </c>
      <c r="R35" s="23">
        <f t="shared" ca="1" si="5"/>
        <v>-1.9348411024111556E-4</v>
      </c>
      <c r="S35" s="23">
        <f t="shared" ca="1" si="5"/>
        <v>-62.635818629414644</v>
      </c>
      <c r="T35" s="23">
        <f t="shared" ca="1" si="5"/>
        <v>-80.851159889100927</v>
      </c>
      <c r="U35" s="23">
        <f t="shared" ca="1" si="5"/>
        <v>-80.851159975180963</v>
      </c>
      <c r="V35" s="23">
        <f t="shared" ca="1" si="5"/>
        <v>130.23018541562942</v>
      </c>
      <c r="W35" s="23">
        <f t="shared" ca="1" si="5"/>
        <v>245.56449853227969</v>
      </c>
      <c r="X35" s="23">
        <f t="shared" ca="1" si="5"/>
        <v>-154.20824842165894</v>
      </c>
      <c r="Y35" s="23">
        <f t="shared" ca="1" si="5"/>
        <v>335.02260160604965</v>
      </c>
      <c r="Z35" s="23">
        <f t="shared" ca="1" si="5"/>
        <v>335.02254141110916</v>
      </c>
      <c r="AA35" s="23">
        <f t="shared" ca="1" si="5"/>
        <v>57.894086005562713</v>
      </c>
      <c r="AB35" s="23">
        <f t="shared" ca="1" si="5"/>
        <v>57.894085498701315</v>
      </c>
      <c r="AC35" s="23">
        <f t="shared" ca="1" si="5"/>
        <v>193.35702432526887</v>
      </c>
    </row>
    <row r="36" spans="1:29">
      <c r="H36" s="19" t="s">
        <v>52</v>
      </c>
      <c r="I36" s="23">
        <f t="shared" ca="1" si="6"/>
        <v>0</v>
      </c>
      <c r="J36" s="23">
        <f t="shared" ca="1" si="6"/>
        <v>0</v>
      </c>
      <c r="K36" s="23">
        <f t="shared" ca="1" si="6"/>
        <v>0</v>
      </c>
      <c r="L36" s="23">
        <f t="shared" ca="1" si="6"/>
        <v>0</v>
      </c>
      <c r="M36" s="23">
        <f t="shared" ca="1" si="6"/>
        <v>0</v>
      </c>
      <c r="N36" s="23">
        <f t="shared" ca="1" si="6"/>
        <v>0</v>
      </c>
      <c r="O36" s="23">
        <f t="shared" ca="1" si="6"/>
        <v>0</v>
      </c>
      <c r="P36" s="23">
        <f t="shared" ca="1" si="6"/>
        <v>0</v>
      </c>
      <c r="Q36" s="23">
        <f t="shared" ca="1" si="6"/>
        <v>0</v>
      </c>
      <c r="R36" s="23">
        <f t="shared" ca="1" si="5"/>
        <v>0</v>
      </c>
      <c r="S36" s="23">
        <f t="shared" ca="1" si="5"/>
        <v>0</v>
      </c>
      <c r="T36" s="23">
        <f t="shared" ca="1" si="5"/>
        <v>0</v>
      </c>
      <c r="U36" s="23">
        <f t="shared" ca="1" si="5"/>
        <v>0</v>
      </c>
      <c r="V36" s="23">
        <f t="shared" ca="1" si="5"/>
        <v>0</v>
      </c>
      <c r="W36" s="23">
        <f t="shared" ca="1" si="5"/>
        <v>0</v>
      </c>
      <c r="X36" s="23">
        <f t="shared" ca="1" si="5"/>
        <v>0</v>
      </c>
      <c r="Y36" s="23">
        <f t="shared" ca="1" si="5"/>
        <v>0</v>
      </c>
      <c r="Z36" s="23">
        <f t="shared" ca="1" si="5"/>
        <v>0</v>
      </c>
      <c r="AA36" s="23">
        <f t="shared" ca="1" si="5"/>
        <v>0</v>
      </c>
      <c r="AB36" s="23">
        <f t="shared" ca="1" si="5"/>
        <v>0</v>
      </c>
      <c r="AC36" s="23">
        <f t="shared" ca="1" si="5"/>
        <v>0</v>
      </c>
    </row>
    <row r="38" spans="1:29">
      <c r="H38" s="19" t="s">
        <v>66</v>
      </c>
      <c r="I38" s="23">
        <f t="shared" ca="1" si="6"/>
        <v>0</v>
      </c>
      <c r="J38" s="23">
        <f t="shared" ca="1" si="6"/>
        <v>0</v>
      </c>
      <c r="K38" s="23">
        <f t="shared" ca="1" si="6"/>
        <v>0</v>
      </c>
      <c r="L38" s="23">
        <f t="shared" ca="1" si="6"/>
        <v>0</v>
      </c>
      <c r="M38" s="23">
        <f t="shared" ca="1" si="6"/>
        <v>0</v>
      </c>
      <c r="N38" s="23">
        <f t="shared" ca="1" si="6"/>
        <v>-308.06893877952984</v>
      </c>
      <c r="O38" s="23">
        <f t="shared" ca="1" si="6"/>
        <v>-328.57309229760085</v>
      </c>
      <c r="P38" s="23">
        <f t="shared" ca="1" si="6"/>
        <v>-324.83605231555975</v>
      </c>
      <c r="Q38" s="23">
        <f t="shared" ca="1" si="6"/>
        <v>-324.83605232190985</v>
      </c>
      <c r="R38" s="23">
        <f t="shared" ca="1" si="6"/>
        <v>-324.83605232550963</v>
      </c>
      <c r="S38" s="23">
        <f t="shared" ca="1" si="6"/>
        <v>-324.83605232777973</v>
      </c>
      <c r="T38" s="23">
        <f t="shared" ca="1" si="6"/>
        <v>-324.83605232940999</v>
      </c>
      <c r="U38" s="23">
        <f t="shared" ca="1" si="6"/>
        <v>-324.83605233060962</v>
      </c>
      <c r="V38" s="23">
        <f t="shared" ca="1" si="6"/>
        <v>-324.83605233237995</v>
      </c>
      <c r="W38" s="23">
        <f t="shared" ca="1" si="6"/>
        <v>-324.83605233604976</v>
      </c>
      <c r="X38" s="23">
        <f t="shared" ca="1" si="6"/>
        <v>-303.50398234881004</v>
      </c>
      <c r="Y38" s="23">
        <f t="shared" ref="Y38:AC40" ca="1" si="7">-SUMIFS(OFFSET(INDIRECT("'"&amp;$E$1 &amp; "_Capacity'!C:C"), 0, Y$1), INDIRECT("'"&amp;$E$1 &amp; "_Capacity'!B:B"),$H38, INDIRECT("'"&amp;$E$1 &amp; "_Capacity'!A:A"),$B$23) +SUMIFS(OFFSET(INDIRECT("'"&amp;$C$1 &amp; "_Capacity'!C:C"), 0, Y$1), INDIRECT("'"&amp;$C$1 &amp; "_Capacity'!B:B"),$H38, INDIRECT("'"&amp;$C$1 &amp; "_Capacity'!A:A"),$B$23)</f>
        <v>-162.23862813058076</v>
      </c>
      <c r="Z38" s="23">
        <f t="shared" ca="1" si="7"/>
        <v>-162.23862859055089</v>
      </c>
      <c r="AA38" s="23">
        <f t="shared" ca="1" si="7"/>
        <v>27.728134784239046</v>
      </c>
      <c r="AB38" s="23">
        <f t="shared" ca="1" si="7"/>
        <v>27.728134005959419</v>
      </c>
      <c r="AC38" s="23">
        <f t="shared" ca="1" si="7"/>
        <v>-34.480111779289473</v>
      </c>
    </row>
    <row r="39" spans="1:29">
      <c r="H39" s="19" t="s">
        <v>68</v>
      </c>
      <c r="I39" s="23">
        <f t="shared" ca="1" si="6"/>
        <v>0</v>
      </c>
      <c r="J39" s="23">
        <f t="shared" ca="1" si="6"/>
        <v>0</v>
      </c>
      <c r="K39" s="23">
        <f t="shared" ca="1" si="6"/>
        <v>0</v>
      </c>
      <c r="L39" s="23">
        <f t="shared" ca="1" si="6"/>
        <v>-30.660759999999982</v>
      </c>
      <c r="M39" s="23">
        <f t="shared" ca="1" si="6"/>
        <v>-30.831459999999879</v>
      </c>
      <c r="N39" s="23">
        <f t="shared" ca="1" si="6"/>
        <v>-111.36539999999968</v>
      </c>
      <c r="O39" s="23">
        <f t="shared" ca="1" si="6"/>
        <v>0</v>
      </c>
      <c r="P39" s="23">
        <f t="shared" ca="1" si="6"/>
        <v>-1.9258811971667456E-4</v>
      </c>
      <c r="Q39" s="23">
        <f t="shared" ca="1" si="6"/>
        <v>-1.9289223018859047E-4</v>
      </c>
      <c r="R39" s="23">
        <f t="shared" ca="1" si="6"/>
        <v>-1.9348411024111556E-4</v>
      </c>
      <c r="S39" s="23">
        <f t="shared" ca="1" si="6"/>
        <v>-62.635818629414644</v>
      </c>
      <c r="T39" s="23">
        <f t="shared" ca="1" si="6"/>
        <v>-80.851159889100018</v>
      </c>
      <c r="U39" s="23">
        <f t="shared" ca="1" si="6"/>
        <v>-80.851159975180053</v>
      </c>
      <c r="V39" s="23">
        <f t="shared" ca="1" si="6"/>
        <v>130.23018541563033</v>
      </c>
      <c r="W39" s="23">
        <f t="shared" ca="1" si="6"/>
        <v>245.56449853227969</v>
      </c>
      <c r="X39" s="23">
        <f t="shared" ca="1" si="6"/>
        <v>-154.20824842166076</v>
      </c>
      <c r="Y39" s="23">
        <f t="shared" ca="1" si="7"/>
        <v>335.02260160604965</v>
      </c>
      <c r="Z39" s="23">
        <f t="shared" ca="1" si="7"/>
        <v>335.02254141111007</v>
      </c>
      <c r="AA39" s="23">
        <f t="shared" ca="1" si="7"/>
        <v>57.894086005562713</v>
      </c>
      <c r="AB39" s="23">
        <f t="shared" ca="1" si="7"/>
        <v>57.894085498699496</v>
      </c>
      <c r="AC39" s="23">
        <f t="shared" ca="1" si="7"/>
        <v>193.35702432526887</v>
      </c>
    </row>
    <row r="40" spans="1:29">
      <c r="H40" s="19" t="s">
        <v>72</v>
      </c>
      <c r="I40" s="23">
        <f t="shared" ca="1" si="6"/>
        <v>0</v>
      </c>
      <c r="J40" s="23">
        <f t="shared" ca="1" si="6"/>
        <v>0</v>
      </c>
      <c r="K40" s="23">
        <f t="shared" ca="1" si="6"/>
        <v>0</v>
      </c>
      <c r="L40" s="23">
        <f t="shared" ca="1" si="6"/>
        <v>0</v>
      </c>
      <c r="M40" s="23">
        <f t="shared" ca="1" si="6"/>
        <v>0</v>
      </c>
      <c r="N40" s="23">
        <f t="shared" ca="1" si="6"/>
        <v>0</v>
      </c>
      <c r="O40" s="23">
        <f t="shared" ca="1" si="6"/>
        <v>0</v>
      </c>
      <c r="P40" s="23">
        <f t="shared" ca="1" si="6"/>
        <v>0</v>
      </c>
      <c r="Q40" s="23">
        <f t="shared" ca="1" si="6"/>
        <v>0</v>
      </c>
      <c r="R40" s="23">
        <f t="shared" ca="1" si="6"/>
        <v>0</v>
      </c>
      <c r="S40" s="23">
        <f t="shared" ca="1" si="6"/>
        <v>0</v>
      </c>
      <c r="T40" s="23">
        <f t="shared" ca="1" si="6"/>
        <v>0</v>
      </c>
      <c r="U40" s="23">
        <f t="shared" ca="1" si="6"/>
        <v>0</v>
      </c>
      <c r="V40" s="23">
        <f t="shared" ca="1" si="6"/>
        <v>0</v>
      </c>
      <c r="W40" s="23">
        <f t="shared" ca="1" si="6"/>
        <v>0</v>
      </c>
      <c r="X40" s="23">
        <f t="shared" ca="1" si="6"/>
        <v>0</v>
      </c>
      <c r="Y40" s="23">
        <f t="shared" ca="1" si="7"/>
        <v>0</v>
      </c>
      <c r="Z40" s="23">
        <f t="shared" ca="1" si="7"/>
        <v>0</v>
      </c>
      <c r="AA40" s="23">
        <f t="shared" ca="1" si="7"/>
        <v>0</v>
      </c>
      <c r="AB40" s="23">
        <f t="shared" ca="1" si="7"/>
        <v>0</v>
      </c>
      <c r="AC40" s="23">
        <f t="shared" ca="1" si="7"/>
        <v>0</v>
      </c>
    </row>
    <row r="43" spans="1:29" ht="23.25">
      <c r="A43" s="13" t="str">
        <f>B44&amp;" generation difference by year"</f>
        <v>NEM generation difference by year</v>
      </c>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row>
    <row r="44" spans="1:29">
      <c r="A44" s="15" t="s">
        <v>82</v>
      </c>
      <c r="B44" s="8" t="s">
        <v>36</v>
      </c>
    </row>
    <row r="46" spans="1:29">
      <c r="H46" t="s">
        <v>91</v>
      </c>
      <c r="I46" s="17" t="s">
        <v>75</v>
      </c>
      <c r="J46" s="17" t="str">
        <f>LEFT(I46,4)+1&amp;RIGHT(I46,3)-1</f>
        <v>2022-23</v>
      </c>
      <c r="K46" s="17" t="str">
        <f t="shared" ref="K46:AC46" si="8">LEFT(J46,4)+1&amp;RIGHT(J46,3)-1</f>
        <v>2023-24</v>
      </c>
      <c r="L46" s="17" t="str">
        <f t="shared" si="8"/>
        <v>2024-25</v>
      </c>
      <c r="M46" s="17" t="str">
        <f t="shared" si="8"/>
        <v>2025-26</v>
      </c>
      <c r="N46" s="17" t="str">
        <f t="shared" si="8"/>
        <v>2026-27</v>
      </c>
      <c r="O46" s="17" t="str">
        <f t="shared" si="8"/>
        <v>2027-28</v>
      </c>
      <c r="P46" s="17" t="str">
        <f t="shared" si="8"/>
        <v>2028-29</v>
      </c>
      <c r="Q46" s="17" t="str">
        <f t="shared" si="8"/>
        <v>2029-30</v>
      </c>
      <c r="R46" s="17" t="str">
        <f t="shared" si="8"/>
        <v>2030-31</v>
      </c>
      <c r="S46" s="17" t="str">
        <f t="shared" si="8"/>
        <v>2031-32</v>
      </c>
      <c r="T46" s="17" t="str">
        <f t="shared" si="8"/>
        <v>2032-33</v>
      </c>
      <c r="U46" s="17" t="str">
        <f t="shared" si="8"/>
        <v>2033-34</v>
      </c>
      <c r="V46" s="17" t="str">
        <f t="shared" si="8"/>
        <v>2034-35</v>
      </c>
      <c r="W46" s="17" t="str">
        <f t="shared" si="8"/>
        <v>2035-36</v>
      </c>
      <c r="X46" s="17" t="str">
        <f t="shared" si="8"/>
        <v>2036-37</v>
      </c>
      <c r="Y46" s="17" t="str">
        <f t="shared" si="8"/>
        <v>2037-38</v>
      </c>
      <c r="Z46" s="17" t="str">
        <f t="shared" si="8"/>
        <v>2038-39</v>
      </c>
      <c r="AA46" s="17" t="str">
        <f t="shared" si="8"/>
        <v>2039-40</v>
      </c>
      <c r="AB46" s="17" t="str">
        <f t="shared" si="8"/>
        <v>2040-41</v>
      </c>
      <c r="AC46" s="17" t="str">
        <f t="shared" si="8"/>
        <v>2041-42</v>
      </c>
    </row>
    <row r="47" spans="1:29">
      <c r="H47" s="19" t="s">
        <v>60</v>
      </c>
      <c r="I47" s="23">
        <f ca="1">-SUMIFS(OFFSET(INDIRECT("'"&amp;$E$1 &amp; "_Generation'!C:C"), 0, I$1), INDIRECT("'"&amp;$E$1 &amp; "_Generation'!B:B"),$H47, INDIRECT("'"&amp;$E$1 &amp; "_Generation'!A:A"),$B$44) + SUMIFS(OFFSET(INDIRECT("'"&amp;$C$1 &amp; "_Generation'!C:C"), 0, I$1), INDIRECT("'"&amp;$C$1 &amp; "_Generation'!B:B"),$H47, INDIRECT("'"&amp;$C$1 &amp; "_Generation'!A:A"),$B$44)</f>
        <v>-94.015500000023167</v>
      </c>
      <c r="J47" s="23">
        <f t="shared" ref="J47:Y57" ca="1" si="9">-SUMIFS(OFFSET(INDIRECT("'"&amp;$E$1 &amp; "_Generation'!C:C"), 0, J$1), INDIRECT("'"&amp;$E$1 &amp; "_Generation'!B:B"),$H47, INDIRECT("'"&amp;$E$1 &amp; "_Generation'!A:A"),$B$44) + SUMIFS(OFFSET(INDIRECT("'"&amp;$C$1 &amp; "_Generation'!C:C"), 0, J$1), INDIRECT("'"&amp;$C$1 &amp; "_Generation'!B:B"),$H47, INDIRECT("'"&amp;$C$1 &amp; "_Generation'!A:A"),$B$44)</f>
        <v>-61.830799999966985</v>
      </c>
      <c r="K47" s="23">
        <f t="shared" ca="1" si="9"/>
        <v>-72.057399999976042</v>
      </c>
      <c r="L47" s="23">
        <f t="shared" ca="1" si="9"/>
        <v>250.17770342901349</v>
      </c>
      <c r="M47" s="23">
        <f t="shared" ca="1" si="9"/>
        <v>695.05374013300752</v>
      </c>
      <c r="N47" s="23">
        <f t="shared" ca="1" si="9"/>
        <v>482.44187291900016</v>
      </c>
      <c r="O47" s="23">
        <f t="shared" ca="1" si="9"/>
        <v>568.56187978498201</v>
      </c>
      <c r="P47" s="23">
        <f t="shared" ca="1" si="9"/>
        <v>668.13623739199829</v>
      </c>
      <c r="Q47" s="23">
        <f t="shared" ca="1" si="9"/>
        <v>688.12710460601375</v>
      </c>
      <c r="R47" s="23">
        <f t="shared" ca="1" si="9"/>
        <v>522.83622319699498</v>
      </c>
      <c r="S47" s="23">
        <f t="shared" ca="1" si="9"/>
        <v>-1472.9269762049953</v>
      </c>
      <c r="T47" s="23">
        <f t="shared" ca="1" si="9"/>
        <v>280.08520176299862</v>
      </c>
      <c r="U47" s="23">
        <f t="shared" ca="1" si="9"/>
        <v>584.46987835298205</v>
      </c>
      <c r="V47" s="23">
        <f t="shared" ca="1" si="9"/>
        <v>-395.32836262598721</v>
      </c>
      <c r="W47" s="23">
        <f t="shared" ca="1" si="9"/>
        <v>-64.256466213000749</v>
      </c>
      <c r="X47" s="23">
        <f t="shared" ca="1" si="9"/>
        <v>-464.97990091700194</v>
      </c>
      <c r="Y47" s="23">
        <f t="shared" ca="1" si="9"/>
        <v>574.12840103100825</v>
      </c>
      <c r="Z47" s="23">
        <f t="shared" ref="Z47:AC57" ca="1" si="10">-SUMIFS(OFFSET(INDIRECT("'"&amp;$E$1 &amp; "_Generation'!C:C"), 0, Z$1), INDIRECT("'"&amp;$E$1 &amp; "_Generation'!B:B"),$H47, INDIRECT("'"&amp;$E$1 &amp; "_Generation'!A:A"),$B$44) + SUMIFS(OFFSET(INDIRECT("'"&amp;$C$1 &amp; "_Generation'!C:C"), 0, Z$1), INDIRECT("'"&amp;$C$1 &amp; "_Generation'!B:B"),$H47, INDIRECT("'"&amp;$C$1 &amp; "_Generation'!A:A"),$B$44)</f>
        <v>1491.2121804599901</v>
      </c>
      <c r="AA47" s="23">
        <f t="shared" ca="1" si="10"/>
        <v>1555.6469474070018</v>
      </c>
      <c r="AB47" s="23">
        <f t="shared" ca="1" si="10"/>
        <v>841.40208604500185</v>
      </c>
      <c r="AC47" s="23">
        <f t="shared" ca="1" si="10"/>
        <v>740.17774329799977</v>
      </c>
    </row>
    <row r="48" spans="1:29">
      <c r="H48" s="19" t="s">
        <v>67</v>
      </c>
      <c r="I48" s="23">
        <f t="shared" ref="I48:I57" ca="1" si="11">-SUMIFS(OFFSET(INDIRECT("'"&amp;$E$1 &amp; "_Generation'!C:C"), 0, I$1), INDIRECT("'"&amp;$E$1 &amp; "_Generation'!B:B"),$H48, INDIRECT("'"&amp;$E$1 &amp; "_Generation'!A:A"),$B$44) + SUMIFS(OFFSET(INDIRECT("'"&amp;$C$1 &amp; "_Generation'!C:C"), 0, I$1), INDIRECT("'"&amp;$C$1 &amp; "_Generation'!B:B"),$H48, INDIRECT("'"&amp;$C$1 &amp; "_Generation'!A:A"),$B$44)</f>
        <v>103.261060000008</v>
      </c>
      <c r="J48" s="23">
        <f t="shared" ca="1" si="9"/>
        <v>90.829999999990832</v>
      </c>
      <c r="K48" s="23">
        <f t="shared" ca="1" si="9"/>
        <v>160.48080000000482</v>
      </c>
      <c r="L48" s="23">
        <f t="shared" ca="1" si="9"/>
        <v>250.3921515740185</v>
      </c>
      <c r="M48" s="23">
        <f t="shared" ca="1" si="9"/>
        <v>256.93789493100485</v>
      </c>
      <c r="N48" s="23">
        <f t="shared" ca="1" si="9"/>
        <v>600.95532016200013</v>
      </c>
      <c r="O48" s="23">
        <f t="shared" ca="1" si="9"/>
        <v>-4.0738228529999105</v>
      </c>
      <c r="P48" s="23">
        <f t="shared" ca="1" si="9"/>
        <v>-6.2465809999999993E-3</v>
      </c>
      <c r="Q48" s="23">
        <f t="shared" ca="1" si="9"/>
        <v>-5.5555049999999996E-3</v>
      </c>
      <c r="R48" s="23">
        <f t="shared" ca="1" si="9"/>
        <v>-5.7357650000000003E-3</v>
      </c>
      <c r="S48" s="23">
        <f t="shared" ca="1" si="9"/>
        <v>-5.4486870000000007E-3</v>
      </c>
      <c r="T48" s="23">
        <f t="shared" ca="1" si="9"/>
        <v>-5.4406269999999991E-3</v>
      </c>
      <c r="U48" s="23">
        <f t="shared" ca="1" si="9"/>
        <v>-5.6517899999999994E-3</v>
      </c>
      <c r="V48" s="23">
        <f t="shared" ca="1" si="9"/>
        <v>-1.6236710000000006E-3</v>
      </c>
      <c r="W48" s="23">
        <f t="shared" ca="1" si="9"/>
        <v>-1.325304E-3</v>
      </c>
      <c r="X48" s="23">
        <f t="shared" ca="1" si="9"/>
        <v>-1.0913600000000002E-3</v>
      </c>
      <c r="Y48" s="23">
        <f t="shared" ca="1" si="9"/>
        <v>-1.0276319999999984E-3</v>
      </c>
      <c r="Z48" s="23">
        <f t="shared" ca="1" si="10"/>
        <v>-7.3090000000000026E-4</v>
      </c>
      <c r="AA48" s="23">
        <f t="shared" ca="1" si="10"/>
        <v>-7.0124200000000003E-4</v>
      </c>
      <c r="AB48" s="23">
        <f t="shared" ca="1" si="10"/>
        <v>-6.9086700000000017E-4</v>
      </c>
      <c r="AC48" s="23">
        <f t="shared" ca="1" si="10"/>
        <v>-7.1905400000000022E-4</v>
      </c>
    </row>
    <row r="49" spans="8:29">
      <c r="H49" s="19" t="s">
        <v>18</v>
      </c>
      <c r="I49" s="23">
        <f t="shared" ca="1" si="11"/>
        <v>-1.5351991396528319E-4</v>
      </c>
      <c r="J49" s="23">
        <f t="shared" ca="1" si="9"/>
        <v>-1.4342919121190789E-4</v>
      </c>
      <c r="K49" s="23">
        <f t="shared" ca="1" si="9"/>
        <v>-3.2552714483731506</v>
      </c>
      <c r="L49" s="23">
        <f t="shared" ca="1" si="9"/>
        <v>-81.209510541703366</v>
      </c>
      <c r="M49" s="23">
        <f t="shared" ca="1" si="9"/>
        <v>-30.31130188690031</v>
      </c>
      <c r="N49" s="23">
        <f t="shared" ca="1" si="9"/>
        <v>45.423178812327933</v>
      </c>
      <c r="O49" s="23">
        <f t="shared" ca="1" si="9"/>
        <v>19.930294538541148</v>
      </c>
      <c r="P49" s="23">
        <f t="shared" ca="1" si="9"/>
        <v>4.8161729826288138</v>
      </c>
      <c r="Q49" s="23">
        <f t="shared" ca="1" si="9"/>
        <v>-132.20095777443566</v>
      </c>
      <c r="R49" s="23">
        <f t="shared" ca="1" si="9"/>
        <v>-29.173717071234023</v>
      </c>
      <c r="S49" s="23">
        <f t="shared" ca="1" si="9"/>
        <v>-464.91180555322717</v>
      </c>
      <c r="T49" s="23">
        <f t="shared" ca="1" si="9"/>
        <v>-952.64240740798778</v>
      </c>
      <c r="U49" s="23">
        <f t="shared" ca="1" si="9"/>
        <v>-953.68667879205441</v>
      </c>
      <c r="V49" s="23">
        <f t="shared" ca="1" si="9"/>
        <v>-856.20503149413526</v>
      </c>
      <c r="W49" s="23">
        <f t="shared" ca="1" si="9"/>
        <v>-1150.7575647702997</v>
      </c>
      <c r="X49" s="23">
        <f t="shared" ca="1" si="9"/>
        <v>-791.94624463370019</v>
      </c>
      <c r="Y49" s="23">
        <f t="shared" ca="1" si="9"/>
        <v>-392.87251926243698</v>
      </c>
      <c r="Z49" s="23">
        <f t="shared" ca="1" si="10"/>
        <v>-982.68094799956725</v>
      </c>
      <c r="AA49" s="23">
        <f t="shared" ca="1" si="10"/>
        <v>-345.994033750374</v>
      </c>
      <c r="AB49" s="23">
        <f t="shared" ca="1" si="10"/>
        <v>3.0361367136392801</v>
      </c>
      <c r="AC49" s="23">
        <f t="shared" ca="1" si="10"/>
        <v>-189.14811880288926</v>
      </c>
    </row>
    <row r="50" spans="8:29">
      <c r="H50" s="19" t="s">
        <v>28</v>
      </c>
      <c r="I50" s="23">
        <f t="shared" ca="1" si="11"/>
        <v>-7.4999999242209014E-6</v>
      </c>
      <c r="J50" s="23">
        <f t="shared" ca="1" si="9"/>
        <v>-1.6399999992700032E-4</v>
      </c>
      <c r="K50" s="23">
        <f t="shared" ca="1" si="9"/>
        <v>-3.3506999999985965E-2</v>
      </c>
      <c r="L50" s="23">
        <f t="shared" ca="1" si="9"/>
        <v>-1.2794589999999744</v>
      </c>
      <c r="M50" s="23">
        <f t="shared" ca="1" si="9"/>
        <v>-2.1163429999999721</v>
      </c>
      <c r="N50" s="23">
        <f t="shared" ca="1" si="9"/>
        <v>0.65909700000000271</v>
      </c>
      <c r="O50" s="23">
        <f t="shared" ca="1" si="9"/>
        <v>0.1189910000000225</v>
      </c>
      <c r="P50" s="23">
        <f t="shared" ca="1" si="9"/>
        <v>1.7642350000000135</v>
      </c>
      <c r="Q50" s="23">
        <f t="shared" ca="1" si="9"/>
        <v>-1.5151204000000007</v>
      </c>
      <c r="R50" s="23">
        <f t="shared" ca="1" si="9"/>
        <v>-2.489120000000014</v>
      </c>
      <c r="S50" s="23">
        <f t="shared" ca="1" si="9"/>
        <v>-29.755179999999996</v>
      </c>
      <c r="T50" s="23">
        <f t="shared" ca="1" si="9"/>
        <v>-113.72269599999902</v>
      </c>
      <c r="U50" s="23">
        <f t="shared" ca="1" si="9"/>
        <v>-99.912727000000075</v>
      </c>
      <c r="V50" s="23">
        <f t="shared" ca="1" si="9"/>
        <v>-277.05853900000005</v>
      </c>
      <c r="W50" s="23">
        <f t="shared" ca="1" si="9"/>
        <v>-86.330079999998986</v>
      </c>
      <c r="X50" s="23">
        <f t="shared" ca="1" si="9"/>
        <v>-69.530474999999967</v>
      </c>
      <c r="Y50" s="23">
        <f t="shared" ca="1" si="9"/>
        <v>-131.21119000000004</v>
      </c>
      <c r="Z50" s="23">
        <f t="shared" ca="1" si="10"/>
        <v>-328.32093000000015</v>
      </c>
      <c r="AA50" s="23">
        <f t="shared" ca="1" si="10"/>
        <v>-18.676440000000099</v>
      </c>
      <c r="AB50" s="23">
        <f t="shared" ca="1" si="10"/>
        <v>-6.0935499999989986</v>
      </c>
      <c r="AC50" s="23">
        <f t="shared" ca="1" si="10"/>
        <v>-10.194130000000001</v>
      </c>
    </row>
    <row r="51" spans="8:29">
      <c r="H51" s="19" t="s">
        <v>62</v>
      </c>
      <c r="I51" s="23">
        <f t="shared" ca="1" si="11"/>
        <v>-3.157176775895465E-2</v>
      </c>
      <c r="J51" s="23">
        <f t="shared" ca="1" si="9"/>
        <v>-1.3437704517116345E-4</v>
      </c>
      <c r="K51" s="23">
        <f t="shared" ca="1" si="9"/>
        <v>-5.1750193076728124E-2</v>
      </c>
      <c r="L51" s="23">
        <f t="shared" ca="1" si="9"/>
        <v>1.8960840121807223</v>
      </c>
      <c r="M51" s="23">
        <f t="shared" ca="1" si="9"/>
        <v>0.67055906714801949</v>
      </c>
      <c r="N51" s="23">
        <f t="shared" ca="1" si="9"/>
        <v>10.715406203821715</v>
      </c>
      <c r="O51" s="23">
        <f t="shared" ca="1" si="9"/>
        <v>15.256008872028389</v>
      </c>
      <c r="P51" s="23">
        <f t="shared" ca="1" si="9"/>
        <v>5.988582346088549</v>
      </c>
      <c r="Q51" s="23">
        <f t="shared" ca="1" si="9"/>
        <v>-9.0723056815832166</v>
      </c>
      <c r="R51" s="23">
        <f t="shared" ca="1" si="9"/>
        <v>1.225188942172565</v>
      </c>
      <c r="S51" s="23">
        <f t="shared" ca="1" si="9"/>
        <v>-122.23992223025755</v>
      </c>
      <c r="T51" s="23">
        <f t="shared" ca="1" si="9"/>
        <v>-183.82133017715432</v>
      </c>
      <c r="U51" s="23">
        <f t="shared" ca="1" si="9"/>
        <v>-288.28477406431176</v>
      </c>
      <c r="V51" s="23">
        <f t="shared" ca="1" si="9"/>
        <v>-412.00642676637244</v>
      </c>
      <c r="W51" s="23">
        <f t="shared" ca="1" si="9"/>
        <v>-365.68225434018836</v>
      </c>
      <c r="X51" s="23">
        <f t="shared" ca="1" si="9"/>
        <v>-304.89657181838265</v>
      </c>
      <c r="Y51" s="23">
        <f t="shared" ca="1" si="9"/>
        <v>-442.63127067141079</v>
      </c>
      <c r="Z51" s="23">
        <f t="shared" ca="1" si="10"/>
        <v>-933.52507175291942</v>
      </c>
      <c r="AA51" s="23">
        <f t="shared" ca="1" si="10"/>
        <v>-1484.2663026445355</v>
      </c>
      <c r="AB51" s="23">
        <f t="shared" ca="1" si="10"/>
        <v>-1164.0198479348851</v>
      </c>
      <c r="AC51" s="23">
        <f t="shared" ca="1" si="10"/>
        <v>-1462.5469833802322</v>
      </c>
    </row>
    <row r="52" spans="8:29">
      <c r="H52" s="19" t="s">
        <v>61</v>
      </c>
      <c r="I52" s="23">
        <f t="shared" ca="1" si="11"/>
        <v>-3.5366070000018226</v>
      </c>
      <c r="J52" s="23">
        <f t="shared" ca="1" si="9"/>
        <v>-19.702898000001369</v>
      </c>
      <c r="K52" s="23">
        <f t="shared" ca="1" si="9"/>
        <v>-84.696959999999308</v>
      </c>
      <c r="L52" s="23">
        <f t="shared" ca="1" si="9"/>
        <v>-32.097759999998743</v>
      </c>
      <c r="M52" s="23">
        <f t="shared" ca="1" si="9"/>
        <v>-116.25718100000449</v>
      </c>
      <c r="N52" s="23">
        <f t="shared" ca="1" si="9"/>
        <v>-175.03331400000206</v>
      </c>
      <c r="O52" s="23">
        <f t="shared" ca="1" si="9"/>
        <v>-181.86194799999612</v>
      </c>
      <c r="P52" s="23">
        <f t="shared" ca="1" si="9"/>
        <v>-104.96748900000239</v>
      </c>
      <c r="Q52" s="23">
        <f t="shared" ca="1" si="9"/>
        <v>-163.40284900000006</v>
      </c>
      <c r="R52" s="23">
        <f t="shared" ca="1" si="9"/>
        <v>-161.90019000000029</v>
      </c>
      <c r="S52" s="23">
        <f t="shared" ca="1" si="9"/>
        <v>3622.1400189999986</v>
      </c>
      <c r="T52" s="23">
        <f t="shared" ca="1" si="9"/>
        <v>2604.2924300000122</v>
      </c>
      <c r="U52" s="23">
        <f t="shared" ca="1" si="9"/>
        <v>3153.9366950000003</v>
      </c>
      <c r="V52" s="23">
        <f t="shared" ca="1" si="9"/>
        <v>3820.0563140000013</v>
      </c>
      <c r="W52" s="23">
        <f t="shared" ca="1" si="9"/>
        <v>4204.8337280000032</v>
      </c>
      <c r="X52" s="23">
        <f t="shared" ca="1" si="9"/>
        <v>3351.1284980000019</v>
      </c>
      <c r="Y52" s="23">
        <f t="shared" ca="1" si="9"/>
        <v>4271.7476100000003</v>
      </c>
      <c r="Z52" s="23">
        <f t="shared" ca="1" si="10"/>
        <v>3921.8405500000026</v>
      </c>
      <c r="AA52" s="23">
        <f t="shared" ca="1" si="10"/>
        <v>3967.275583000006</v>
      </c>
      <c r="AB52" s="23">
        <f t="shared" ca="1" si="10"/>
        <v>4402.1181999999972</v>
      </c>
      <c r="AC52" s="23">
        <f t="shared" ca="1" si="10"/>
        <v>3960.2801809999983</v>
      </c>
    </row>
    <row r="53" spans="8:29">
      <c r="H53" s="19" t="s">
        <v>65</v>
      </c>
      <c r="I53" s="23">
        <f t="shared" ca="1" si="11"/>
        <v>-1.3391087159106974E-3</v>
      </c>
      <c r="J53" s="23">
        <f t="shared" ca="1" si="9"/>
        <v>-2.3587168179801665E-3</v>
      </c>
      <c r="K53" s="23">
        <f t="shared" ca="1" si="9"/>
        <v>-2.3790026607457548E-3</v>
      </c>
      <c r="L53" s="23">
        <f t="shared" ca="1" si="9"/>
        <v>-415.17276577270968</v>
      </c>
      <c r="M53" s="23">
        <f t="shared" ca="1" si="9"/>
        <v>-872.68136424189288</v>
      </c>
      <c r="N53" s="23">
        <f t="shared" ca="1" si="9"/>
        <v>-1346.794088945011</v>
      </c>
      <c r="O53" s="23">
        <f t="shared" ca="1" si="9"/>
        <v>-1734.4139632147417</v>
      </c>
      <c r="P53" s="23">
        <f t="shared" ca="1" si="9"/>
        <v>-1022.4483769995859</v>
      </c>
      <c r="Q53" s="23">
        <f t="shared" ca="1" si="9"/>
        <v>-803.19070179457776</v>
      </c>
      <c r="R53" s="23">
        <f t="shared" ca="1" si="9"/>
        <v>-868.04074055029196</v>
      </c>
      <c r="S53" s="23">
        <f t="shared" ca="1" si="9"/>
        <v>-2094.2478377552325</v>
      </c>
      <c r="T53" s="23">
        <f t="shared" ca="1" si="9"/>
        <v>-2933.6300964977709</v>
      </c>
      <c r="U53" s="23">
        <f t="shared" ca="1" si="9"/>
        <v>-3139.5799809617602</v>
      </c>
      <c r="V53" s="23">
        <f t="shared" ca="1" si="9"/>
        <v>-2602.6358131617017</v>
      </c>
      <c r="W53" s="23">
        <f t="shared" ca="1" si="9"/>
        <v>-3467.5363673997053</v>
      </c>
      <c r="X53" s="23">
        <f t="shared" ca="1" si="9"/>
        <v>-3004.7828328286996</v>
      </c>
      <c r="Y53" s="23">
        <f t="shared" ca="1" si="9"/>
        <v>-3358.5654243507888</v>
      </c>
      <c r="Z53" s="23">
        <f t="shared" ca="1" si="10"/>
        <v>-2255.8111980107933</v>
      </c>
      <c r="AA53" s="23">
        <f t="shared" ca="1" si="10"/>
        <v>-1502.1925858429022</v>
      </c>
      <c r="AB53" s="23">
        <f t="shared" ca="1" si="10"/>
        <v>-1363.0228357147862</v>
      </c>
      <c r="AC53" s="23">
        <f t="shared" ca="1" si="10"/>
        <v>-1031.0914394215943</v>
      </c>
    </row>
    <row r="54" spans="8:29">
      <c r="H54" s="19" t="s">
        <v>64</v>
      </c>
      <c r="I54" s="23">
        <f t="shared" ca="1" si="11"/>
        <v>-1.5161559531406965E-4</v>
      </c>
      <c r="J54" s="23">
        <f t="shared" ca="1" si="9"/>
        <v>-1.4375662613019813E-4</v>
      </c>
      <c r="K54" s="23">
        <f t="shared" ca="1" si="9"/>
        <v>-1.7284425302932505E-4</v>
      </c>
      <c r="L54" s="23">
        <f t="shared" ca="1" si="9"/>
        <v>-5.396639335231157E-4</v>
      </c>
      <c r="M54" s="23">
        <f t="shared" ca="1" si="9"/>
        <v>-6.3061578657652717E-4</v>
      </c>
      <c r="N54" s="23">
        <f t="shared" ca="1" si="9"/>
        <v>299.54563635220256</v>
      </c>
      <c r="O54" s="23">
        <f t="shared" ca="1" si="9"/>
        <v>1298.6852457582645</v>
      </c>
      <c r="P54" s="23">
        <f t="shared" ca="1" si="9"/>
        <v>382.42569341661147</v>
      </c>
      <c r="Q54" s="23">
        <f t="shared" ca="1" si="9"/>
        <v>380.75960428682447</v>
      </c>
      <c r="R54" s="23">
        <f t="shared" ca="1" si="9"/>
        <v>448.65040721723199</v>
      </c>
      <c r="S54" s="23">
        <f t="shared" ca="1" si="9"/>
        <v>372.47188168203866</v>
      </c>
      <c r="T54" s="23">
        <f t="shared" ca="1" si="9"/>
        <v>929.45166715150845</v>
      </c>
      <c r="U54" s="23">
        <f t="shared" ca="1" si="9"/>
        <v>418.76182035619422</v>
      </c>
      <c r="V54" s="23">
        <f t="shared" ca="1" si="9"/>
        <v>414.14086005136778</v>
      </c>
      <c r="W54" s="23">
        <f t="shared" ca="1" si="9"/>
        <v>946.77439127546677</v>
      </c>
      <c r="X54" s="23">
        <f t="shared" ca="1" si="9"/>
        <v>912.36718040257256</v>
      </c>
      <c r="Y54" s="23">
        <f t="shared" ca="1" si="9"/>
        <v>-540.48881808690203</v>
      </c>
      <c r="Z54" s="23">
        <f t="shared" ca="1" si="10"/>
        <v>-766.90013997292408</v>
      </c>
      <c r="AA54" s="23">
        <f t="shared" ca="1" si="10"/>
        <v>-1697.4140897729667</v>
      </c>
      <c r="AB54" s="23">
        <f t="shared" ca="1" si="10"/>
        <v>-2149.5101522993937</v>
      </c>
      <c r="AC54" s="23">
        <f t="shared" ca="1" si="10"/>
        <v>-1614.4960414175439</v>
      </c>
    </row>
    <row r="55" spans="8:29">
      <c r="H55" s="19" t="s">
        <v>32</v>
      </c>
      <c r="I55" s="23">
        <f t="shared" ca="1" si="11"/>
        <v>-0.16811499086099957</v>
      </c>
      <c r="J55" s="23">
        <f t="shared" ca="1" si="9"/>
        <v>0.16406285692350764</v>
      </c>
      <c r="K55" s="23">
        <f t="shared" ca="1" si="9"/>
        <v>0.3828594144190447</v>
      </c>
      <c r="L55" s="23">
        <f t="shared" ca="1" si="9"/>
        <v>1.0449769282840293</v>
      </c>
      <c r="M55" s="23">
        <f t="shared" ca="1" si="9"/>
        <v>1.0010709688810948</v>
      </c>
      <c r="N55" s="23">
        <f t="shared" ca="1" si="9"/>
        <v>-324.42389867015004</v>
      </c>
      <c r="O55" s="23">
        <f t="shared" ca="1" si="9"/>
        <v>-364.94365901627202</v>
      </c>
      <c r="P55" s="23">
        <f t="shared" ca="1" si="9"/>
        <v>-362.66910260828945</v>
      </c>
      <c r="Q55" s="23">
        <f t="shared" ca="1" si="9"/>
        <v>-344.41840556022862</v>
      </c>
      <c r="R55" s="23">
        <f t="shared" ca="1" si="9"/>
        <v>-358.53396429650957</v>
      </c>
      <c r="S55" s="23">
        <f t="shared" ca="1" si="9"/>
        <v>-323.16802659799123</v>
      </c>
      <c r="T55" s="23">
        <f t="shared" ca="1" si="9"/>
        <v>-344.62166928155921</v>
      </c>
      <c r="U55" s="23">
        <f t="shared" ca="1" si="9"/>
        <v>-336.63582708764898</v>
      </c>
      <c r="V55" s="23">
        <f t="shared" ca="1" si="9"/>
        <v>-316.92122388776124</v>
      </c>
      <c r="W55" s="23">
        <f t="shared" ca="1" si="9"/>
        <v>-240.91648017144598</v>
      </c>
      <c r="X55" s="23">
        <f t="shared" ca="1" si="9"/>
        <v>-255.57210540449478</v>
      </c>
      <c r="Y55" s="23">
        <f t="shared" ca="1" si="9"/>
        <v>-61.243344354928922</v>
      </c>
      <c r="Z55" s="23">
        <f t="shared" ca="1" si="10"/>
        <v>-76.836971204833844</v>
      </c>
      <c r="AA55" s="23">
        <f t="shared" ca="1" si="10"/>
        <v>162.86893321631942</v>
      </c>
      <c r="AB55" s="23">
        <f t="shared" ca="1" si="10"/>
        <v>139.11842792373</v>
      </c>
      <c r="AC55" s="23">
        <f t="shared" ca="1" si="10"/>
        <v>99.600302737260336</v>
      </c>
    </row>
    <row r="56" spans="8:29">
      <c r="H56" s="19" t="s">
        <v>69</v>
      </c>
      <c r="I56" s="23">
        <f t="shared" ca="1" si="11"/>
        <v>0.14114159999999742</v>
      </c>
      <c r="J56" s="23">
        <f t="shared" ca="1" si="9"/>
        <v>0.35545159999999498</v>
      </c>
      <c r="K56" s="23">
        <f t="shared" ca="1" si="9"/>
        <v>0.10219643121999411</v>
      </c>
      <c r="L56" s="23">
        <f t="shared" ca="1" si="9"/>
        <v>-131.51226624959099</v>
      </c>
      <c r="M56" s="23">
        <f t="shared" ca="1" si="9"/>
        <v>-113.134640743624</v>
      </c>
      <c r="N56" s="23">
        <f t="shared" ca="1" si="9"/>
        <v>-258.16929223144325</v>
      </c>
      <c r="O56" s="23">
        <f t="shared" ca="1" si="9"/>
        <v>161.38049597407917</v>
      </c>
      <c r="P56" s="23">
        <f t="shared" ca="1" si="9"/>
        <v>92.998732594829562</v>
      </c>
      <c r="Q56" s="23">
        <f t="shared" ca="1" si="9"/>
        <v>45.030371016353456</v>
      </c>
      <c r="R56" s="23">
        <f t="shared" ca="1" si="9"/>
        <v>37.301110902981236</v>
      </c>
      <c r="S56" s="23">
        <f t="shared" ca="1" si="9"/>
        <v>-220.42144947009183</v>
      </c>
      <c r="T56" s="23">
        <f t="shared" ca="1" si="9"/>
        <v>-495.28137690039512</v>
      </c>
      <c r="U56" s="23">
        <f t="shared" ca="1" si="9"/>
        <v>-250.90525627351963</v>
      </c>
      <c r="V56" s="23">
        <f t="shared" ca="1" si="9"/>
        <v>94.140055719377415</v>
      </c>
      <c r="W56" s="23">
        <f t="shared" ca="1" si="9"/>
        <v>651.57483314289493</v>
      </c>
      <c r="X56" s="23">
        <f t="shared" ca="1" si="9"/>
        <v>-327.80021930875591</v>
      </c>
      <c r="Y56" s="23">
        <f t="shared" ca="1" si="9"/>
        <v>667.22632726667507</v>
      </c>
      <c r="Z56" s="23">
        <f t="shared" ca="1" si="10"/>
        <v>779.58479372559668</v>
      </c>
      <c r="AA56" s="23">
        <f t="shared" ca="1" si="10"/>
        <v>983.66887651418438</v>
      </c>
      <c r="AB56" s="23">
        <f t="shared" ca="1" si="10"/>
        <v>1032.1219284187246</v>
      </c>
      <c r="AC56" s="23">
        <f t="shared" ca="1" si="10"/>
        <v>1291.7791101972725</v>
      </c>
    </row>
    <row r="57" spans="8:29">
      <c r="H57" s="19" t="s">
        <v>52</v>
      </c>
      <c r="I57" s="23">
        <f t="shared" ca="1" si="11"/>
        <v>6.8354432000127474E-2</v>
      </c>
      <c r="J57" s="23">
        <f t="shared" ca="1" si="9"/>
        <v>0.33250648000000638</v>
      </c>
      <c r="K57" s="23">
        <f t="shared" ca="1" si="9"/>
        <v>-0.62107462999989593</v>
      </c>
      <c r="L57" s="23">
        <f t="shared" ca="1" si="9"/>
        <v>8.0124671600002557</v>
      </c>
      <c r="M57" s="23">
        <f t="shared" ca="1" si="9"/>
        <v>3.622548639998854</v>
      </c>
      <c r="N57" s="23">
        <f t="shared" ca="1" si="9"/>
        <v>9.5172263999997995</v>
      </c>
      <c r="O57" s="23">
        <f t="shared" ca="1" si="9"/>
        <v>4.8832241999998587</v>
      </c>
      <c r="P57" s="23">
        <f t="shared" ca="1" si="9"/>
        <v>-1.8965390000000752</v>
      </c>
      <c r="Q57" s="23">
        <f t="shared" ca="1" si="9"/>
        <v>9.3989958999995906</v>
      </c>
      <c r="R57" s="23">
        <f t="shared" ca="1" si="9"/>
        <v>4.7695866000012757</v>
      </c>
      <c r="S57" s="23">
        <f t="shared" ca="1" si="9"/>
        <v>41.20839739999883</v>
      </c>
      <c r="T57" s="23">
        <f t="shared" ca="1" si="9"/>
        <v>46.226909999999862</v>
      </c>
      <c r="U57" s="23">
        <f t="shared" ca="1" si="9"/>
        <v>72.656414000002314</v>
      </c>
      <c r="V57" s="23">
        <f t="shared" ca="1" si="9"/>
        <v>73.790200800001912</v>
      </c>
      <c r="W57" s="23">
        <f t="shared" ca="1" si="9"/>
        <v>108.81658200000038</v>
      </c>
      <c r="X57" s="23">
        <f t="shared" ca="1" si="9"/>
        <v>73.477169000000686</v>
      </c>
      <c r="Y57" s="23">
        <f t="shared" ca="1" si="9"/>
        <v>109.03337400000873</v>
      </c>
      <c r="Z57" s="23">
        <f t="shared" ca="1" si="10"/>
        <v>131.84557400000085</v>
      </c>
      <c r="AA57" s="23">
        <f t="shared" ca="1" si="10"/>
        <v>151.63798100000076</v>
      </c>
      <c r="AB57" s="23">
        <f t="shared" ca="1" si="10"/>
        <v>169.44221300000027</v>
      </c>
      <c r="AC57" s="23">
        <f t="shared" ca="1" si="10"/>
        <v>11.049490000009428</v>
      </c>
    </row>
    <row r="59" spans="8:29">
      <c r="H59" s="19" t="s">
        <v>66</v>
      </c>
      <c r="I59" s="23">
        <f t="shared" ref="I59:X61" ca="1" si="12">-SUMIFS(OFFSET(INDIRECT("'"&amp;$E$1 &amp; "_Generation'!C:C"), 0, I$1), INDIRECT("'"&amp;$E$1 &amp; "_Generation'!B:B"),$H59, INDIRECT("'"&amp;$E$1 &amp; "_Generation'!A:A"),$B$44) + SUMIFS(OFFSET(INDIRECT("'"&amp;$C$1 &amp; "_Generation'!C:C"), 0, I$1), INDIRECT("'"&amp;$C$1 &amp; "_Generation'!B:B"),$H59, INDIRECT("'"&amp;$C$1 &amp; "_Generation'!A:A"),$B$44)</f>
        <v>-0.21174994870099795</v>
      </c>
      <c r="J59" s="23">
        <f t="shared" ca="1" si="12"/>
        <v>0.20663841732098831</v>
      </c>
      <c r="K59" s="23">
        <f t="shared" ca="1" si="12"/>
        <v>0.48220920476100559</v>
      </c>
      <c r="L59" s="23">
        <f t="shared" ca="1" si="12"/>
        <v>1.3161657496309829</v>
      </c>
      <c r="M59" s="23">
        <f t="shared" ca="1" si="12"/>
        <v>1.2608372574840985</v>
      </c>
      <c r="N59" s="23">
        <f t="shared" ca="1" si="12"/>
        <v>-400.38180025775978</v>
      </c>
      <c r="O59" s="23">
        <f t="shared" ca="1" si="12"/>
        <v>-451.72247821236351</v>
      </c>
      <c r="P59" s="23">
        <f t="shared" ca="1" si="12"/>
        <v>-446.38437201108991</v>
      </c>
      <c r="Q59" s="23">
        <f t="shared" ca="1" si="12"/>
        <v>-426.31405342821563</v>
      </c>
      <c r="R59" s="23">
        <f t="shared" ca="1" si="12"/>
        <v>-441.39963528469434</v>
      </c>
      <c r="S59" s="23">
        <f t="shared" ca="1" si="12"/>
        <v>-398.85117441106013</v>
      </c>
      <c r="T59" s="23">
        <f t="shared" ca="1" si="12"/>
        <v>-425.33318355338997</v>
      </c>
      <c r="U59" s="23">
        <f t="shared" ca="1" si="12"/>
        <v>-415.35124439688934</v>
      </c>
      <c r="V59" s="23">
        <f t="shared" ca="1" si="12"/>
        <v>-391.45528624152985</v>
      </c>
      <c r="W59" s="23">
        <f t="shared" ca="1" si="12"/>
        <v>-296.94666395016066</v>
      </c>
      <c r="X59" s="23">
        <f t="shared" ca="1" si="12"/>
        <v>-315.4213956850117</v>
      </c>
      <c r="Y59" s="23">
        <f t="shared" ref="Y59:AC61" ca="1" si="13">-SUMIFS(OFFSET(INDIRECT("'"&amp;$E$1 &amp; "_Generation'!C:C"), 0, Y$1), INDIRECT("'"&amp;$E$1 &amp; "_Generation'!B:B"),$H59, INDIRECT("'"&amp;$E$1 &amp; "_Generation'!A:A"),$B$44) + SUMIFS(OFFSET(INDIRECT("'"&amp;$C$1 &amp; "_Generation'!C:C"), 0, Y$1), INDIRECT("'"&amp;$C$1 &amp; "_Generation'!B:B"),$H59, INDIRECT("'"&amp;$C$1 &amp; "_Generation'!A:A"),$B$44)</f>
        <v>-75.508901033925213</v>
      </c>
      <c r="Z59" s="23">
        <f t="shared" ca="1" si="13"/>
        <v>-95.36967763084067</v>
      </c>
      <c r="AA59" s="23">
        <f t="shared" ca="1" si="13"/>
        <v>201.87733683578972</v>
      </c>
      <c r="AB59" s="23">
        <f t="shared" ca="1" si="13"/>
        <v>171.99887729432066</v>
      </c>
      <c r="AC59" s="23">
        <f t="shared" ca="1" si="13"/>
        <v>122.97233853765829</v>
      </c>
    </row>
    <row r="60" spans="8:29">
      <c r="H60" s="19" t="s">
        <v>68</v>
      </c>
      <c r="I60" s="23">
        <f t="shared" ca="1" si="12"/>
        <v>1.9928900000024896E-2</v>
      </c>
      <c r="J60" s="23">
        <f t="shared" ca="1" si="12"/>
        <v>6.7209999988904201E-3</v>
      </c>
      <c r="K60" s="23">
        <f t="shared" ca="1" si="12"/>
        <v>-0.13061435225699825</v>
      </c>
      <c r="L60" s="23">
        <f t="shared" ca="1" si="12"/>
        <v>-162.69526677520389</v>
      </c>
      <c r="M60" s="23">
        <f t="shared" ca="1" si="12"/>
        <v>-161.03473315442898</v>
      </c>
      <c r="N60" s="23">
        <f t="shared" ca="1" si="12"/>
        <v>-256.06424619874633</v>
      </c>
      <c r="O60" s="23">
        <f t="shared" ca="1" si="12"/>
        <v>248.52346176788706</v>
      </c>
      <c r="P60" s="23">
        <f t="shared" ca="1" si="12"/>
        <v>142.17499762483567</v>
      </c>
      <c r="Q60" s="23">
        <f t="shared" ca="1" si="12"/>
        <v>97.77261294260461</v>
      </c>
      <c r="R60" s="23">
        <f t="shared" ca="1" si="12"/>
        <v>61.46884270710143</v>
      </c>
      <c r="S60" s="23">
        <f t="shared" ca="1" si="12"/>
        <v>-453.60579745444556</v>
      </c>
      <c r="T60" s="23">
        <f t="shared" ca="1" si="12"/>
        <v>-733.50845513652166</v>
      </c>
      <c r="U60" s="23">
        <f t="shared" ca="1" si="12"/>
        <v>-544.52493196301293</v>
      </c>
      <c r="V60" s="23">
        <f t="shared" ca="1" si="12"/>
        <v>-222.36820678573349</v>
      </c>
      <c r="W60" s="23">
        <f t="shared" ca="1" si="12"/>
        <v>569.90723040523153</v>
      </c>
      <c r="X60" s="23">
        <f t="shared" ca="1" si="12"/>
        <v>-726.60184796925023</v>
      </c>
      <c r="Y60" s="23">
        <f t="shared" ca="1" si="13"/>
        <v>499.22386433079009</v>
      </c>
      <c r="Z60" s="23">
        <f t="shared" ca="1" si="13"/>
        <v>760.99168689371436</v>
      </c>
      <c r="AA60" s="23">
        <f t="shared" ca="1" si="13"/>
        <v>1242.8714507294135</v>
      </c>
      <c r="AB60" s="23">
        <f t="shared" ca="1" si="13"/>
        <v>1259.7540900182285</v>
      </c>
      <c r="AC60" s="23">
        <f t="shared" ca="1" si="13"/>
        <v>1462.0634723213516</v>
      </c>
    </row>
    <row r="61" spans="8:29">
      <c r="H61" s="19" t="s">
        <v>72</v>
      </c>
      <c r="I61" s="23">
        <f t="shared" ca="1" si="12"/>
        <v>8.2040956999996695E-2</v>
      </c>
      <c r="J61" s="23">
        <f t="shared" ca="1" si="12"/>
        <v>0.39911233000020729</v>
      </c>
      <c r="K61" s="23">
        <f t="shared" ca="1" si="12"/>
        <v>-0.74546037000010301</v>
      </c>
      <c r="L61" s="23">
        <f t="shared" ca="1" si="12"/>
        <v>9.6240315299990016</v>
      </c>
      <c r="M61" s="23">
        <f t="shared" ca="1" si="12"/>
        <v>4.4237661999998181</v>
      </c>
      <c r="N61" s="23">
        <f t="shared" ca="1" si="12"/>
        <v>11.339916599999924</v>
      </c>
      <c r="O61" s="23">
        <f t="shared" ca="1" si="12"/>
        <v>5.8477331000001413</v>
      </c>
      <c r="P61" s="23">
        <f t="shared" ca="1" si="12"/>
        <v>-2.2637313000004724</v>
      </c>
      <c r="Q61" s="23">
        <f t="shared" ca="1" si="12"/>
        <v>11.35558219999939</v>
      </c>
      <c r="R61" s="23">
        <f t="shared" ca="1" si="12"/>
        <v>5.4564282999999705</v>
      </c>
      <c r="S61" s="23">
        <f t="shared" ca="1" si="12"/>
        <v>50.381120300000021</v>
      </c>
      <c r="T61" s="23">
        <f t="shared" ca="1" si="12"/>
        <v>53.766312000001562</v>
      </c>
      <c r="U61" s="23">
        <f t="shared" ca="1" si="12"/>
        <v>85.247429000000011</v>
      </c>
      <c r="V61" s="23">
        <f t="shared" ca="1" si="12"/>
        <v>89.293680000000677</v>
      </c>
      <c r="W61" s="23">
        <f t="shared" ca="1" si="12"/>
        <v>132.82533999999941</v>
      </c>
      <c r="X61" s="23">
        <f t="shared" ca="1" si="12"/>
        <v>87.820572999989054</v>
      </c>
      <c r="Y61" s="23">
        <f t="shared" ca="1" si="13"/>
        <v>131.23568200000045</v>
      </c>
      <c r="Z61" s="23">
        <f t="shared" ca="1" si="13"/>
        <v>157.92527450000853</v>
      </c>
      <c r="AA61" s="23">
        <f t="shared" ca="1" si="13"/>
        <v>182.32267600000068</v>
      </c>
      <c r="AB61" s="23">
        <f t="shared" ca="1" si="13"/>
        <v>203.69282250000015</v>
      </c>
      <c r="AC61" s="23">
        <f t="shared" ca="1" si="13"/>
        <v>12.940555000000131</v>
      </c>
    </row>
    <row r="63" spans="8:29">
      <c r="H63" s="24" t="s">
        <v>92</v>
      </c>
    </row>
    <row r="67" spans="1:1">
      <c r="A67" s="7" t="s">
        <v>93</v>
      </c>
    </row>
  </sheetData>
  <dataConsolidate/>
  <dataValidations count="1">
    <dataValidation type="list" allowBlank="1" showInputMessage="1" showErrorMessage="1" sqref="B4 B23 B44">
      <formula1>"NEM,NSW1,QLD1,VIC1,SA1,TAS1"</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188736"/>
  </sheetPr>
  <dimension ref="A1:W154"/>
  <sheetViews>
    <sheetView zoomScale="85" zoomScaleNormal="85" workbookViewId="0"/>
  </sheetViews>
  <sheetFormatPr defaultColWidth="9.140625" defaultRowHeight="15"/>
  <cols>
    <col min="1" max="1" width="9.28515625" style="7" customWidth="1"/>
    <col min="2" max="2" width="30.5703125" style="7" customWidth="1"/>
    <col min="3" max="23" width="9.28515625" style="7" customWidth="1"/>
    <col min="24" max="16384" width="9.140625" style="7"/>
  </cols>
  <sheetData>
    <row r="1" spans="1:23" s="26" customFormat="1" ht="23.25" customHeight="1">
      <c r="A1" s="25" t="s">
        <v>94</v>
      </c>
      <c r="B1" s="17"/>
      <c r="C1" s="17"/>
      <c r="D1" s="17"/>
      <c r="E1" s="17"/>
      <c r="F1" s="17"/>
      <c r="G1" s="17"/>
      <c r="H1" s="17"/>
      <c r="I1" s="17"/>
      <c r="J1" s="17"/>
      <c r="K1" s="17"/>
      <c r="L1" s="17"/>
      <c r="M1" s="17"/>
      <c r="N1" s="17"/>
      <c r="O1" s="17"/>
      <c r="P1" s="17"/>
      <c r="Q1" s="17"/>
      <c r="R1" s="17"/>
      <c r="S1" s="17"/>
      <c r="T1" s="17"/>
      <c r="U1" s="17"/>
      <c r="V1" s="17"/>
      <c r="W1" s="17"/>
    </row>
    <row r="2" spans="1:23" s="26" customFormat="1"/>
    <row r="3" spans="1:23" s="26" customFormat="1"/>
    <row r="4" spans="1:23">
      <c r="A4" s="16" t="s">
        <v>95</v>
      </c>
      <c r="B4" s="16"/>
      <c r="C4" s="26"/>
      <c r="D4" s="26"/>
      <c r="E4" s="26"/>
      <c r="F4" s="26"/>
      <c r="G4" s="26"/>
      <c r="H4" s="26"/>
      <c r="I4" s="26"/>
      <c r="J4" s="26"/>
      <c r="K4" s="26"/>
      <c r="L4" s="26"/>
      <c r="M4" s="26"/>
      <c r="N4" s="26"/>
      <c r="O4" s="26"/>
      <c r="P4" s="26"/>
      <c r="Q4" s="26"/>
      <c r="R4" s="26"/>
      <c r="S4" s="26"/>
      <c r="T4" s="26"/>
      <c r="U4" s="26"/>
      <c r="V4" s="26"/>
      <c r="W4" s="2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91431.675000000003</v>
      </c>
      <c r="D6" s="23">
        <v>88462.584169999987</v>
      </c>
      <c r="E6" s="23">
        <v>88798.048199999976</v>
      </c>
      <c r="F6" s="23">
        <v>80532.648412205992</v>
      </c>
      <c r="G6" s="23">
        <v>64964.402088892981</v>
      </c>
      <c r="H6" s="23">
        <v>46679.465454386002</v>
      </c>
      <c r="I6" s="23">
        <v>46011.651717447006</v>
      </c>
      <c r="J6" s="23">
        <v>45248.214917074001</v>
      </c>
      <c r="K6" s="23">
        <v>41514.665980327991</v>
      </c>
      <c r="L6" s="23">
        <v>38197.365709785998</v>
      </c>
      <c r="M6" s="23">
        <v>33282.773941230997</v>
      </c>
      <c r="N6" s="23">
        <v>28350.76320496</v>
      </c>
      <c r="O6" s="23">
        <v>26712.147267409</v>
      </c>
      <c r="P6" s="23">
        <v>22876.915447488987</v>
      </c>
      <c r="Q6" s="23">
        <v>15272.514674034001</v>
      </c>
      <c r="R6" s="23">
        <v>14092.317764417001</v>
      </c>
      <c r="S6" s="23">
        <v>14697.819023068991</v>
      </c>
      <c r="T6" s="23">
        <v>14027.700266752001</v>
      </c>
      <c r="U6" s="23">
        <v>12750.583278526999</v>
      </c>
      <c r="V6" s="23">
        <v>10800.591418483998</v>
      </c>
      <c r="W6" s="23">
        <v>8405.5873111159999</v>
      </c>
    </row>
    <row r="7" spans="1:23">
      <c r="A7" s="27" t="s">
        <v>36</v>
      </c>
      <c r="B7" s="27" t="s">
        <v>67</v>
      </c>
      <c r="C7" s="23">
        <v>27277.409039999991</v>
      </c>
      <c r="D7" s="23">
        <v>24784.113300000001</v>
      </c>
      <c r="E7" s="23">
        <v>25984.551800000001</v>
      </c>
      <c r="F7" s="23">
        <v>18848.259676117981</v>
      </c>
      <c r="G7" s="23">
        <v>18030.730866268994</v>
      </c>
      <c r="H7" s="23">
        <v>10359.23435008</v>
      </c>
      <c r="I7" s="23">
        <v>2703.5730122769996</v>
      </c>
      <c r="J7" s="23">
        <v>7.5593319999999993E-3</v>
      </c>
      <c r="K7" s="23">
        <v>6.723377E-3</v>
      </c>
      <c r="L7" s="23">
        <v>6.9079079999999999E-3</v>
      </c>
      <c r="M7" s="23">
        <v>6.4920779999999992E-3</v>
      </c>
      <c r="N7" s="23">
        <v>6.446379999999999E-3</v>
      </c>
      <c r="O7" s="23">
        <v>6.6886989999999993E-3</v>
      </c>
      <c r="P7" s="23">
        <v>2.1489229999999992E-3</v>
      </c>
      <c r="Q7" s="23">
        <v>1.6452039999999999E-3</v>
      </c>
      <c r="R7" s="23">
        <v>1.39836E-3</v>
      </c>
      <c r="S7" s="23">
        <v>1.3529319999999981E-3</v>
      </c>
      <c r="T7" s="23">
        <v>1.0033000000000002E-3</v>
      </c>
      <c r="U7" s="23">
        <v>9.634419999999999E-4</v>
      </c>
      <c r="V7" s="23">
        <v>9.518669999999999E-4</v>
      </c>
      <c r="W7" s="23">
        <v>9.9035400000000015E-4</v>
      </c>
    </row>
    <row r="8" spans="1:23">
      <c r="A8" s="27" t="s">
        <v>36</v>
      </c>
      <c r="B8" s="27" t="s">
        <v>18</v>
      </c>
      <c r="C8" s="23">
        <v>2252.5549362210454</v>
      </c>
      <c r="D8" s="23">
        <v>2253.1016805134282</v>
      </c>
      <c r="E8" s="23">
        <v>2123.8237917464648</v>
      </c>
      <c r="F8" s="23">
        <v>4084.3405128910986</v>
      </c>
      <c r="G8" s="23">
        <v>3144.6340878882706</v>
      </c>
      <c r="H8" s="23">
        <v>3044.8605222744268</v>
      </c>
      <c r="I8" s="23">
        <v>2746.2020692736878</v>
      </c>
      <c r="J8" s="23">
        <v>3962.481968472981</v>
      </c>
      <c r="K8" s="23">
        <v>4701.9204353024325</v>
      </c>
      <c r="L8" s="23">
        <v>5404.1184440473426</v>
      </c>
      <c r="M8" s="23">
        <v>5874.8046663384712</v>
      </c>
      <c r="N8" s="23">
        <v>5371.317136332751</v>
      </c>
      <c r="O8" s="23">
        <v>7015.8563422013285</v>
      </c>
      <c r="P8" s="23">
        <v>6629.0800018526252</v>
      </c>
      <c r="Q8" s="23">
        <v>5803.7008462792055</v>
      </c>
      <c r="R8" s="23">
        <v>4246.9395604202982</v>
      </c>
      <c r="S8" s="23">
        <v>4167.4831575880235</v>
      </c>
      <c r="T8" s="23">
        <v>5208.9635169802168</v>
      </c>
      <c r="U8" s="23">
        <v>4796.2011707718639</v>
      </c>
      <c r="V8" s="23">
        <v>5348.6121594571596</v>
      </c>
      <c r="W8" s="23">
        <v>5493.9584541841332</v>
      </c>
    </row>
    <row r="9" spans="1:23">
      <c r="A9" s="27" t="s">
        <v>36</v>
      </c>
      <c r="B9" s="27" t="s">
        <v>28</v>
      </c>
      <c r="C9" s="23">
        <v>993.62575349999895</v>
      </c>
      <c r="D9" s="23">
        <v>793.803178</v>
      </c>
      <c r="E9" s="23">
        <v>805.06432399999983</v>
      </c>
      <c r="F9" s="23">
        <v>177.73723199999989</v>
      </c>
      <c r="G9" s="23">
        <v>175.28608899999989</v>
      </c>
      <c r="H9" s="23">
        <v>179.08418499999991</v>
      </c>
      <c r="I9" s="23">
        <v>172.67463899999998</v>
      </c>
      <c r="J9" s="23">
        <v>162.85689699999989</v>
      </c>
      <c r="K9" s="23">
        <v>156.14834569999991</v>
      </c>
      <c r="L9" s="23">
        <v>226.56277499999993</v>
      </c>
      <c r="M9" s="23">
        <v>227.97564999999997</v>
      </c>
      <c r="N9" s="23">
        <v>379.32405999999889</v>
      </c>
      <c r="O9" s="23">
        <v>287.676019</v>
      </c>
      <c r="P9" s="23">
        <v>498.86569999999995</v>
      </c>
      <c r="Q9" s="23">
        <v>287.10387999999898</v>
      </c>
      <c r="R9" s="23">
        <v>258.93841999999989</v>
      </c>
      <c r="S9" s="23">
        <v>413.21511999999996</v>
      </c>
      <c r="T9" s="23">
        <v>528.64646000000005</v>
      </c>
      <c r="U9" s="23">
        <v>96.375410000000002</v>
      </c>
      <c r="V9" s="23">
        <v>164.30178999999899</v>
      </c>
      <c r="W9" s="23">
        <v>158.38210000000001</v>
      </c>
    </row>
    <row r="10" spans="1:23">
      <c r="A10" s="27" t="s">
        <v>36</v>
      </c>
      <c r="B10" s="27" t="s">
        <v>62</v>
      </c>
      <c r="C10" s="23">
        <v>55.717521828374473</v>
      </c>
      <c r="D10" s="23">
        <v>57.512528202212373</v>
      </c>
      <c r="E10" s="23">
        <v>124.65972174067909</v>
      </c>
      <c r="F10" s="23">
        <v>625.49211953578663</v>
      </c>
      <c r="G10" s="23">
        <v>235.06203254892927</v>
      </c>
      <c r="H10" s="23">
        <v>203.56801196434537</v>
      </c>
      <c r="I10" s="23">
        <v>93.364223648378186</v>
      </c>
      <c r="J10" s="23">
        <v>182.87366194611715</v>
      </c>
      <c r="K10" s="23">
        <v>90.875708771333606</v>
      </c>
      <c r="L10" s="23">
        <v>427.94753324076356</v>
      </c>
      <c r="M10" s="23">
        <v>625.34926558701659</v>
      </c>
      <c r="N10" s="23">
        <v>725.01379587528027</v>
      </c>
      <c r="O10" s="23">
        <v>623.81190245066625</v>
      </c>
      <c r="P10" s="23">
        <v>884.26922709417295</v>
      </c>
      <c r="Q10" s="23">
        <v>1086.1551143913996</v>
      </c>
      <c r="R10" s="23">
        <v>846.53713790260656</v>
      </c>
      <c r="S10" s="23">
        <v>1369.5187796172727</v>
      </c>
      <c r="T10" s="23">
        <v>1614.9824960703388</v>
      </c>
      <c r="U10" s="23">
        <v>3298.2377717373274</v>
      </c>
      <c r="V10" s="23">
        <v>4608.5177663176692</v>
      </c>
      <c r="W10" s="23">
        <v>4211.5514019554139</v>
      </c>
    </row>
    <row r="11" spans="1:23">
      <c r="A11" s="27" t="s">
        <v>36</v>
      </c>
      <c r="B11" s="27" t="s">
        <v>61</v>
      </c>
      <c r="C11" s="23">
        <v>13425.340552999998</v>
      </c>
      <c r="D11" s="23">
        <v>14111.256313</v>
      </c>
      <c r="E11" s="23">
        <v>13120.039669999996</v>
      </c>
      <c r="F11" s="23">
        <v>15856.862409999996</v>
      </c>
      <c r="G11" s="23">
        <v>17122.383099999999</v>
      </c>
      <c r="H11" s="23">
        <v>16120.973653999999</v>
      </c>
      <c r="I11" s="23">
        <v>15541.828863999997</v>
      </c>
      <c r="J11" s="23">
        <v>17175.258908999996</v>
      </c>
      <c r="K11" s="23">
        <v>15364.603129999998</v>
      </c>
      <c r="L11" s="23">
        <v>14246.319629999995</v>
      </c>
      <c r="M11" s="23">
        <v>13179.902825999998</v>
      </c>
      <c r="N11" s="23">
        <v>12894.055509999987</v>
      </c>
      <c r="O11" s="23">
        <v>13628.578239999999</v>
      </c>
      <c r="P11" s="23">
        <v>13462.916649999996</v>
      </c>
      <c r="Q11" s="23">
        <v>12700.828280999996</v>
      </c>
      <c r="R11" s="23">
        <v>12226.845781999997</v>
      </c>
      <c r="S11" s="23">
        <v>13637.49289</v>
      </c>
      <c r="T11" s="23">
        <v>12031.975854999995</v>
      </c>
      <c r="U11" s="23">
        <v>10705.137206999994</v>
      </c>
      <c r="V11" s="23">
        <v>10432.205372999999</v>
      </c>
      <c r="W11" s="23">
        <v>10475.424748999998</v>
      </c>
    </row>
    <row r="12" spans="1:23">
      <c r="A12" s="27" t="s">
        <v>36</v>
      </c>
      <c r="B12" s="27" t="s">
        <v>65</v>
      </c>
      <c r="C12" s="23">
        <v>31486.883138682242</v>
      </c>
      <c r="D12" s="23">
        <v>34208.293228446855</v>
      </c>
      <c r="E12" s="23">
        <v>31579.092403395396</v>
      </c>
      <c r="F12" s="23">
        <v>42537.218392578317</v>
      </c>
      <c r="G12" s="23">
        <v>58935.682677226512</v>
      </c>
      <c r="H12" s="23">
        <v>72531.351543795987</v>
      </c>
      <c r="I12" s="23">
        <v>76199.670589856381</v>
      </c>
      <c r="J12" s="23">
        <v>78474.1123137541</v>
      </c>
      <c r="K12" s="23">
        <v>83611.966953045034</v>
      </c>
      <c r="L12" s="23">
        <v>88786.186943277527</v>
      </c>
      <c r="M12" s="23">
        <v>94934.250676590964</v>
      </c>
      <c r="N12" s="23">
        <v>96992.233505822878</v>
      </c>
      <c r="O12" s="23">
        <v>97469.130214397839</v>
      </c>
      <c r="P12" s="23">
        <v>106306.33278227065</v>
      </c>
      <c r="Q12" s="23">
        <v>112105.26410549681</v>
      </c>
      <c r="R12" s="23">
        <v>120108.58158714704</v>
      </c>
      <c r="S12" s="23">
        <v>120897.88044660282</v>
      </c>
      <c r="T12" s="23">
        <v>121350.9063483832</v>
      </c>
      <c r="U12" s="23">
        <v>123353.42338718109</v>
      </c>
      <c r="V12" s="23">
        <v>117323.7368887433</v>
      </c>
      <c r="W12" s="23">
        <v>118216.76039507893</v>
      </c>
    </row>
    <row r="13" spans="1:23">
      <c r="A13" s="27" t="s">
        <v>36</v>
      </c>
      <c r="B13" s="27" t="s">
        <v>64</v>
      </c>
      <c r="C13" s="23">
        <v>15292.988281611006</v>
      </c>
      <c r="D13" s="23">
        <v>15986.335079774744</v>
      </c>
      <c r="E13" s="23">
        <v>16249.845188576459</v>
      </c>
      <c r="F13" s="23">
        <v>15574.29536406511</v>
      </c>
      <c r="G13" s="23">
        <v>14991.22948246315</v>
      </c>
      <c r="H13" s="23">
        <v>30292.622333361298</v>
      </c>
      <c r="I13" s="23">
        <v>37046.879418367993</v>
      </c>
      <c r="J13" s="23">
        <v>36691.243155844983</v>
      </c>
      <c r="K13" s="23">
        <v>38464.00640563156</v>
      </c>
      <c r="L13" s="23">
        <v>40383.194971669778</v>
      </c>
      <c r="M13" s="23">
        <v>43724.92059454431</v>
      </c>
      <c r="N13" s="23">
        <v>50949.099170131456</v>
      </c>
      <c r="O13" s="23">
        <v>52986.096012301758</v>
      </c>
      <c r="P13" s="23">
        <v>51354.685815861594</v>
      </c>
      <c r="Q13" s="23">
        <v>59507.114458195298</v>
      </c>
      <c r="R13" s="23">
        <v>59716.059586129479</v>
      </c>
      <c r="S13" s="23">
        <v>60221.782366233012</v>
      </c>
      <c r="T13" s="23">
        <v>64481.534444873621</v>
      </c>
      <c r="U13" s="23">
        <v>68586.758035259001</v>
      </c>
      <c r="V13" s="23">
        <v>79517.543153125196</v>
      </c>
      <c r="W13" s="23">
        <v>85748.240204581423</v>
      </c>
    </row>
    <row r="14" spans="1:23">
      <c r="A14" s="27" t="s">
        <v>36</v>
      </c>
      <c r="B14" s="27" t="s">
        <v>32</v>
      </c>
      <c r="C14" s="23">
        <v>114.74164142834499</v>
      </c>
      <c r="D14" s="23">
        <v>121.24720777582598</v>
      </c>
      <c r="E14" s="23">
        <v>132.54251538178897</v>
      </c>
      <c r="F14" s="23">
        <v>163.27318380698398</v>
      </c>
      <c r="G14" s="23">
        <v>156.05033887782992</v>
      </c>
      <c r="H14" s="23">
        <v>1762.1670335381698</v>
      </c>
      <c r="I14" s="23">
        <v>2120.0160706025999</v>
      </c>
      <c r="J14" s="23">
        <v>3490.14269492212</v>
      </c>
      <c r="K14" s="23">
        <v>3550.2254656890391</v>
      </c>
      <c r="L14" s="23">
        <v>3536.3332110726692</v>
      </c>
      <c r="M14" s="23">
        <v>3537.8674975999397</v>
      </c>
      <c r="N14" s="23">
        <v>3663.1412014132593</v>
      </c>
      <c r="O14" s="23">
        <v>3522.2210437698291</v>
      </c>
      <c r="P14" s="23">
        <v>3314.1906647730002</v>
      </c>
      <c r="Q14" s="23">
        <v>3414.6013809232186</v>
      </c>
      <c r="R14" s="23">
        <v>3361.0076333587995</v>
      </c>
      <c r="S14" s="23">
        <v>3168.0640940837488</v>
      </c>
      <c r="T14" s="23">
        <v>3311.4585203600795</v>
      </c>
      <c r="U14" s="23">
        <v>3106.3518750126304</v>
      </c>
      <c r="V14" s="23">
        <v>3209.6094714331002</v>
      </c>
      <c r="W14" s="23">
        <v>3666.2144690075997</v>
      </c>
    </row>
    <row r="15" spans="1:23">
      <c r="A15" s="27" t="s">
        <v>36</v>
      </c>
      <c r="B15" s="27" t="s">
        <v>69</v>
      </c>
      <c r="C15" s="23">
        <v>38.932815599999998</v>
      </c>
      <c r="D15" s="23">
        <v>84.875349700000001</v>
      </c>
      <c r="E15" s="23">
        <v>68.580651594299994</v>
      </c>
      <c r="F15" s="23">
        <v>2701.8183288887949</v>
      </c>
      <c r="G15" s="23">
        <v>4684.8270435332688</v>
      </c>
      <c r="H15" s="23">
        <v>9866.3238470299166</v>
      </c>
      <c r="I15" s="23">
        <v>13223.43562127736</v>
      </c>
      <c r="J15" s="23">
        <v>13269.435747473497</v>
      </c>
      <c r="K15" s="23">
        <v>13574.57732919029</v>
      </c>
      <c r="L15" s="23">
        <v>14031.543094864403</v>
      </c>
      <c r="M15" s="23">
        <v>15268.76122647354</v>
      </c>
      <c r="N15" s="23">
        <v>19118.569813606307</v>
      </c>
      <c r="O15" s="23">
        <v>18225.975794894988</v>
      </c>
      <c r="P15" s="23">
        <v>18336.910392607257</v>
      </c>
      <c r="Q15" s="23">
        <v>19674.288305468588</v>
      </c>
      <c r="R15" s="23">
        <v>20935.56315084677</v>
      </c>
      <c r="S15" s="23">
        <v>21771.367248788978</v>
      </c>
      <c r="T15" s="23">
        <v>21399.450606237824</v>
      </c>
      <c r="U15" s="23">
        <v>23923.13561924512</v>
      </c>
      <c r="V15" s="23">
        <v>24441.494748973339</v>
      </c>
      <c r="W15" s="23">
        <v>27532.384568990521</v>
      </c>
    </row>
    <row r="16" spans="1:23">
      <c r="A16" s="27" t="s">
        <v>36</v>
      </c>
      <c r="B16" s="27" t="s">
        <v>52</v>
      </c>
      <c r="C16" s="23">
        <v>37.072613269999863</v>
      </c>
      <c r="D16" s="23">
        <v>94.122020299999889</v>
      </c>
      <c r="E16" s="23">
        <v>250.66702047999979</v>
      </c>
      <c r="F16" s="23">
        <v>638.67959846999986</v>
      </c>
      <c r="G16" s="23">
        <v>946.08878650000008</v>
      </c>
      <c r="H16" s="23">
        <v>1176.2343956</v>
      </c>
      <c r="I16" s="23">
        <v>1528.0106315</v>
      </c>
      <c r="J16" s="23">
        <v>1881.2489392</v>
      </c>
      <c r="K16" s="23">
        <v>2347.1855845999989</v>
      </c>
      <c r="L16" s="23">
        <v>2711.8284969999986</v>
      </c>
      <c r="M16" s="23">
        <v>3012.7903679999999</v>
      </c>
      <c r="N16" s="23">
        <v>3518.988581999999</v>
      </c>
      <c r="O16" s="23">
        <v>3907.8104539999981</v>
      </c>
      <c r="P16" s="23">
        <v>4152.0786414999975</v>
      </c>
      <c r="Q16" s="23">
        <v>4812.393861999999</v>
      </c>
      <c r="R16" s="23">
        <v>5000.3561159999999</v>
      </c>
      <c r="S16" s="23">
        <v>4999.7723769999902</v>
      </c>
      <c r="T16" s="23">
        <v>5236.4163789999993</v>
      </c>
      <c r="U16" s="23">
        <v>5332.5421119999983</v>
      </c>
      <c r="V16" s="23">
        <v>5456.7451659999997</v>
      </c>
      <c r="W16" s="23">
        <v>5805.0914079999893</v>
      </c>
    </row>
    <row r="17" spans="1:23">
      <c r="A17" s="29" t="s">
        <v>118</v>
      </c>
      <c r="B17" s="29"/>
      <c r="C17" s="28">
        <v>182216.19422484265</v>
      </c>
      <c r="D17" s="28">
        <v>180656.99947793724</v>
      </c>
      <c r="E17" s="28">
        <v>178785.12509945899</v>
      </c>
      <c r="F17" s="28">
        <v>178236.85411939427</v>
      </c>
      <c r="G17" s="28">
        <v>177599.41042428886</v>
      </c>
      <c r="H17" s="28">
        <v>179411.16005486206</v>
      </c>
      <c r="I17" s="28">
        <v>180515.84453387043</v>
      </c>
      <c r="J17" s="28">
        <v>181897.04938242416</v>
      </c>
      <c r="K17" s="28">
        <v>183904.19368215534</v>
      </c>
      <c r="L17" s="28">
        <v>187671.7029149294</v>
      </c>
      <c r="M17" s="28">
        <v>191849.98411236977</v>
      </c>
      <c r="N17" s="28">
        <v>195661.81282950236</v>
      </c>
      <c r="O17" s="28">
        <v>198723.30268645956</v>
      </c>
      <c r="P17" s="28">
        <v>202013.06777349103</v>
      </c>
      <c r="Q17" s="28">
        <v>206762.68300460069</v>
      </c>
      <c r="R17" s="28">
        <v>211496.22123637641</v>
      </c>
      <c r="S17" s="28">
        <v>215405.1931360421</v>
      </c>
      <c r="T17" s="28">
        <v>219244.71039135937</v>
      </c>
      <c r="U17" s="28">
        <v>223586.71722391827</v>
      </c>
      <c r="V17" s="28">
        <v>228195.50950099435</v>
      </c>
      <c r="W17" s="28">
        <v>232709.90560626989</v>
      </c>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49192.979399999997</v>
      </c>
      <c r="D20" s="23">
        <v>45858.594469999996</v>
      </c>
      <c r="E20" s="23">
        <v>45275.724999999984</v>
      </c>
      <c r="F20" s="23">
        <v>46361.191699999996</v>
      </c>
      <c r="G20" s="23">
        <v>32880.551596399986</v>
      </c>
      <c r="H20" s="23">
        <v>23731.740147591001</v>
      </c>
      <c r="I20" s="23">
        <v>24550.194889955004</v>
      </c>
      <c r="J20" s="23">
        <v>24300.799873110995</v>
      </c>
      <c r="K20" s="23">
        <v>23813.231675999989</v>
      </c>
      <c r="L20" s="23">
        <v>21218.993056838997</v>
      </c>
      <c r="M20" s="23">
        <v>18503.234353469998</v>
      </c>
      <c r="N20" s="23">
        <v>13744.709498599999</v>
      </c>
      <c r="O20" s="23">
        <v>14322.618898499999</v>
      </c>
      <c r="P20" s="23">
        <v>11988.9766306</v>
      </c>
      <c r="Q20" s="23">
        <v>6733.1335999999992</v>
      </c>
      <c r="R20" s="23">
        <v>6090.2338999999993</v>
      </c>
      <c r="S20" s="23">
        <v>6572.6761999999899</v>
      </c>
      <c r="T20" s="23">
        <v>6924.0398000000005</v>
      </c>
      <c r="U20" s="23">
        <v>6224.6990000000005</v>
      </c>
      <c r="V20" s="23">
        <v>6545.5138999999999</v>
      </c>
      <c r="W20" s="23">
        <v>6355.8356000000003</v>
      </c>
    </row>
    <row r="21" spans="1:23" s="26" customFormat="1">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s="26" customFormat="1">
      <c r="A22" s="27" t="s">
        <v>119</v>
      </c>
      <c r="B22" s="27" t="s">
        <v>18</v>
      </c>
      <c r="C22" s="23">
        <v>33.751560799894001</v>
      </c>
      <c r="D22" s="23">
        <v>34.298315996071999</v>
      </c>
      <c r="E22" s="23">
        <v>104.17080035438799</v>
      </c>
      <c r="F22" s="23">
        <v>545.35482000078594</v>
      </c>
      <c r="G22" s="23">
        <v>377.12782715764399</v>
      </c>
      <c r="H22" s="23">
        <v>300.97059087679401</v>
      </c>
      <c r="I22" s="23">
        <v>278.03337297077303</v>
      </c>
      <c r="J22" s="23">
        <v>446.62896586030502</v>
      </c>
      <c r="K22" s="23">
        <v>627.83470136232506</v>
      </c>
      <c r="L22" s="23">
        <v>766.61938535974696</v>
      </c>
      <c r="M22" s="23">
        <v>842.34262434722586</v>
      </c>
      <c r="N22" s="23">
        <v>774.09747393201383</v>
      </c>
      <c r="O22" s="23">
        <v>1144.34497884696</v>
      </c>
      <c r="P22" s="23">
        <v>1091.7410182564599</v>
      </c>
      <c r="Q22" s="23">
        <v>825.13078213711003</v>
      </c>
      <c r="R22" s="23">
        <v>581.65579229408002</v>
      </c>
      <c r="S22" s="23">
        <v>893.95539199302004</v>
      </c>
      <c r="T22" s="23">
        <v>1309.579857271284</v>
      </c>
      <c r="U22" s="23">
        <v>1215.01895003295</v>
      </c>
      <c r="V22" s="23">
        <v>1315.4854025250702</v>
      </c>
      <c r="W22" s="23">
        <v>1371.5639513432</v>
      </c>
    </row>
    <row r="23" spans="1:23" s="26" customFormat="1">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s="26" customFormat="1">
      <c r="A24" s="27" t="s">
        <v>119</v>
      </c>
      <c r="B24" s="27" t="s">
        <v>62</v>
      </c>
      <c r="C24" s="23">
        <v>7.4540316615000005E-2</v>
      </c>
      <c r="D24" s="23">
        <v>0.80707263596260004</v>
      </c>
      <c r="E24" s="23">
        <v>13.072633756663</v>
      </c>
      <c r="F24" s="23">
        <v>37.116082588959991</v>
      </c>
      <c r="G24" s="23">
        <v>11.683953840248801</v>
      </c>
      <c r="H24" s="23">
        <v>31.226777047611499</v>
      </c>
      <c r="I24" s="23">
        <v>25.324509719450489</v>
      </c>
      <c r="J24" s="23">
        <v>58.976575429793002</v>
      </c>
      <c r="K24" s="23">
        <v>42.486646183794996</v>
      </c>
      <c r="L24" s="23">
        <v>199.25408456273698</v>
      </c>
      <c r="M24" s="23">
        <v>257.90120340397397</v>
      </c>
      <c r="N24" s="23">
        <v>397.92120565182398</v>
      </c>
      <c r="O24" s="23">
        <v>404.68561077418997</v>
      </c>
      <c r="P24" s="23">
        <v>553.77065628298897</v>
      </c>
      <c r="Q24" s="23">
        <v>473.59501231763403</v>
      </c>
      <c r="R24" s="23">
        <v>360.21737128986399</v>
      </c>
      <c r="S24" s="23">
        <v>536.90476899999987</v>
      </c>
      <c r="T24" s="23">
        <v>847.68477380000002</v>
      </c>
      <c r="U24" s="23">
        <v>1137.6864800000001</v>
      </c>
      <c r="V24" s="23">
        <v>1474.7221799999998</v>
      </c>
      <c r="W24" s="23">
        <v>1288.3856000000001</v>
      </c>
    </row>
    <row r="25" spans="1:23" s="26" customFormat="1">
      <c r="A25" s="27" t="s">
        <v>119</v>
      </c>
      <c r="B25" s="27" t="s">
        <v>61</v>
      </c>
      <c r="C25" s="23">
        <v>2066.5443300000002</v>
      </c>
      <c r="D25" s="23">
        <v>2014.1544499999991</v>
      </c>
      <c r="E25" s="23">
        <v>1823.221006</v>
      </c>
      <c r="F25" s="23">
        <v>2500.1025699999991</v>
      </c>
      <c r="G25" s="23">
        <v>2537.8679300000003</v>
      </c>
      <c r="H25" s="23">
        <v>2833.9027599999981</v>
      </c>
      <c r="I25" s="23">
        <v>2916.6736989999999</v>
      </c>
      <c r="J25" s="23">
        <v>3837.712055</v>
      </c>
      <c r="K25" s="23">
        <v>3206.5975399999988</v>
      </c>
      <c r="L25" s="23">
        <v>3027.4754099999968</v>
      </c>
      <c r="M25" s="23">
        <v>3117.2111759999998</v>
      </c>
      <c r="N25" s="23">
        <v>2895.07692</v>
      </c>
      <c r="O25" s="23">
        <v>3397.3782999999999</v>
      </c>
      <c r="P25" s="23">
        <v>3658.7455950000003</v>
      </c>
      <c r="Q25" s="23">
        <v>3750.7534150000001</v>
      </c>
      <c r="R25" s="23">
        <v>3614.0113649999998</v>
      </c>
      <c r="S25" s="23">
        <v>4512.6838200000002</v>
      </c>
      <c r="T25" s="23">
        <v>3826.5310449999993</v>
      </c>
      <c r="U25" s="23">
        <v>3344.8688929999998</v>
      </c>
      <c r="V25" s="23">
        <v>3381.0792630000001</v>
      </c>
      <c r="W25" s="23">
        <v>3131.0897259999988</v>
      </c>
    </row>
    <row r="26" spans="1:23" s="26" customFormat="1">
      <c r="A26" s="27" t="s">
        <v>119</v>
      </c>
      <c r="B26" s="27" t="s">
        <v>65</v>
      </c>
      <c r="C26" s="23">
        <v>6057.7230130700027</v>
      </c>
      <c r="D26" s="23">
        <v>7063.7982533450104</v>
      </c>
      <c r="E26" s="23">
        <v>6711.1403448646706</v>
      </c>
      <c r="F26" s="23">
        <v>7876.2105297975459</v>
      </c>
      <c r="G26" s="23">
        <v>19024.894713403064</v>
      </c>
      <c r="H26" s="23">
        <v>21161.60351846624</v>
      </c>
      <c r="I26" s="23">
        <v>20747.416714291307</v>
      </c>
      <c r="J26" s="23">
        <v>19566.692102664987</v>
      </c>
      <c r="K26" s="23">
        <v>18190.696676760483</v>
      </c>
      <c r="L26" s="23">
        <v>23826.559638123304</v>
      </c>
      <c r="M26" s="23">
        <v>24848.951158860964</v>
      </c>
      <c r="N26" s="23">
        <v>27132.15587992841</v>
      </c>
      <c r="O26" s="23">
        <v>26161.130425728345</v>
      </c>
      <c r="P26" s="23">
        <v>28053.264115891481</v>
      </c>
      <c r="Q26" s="23">
        <v>28407.366907806419</v>
      </c>
      <c r="R26" s="23">
        <v>29002.789029365049</v>
      </c>
      <c r="S26" s="23">
        <v>24749.1652441714</v>
      </c>
      <c r="T26" s="23">
        <v>22468.858105492705</v>
      </c>
      <c r="U26" s="23">
        <v>24265.139888598304</v>
      </c>
      <c r="V26" s="23">
        <v>24030.325586220843</v>
      </c>
      <c r="W26" s="23">
        <v>29802.335810210174</v>
      </c>
    </row>
    <row r="27" spans="1:23" s="26" customFormat="1">
      <c r="A27" s="27" t="s">
        <v>119</v>
      </c>
      <c r="B27" s="27" t="s">
        <v>64</v>
      </c>
      <c r="C27" s="23">
        <v>5680.3348459128365</v>
      </c>
      <c r="D27" s="23">
        <v>6065.0354641787344</v>
      </c>
      <c r="E27" s="23">
        <v>6102.259795675639</v>
      </c>
      <c r="F27" s="23">
        <v>5873.717571200963</v>
      </c>
      <c r="G27" s="23">
        <v>5592.1668115804896</v>
      </c>
      <c r="H27" s="23">
        <v>15280.845620254522</v>
      </c>
      <c r="I27" s="23">
        <v>16125.030310099048</v>
      </c>
      <c r="J27" s="23">
        <v>16330.287685950905</v>
      </c>
      <c r="K27" s="23">
        <v>16794.662871203487</v>
      </c>
      <c r="L27" s="23">
        <v>17597.426142546763</v>
      </c>
      <c r="M27" s="23">
        <v>17748.635490178363</v>
      </c>
      <c r="N27" s="23">
        <v>21223.521791222691</v>
      </c>
      <c r="O27" s="23">
        <v>23145.079992419924</v>
      </c>
      <c r="P27" s="23">
        <v>22254.428863610738</v>
      </c>
      <c r="Q27" s="23">
        <v>26732.048558894428</v>
      </c>
      <c r="R27" s="23">
        <v>26877.583285260152</v>
      </c>
      <c r="S27" s="23">
        <v>29937.720708802688</v>
      </c>
      <c r="T27" s="23">
        <v>32263.596696939829</v>
      </c>
      <c r="U27" s="23">
        <v>34943.500570583703</v>
      </c>
      <c r="V27" s="23">
        <v>38388.235059756902</v>
      </c>
      <c r="W27" s="23">
        <v>39570.091301862762</v>
      </c>
    </row>
    <row r="28" spans="1:23" s="26" customFormat="1">
      <c r="A28" s="27" t="s">
        <v>119</v>
      </c>
      <c r="B28" s="27" t="s">
        <v>32</v>
      </c>
      <c r="C28" s="23">
        <v>3.2733474999999999E-5</v>
      </c>
      <c r="D28" s="23">
        <v>3.866979E-5</v>
      </c>
      <c r="E28" s="23">
        <v>4.1507029999999901E-5</v>
      </c>
      <c r="F28" s="23">
        <v>4.5936634999999999E-5</v>
      </c>
      <c r="G28" s="23">
        <v>4.8639573E-5</v>
      </c>
      <c r="H28" s="23">
        <v>6.5840080000000001E-4</v>
      </c>
      <c r="I28" s="23">
        <v>277.00170000000003</v>
      </c>
      <c r="J28" s="23">
        <v>404.95346000000001</v>
      </c>
      <c r="K28" s="23">
        <v>402.68502999999998</v>
      </c>
      <c r="L28" s="23">
        <v>418.19121999999999</v>
      </c>
      <c r="M28" s="23">
        <v>400.27172999999999</v>
      </c>
      <c r="N28" s="23">
        <v>417.56625000000003</v>
      </c>
      <c r="O28" s="23">
        <v>405.82302999999899</v>
      </c>
      <c r="P28" s="23">
        <v>382.19653</v>
      </c>
      <c r="Q28" s="23">
        <v>407.03467000000001</v>
      </c>
      <c r="R28" s="23">
        <v>407.93167</v>
      </c>
      <c r="S28" s="23">
        <v>408.99259999999998</v>
      </c>
      <c r="T28" s="23">
        <v>410.38776000000001</v>
      </c>
      <c r="U28" s="23">
        <v>407.58659999999998</v>
      </c>
      <c r="V28" s="23">
        <v>402.87691999999998</v>
      </c>
      <c r="W28" s="23">
        <v>401.14929999999998</v>
      </c>
    </row>
    <row r="29" spans="1:23" s="26" customFormat="1">
      <c r="A29" s="27" t="s">
        <v>119</v>
      </c>
      <c r="B29" s="27" t="s">
        <v>69</v>
      </c>
      <c r="C29" s="23">
        <v>11.2362216</v>
      </c>
      <c r="D29" s="23">
        <v>22.5319197</v>
      </c>
      <c r="E29" s="23">
        <v>22.199898661772998</v>
      </c>
      <c r="F29" s="23">
        <v>1209.49208043667</v>
      </c>
      <c r="G29" s="23">
        <v>3287.9294163165</v>
      </c>
      <c r="H29" s="23">
        <v>4612.7446152543216</v>
      </c>
      <c r="I29" s="23">
        <v>4250.1648731862306</v>
      </c>
      <c r="J29" s="23">
        <v>4706.6307330668687</v>
      </c>
      <c r="K29" s="23">
        <v>4777.2020354430106</v>
      </c>
      <c r="L29" s="23">
        <v>4991.2226340625903</v>
      </c>
      <c r="M29" s="23">
        <v>5244.5345716332195</v>
      </c>
      <c r="N29" s="23">
        <v>7403.3141200751988</v>
      </c>
      <c r="O29" s="23">
        <v>6833.343034678699</v>
      </c>
      <c r="P29" s="23">
        <v>7180.46422428183</v>
      </c>
      <c r="Q29" s="23">
        <v>7916.2331595157402</v>
      </c>
      <c r="R29" s="23">
        <v>9338.2037923310618</v>
      </c>
      <c r="S29" s="23">
        <v>10446.699029227197</v>
      </c>
      <c r="T29" s="23">
        <v>9737.592569656028</v>
      </c>
      <c r="U29" s="23">
        <v>11043.2315611633</v>
      </c>
      <c r="V29" s="23">
        <v>11024.6222661752</v>
      </c>
      <c r="W29" s="23">
        <v>12245.33807</v>
      </c>
    </row>
    <row r="30" spans="1:23" s="26" customFormat="1">
      <c r="A30" s="27" t="s">
        <v>119</v>
      </c>
      <c r="B30" s="27" t="s">
        <v>52</v>
      </c>
      <c r="C30" s="23">
        <v>7.44909499999999</v>
      </c>
      <c r="D30" s="23">
        <v>21.796359299999999</v>
      </c>
      <c r="E30" s="23">
        <v>69.254603999999901</v>
      </c>
      <c r="F30" s="23">
        <v>209.77739699999989</v>
      </c>
      <c r="G30" s="23">
        <v>295.06556</v>
      </c>
      <c r="H30" s="23">
        <v>389.85789</v>
      </c>
      <c r="I30" s="23">
        <v>487.08781999999997</v>
      </c>
      <c r="J30" s="23">
        <v>607.85902999999996</v>
      </c>
      <c r="K30" s="23">
        <v>762.12490600000001</v>
      </c>
      <c r="L30" s="23">
        <v>900.86805999999899</v>
      </c>
      <c r="M30" s="23">
        <v>1009.0043400000001</v>
      </c>
      <c r="N30" s="23">
        <v>1190.6082100000001</v>
      </c>
      <c r="O30" s="23">
        <v>1356.96028</v>
      </c>
      <c r="P30" s="23">
        <v>1458.244179999999</v>
      </c>
      <c r="Q30" s="23">
        <v>1666.2943799999991</v>
      </c>
      <c r="R30" s="23">
        <v>1733.0405700000001</v>
      </c>
      <c r="S30" s="23">
        <v>1788.0263599999998</v>
      </c>
      <c r="T30" s="23">
        <v>1872.4904999999999</v>
      </c>
      <c r="U30" s="23">
        <v>1942.5587399999999</v>
      </c>
      <c r="V30" s="23">
        <v>2006.2696700000001</v>
      </c>
      <c r="W30" s="23">
        <v>2071.7658299999889</v>
      </c>
    </row>
    <row r="31" spans="1:23" s="26" customFormat="1">
      <c r="A31" s="29" t="s">
        <v>118</v>
      </c>
      <c r="B31" s="29"/>
      <c r="C31" s="28">
        <v>63031.407690099346</v>
      </c>
      <c r="D31" s="28">
        <v>61036.688026155782</v>
      </c>
      <c r="E31" s="28">
        <v>60029.589580651344</v>
      </c>
      <c r="F31" s="28">
        <v>63193.693273588251</v>
      </c>
      <c r="G31" s="28">
        <v>60424.292832381441</v>
      </c>
      <c r="H31" s="28">
        <v>63340.289414236162</v>
      </c>
      <c r="I31" s="28">
        <v>64642.67349603559</v>
      </c>
      <c r="J31" s="28">
        <v>64541.097258016984</v>
      </c>
      <c r="K31" s="28">
        <v>62675.510111510077</v>
      </c>
      <c r="L31" s="28">
        <v>66636.327717431544</v>
      </c>
      <c r="M31" s="28">
        <v>65318.276006260523</v>
      </c>
      <c r="N31" s="28">
        <v>66167.482769334936</v>
      </c>
      <c r="O31" s="28">
        <v>68575.238206269423</v>
      </c>
      <c r="P31" s="28">
        <v>67600.926879641673</v>
      </c>
      <c r="Q31" s="28">
        <v>66922.028276155586</v>
      </c>
      <c r="R31" s="28">
        <v>66526.490743209142</v>
      </c>
      <c r="S31" s="28">
        <v>67203.1061339671</v>
      </c>
      <c r="T31" s="28">
        <v>67640.290278503817</v>
      </c>
      <c r="U31" s="28">
        <v>71130.91378221495</v>
      </c>
      <c r="V31" s="28">
        <v>75135.361391502811</v>
      </c>
      <c r="W31" s="28">
        <v>81519.301989416126</v>
      </c>
    </row>
    <row r="32" spans="1:23" s="26" customFormat="1"/>
    <row r="33" spans="1:23" s="26" customFormat="1">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s="26" customFormat="1">
      <c r="A34" s="27" t="s">
        <v>120</v>
      </c>
      <c r="B34" s="27" t="s">
        <v>60</v>
      </c>
      <c r="C34" s="23">
        <v>42238.695600000006</v>
      </c>
      <c r="D34" s="23">
        <v>42603.989699999991</v>
      </c>
      <c r="E34" s="23">
        <v>43522.323199999992</v>
      </c>
      <c r="F34" s="23">
        <v>34171.456712205996</v>
      </c>
      <c r="G34" s="23">
        <v>32083.850492492995</v>
      </c>
      <c r="H34" s="23">
        <v>22947.725306795001</v>
      </c>
      <c r="I34" s="23">
        <v>21461.456827492002</v>
      </c>
      <c r="J34" s="23">
        <v>20947.415043963003</v>
      </c>
      <c r="K34" s="23">
        <v>17701.434304327999</v>
      </c>
      <c r="L34" s="23">
        <v>16978.372652947</v>
      </c>
      <c r="M34" s="23">
        <v>14779.539587761001</v>
      </c>
      <c r="N34" s="23">
        <v>14606.053706359999</v>
      </c>
      <c r="O34" s="23">
        <v>12389.528368909001</v>
      </c>
      <c r="P34" s="23">
        <v>10887.938816888989</v>
      </c>
      <c r="Q34" s="23">
        <v>8539.3810740340014</v>
      </c>
      <c r="R34" s="23">
        <v>8002.0838644170017</v>
      </c>
      <c r="S34" s="23">
        <v>8125.1428230689999</v>
      </c>
      <c r="T34" s="23">
        <v>7103.6604667520005</v>
      </c>
      <c r="U34" s="23">
        <v>6525.8842785269999</v>
      </c>
      <c r="V34" s="23">
        <v>4255.0775184839986</v>
      </c>
      <c r="W34" s="23">
        <v>2049.7517111160005</v>
      </c>
    </row>
    <row r="35" spans="1:23" s="26" customFormat="1">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s="26" customFormat="1">
      <c r="A36" s="27" t="s">
        <v>120</v>
      </c>
      <c r="B36" s="27" t="s">
        <v>18</v>
      </c>
      <c r="C36" s="23">
        <v>1113.0547292337199</v>
      </c>
      <c r="D36" s="23">
        <v>1113.0547229097861</v>
      </c>
      <c r="E36" s="23">
        <v>1240.8356451518898</v>
      </c>
      <c r="F36" s="23">
        <v>2362.8931084647697</v>
      </c>
      <c r="G36" s="23">
        <v>1639.523577284164</v>
      </c>
      <c r="H36" s="23">
        <v>2152.4782871127677</v>
      </c>
      <c r="I36" s="23">
        <v>1958.5345969669138</v>
      </c>
      <c r="J36" s="23">
        <v>1871.519965890705</v>
      </c>
      <c r="K36" s="23">
        <v>2267.1969566911948</v>
      </c>
      <c r="L36" s="23">
        <v>2558.2360167591301</v>
      </c>
      <c r="M36" s="23">
        <v>2903.2891627832591</v>
      </c>
      <c r="N36" s="23">
        <v>2345.95036605114</v>
      </c>
      <c r="O36" s="23">
        <v>3508.6998685140952</v>
      </c>
      <c r="P36" s="23">
        <v>3047.6464857461096</v>
      </c>
      <c r="Q36" s="23">
        <v>2906.5128153705195</v>
      </c>
      <c r="R36" s="23">
        <v>1851.0381232563202</v>
      </c>
      <c r="S36" s="23">
        <v>2084.323881482469</v>
      </c>
      <c r="T36" s="23">
        <v>2539.1701044632</v>
      </c>
      <c r="U36" s="23">
        <v>2238.9480828232886</v>
      </c>
      <c r="V36" s="23">
        <v>2673.3297973754989</v>
      </c>
      <c r="W36" s="23">
        <v>2752.5422120349103</v>
      </c>
    </row>
    <row r="37" spans="1:23" s="26" customFormat="1">
      <c r="A37" s="27" t="s">
        <v>120</v>
      </c>
      <c r="B37" s="27" t="s">
        <v>28</v>
      </c>
      <c r="C37" s="23">
        <v>37.115769999999998</v>
      </c>
      <c r="D37" s="23">
        <v>37.115769999999998</v>
      </c>
      <c r="E37" s="23">
        <v>73.719189999999998</v>
      </c>
      <c r="F37" s="23">
        <v>72.804009999999906</v>
      </c>
      <c r="G37" s="23">
        <v>72.804009999999906</v>
      </c>
      <c r="H37" s="23">
        <v>72.804009999999906</v>
      </c>
      <c r="I37" s="23">
        <v>73.003469999999993</v>
      </c>
      <c r="J37" s="23">
        <v>72.804009999999906</v>
      </c>
      <c r="K37" s="23">
        <v>72.804009999999906</v>
      </c>
      <c r="L37" s="23">
        <v>72.804009999999906</v>
      </c>
      <c r="M37" s="23">
        <v>73.003479999999996</v>
      </c>
      <c r="N37" s="23">
        <v>72.804009999999906</v>
      </c>
      <c r="O37" s="23">
        <v>106.25242</v>
      </c>
      <c r="P37" s="23">
        <v>85.033760000000001</v>
      </c>
      <c r="Q37" s="23">
        <v>75.714340000000007</v>
      </c>
      <c r="R37" s="23">
        <v>72.804009999999906</v>
      </c>
      <c r="S37" s="23">
        <v>77.878320000000002</v>
      </c>
      <c r="T37" s="23">
        <v>103.23121</v>
      </c>
      <c r="U37" s="23">
        <v>96.375410000000002</v>
      </c>
      <c r="V37" s="23">
        <v>164.30178999999899</v>
      </c>
      <c r="W37" s="23">
        <v>158.38210000000001</v>
      </c>
    </row>
    <row r="38" spans="1:23" s="26" customFormat="1">
      <c r="A38" s="27" t="s">
        <v>120</v>
      </c>
      <c r="B38" s="27" t="s">
        <v>62</v>
      </c>
      <c r="C38" s="23">
        <v>4.1664688299999996E-5</v>
      </c>
      <c r="D38" s="23">
        <v>4.0705075599999992E-5</v>
      </c>
      <c r="E38" s="23">
        <v>4.2944807499999993E-5</v>
      </c>
      <c r="F38" s="23">
        <v>20.021365181333</v>
      </c>
      <c r="G38" s="23">
        <v>13.465051972257502</v>
      </c>
      <c r="H38" s="23">
        <v>45.626145082611991</v>
      </c>
      <c r="I38" s="23">
        <v>29.925524838185002</v>
      </c>
      <c r="J38" s="23">
        <v>47.708023857847991</v>
      </c>
      <c r="K38" s="23">
        <v>41.374268576497904</v>
      </c>
      <c r="L38" s="23">
        <v>131.22715724191798</v>
      </c>
      <c r="M38" s="23">
        <v>252.71338150891802</v>
      </c>
      <c r="N38" s="23">
        <v>74.825286225526014</v>
      </c>
      <c r="O38" s="23">
        <v>89.678531631805882</v>
      </c>
      <c r="P38" s="23">
        <v>18.005865079345</v>
      </c>
      <c r="Q38" s="23">
        <v>185.97087564487396</v>
      </c>
      <c r="R38" s="23">
        <v>147.58949806471</v>
      </c>
      <c r="S38" s="23">
        <v>196.33613010701899</v>
      </c>
      <c r="T38" s="23">
        <v>158.69783384316699</v>
      </c>
      <c r="U38" s="23">
        <v>526.80598781203594</v>
      </c>
      <c r="V38" s="23">
        <v>931.12567529081298</v>
      </c>
      <c r="W38" s="23">
        <v>656.74965677921591</v>
      </c>
    </row>
    <row r="39" spans="1:23" s="26" customFormat="1">
      <c r="A39" s="27" t="s">
        <v>120</v>
      </c>
      <c r="B39" s="27" t="s">
        <v>61</v>
      </c>
      <c r="C39" s="23">
        <v>695.13316000000009</v>
      </c>
      <c r="D39" s="23">
        <v>693.61673999999994</v>
      </c>
      <c r="E39" s="23">
        <v>694.40968999999905</v>
      </c>
      <c r="F39" s="23">
        <v>692.21551999999997</v>
      </c>
      <c r="G39" s="23">
        <v>690.03196000000003</v>
      </c>
      <c r="H39" s="23">
        <v>690.89592000000005</v>
      </c>
      <c r="I39" s="23">
        <v>692.16155000000003</v>
      </c>
      <c r="J39" s="23">
        <v>687.84030000000007</v>
      </c>
      <c r="K39" s="23">
        <v>684.88512000000003</v>
      </c>
      <c r="L39" s="23">
        <v>684.98684000000003</v>
      </c>
      <c r="M39" s="23">
        <v>685.88711999999998</v>
      </c>
      <c r="N39" s="23">
        <v>681.84456</v>
      </c>
      <c r="O39" s="23">
        <v>680.59014000000002</v>
      </c>
      <c r="P39" s="23">
        <v>665.50166000000002</v>
      </c>
      <c r="Q39" s="23">
        <v>651.95332999999903</v>
      </c>
      <c r="R39" s="23">
        <v>642.42462999999896</v>
      </c>
      <c r="S39" s="23">
        <v>214.5926</v>
      </c>
      <c r="T39" s="23">
        <v>217.02776</v>
      </c>
      <c r="U39" s="23">
        <v>171.43816999999899</v>
      </c>
      <c r="V39" s="23">
        <v>192.21161999999899</v>
      </c>
      <c r="W39" s="23">
        <v>197.37368999999899</v>
      </c>
    </row>
    <row r="40" spans="1:23" s="26" customFormat="1">
      <c r="A40" s="27" t="s">
        <v>120</v>
      </c>
      <c r="B40" s="27" t="s">
        <v>65</v>
      </c>
      <c r="C40" s="23">
        <v>5789.2312655460682</v>
      </c>
      <c r="D40" s="23">
        <v>5519.9988100883575</v>
      </c>
      <c r="E40" s="23">
        <v>5206.2204337688472</v>
      </c>
      <c r="F40" s="23">
        <v>12489.892905091363</v>
      </c>
      <c r="G40" s="23">
        <v>17011.378338022707</v>
      </c>
      <c r="H40" s="23">
        <v>21586.523329736207</v>
      </c>
      <c r="I40" s="23">
        <v>23438.717303468271</v>
      </c>
      <c r="J40" s="23">
        <v>25381.891133787642</v>
      </c>
      <c r="K40" s="23">
        <v>27280.356441648579</v>
      </c>
      <c r="L40" s="23">
        <v>27379.303207394714</v>
      </c>
      <c r="M40" s="23">
        <v>26945.549025579869</v>
      </c>
      <c r="N40" s="23">
        <v>30180.184629702966</v>
      </c>
      <c r="O40" s="23">
        <v>28704.665760995729</v>
      </c>
      <c r="P40" s="23">
        <v>35100.774244948705</v>
      </c>
      <c r="Q40" s="23">
        <v>37914.223823065986</v>
      </c>
      <c r="R40" s="23">
        <v>43701.303932514733</v>
      </c>
      <c r="S40" s="23">
        <v>46049.972270309583</v>
      </c>
      <c r="T40" s="23">
        <v>46967.60349201459</v>
      </c>
      <c r="U40" s="23">
        <v>47699.499688085816</v>
      </c>
      <c r="V40" s="23">
        <v>40147.683084190714</v>
      </c>
      <c r="W40" s="23">
        <v>40239.970006380456</v>
      </c>
    </row>
    <row r="41" spans="1:23" s="26" customFormat="1">
      <c r="A41" s="27" t="s">
        <v>120</v>
      </c>
      <c r="B41" s="27" t="s">
        <v>64</v>
      </c>
      <c r="C41" s="23">
        <v>6071.0580872885303</v>
      </c>
      <c r="D41" s="23">
        <v>6392.6711067828683</v>
      </c>
      <c r="E41" s="23">
        <v>6497.1099264836666</v>
      </c>
      <c r="F41" s="23">
        <v>6212.7850084150205</v>
      </c>
      <c r="G41" s="23">
        <v>6072.8638842043747</v>
      </c>
      <c r="H41" s="23">
        <v>8295.4631229924471</v>
      </c>
      <c r="I41" s="23">
        <v>8305.6378199387018</v>
      </c>
      <c r="J41" s="23">
        <v>8642.4515291934149</v>
      </c>
      <c r="K41" s="23">
        <v>9478.8238258018064</v>
      </c>
      <c r="L41" s="23">
        <v>10344.914382339701</v>
      </c>
      <c r="M41" s="23">
        <v>13650.916983141426</v>
      </c>
      <c r="N41" s="23">
        <v>16186.314631827892</v>
      </c>
      <c r="O41" s="23">
        <v>16366.546280741577</v>
      </c>
      <c r="P41" s="23">
        <v>16051.46876882841</v>
      </c>
      <c r="Q41" s="23">
        <v>19078.540949162329</v>
      </c>
      <c r="R41" s="23">
        <v>18890.279729678921</v>
      </c>
      <c r="S41" s="23">
        <v>16420.258296778931</v>
      </c>
      <c r="T41" s="23">
        <v>17751.067696808714</v>
      </c>
      <c r="U41" s="23">
        <v>18545.640501175592</v>
      </c>
      <c r="V41" s="23">
        <v>26375.912862763565</v>
      </c>
      <c r="W41" s="23">
        <v>28158.239817142479</v>
      </c>
    </row>
    <row r="42" spans="1:23" s="26" customFormat="1">
      <c r="A42" s="27" t="s">
        <v>120</v>
      </c>
      <c r="B42" s="27" t="s">
        <v>32</v>
      </c>
      <c r="C42" s="23">
        <v>15.191849797744</v>
      </c>
      <c r="D42" s="23">
        <v>11.543159604926</v>
      </c>
      <c r="E42" s="23">
        <v>18.035929046035001</v>
      </c>
      <c r="F42" s="23">
        <v>29.293825351638002</v>
      </c>
      <c r="G42" s="23">
        <v>28.829067017504901</v>
      </c>
      <c r="H42" s="23">
        <v>1190.6056430000001</v>
      </c>
      <c r="I42" s="23">
        <v>1244.9683459999999</v>
      </c>
      <c r="J42" s="23">
        <v>2498.045016</v>
      </c>
      <c r="K42" s="23">
        <v>2568.6365459999902</v>
      </c>
      <c r="L42" s="23">
        <v>2541.0802560000002</v>
      </c>
      <c r="M42" s="23">
        <v>2593.8678009999999</v>
      </c>
      <c r="N42" s="23">
        <v>2676.5750829999997</v>
      </c>
      <c r="O42" s="23">
        <v>2581.4463940000001</v>
      </c>
      <c r="P42" s="23">
        <v>2445.4826149999999</v>
      </c>
      <c r="Q42" s="23">
        <v>2509.2223300000001</v>
      </c>
      <c r="R42" s="23">
        <v>2432.9450449999999</v>
      </c>
      <c r="S42" s="23">
        <v>2269.555895</v>
      </c>
      <c r="T42" s="23">
        <v>2395.5927469999997</v>
      </c>
      <c r="U42" s="23">
        <v>2214.655992</v>
      </c>
      <c r="V42" s="23">
        <v>2362.9157140000002</v>
      </c>
      <c r="W42" s="23">
        <v>2345.4115299999999</v>
      </c>
    </row>
    <row r="43" spans="1:23" s="26" customFormat="1">
      <c r="A43" s="27" t="s">
        <v>120</v>
      </c>
      <c r="B43" s="27" t="s">
        <v>69</v>
      </c>
      <c r="C43" s="23">
        <v>27.696594000000001</v>
      </c>
      <c r="D43" s="23">
        <v>62.343429999999998</v>
      </c>
      <c r="E43" s="23">
        <v>46.380501103190007</v>
      </c>
      <c r="F43" s="23">
        <v>259.92576648690999</v>
      </c>
      <c r="G43" s="23">
        <v>281.42946741443996</v>
      </c>
      <c r="H43" s="23">
        <v>469.94193949433998</v>
      </c>
      <c r="I43" s="23">
        <v>510.05542814547999</v>
      </c>
      <c r="J43" s="23">
        <v>414.06197129167003</v>
      </c>
      <c r="K43" s="23">
        <v>486.12792217833902</v>
      </c>
      <c r="L43" s="23">
        <v>547.53304994669998</v>
      </c>
      <c r="M43" s="23">
        <v>1508.9241999999999</v>
      </c>
      <c r="N43" s="23">
        <v>3177.7581700000001</v>
      </c>
      <c r="O43" s="23">
        <v>2981.8772200000003</v>
      </c>
      <c r="P43" s="23">
        <v>2831.7416000000003</v>
      </c>
      <c r="Q43" s="23">
        <v>3305.8255199999999</v>
      </c>
      <c r="R43" s="23">
        <v>3229.5065799999998</v>
      </c>
      <c r="S43" s="23">
        <v>3193.20325</v>
      </c>
      <c r="T43" s="23">
        <v>3384.6000599999998</v>
      </c>
      <c r="U43" s="23">
        <v>4700.2105499999998</v>
      </c>
      <c r="V43" s="23">
        <v>5413.5588699999998</v>
      </c>
      <c r="W43" s="23">
        <v>7232.3576399999984</v>
      </c>
    </row>
    <row r="44" spans="1:23" s="26" customFormat="1">
      <c r="A44" s="27" t="s">
        <v>120</v>
      </c>
      <c r="B44" s="27" t="s">
        <v>52</v>
      </c>
      <c r="C44" s="23">
        <v>9.5094482999999901</v>
      </c>
      <c r="D44" s="23">
        <v>26.582695599999898</v>
      </c>
      <c r="E44" s="23">
        <v>68.466917999999993</v>
      </c>
      <c r="F44" s="23">
        <v>159.67456300000001</v>
      </c>
      <c r="G44" s="23">
        <v>244.52302</v>
      </c>
      <c r="H44" s="23">
        <v>316.25593300000003</v>
      </c>
      <c r="I44" s="23">
        <v>411.82933600000001</v>
      </c>
      <c r="J44" s="23">
        <v>498.42270000000002</v>
      </c>
      <c r="K44" s="23">
        <v>632.75721999999996</v>
      </c>
      <c r="L44" s="23">
        <v>723.41306999999995</v>
      </c>
      <c r="M44" s="23">
        <v>823.28383999999994</v>
      </c>
      <c r="N44" s="23">
        <v>944.76889999999901</v>
      </c>
      <c r="O44" s="23">
        <v>1074.3983899999989</v>
      </c>
      <c r="P44" s="23">
        <v>1177.46666</v>
      </c>
      <c r="Q44" s="23">
        <v>1300.6968300000001</v>
      </c>
      <c r="R44" s="23">
        <v>1342.6081799999999</v>
      </c>
      <c r="S44" s="23">
        <v>1343.22900999999</v>
      </c>
      <c r="T44" s="23">
        <v>1421.50811</v>
      </c>
      <c r="U44" s="23">
        <v>1418.4443199999989</v>
      </c>
      <c r="V44" s="23">
        <v>1496.9689499999999</v>
      </c>
      <c r="W44" s="23">
        <v>1554.27035</v>
      </c>
    </row>
    <row r="45" spans="1:23" s="26" customFormat="1">
      <c r="A45" s="29" t="s">
        <v>118</v>
      </c>
      <c r="B45" s="29"/>
      <c r="C45" s="28">
        <v>55944.288653733012</v>
      </c>
      <c r="D45" s="28">
        <v>56360.44689048607</v>
      </c>
      <c r="E45" s="28">
        <v>57234.618128349204</v>
      </c>
      <c r="F45" s="28">
        <v>56022.06862935848</v>
      </c>
      <c r="G45" s="28">
        <v>57583.91731397649</v>
      </c>
      <c r="H45" s="28">
        <v>55791.51612171904</v>
      </c>
      <c r="I45" s="28">
        <v>55959.43709270408</v>
      </c>
      <c r="J45" s="28">
        <v>57651.630006692612</v>
      </c>
      <c r="K45" s="28">
        <v>57526.874927046083</v>
      </c>
      <c r="L45" s="28">
        <v>58149.84426668247</v>
      </c>
      <c r="M45" s="28">
        <v>59290.898740774472</v>
      </c>
      <c r="N45" s="28">
        <v>64147.977190167527</v>
      </c>
      <c r="O45" s="28">
        <v>61845.961370792211</v>
      </c>
      <c r="P45" s="28">
        <v>65856.369601491562</v>
      </c>
      <c r="Q45" s="28">
        <v>69352.297207277705</v>
      </c>
      <c r="R45" s="28">
        <v>73307.523787931685</v>
      </c>
      <c r="S45" s="28">
        <v>73168.504321747008</v>
      </c>
      <c r="T45" s="28">
        <v>74840.458563881664</v>
      </c>
      <c r="U45" s="28">
        <v>75804.592118423723</v>
      </c>
      <c r="V45" s="28">
        <v>74739.642348104593</v>
      </c>
      <c r="W45" s="28">
        <v>74213.009193453065</v>
      </c>
    </row>
    <row r="46" spans="1:23" s="26" customFormat="1"/>
    <row r="47" spans="1:23" s="26" customFormat="1">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s="26" customFormat="1">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s="26" customFormat="1">
      <c r="A49" s="27" t="s">
        <v>121</v>
      </c>
      <c r="B49" s="27" t="s">
        <v>67</v>
      </c>
      <c r="C49" s="23">
        <v>27277.409039999991</v>
      </c>
      <c r="D49" s="23">
        <v>24784.113300000001</v>
      </c>
      <c r="E49" s="23">
        <v>25984.551800000001</v>
      </c>
      <c r="F49" s="23">
        <v>18848.259676117981</v>
      </c>
      <c r="G49" s="23">
        <v>18030.730866268994</v>
      </c>
      <c r="H49" s="23">
        <v>10359.23435008</v>
      </c>
      <c r="I49" s="23">
        <v>2703.5730122769996</v>
      </c>
      <c r="J49" s="23">
        <v>7.5593319999999993E-3</v>
      </c>
      <c r="K49" s="23">
        <v>6.723377E-3</v>
      </c>
      <c r="L49" s="23">
        <v>6.9079079999999999E-3</v>
      </c>
      <c r="M49" s="23">
        <v>6.4920779999999992E-3</v>
      </c>
      <c r="N49" s="23">
        <v>6.446379999999999E-3</v>
      </c>
      <c r="O49" s="23">
        <v>6.6886989999999993E-3</v>
      </c>
      <c r="P49" s="23">
        <v>2.1489229999999992E-3</v>
      </c>
      <c r="Q49" s="23">
        <v>1.6452039999999999E-3</v>
      </c>
      <c r="R49" s="23">
        <v>1.39836E-3</v>
      </c>
      <c r="S49" s="23">
        <v>1.3529319999999981E-3</v>
      </c>
      <c r="T49" s="23">
        <v>1.0033000000000002E-3</v>
      </c>
      <c r="U49" s="23">
        <v>9.634419999999999E-4</v>
      </c>
      <c r="V49" s="23">
        <v>9.518669999999999E-4</v>
      </c>
      <c r="W49" s="23">
        <v>9.9035400000000015E-4</v>
      </c>
    </row>
    <row r="50" spans="1:23" s="26" customFormat="1">
      <c r="A50" s="27" t="s">
        <v>121</v>
      </c>
      <c r="B50" s="27" t="s">
        <v>18</v>
      </c>
      <c r="C50" s="23">
        <v>3.9912764000000003E-5</v>
      </c>
      <c r="D50" s="23">
        <v>3.9012923999999999E-5</v>
      </c>
      <c r="E50" s="23">
        <v>4.0655526000000002E-5</v>
      </c>
      <c r="F50" s="23">
        <v>2.9563682999999999E-4</v>
      </c>
      <c r="G50" s="23">
        <v>2.8096962999999998E-4</v>
      </c>
      <c r="H50" s="23">
        <v>2.6834455999999999E-4</v>
      </c>
      <c r="I50" s="23">
        <v>2.6285680000000001E-4</v>
      </c>
      <c r="J50" s="23">
        <v>1040.2269999999901</v>
      </c>
      <c r="K50" s="23">
        <v>1085.6711</v>
      </c>
      <c r="L50" s="23">
        <v>1245.5992000000001</v>
      </c>
      <c r="M50" s="23">
        <v>1265.2308</v>
      </c>
      <c r="N50" s="23">
        <v>1297.8768</v>
      </c>
      <c r="O50" s="23">
        <v>1335.6351</v>
      </c>
      <c r="P50" s="23">
        <v>1324.0612000000001</v>
      </c>
      <c r="Q50" s="23">
        <v>1246.8030000000001</v>
      </c>
      <c r="R50" s="23">
        <v>1100.8607999999999</v>
      </c>
      <c r="S50" s="23">
        <v>1189.116</v>
      </c>
      <c r="T50" s="23">
        <v>1360.2134000000001</v>
      </c>
      <c r="U50" s="23">
        <v>1342.2230999999999</v>
      </c>
      <c r="V50" s="23">
        <v>1359.7968000000001</v>
      </c>
      <c r="W50" s="23">
        <v>1368.5785000000001</v>
      </c>
    </row>
    <row r="51" spans="1:23" s="26" customFormat="1">
      <c r="A51" s="27" t="s">
        <v>121</v>
      </c>
      <c r="B51" s="27" t="s">
        <v>28</v>
      </c>
      <c r="C51" s="23">
        <v>10.587543499999899</v>
      </c>
      <c r="D51" s="23">
        <v>10.081892</v>
      </c>
      <c r="E51" s="23">
        <v>13.9636339999999</v>
      </c>
      <c r="F51" s="23">
        <v>25.042017000000001</v>
      </c>
      <c r="G51" s="23">
        <v>22.590873999999999</v>
      </c>
      <c r="H51" s="23">
        <v>26.38897</v>
      </c>
      <c r="I51" s="23">
        <v>19.561088999999999</v>
      </c>
      <c r="J51" s="23">
        <v>10.161682000000001</v>
      </c>
      <c r="K51" s="23">
        <v>3.4531307</v>
      </c>
      <c r="L51" s="23">
        <v>73.867559999999997</v>
      </c>
      <c r="M51" s="23">
        <v>74.862089999999995</v>
      </c>
      <c r="N51" s="23">
        <v>188.26746</v>
      </c>
      <c r="O51" s="23">
        <v>101.532394</v>
      </c>
      <c r="P51" s="23">
        <v>260.08206000000001</v>
      </c>
      <c r="Q51" s="23">
        <v>211.38953999999899</v>
      </c>
      <c r="R51" s="23">
        <v>186.13441</v>
      </c>
      <c r="S51" s="23">
        <v>335.33679999999998</v>
      </c>
      <c r="T51" s="23">
        <v>425.41525000000001</v>
      </c>
      <c r="U51" s="23">
        <v>0</v>
      </c>
      <c r="V51" s="23">
        <v>0</v>
      </c>
      <c r="W51" s="23">
        <v>0</v>
      </c>
    </row>
    <row r="52" spans="1:23" s="26" customFormat="1">
      <c r="A52" s="27" t="s">
        <v>121</v>
      </c>
      <c r="B52" s="27" t="s">
        <v>62</v>
      </c>
      <c r="C52" s="23">
        <v>12.734277594016689</v>
      </c>
      <c r="D52" s="23">
        <v>11.638700750232999</v>
      </c>
      <c r="E52" s="23">
        <v>22.045450712249579</v>
      </c>
      <c r="F52" s="23">
        <v>456.24950760688802</v>
      </c>
      <c r="G52" s="23">
        <v>127.84913569504197</v>
      </c>
      <c r="H52" s="23">
        <v>81.002610644800498</v>
      </c>
      <c r="I52" s="23">
        <v>23.009315915158002</v>
      </c>
      <c r="J52" s="23">
        <v>16.783959704943992</v>
      </c>
      <c r="K52" s="23">
        <v>2.9745973575159996</v>
      </c>
      <c r="L52" s="23">
        <v>21.514833416693993</v>
      </c>
      <c r="M52" s="23">
        <v>24.584867009161488</v>
      </c>
      <c r="N52" s="23">
        <v>124.9888835643345</v>
      </c>
      <c r="O52" s="23">
        <v>17.097292237361987</v>
      </c>
      <c r="P52" s="23">
        <v>113.384917421507</v>
      </c>
      <c r="Q52" s="23">
        <v>249.32418354858689</v>
      </c>
      <c r="R52" s="23">
        <v>203.49552779143491</v>
      </c>
      <c r="S52" s="23">
        <v>338.58259593144601</v>
      </c>
      <c r="T52" s="23">
        <v>272.08537675501901</v>
      </c>
      <c r="U52" s="23">
        <v>1181.12155256048</v>
      </c>
      <c r="V52" s="23">
        <v>1596.2915609532699</v>
      </c>
      <c r="W52" s="23">
        <v>1696.441356</v>
      </c>
    </row>
    <row r="53" spans="1:23" s="26" customFormat="1">
      <c r="A53" s="27" t="s">
        <v>121</v>
      </c>
      <c r="B53" s="27" t="s">
        <v>61</v>
      </c>
      <c r="C53" s="23">
        <v>2764.6159429999989</v>
      </c>
      <c r="D53" s="23">
        <v>2772.3354829999998</v>
      </c>
      <c r="E53" s="23">
        <v>2522.4677939999988</v>
      </c>
      <c r="F53" s="23">
        <v>3149.1387199999995</v>
      </c>
      <c r="G53" s="23">
        <v>3224.4828799999991</v>
      </c>
      <c r="H53" s="23">
        <v>3059.7538139999992</v>
      </c>
      <c r="I53" s="23">
        <v>3082.8789649999999</v>
      </c>
      <c r="J53" s="23">
        <v>3888.710943999999</v>
      </c>
      <c r="K53" s="23">
        <v>3231.7881399999992</v>
      </c>
      <c r="L53" s="23">
        <v>2774.4059899999979</v>
      </c>
      <c r="M53" s="23">
        <v>2794.8365199999989</v>
      </c>
      <c r="N53" s="23">
        <v>2526.2696899999992</v>
      </c>
      <c r="O53" s="23">
        <v>3101.9883099999988</v>
      </c>
      <c r="P53" s="23">
        <v>3202.2048939999995</v>
      </c>
      <c r="Q53" s="23">
        <v>3050.8289859999973</v>
      </c>
      <c r="R53" s="23">
        <v>3059.1368099999991</v>
      </c>
      <c r="S53" s="23">
        <v>3859.1252000000004</v>
      </c>
      <c r="T53" s="23">
        <v>3191.9726849999988</v>
      </c>
      <c r="U53" s="23">
        <v>2763.5258399999998</v>
      </c>
      <c r="V53" s="23">
        <v>2758.5182</v>
      </c>
      <c r="W53" s="23">
        <v>2508.9364300000002</v>
      </c>
    </row>
    <row r="54" spans="1:23" s="26" customFormat="1">
      <c r="A54" s="27" t="s">
        <v>121</v>
      </c>
      <c r="B54" s="27" t="s">
        <v>65</v>
      </c>
      <c r="C54" s="23">
        <v>11105.204397512045</v>
      </c>
      <c r="D54" s="23">
        <v>12503.871769054094</v>
      </c>
      <c r="E54" s="23">
        <v>10779.117702674575</v>
      </c>
      <c r="F54" s="23">
        <v>12509.946946792015</v>
      </c>
      <c r="G54" s="23">
        <v>12690.487441910836</v>
      </c>
      <c r="H54" s="23">
        <v>15640.625174255989</v>
      </c>
      <c r="I54" s="23">
        <v>17442.954128607536</v>
      </c>
      <c r="J54" s="23">
        <v>18342.040774422196</v>
      </c>
      <c r="K54" s="23">
        <v>21804.542417523473</v>
      </c>
      <c r="L54" s="23">
        <v>21068.709047524153</v>
      </c>
      <c r="M54" s="23">
        <v>24897.891970130819</v>
      </c>
      <c r="N54" s="23">
        <v>22264.027978803701</v>
      </c>
      <c r="O54" s="23">
        <v>25230.195762180017</v>
      </c>
      <c r="P54" s="23">
        <v>25820.452555934655</v>
      </c>
      <c r="Q54" s="23">
        <v>27439.80031499761</v>
      </c>
      <c r="R54" s="23">
        <v>28585.76381425959</v>
      </c>
      <c r="S54" s="23">
        <v>30894.895618686864</v>
      </c>
      <c r="T54" s="23">
        <v>31887.365503216701</v>
      </c>
      <c r="U54" s="23">
        <v>30874.355785809046</v>
      </c>
      <c r="V54" s="23">
        <v>32146.255253664258</v>
      </c>
      <c r="W54" s="23">
        <v>28215.955870427795</v>
      </c>
    </row>
    <row r="55" spans="1:23" s="26" customFormat="1">
      <c r="A55" s="27" t="s">
        <v>121</v>
      </c>
      <c r="B55" s="27" t="s">
        <v>64</v>
      </c>
      <c r="C55" s="23">
        <v>2656.3955129405344</v>
      </c>
      <c r="D55" s="23">
        <v>2640.349515571676</v>
      </c>
      <c r="E55" s="23">
        <v>2747.7628886089105</v>
      </c>
      <c r="F55" s="23">
        <v>2627.6398633375525</v>
      </c>
      <c r="G55" s="23">
        <v>2486.8756655172469</v>
      </c>
      <c r="H55" s="23">
        <v>5455.5594164478107</v>
      </c>
      <c r="I55" s="23">
        <v>10612.737360338981</v>
      </c>
      <c r="J55" s="23">
        <v>9859.8264153743985</v>
      </c>
      <c r="K55" s="23">
        <v>10251.112215244559</v>
      </c>
      <c r="L55" s="23">
        <v>10472.687614374099</v>
      </c>
      <c r="M55" s="23">
        <v>10356.628355186818</v>
      </c>
      <c r="N55" s="23">
        <v>10811.756170971379</v>
      </c>
      <c r="O55" s="23">
        <v>10223.137495779576</v>
      </c>
      <c r="P55" s="23">
        <v>9887.5944074546587</v>
      </c>
      <c r="Q55" s="23">
        <v>10407.14083646687</v>
      </c>
      <c r="R55" s="23">
        <v>10562.682904890698</v>
      </c>
      <c r="S55" s="23">
        <v>10675.637509999999</v>
      </c>
      <c r="T55" s="23">
        <v>11140.608953999999</v>
      </c>
      <c r="U55" s="23">
        <v>11397.80343</v>
      </c>
      <c r="V55" s="23">
        <v>11143.180195999998</v>
      </c>
      <c r="W55" s="23">
        <v>14339.748369999998</v>
      </c>
    </row>
    <row r="56" spans="1:23" s="26" customFormat="1">
      <c r="A56" s="27" t="s">
        <v>121</v>
      </c>
      <c r="B56" s="27" t="s">
        <v>32</v>
      </c>
      <c r="C56" s="23">
        <v>15.080117712650001</v>
      </c>
      <c r="D56" s="23">
        <v>21.063489324420001</v>
      </c>
      <c r="E56" s="23">
        <v>21.669249717239989</v>
      </c>
      <c r="F56" s="23">
        <v>37.686691063372997</v>
      </c>
      <c r="G56" s="23">
        <v>35.377896659206002</v>
      </c>
      <c r="H56" s="23">
        <v>30.397332350949998</v>
      </c>
      <c r="I56" s="23">
        <v>31.617400477299988</v>
      </c>
      <c r="J56" s="23">
        <v>28.940190746339987</v>
      </c>
      <c r="K56" s="23">
        <v>29.324174312299892</v>
      </c>
      <c r="L56" s="23">
        <v>29.758984250749993</v>
      </c>
      <c r="M56" s="23">
        <v>27.942165080499898</v>
      </c>
      <c r="N56" s="23">
        <v>29.644688049999996</v>
      </c>
      <c r="O56" s="23">
        <v>5.2004081655999999</v>
      </c>
      <c r="P56" s="23">
        <v>4.6053895899999997</v>
      </c>
      <c r="Q56" s="23">
        <v>5.1105170188999995</v>
      </c>
      <c r="R56" s="23">
        <v>5.0912964195999999</v>
      </c>
      <c r="S56" s="23">
        <v>4.59666503179999</v>
      </c>
      <c r="T56" s="23">
        <v>4.6167239127999995</v>
      </c>
      <c r="U56" s="23">
        <v>4.4362755305999899</v>
      </c>
      <c r="V56" s="23">
        <v>4.2406950270000001</v>
      </c>
      <c r="W56" s="23">
        <v>4.4427283816000003</v>
      </c>
    </row>
    <row r="57" spans="1:23" s="26" customFormat="1">
      <c r="A57" s="27" t="s">
        <v>121</v>
      </c>
      <c r="B57" s="27" t="s">
        <v>69</v>
      </c>
      <c r="C57" s="23">
        <v>0</v>
      </c>
      <c r="D57" s="23">
        <v>0</v>
      </c>
      <c r="E57" s="23">
        <v>7.5849700000000007E-5</v>
      </c>
      <c r="F57" s="23">
        <v>1232.4003</v>
      </c>
      <c r="G57" s="23">
        <v>1115.4679000000001</v>
      </c>
      <c r="H57" s="23">
        <v>4783.6369999999997</v>
      </c>
      <c r="I57" s="23">
        <v>8463.2150000000001</v>
      </c>
      <c r="J57" s="23">
        <v>8148.7426999999998</v>
      </c>
      <c r="K57" s="23">
        <v>8311.2469999999994</v>
      </c>
      <c r="L57" s="23">
        <v>8492.7870000000003</v>
      </c>
      <c r="M57" s="23">
        <v>8515.3019999999997</v>
      </c>
      <c r="N57" s="23">
        <v>8537.4969999999994</v>
      </c>
      <c r="O57" s="23">
        <v>8410.7549999999992</v>
      </c>
      <c r="P57" s="23">
        <v>8324.7039999999997</v>
      </c>
      <c r="Q57" s="23">
        <v>8452.2289999999994</v>
      </c>
      <c r="R57" s="23">
        <v>8367.8519999999899</v>
      </c>
      <c r="S57" s="23">
        <v>8131.4639999999999</v>
      </c>
      <c r="T57" s="23">
        <v>8277.2569999999996</v>
      </c>
      <c r="U57" s="23">
        <v>8179.6923999999999</v>
      </c>
      <c r="V57" s="23">
        <v>8003.3125</v>
      </c>
      <c r="W57" s="23">
        <v>8054.6875</v>
      </c>
    </row>
    <row r="58" spans="1:23" s="26" customFormat="1">
      <c r="A58" s="27" t="s">
        <v>121</v>
      </c>
      <c r="B58" s="27" t="s">
        <v>52</v>
      </c>
      <c r="C58" s="23">
        <v>6.7605771999999895</v>
      </c>
      <c r="D58" s="23">
        <v>16.287945999999998</v>
      </c>
      <c r="E58" s="23">
        <v>61.257569999999902</v>
      </c>
      <c r="F58" s="23">
        <v>188.299846</v>
      </c>
      <c r="G58" s="23">
        <v>294.99710499999998</v>
      </c>
      <c r="H58" s="23">
        <v>339.621602</v>
      </c>
      <c r="I58" s="23">
        <v>466.14440000000002</v>
      </c>
      <c r="J58" s="23">
        <v>570.70482000000004</v>
      </c>
      <c r="K58" s="23">
        <v>698.41457399999899</v>
      </c>
      <c r="L58" s="23">
        <v>801.05264999999997</v>
      </c>
      <c r="M58" s="23">
        <v>855.98185999999998</v>
      </c>
      <c r="N58" s="23">
        <v>1011.0240700000001</v>
      </c>
      <c r="O58" s="23">
        <v>1059.9785899999999</v>
      </c>
      <c r="P58" s="23">
        <v>1079.6586600000001</v>
      </c>
      <c r="Q58" s="23">
        <v>1362.0943</v>
      </c>
      <c r="R58" s="23">
        <v>1419.95011</v>
      </c>
      <c r="S58" s="23">
        <v>1372.7735499999999</v>
      </c>
      <c r="T58" s="23">
        <v>1419.9713400000001</v>
      </c>
      <c r="U58" s="23">
        <v>1438.2275500000001</v>
      </c>
      <c r="V58" s="23">
        <v>1429.5507799999991</v>
      </c>
      <c r="W58" s="23">
        <v>1619.3521000000001</v>
      </c>
    </row>
    <row r="59" spans="1:23" s="26" customFormat="1">
      <c r="A59" s="29" t="s">
        <v>118</v>
      </c>
      <c r="B59" s="29"/>
      <c r="C59" s="28">
        <v>43826.946754459357</v>
      </c>
      <c r="D59" s="28">
        <v>42722.390699388925</v>
      </c>
      <c r="E59" s="28">
        <v>42069.909310651259</v>
      </c>
      <c r="F59" s="28">
        <v>37616.277026491261</v>
      </c>
      <c r="G59" s="28">
        <v>36583.017144361751</v>
      </c>
      <c r="H59" s="28">
        <v>34622.564603773157</v>
      </c>
      <c r="I59" s="28">
        <v>33884.714133995476</v>
      </c>
      <c r="J59" s="28">
        <v>33157.758334833532</v>
      </c>
      <c r="K59" s="28">
        <v>36379.548324202544</v>
      </c>
      <c r="L59" s="28">
        <v>35656.791153222948</v>
      </c>
      <c r="M59" s="28">
        <v>39414.041094404798</v>
      </c>
      <c r="N59" s="28">
        <v>37213.193429719409</v>
      </c>
      <c r="O59" s="28">
        <v>40009.593042895955</v>
      </c>
      <c r="P59" s="28">
        <v>40607.78218373382</v>
      </c>
      <c r="Q59" s="28">
        <v>42605.288506217061</v>
      </c>
      <c r="R59" s="28">
        <v>43698.075665301716</v>
      </c>
      <c r="S59" s="28">
        <v>47292.695077550306</v>
      </c>
      <c r="T59" s="28">
        <v>48277.662172271725</v>
      </c>
      <c r="U59" s="28">
        <v>47559.030671811524</v>
      </c>
      <c r="V59" s="28">
        <v>49004.042962484527</v>
      </c>
      <c r="W59" s="28">
        <v>48129.661516781794</v>
      </c>
    </row>
    <row r="60" spans="1:23" s="26" customFormat="1"/>
    <row r="61" spans="1:23" s="26" customFormat="1">
      <c r="A61" s="17"/>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s="26" customFormat="1">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s="26" customFormat="1">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s="26" customFormat="1">
      <c r="A64" s="27" t="s">
        <v>122</v>
      </c>
      <c r="B64" s="27" t="s">
        <v>18</v>
      </c>
      <c r="C64" s="23">
        <v>1105.7485644334602</v>
      </c>
      <c r="D64" s="23">
        <v>1105.7485637794</v>
      </c>
      <c r="E64" s="23">
        <v>778.81726425950001</v>
      </c>
      <c r="F64" s="23">
        <v>1176.092246934903</v>
      </c>
      <c r="G64" s="23">
        <v>1127.3047462368659</v>
      </c>
      <c r="H64" s="23">
        <v>591.41134451233302</v>
      </c>
      <c r="I64" s="23">
        <v>509.63380465222298</v>
      </c>
      <c r="J64" s="23">
        <v>604.10600485765701</v>
      </c>
      <c r="K64" s="23">
        <v>721.21764499470396</v>
      </c>
      <c r="L64" s="23">
        <v>833.66380619790596</v>
      </c>
      <c r="M64" s="23">
        <v>863.94204631880802</v>
      </c>
      <c r="N64" s="23">
        <v>951.29479754489</v>
      </c>
      <c r="O64" s="23">
        <v>1027.1763587675462</v>
      </c>
      <c r="P64" s="23">
        <v>1165.6312599899541</v>
      </c>
      <c r="Q64" s="23">
        <v>825.25420920848001</v>
      </c>
      <c r="R64" s="23">
        <v>713.34486745328991</v>
      </c>
      <c r="S64" s="23">
        <v>1.0622531E-4</v>
      </c>
      <c r="T64" s="23">
        <v>1.0823597E-4</v>
      </c>
      <c r="U64" s="23">
        <v>1.0729348E-4</v>
      </c>
      <c r="V64" s="23">
        <v>1.0817653E-4</v>
      </c>
      <c r="W64" s="23">
        <v>1.2830529999999999E-4</v>
      </c>
    </row>
    <row r="65" spans="1:23" s="26" customFormat="1">
      <c r="A65" s="27" t="s">
        <v>122</v>
      </c>
      <c r="B65" s="27" t="s">
        <v>28</v>
      </c>
      <c r="C65" s="23">
        <v>945.92243999999903</v>
      </c>
      <c r="D65" s="23">
        <v>746.60551599999997</v>
      </c>
      <c r="E65" s="23">
        <v>717.38149999999996</v>
      </c>
      <c r="F65" s="23">
        <v>79.891204999999999</v>
      </c>
      <c r="G65" s="23">
        <v>79.891204999999999</v>
      </c>
      <c r="H65" s="23">
        <v>79.891204999999999</v>
      </c>
      <c r="I65" s="23">
        <v>80.110079999999996</v>
      </c>
      <c r="J65" s="23">
        <v>79.891204999999999</v>
      </c>
      <c r="K65" s="23">
        <v>79.891204999999999</v>
      </c>
      <c r="L65" s="23">
        <v>79.891204999999999</v>
      </c>
      <c r="M65" s="23">
        <v>80.110079999999996</v>
      </c>
      <c r="N65" s="23">
        <v>118.252589999999</v>
      </c>
      <c r="O65" s="23">
        <v>79.891204999999999</v>
      </c>
      <c r="P65" s="23">
        <v>153.74987999999999</v>
      </c>
      <c r="Q65" s="23">
        <v>0</v>
      </c>
      <c r="R65" s="23">
        <v>0</v>
      </c>
      <c r="S65" s="23">
        <v>0</v>
      </c>
      <c r="T65" s="23">
        <v>0</v>
      </c>
      <c r="U65" s="23">
        <v>0</v>
      </c>
      <c r="V65" s="23">
        <v>0</v>
      </c>
      <c r="W65" s="23">
        <v>0</v>
      </c>
    </row>
    <row r="66" spans="1:23" s="26" customFormat="1">
      <c r="A66" s="27" t="s">
        <v>122</v>
      </c>
      <c r="B66" s="27" t="s">
        <v>62</v>
      </c>
      <c r="C66" s="23">
        <v>42.90864117785749</v>
      </c>
      <c r="D66" s="23">
        <v>45.06669482684898</v>
      </c>
      <c r="E66" s="23">
        <v>89.541573043444998</v>
      </c>
      <c r="F66" s="23">
        <v>112.10514176002499</v>
      </c>
      <c r="G66" s="23">
        <v>82.063875612554995</v>
      </c>
      <c r="H66" s="23">
        <v>45.712463308691994</v>
      </c>
      <c r="I66" s="23">
        <v>15.104856820625002</v>
      </c>
      <c r="J66" s="23">
        <v>59.405086548838881</v>
      </c>
      <c r="K66" s="23">
        <v>4.0401798911729996</v>
      </c>
      <c r="L66" s="23">
        <v>75.951440377924001</v>
      </c>
      <c r="M66" s="23">
        <v>90.149795636383999</v>
      </c>
      <c r="N66" s="23">
        <v>127.27840135674199</v>
      </c>
      <c r="O66" s="23">
        <v>112.35044780823898</v>
      </c>
      <c r="P66" s="23">
        <v>199.10776737471801</v>
      </c>
      <c r="Q66" s="23">
        <v>177.265020602595</v>
      </c>
      <c r="R66" s="23">
        <v>135.23471757741495</v>
      </c>
      <c r="S66" s="23">
        <v>297.69525959999987</v>
      </c>
      <c r="T66" s="23">
        <v>336.51448540899992</v>
      </c>
      <c r="U66" s="23">
        <v>452.62372386599998</v>
      </c>
      <c r="V66" s="23">
        <v>606.37833109900009</v>
      </c>
      <c r="W66" s="23">
        <v>569.85992919999978</v>
      </c>
    </row>
    <row r="67" spans="1:23" s="26" customFormat="1">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s="26" customFormat="1">
      <c r="A68" s="27" t="s">
        <v>122</v>
      </c>
      <c r="B68" s="27" t="s">
        <v>65</v>
      </c>
      <c r="C68" s="23">
        <v>6262.1168509452864</v>
      </c>
      <c r="D68" s="23">
        <v>6580.5064753855304</v>
      </c>
      <c r="E68" s="23">
        <v>5847.4831916517878</v>
      </c>
      <c r="F68" s="23">
        <v>6689.9065830898244</v>
      </c>
      <c r="G68" s="23">
        <v>6436.2276967605439</v>
      </c>
      <c r="H68" s="23">
        <v>9772.9316821580378</v>
      </c>
      <c r="I68" s="23">
        <v>9565.2167698216108</v>
      </c>
      <c r="J68" s="23">
        <v>9969.9267179092985</v>
      </c>
      <c r="K68" s="23">
        <v>10693.984835171699</v>
      </c>
      <c r="L68" s="23">
        <v>10574.075056846841</v>
      </c>
      <c r="M68" s="23">
        <v>11327.761183051767</v>
      </c>
      <c r="N68" s="23">
        <v>10527.812722398057</v>
      </c>
      <c r="O68" s="23">
        <v>10240.269652748135</v>
      </c>
      <c r="P68" s="23">
        <v>9566.0738498608025</v>
      </c>
      <c r="Q68" s="23">
        <v>10229.225223870368</v>
      </c>
      <c r="R68" s="23">
        <v>10105.078410854378</v>
      </c>
      <c r="S68" s="23">
        <v>10695.787123950462</v>
      </c>
      <c r="T68" s="23">
        <v>11068.499675926831</v>
      </c>
      <c r="U68" s="23">
        <v>12039.436663017626</v>
      </c>
      <c r="V68" s="23">
        <v>12178.44565582167</v>
      </c>
      <c r="W68" s="23">
        <v>11438.656274956627</v>
      </c>
    </row>
    <row r="69" spans="1:23" s="26" customFormat="1">
      <c r="A69" s="27" t="s">
        <v>122</v>
      </c>
      <c r="B69" s="27" t="s">
        <v>64</v>
      </c>
      <c r="C69" s="23">
        <v>885.19982773659535</v>
      </c>
      <c r="D69" s="23">
        <v>888.27898565671899</v>
      </c>
      <c r="E69" s="23">
        <v>902.71256741143407</v>
      </c>
      <c r="F69" s="23">
        <v>860.15290560711003</v>
      </c>
      <c r="G69" s="23">
        <v>839.32310878506894</v>
      </c>
      <c r="H69" s="23">
        <v>1260.7540960325518</v>
      </c>
      <c r="I69" s="23">
        <v>2003.473654420025</v>
      </c>
      <c r="J69" s="23">
        <v>1858.6772525944457</v>
      </c>
      <c r="K69" s="23">
        <v>1939.4072049596098</v>
      </c>
      <c r="L69" s="23">
        <v>1968.1665525414492</v>
      </c>
      <c r="M69" s="23">
        <v>1968.7394961585251</v>
      </c>
      <c r="N69" s="23">
        <v>2727.5062988416998</v>
      </c>
      <c r="O69" s="23">
        <v>3251.3319667117203</v>
      </c>
      <c r="P69" s="23">
        <v>3161.1935338743692</v>
      </c>
      <c r="Q69" s="23">
        <v>3289.3838530778767</v>
      </c>
      <c r="R69" s="23">
        <v>3385.5133494968568</v>
      </c>
      <c r="S69" s="23">
        <v>3188.1651235551894</v>
      </c>
      <c r="T69" s="23">
        <v>3326.2587684820737</v>
      </c>
      <c r="U69" s="23">
        <v>3400.066833499699</v>
      </c>
      <c r="V69" s="23">
        <v>3316.6633346047333</v>
      </c>
      <c r="W69" s="23">
        <v>3383.1741455761749</v>
      </c>
    </row>
    <row r="70" spans="1:23" s="26" customFormat="1">
      <c r="A70" s="27" t="s">
        <v>122</v>
      </c>
      <c r="B70" s="27" t="s">
        <v>32</v>
      </c>
      <c r="C70" s="23">
        <v>84.469607327072993</v>
      </c>
      <c r="D70" s="23">
        <v>88.640477278439988</v>
      </c>
      <c r="E70" s="23">
        <v>92.837250888849994</v>
      </c>
      <c r="F70" s="23">
        <v>96.292573367038003</v>
      </c>
      <c r="G70" s="23">
        <v>91.843256020860011</v>
      </c>
      <c r="H70" s="23">
        <v>541.16313439999988</v>
      </c>
      <c r="I70" s="23">
        <v>566.42834770000002</v>
      </c>
      <c r="J70" s="23">
        <v>558.20374670000001</v>
      </c>
      <c r="K70" s="23">
        <v>549.57943149999903</v>
      </c>
      <c r="L70" s="23">
        <v>547.30246399999896</v>
      </c>
      <c r="M70" s="23">
        <v>515.78550800000005</v>
      </c>
      <c r="N70" s="23">
        <v>539.35488699999996</v>
      </c>
      <c r="O70" s="23">
        <v>529.75091599999996</v>
      </c>
      <c r="P70" s="23">
        <v>481.90582999999998</v>
      </c>
      <c r="Q70" s="23">
        <v>493.23355999999899</v>
      </c>
      <c r="R70" s="23">
        <v>515.03931699999998</v>
      </c>
      <c r="S70" s="23">
        <v>484.91856299999893</v>
      </c>
      <c r="T70" s="23">
        <v>500.86091599999992</v>
      </c>
      <c r="U70" s="23">
        <v>479.67251599999997</v>
      </c>
      <c r="V70" s="23">
        <v>439.57564600000001</v>
      </c>
      <c r="W70" s="23">
        <v>915.21044999999992</v>
      </c>
    </row>
    <row r="71" spans="1:23" s="26" customFormat="1">
      <c r="A71" s="27" t="s">
        <v>122</v>
      </c>
      <c r="B71" s="27" t="s">
        <v>69</v>
      </c>
      <c r="C71" s="23">
        <v>0</v>
      </c>
      <c r="D71" s="23">
        <v>0</v>
      </c>
      <c r="E71" s="23">
        <v>5.3430027000000002E-5</v>
      </c>
      <c r="F71" s="23">
        <v>5.2968174999999997E-5</v>
      </c>
      <c r="G71" s="23">
        <v>5.4950174999999999E-5</v>
      </c>
      <c r="H71" s="23">
        <v>6.6379500000000004E-5</v>
      </c>
      <c r="I71" s="23">
        <v>7.455025E-5</v>
      </c>
      <c r="J71" s="23">
        <v>8.0511760000000001E-5</v>
      </c>
      <c r="K71" s="23">
        <v>9.2037519999999996E-5</v>
      </c>
      <c r="L71" s="23">
        <v>1.0909253E-4</v>
      </c>
      <c r="M71" s="23">
        <v>1.2715615000000001E-4</v>
      </c>
      <c r="N71" s="23">
        <v>1.7283266000000001E-4</v>
      </c>
      <c r="O71" s="23">
        <v>1.7170447999999999E-4</v>
      </c>
      <c r="P71" s="23">
        <v>1.7144027999999999E-4</v>
      </c>
      <c r="Q71" s="23">
        <v>1.9695412000000001E-4</v>
      </c>
      <c r="R71" s="23">
        <v>3.1999049999999999E-4</v>
      </c>
      <c r="S71" s="23">
        <v>3.77772429999999E-4</v>
      </c>
      <c r="T71" s="23">
        <v>3.8220847E-4</v>
      </c>
      <c r="U71" s="23">
        <v>3.9685097999999898E-4</v>
      </c>
      <c r="V71" s="23">
        <v>3.9717353999999899E-4</v>
      </c>
      <c r="W71" s="23">
        <v>6.4255482999999998E-4</v>
      </c>
    </row>
    <row r="72" spans="1:23" s="26" customFormat="1">
      <c r="A72" s="27" t="s">
        <v>122</v>
      </c>
      <c r="B72" s="27" t="s">
        <v>52</v>
      </c>
      <c r="C72" s="23">
        <v>13.158031999999899</v>
      </c>
      <c r="D72" s="23">
        <v>28.011610399999999</v>
      </c>
      <c r="E72" s="23">
        <v>49.754837999999999</v>
      </c>
      <c r="F72" s="23">
        <v>79.113230000000001</v>
      </c>
      <c r="G72" s="23">
        <v>105.944063</v>
      </c>
      <c r="H72" s="23">
        <v>118.363778</v>
      </c>
      <c r="I72" s="23">
        <v>144.28985399999991</v>
      </c>
      <c r="J72" s="23">
        <v>182.23705799999999</v>
      </c>
      <c r="K72" s="23">
        <v>224.94136299999991</v>
      </c>
      <c r="L72" s="23">
        <v>248.21991</v>
      </c>
      <c r="M72" s="23">
        <v>277.82899600000002</v>
      </c>
      <c r="N72" s="23">
        <v>317.95864999999986</v>
      </c>
      <c r="O72" s="23">
        <v>355.01341999999988</v>
      </c>
      <c r="P72" s="23">
        <v>372.20800999999898</v>
      </c>
      <c r="Q72" s="23">
        <v>409.51736999999997</v>
      </c>
      <c r="R72" s="23">
        <v>424.30605000000003</v>
      </c>
      <c r="S72" s="23">
        <v>423.92579000000001</v>
      </c>
      <c r="T72" s="23">
        <v>445.13026000000002</v>
      </c>
      <c r="U72" s="23">
        <v>455.21807000000001</v>
      </c>
      <c r="V72" s="23">
        <v>441.60978599999999</v>
      </c>
      <c r="W72" s="23">
        <v>471.25893600000001</v>
      </c>
    </row>
    <row r="73" spans="1:23" s="26" customFormat="1">
      <c r="A73" s="29" t="s">
        <v>118</v>
      </c>
      <c r="B73" s="29"/>
      <c r="C73" s="28">
        <v>9241.8963242931986</v>
      </c>
      <c r="D73" s="28">
        <v>9366.2062356484985</v>
      </c>
      <c r="E73" s="28">
        <v>8335.9360963661675</v>
      </c>
      <c r="F73" s="28">
        <v>8918.1480823918628</v>
      </c>
      <c r="G73" s="28">
        <v>8564.8106323950342</v>
      </c>
      <c r="H73" s="28">
        <v>11750.700791011614</v>
      </c>
      <c r="I73" s="28">
        <v>12173.539165714483</v>
      </c>
      <c r="J73" s="28">
        <v>12572.006266910239</v>
      </c>
      <c r="K73" s="28">
        <v>13438.541070017185</v>
      </c>
      <c r="L73" s="28">
        <v>13531.748060964121</v>
      </c>
      <c r="M73" s="28">
        <v>14330.702601165483</v>
      </c>
      <c r="N73" s="28">
        <v>14452.144810141388</v>
      </c>
      <c r="O73" s="28">
        <v>14711.01963103564</v>
      </c>
      <c r="P73" s="28">
        <v>14245.756291099844</v>
      </c>
      <c r="Q73" s="28">
        <v>14521.128306759318</v>
      </c>
      <c r="R73" s="28">
        <v>14339.171345381939</v>
      </c>
      <c r="S73" s="28">
        <v>14181.647613330961</v>
      </c>
      <c r="T73" s="28">
        <v>14731.273038053874</v>
      </c>
      <c r="U73" s="28">
        <v>15892.127327676806</v>
      </c>
      <c r="V73" s="28">
        <v>16101.487429701932</v>
      </c>
      <c r="W73" s="28">
        <v>15391.690478038103</v>
      </c>
    </row>
    <row r="74" spans="1:23" s="26" customFormat="1"/>
    <row r="75" spans="1:23" s="26" customFormat="1">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s="26" customFormat="1">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s="26" customFormat="1">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s="26" customFormat="1">
      <c r="A78" s="27" t="s">
        <v>123</v>
      </c>
      <c r="B78" s="27" t="s">
        <v>18</v>
      </c>
      <c r="C78" s="23">
        <v>4.1841208000000004E-5</v>
      </c>
      <c r="D78" s="23">
        <v>3.8815246E-5</v>
      </c>
      <c r="E78" s="23">
        <v>4.1325160999999799E-5</v>
      </c>
      <c r="F78" s="23">
        <v>4.1853809999999901E-5</v>
      </c>
      <c r="G78" s="23">
        <v>0.67765623996700008</v>
      </c>
      <c r="H78" s="23">
        <v>3.14279719999999E-5</v>
      </c>
      <c r="I78" s="23">
        <v>3.1826977999999998E-5</v>
      </c>
      <c r="J78" s="23">
        <v>3.1864323999999998E-5</v>
      </c>
      <c r="K78" s="23">
        <v>3.2254208000000002E-5</v>
      </c>
      <c r="L78" s="23">
        <v>3.5730559999999997E-5</v>
      </c>
      <c r="M78" s="23">
        <v>3.2889178000000003E-5</v>
      </c>
      <c r="N78" s="23">
        <v>2.0976988047080001</v>
      </c>
      <c r="O78" s="23">
        <v>3.6072726999999998E-5</v>
      </c>
      <c r="P78" s="23">
        <v>3.7860101999999897E-5</v>
      </c>
      <c r="Q78" s="23">
        <v>3.9563095999999996E-5</v>
      </c>
      <c r="R78" s="23">
        <v>3.9977416607999895E-2</v>
      </c>
      <c r="S78" s="23">
        <v>8.7777887223999998E-2</v>
      </c>
      <c r="T78" s="23">
        <v>4.7009762000000001E-5</v>
      </c>
      <c r="U78" s="23">
        <v>1.0930622144999999E-2</v>
      </c>
      <c r="V78" s="23">
        <v>5.1380060000000004E-5</v>
      </c>
      <c r="W78" s="23">
        <v>1.2736625007239999</v>
      </c>
    </row>
    <row r="79" spans="1:23" s="26" customFormat="1">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s="26" customFormat="1">
      <c r="A80" s="27" t="s">
        <v>123</v>
      </c>
      <c r="B80" s="27" t="s">
        <v>62</v>
      </c>
      <c r="C80" s="23">
        <v>2.1075196999999989E-5</v>
      </c>
      <c r="D80" s="23">
        <v>1.9284092200000002E-5</v>
      </c>
      <c r="E80" s="23">
        <v>2.1283514000000002E-5</v>
      </c>
      <c r="F80" s="23">
        <v>2.2398580599999987E-5</v>
      </c>
      <c r="G80" s="23">
        <v>1.5428825999999998E-5</v>
      </c>
      <c r="H80" s="23">
        <v>1.5880629400000001E-5</v>
      </c>
      <c r="I80" s="23">
        <v>1.6354959699999997E-5</v>
      </c>
      <c r="J80" s="23">
        <v>1.6404693300000001E-5</v>
      </c>
      <c r="K80" s="23">
        <v>1.6762351700000001E-5</v>
      </c>
      <c r="L80" s="23">
        <v>1.7641490599999993E-5</v>
      </c>
      <c r="M80" s="23">
        <v>1.8028579000000001E-5</v>
      </c>
      <c r="N80" s="23">
        <v>1.90768537E-5</v>
      </c>
      <c r="O80" s="23">
        <v>1.9999069400000001E-5</v>
      </c>
      <c r="P80" s="23">
        <v>2.0935614000000002E-5</v>
      </c>
      <c r="Q80" s="23">
        <v>2.2277709500000001E-5</v>
      </c>
      <c r="R80" s="23">
        <v>2.3179182700000002E-5</v>
      </c>
      <c r="S80" s="23">
        <v>2.4978808000000001E-5</v>
      </c>
      <c r="T80" s="23">
        <v>2.6263152999999998E-5</v>
      </c>
      <c r="U80" s="23">
        <v>2.7498810999999998E-5</v>
      </c>
      <c r="V80" s="23">
        <v>1.8974586000000001E-5</v>
      </c>
      <c r="W80" s="23">
        <v>0.11485997619799999</v>
      </c>
    </row>
    <row r="81" spans="1:23" s="26" customFormat="1">
      <c r="A81" s="27" t="s">
        <v>123</v>
      </c>
      <c r="B81" s="27" t="s">
        <v>61</v>
      </c>
      <c r="C81" s="23">
        <v>7899.0471199999993</v>
      </c>
      <c r="D81" s="23">
        <v>8631.1496400000015</v>
      </c>
      <c r="E81" s="23">
        <v>8079.941179999998</v>
      </c>
      <c r="F81" s="23">
        <v>9515.4055999999982</v>
      </c>
      <c r="G81" s="23">
        <v>10670.000329999997</v>
      </c>
      <c r="H81" s="23">
        <v>9536.4211600000017</v>
      </c>
      <c r="I81" s="23">
        <v>8850.1146499999977</v>
      </c>
      <c r="J81" s="23">
        <v>8760.9956099999963</v>
      </c>
      <c r="K81" s="23">
        <v>8241.3323299999993</v>
      </c>
      <c r="L81" s="23">
        <v>7759.4513900000002</v>
      </c>
      <c r="M81" s="23">
        <v>6581.9680099999978</v>
      </c>
      <c r="N81" s="23">
        <v>6790.8643399999883</v>
      </c>
      <c r="O81" s="23">
        <v>6448.6214899999995</v>
      </c>
      <c r="P81" s="23">
        <v>5936.4645009999958</v>
      </c>
      <c r="Q81" s="23">
        <v>5247.2925500000001</v>
      </c>
      <c r="R81" s="23">
        <v>4911.2729769999978</v>
      </c>
      <c r="S81" s="23">
        <v>5051.091269999999</v>
      </c>
      <c r="T81" s="23">
        <v>4796.4443649999976</v>
      </c>
      <c r="U81" s="23">
        <v>4425.3043039999957</v>
      </c>
      <c r="V81" s="23">
        <v>4100.3962899999997</v>
      </c>
      <c r="W81" s="23">
        <v>4638.0249029999986</v>
      </c>
    </row>
    <row r="82" spans="1:23" s="26" customFormat="1">
      <c r="A82" s="27" t="s">
        <v>123</v>
      </c>
      <c r="B82" s="27" t="s">
        <v>65</v>
      </c>
      <c r="C82" s="23">
        <v>2272.607611608842</v>
      </c>
      <c r="D82" s="23">
        <v>2540.1179205738631</v>
      </c>
      <c r="E82" s="23">
        <v>3035.1307304355182</v>
      </c>
      <c r="F82" s="23">
        <v>2971.2614278075721</v>
      </c>
      <c r="G82" s="23">
        <v>3772.6944871293604</v>
      </c>
      <c r="H82" s="23">
        <v>4369.6678391795085</v>
      </c>
      <c r="I82" s="23">
        <v>5005.3656736676603</v>
      </c>
      <c r="J82" s="23">
        <v>5213.5615849699889</v>
      </c>
      <c r="K82" s="23">
        <v>5642.3865819407883</v>
      </c>
      <c r="L82" s="23">
        <v>5937.5399933885192</v>
      </c>
      <c r="M82" s="23">
        <v>6914.097338967541</v>
      </c>
      <c r="N82" s="23">
        <v>6888.0522949897386</v>
      </c>
      <c r="O82" s="23">
        <v>7132.8686127456203</v>
      </c>
      <c r="P82" s="23">
        <v>7765.7680156350107</v>
      </c>
      <c r="Q82" s="23">
        <v>8114.6478357564192</v>
      </c>
      <c r="R82" s="23">
        <v>8713.6464001532895</v>
      </c>
      <c r="S82" s="23">
        <v>8508.0601894845204</v>
      </c>
      <c r="T82" s="23">
        <v>8958.5795717323799</v>
      </c>
      <c r="U82" s="23">
        <v>8474.9913616702997</v>
      </c>
      <c r="V82" s="23">
        <v>8821.0273088458016</v>
      </c>
      <c r="W82" s="23">
        <v>8519.8424331039023</v>
      </c>
    </row>
    <row r="83" spans="1:23" s="26" customFormat="1">
      <c r="A83" s="27" t="s">
        <v>123</v>
      </c>
      <c r="B83" s="27" t="s">
        <v>64</v>
      </c>
      <c r="C83" s="23">
        <v>7.7325090000000005E-6</v>
      </c>
      <c r="D83" s="23">
        <v>7.5847465000000001E-6</v>
      </c>
      <c r="E83" s="23">
        <v>1.0396806999999999E-5</v>
      </c>
      <c r="F83" s="23">
        <v>1.5504465000000001E-5</v>
      </c>
      <c r="G83" s="23">
        <v>1.2375969E-5</v>
      </c>
      <c r="H83" s="23">
        <v>7.7633965999999996E-5</v>
      </c>
      <c r="I83" s="23">
        <v>2.7357123000000002E-4</v>
      </c>
      <c r="J83" s="23">
        <v>2.7273181999999999E-4</v>
      </c>
      <c r="K83" s="23">
        <v>2.8842210000000002E-4</v>
      </c>
      <c r="L83" s="23">
        <v>2.7986775999999999E-4</v>
      </c>
      <c r="M83" s="23">
        <v>2.6987917999999998E-4</v>
      </c>
      <c r="N83" s="23">
        <v>2.7726779999999999E-4</v>
      </c>
      <c r="O83" s="23">
        <v>2.7664896000000001E-4</v>
      </c>
      <c r="P83" s="23">
        <v>2.4209342E-4</v>
      </c>
      <c r="Q83" s="23">
        <v>2.6059379999999999E-4</v>
      </c>
      <c r="R83" s="23">
        <v>3.1680285E-4</v>
      </c>
      <c r="S83" s="23">
        <v>7.2709619999999995E-4</v>
      </c>
      <c r="T83" s="23">
        <v>2.328643E-3</v>
      </c>
      <c r="U83" s="23">
        <v>299.74669999999998</v>
      </c>
      <c r="V83" s="23">
        <v>293.55169999999998</v>
      </c>
      <c r="W83" s="23">
        <v>296.98656999999997</v>
      </c>
    </row>
    <row r="84" spans="1:23" s="26" customFormat="1">
      <c r="A84" s="27" t="s">
        <v>123</v>
      </c>
      <c r="B84" s="27" t="s">
        <v>32</v>
      </c>
      <c r="C84" s="23">
        <v>3.3857403E-5</v>
      </c>
      <c r="D84" s="23">
        <v>4.2898249999999999E-5</v>
      </c>
      <c r="E84" s="23">
        <v>4.4222633999999999E-5</v>
      </c>
      <c r="F84" s="23">
        <v>4.8088299999999998E-5</v>
      </c>
      <c r="G84" s="23">
        <v>7.0540685999999995E-5</v>
      </c>
      <c r="H84" s="23">
        <v>2.6538642E-4</v>
      </c>
      <c r="I84" s="23">
        <v>2.764253E-4</v>
      </c>
      <c r="J84" s="23">
        <v>2.81475779999999E-4</v>
      </c>
      <c r="K84" s="23">
        <v>2.8387675E-4</v>
      </c>
      <c r="L84" s="23">
        <v>2.8682191999999999E-4</v>
      </c>
      <c r="M84" s="23">
        <v>2.9351943999999998E-4</v>
      </c>
      <c r="N84" s="23">
        <v>2.9336325999999998E-4</v>
      </c>
      <c r="O84" s="23">
        <v>2.9560422999999999E-4</v>
      </c>
      <c r="P84" s="23">
        <v>3.0018299999999998E-4</v>
      </c>
      <c r="Q84" s="23">
        <v>3.0390431999999999E-4</v>
      </c>
      <c r="R84" s="23">
        <v>3.0493919999999899E-4</v>
      </c>
      <c r="S84" s="23">
        <v>3.7105195000000001E-4</v>
      </c>
      <c r="T84" s="23">
        <v>3.7344727999999899E-4</v>
      </c>
      <c r="U84" s="23">
        <v>4.9148203E-4</v>
      </c>
      <c r="V84" s="23">
        <v>4.9640610000000005E-4</v>
      </c>
      <c r="W84" s="23">
        <v>4.60626E-4</v>
      </c>
    </row>
    <row r="85" spans="1:23" s="26" customFormat="1">
      <c r="A85" s="27" t="s">
        <v>123</v>
      </c>
      <c r="B85" s="27" t="s">
        <v>69</v>
      </c>
      <c r="C85" s="23">
        <v>0</v>
      </c>
      <c r="D85" s="23">
        <v>0</v>
      </c>
      <c r="E85" s="23">
        <v>1.2254961000000001E-4</v>
      </c>
      <c r="F85" s="23">
        <v>1.2899704E-4</v>
      </c>
      <c r="G85" s="23">
        <v>2.04852155E-4</v>
      </c>
      <c r="H85" s="23">
        <v>2.2590175499999899E-4</v>
      </c>
      <c r="I85" s="23">
        <v>2.4539540000000001E-4</v>
      </c>
      <c r="J85" s="23">
        <v>2.6260319999999999E-4</v>
      </c>
      <c r="K85" s="23">
        <v>2.7953142000000002E-4</v>
      </c>
      <c r="L85" s="23">
        <v>3.0176257999999997E-4</v>
      </c>
      <c r="M85" s="23">
        <v>3.2768417000000004E-4</v>
      </c>
      <c r="N85" s="23">
        <v>3.5069845000000003E-4</v>
      </c>
      <c r="O85" s="23">
        <v>3.6851180999999998E-4</v>
      </c>
      <c r="P85" s="23">
        <v>3.9688514999999998E-4</v>
      </c>
      <c r="Q85" s="23">
        <v>4.2899873E-4</v>
      </c>
      <c r="R85" s="23">
        <v>4.5852521999999998E-4</v>
      </c>
      <c r="S85" s="23">
        <v>5.9178935000000002E-4</v>
      </c>
      <c r="T85" s="23">
        <v>5.9437333000000002E-4</v>
      </c>
      <c r="U85" s="23">
        <v>7.1123083999999998E-4</v>
      </c>
      <c r="V85" s="23">
        <v>7.1562459999999998E-4</v>
      </c>
      <c r="W85" s="23">
        <v>7.1643568999999992E-4</v>
      </c>
    </row>
    <row r="86" spans="1:23" s="26" customFormat="1">
      <c r="A86" s="27" t="s">
        <v>123</v>
      </c>
      <c r="B86" s="27" t="s">
        <v>52</v>
      </c>
      <c r="C86" s="23">
        <v>0.19546077000000001</v>
      </c>
      <c r="D86" s="23">
        <v>1.4434089999999999</v>
      </c>
      <c r="E86" s="23">
        <v>1.93309047999999</v>
      </c>
      <c r="F86" s="23">
        <v>1.81456246999999</v>
      </c>
      <c r="G86" s="23">
        <v>5.5590385000000007</v>
      </c>
      <c r="H86" s="23">
        <v>12.1351926</v>
      </c>
      <c r="I86" s="23">
        <v>18.659221500000001</v>
      </c>
      <c r="J86" s="23">
        <v>22.0253312</v>
      </c>
      <c r="K86" s="23">
        <v>28.947521600000002</v>
      </c>
      <c r="L86" s="23">
        <v>38.274807000000003</v>
      </c>
      <c r="M86" s="23">
        <v>46.691332000000003</v>
      </c>
      <c r="N86" s="23">
        <v>54.628751999999999</v>
      </c>
      <c r="O86" s="23">
        <v>61.459774000000003</v>
      </c>
      <c r="P86" s="23">
        <v>64.5011314999999</v>
      </c>
      <c r="Q86" s="23">
        <v>73.790982</v>
      </c>
      <c r="R86" s="23">
        <v>80.451205999999999</v>
      </c>
      <c r="S86" s="23">
        <v>71.817667</v>
      </c>
      <c r="T86" s="23">
        <v>77.316169000000002</v>
      </c>
      <c r="U86" s="23">
        <v>78.093432000000007</v>
      </c>
      <c r="V86" s="23">
        <v>82.345979999999997</v>
      </c>
      <c r="W86" s="23">
        <v>88.444191999999987</v>
      </c>
    </row>
    <row r="87" spans="1:23" s="26" customFormat="1">
      <c r="A87" s="29" t="s">
        <v>118</v>
      </c>
      <c r="B87" s="29"/>
      <c r="C87" s="28">
        <v>10171.654802257755</v>
      </c>
      <c r="D87" s="28">
        <v>11171.267626257948</v>
      </c>
      <c r="E87" s="28">
        <v>11115.071983440997</v>
      </c>
      <c r="F87" s="28">
        <v>12486.667107564426</v>
      </c>
      <c r="G87" s="28">
        <v>14443.372501174119</v>
      </c>
      <c r="H87" s="28">
        <v>13906.089124122078</v>
      </c>
      <c r="I87" s="28">
        <v>13855.480645420825</v>
      </c>
      <c r="J87" s="28">
        <v>13974.557515970824</v>
      </c>
      <c r="K87" s="28">
        <v>13883.719249379446</v>
      </c>
      <c r="L87" s="28">
        <v>13696.99171662833</v>
      </c>
      <c r="M87" s="28">
        <v>13496.065669764475</v>
      </c>
      <c r="N87" s="28">
        <v>13681.014630139089</v>
      </c>
      <c r="O87" s="28">
        <v>13581.490435466376</v>
      </c>
      <c r="P87" s="28">
        <v>13702.232817524142</v>
      </c>
      <c r="Q87" s="28">
        <v>13361.940708191027</v>
      </c>
      <c r="R87" s="28">
        <v>13624.959694551928</v>
      </c>
      <c r="S87" s="28">
        <v>13559.239989446751</v>
      </c>
      <c r="T87" s="28">
        <v>13755.026338648293</v>
      </c>
      <c r="U87" s="28">
        <v>13200.053323791251</v>
      </c>
      <c r="V87" s="28">
        <v>13214.975369200447</v>
      </c>
      <c r="W87" s="28">
        <v>13456.242428580821</v>
      </c>
    </row>
    <row r="88" spans="1:23" s="26" customFormat="1">
      <c r="A88" s="7"/>
      <c r="B88" s="7"/>
      <c r="C88" s="7"/>
      <c r="D88" s="7"/>
      <c r="E88" s="7"/>
      <c r="F88" s="7"/>
      <c r="G88" s="7"/>
      <c r="H88" s="7"/>
      <c r="I88" s="7"/>
      <c r="J88" s="7"/>
      <c r="K88" s="7"/>
      <c r="L88" s="7"/>
      <c r="M88" s="7"/>
      <c r="N88" s="7"/>
      <c r="O88" s="7"/>
      <c r="P88" s="7"/>
      <c r="Q88" s="7"/>
      <c r="R88" s="7"/>
      <c r="S88" s="7"/>
      <c r="T88" s="7"/>
      <c r="U88" s="7"/>
      <c r="V88" s="7"/>
      <c r="W88" s="7"/>
    </row>
    <row r="89" spans="1:23" s="26" customFormat="1">
      <c r="A89" s="7"/>
      <c r="B89" s="7"/>
      <c r="C89" s="7"/>
      <c r="D89" s="7"/>
      <c r="E89" s="7"/>
      <c r="F89" s="7"/>
      <c r="G89" s="7"/>
      <c r="H89" s="7"/>
      <c r="I89" s="7"/>
      <c r="J89" s="7"/>
      <c r="K89" s="7"/>
      <c r="L89" s="7"/>
      <c r="M89" s="7"/>
      <c r="N89" s="7"/>
      <c r="O89" s="7"/>
      <c r="P89" s="7"/>
      <c r="Q89" s="7"/>
      <c r="R89" s="7"/>
      <c r="S89" s="7"/>
      <c r="T89" s="7"/>
      <c r="U89" s="7"/>
      <c r="V89" s="7"/>
      <c r="W89" s="7"/>
    </row>
    <row r="90" spans="1:23" s="26" customFormat="1" collapsed="1">
      <c r="A90" s="16" t="s">
        <v>124</v>
      </c>
      <c r="B90" s="7"/>
      <c r="C90" s="7"/>
      <c r="D90" s="7"/>
      <c r="E90" s="7"/>
      <c r="F90" s="7"/>
      <c r="G90" s="7"/>
      <c r="H90" s="7"/>
      <c r="I90" s="7"/>
      <c r="J90" s="7"/>
      <c r="K90" s="7"/>
      <c r="L90" s="7"/>
      <c r="M90" s="7"/>
      <c r="N90" s="7"/>
      <c r="O90" s="7"/>
      <c r="P90" s="7"/>
      <c r="Q90" s="7"/>
      <c r="R90" s="7"/>
      <c r="S90" s="7"/>
      <c r="T90" s="7"/>
      <c r="U90" s="7"/>
      <c r="V90" s="7"/>
      <c r="W90" s="7"/>
    </row>
    <row r="91" spans="1:23" s="26" customFormat="1">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s="26" customFormat="1">
      <c r="A92" s="27" t="s">
        <v>36</v>
      </c>
      <c r="B92" s="27" t="s">
        <v>66</v>
      </c>
      <c r="C92" s="23">
        <v>143.97755720903299</v>
      </c>
      <c r="D92" s="23">
        <v>153.21203083046399</v>
      </c>
      <c r="E92" s="23">
        <v>166.43831021684488</v>
      </c>
      <c r="F92" s="23">
        <v>205.64398392049191</v>
      </c>
      <c r="G92" s="23">
        <v>196.9265596415099</v>
      </c>
      <c r="H92" s="23">
        <v>2178.6286868768398</v>
      </c>
      <c r="I92" s="23">
        <v>2623.4664137489999</v>
      </c>
      <c r="J92" s="23">
        <v>4309.72484618408</v>
      </c>
      <c r="K92" s="23">
        <v>4388.5337008186498</v>
      </c>
      <c r="L92" s="23">
        <v>4367.2350362170491</v>
      </c>
      <c r="M92" s="23">
        <v>4381.5522965603295</v>
      </c>
      <c r="N92" s="23">
        <v>4515.1555900402</v>
      </c>
      <c r="O92" s="23">
        <v>4350.9808307671292</v>
      </c>
      <c r="P92" s="23">
        <v>4094.4986253735497</v>
      </c>
      <c r="Q92" s="23">
        <v>4216.8749904749002</v>
      </c>
      <c r="R92" s="23">
        <v>4151.6414457262708</v>
      </c>
      <c r="S92" s="23">
        <v>3923.8669072203002</v>
      </c>
      <c r="T92" s="23">
        <v>4082.3151478831305</v>
      </c>
      <c r="U92" s="23">
        <v>3834.40628515457</v>
      </c>
      <c r="V92" s="23">
        <v>3976.9836227363594</v>
      </c>
      <c r="W92" s="23">
        <v>4515.5043784551408</v>
      </c>
    </row>
    <row r="93" spans="1:23" s="26" customFormat="1">
      <c r="A93" s="27" t="s">
        <v>36</v>
      </c>
      <c r="B93" s="27" t="s">
        <v>68</v>
      </c>
      <c r="C93" s="23">
        <v>99.309665299999978</v>
      </c>
      <c r="D93" s="23">
        <v>264.72597999999999</v>
      </c>
      <c r="E93" s="23">
        <v>224.01108152494501</v>
      </c>
      <c r="F93" s="23">
        <v>4060.5226196995045</v>
      </c>
      <c r="G93" s="23">
        <v>6361.8436649484047</v>
      </c>
      <c r="H93" s="23">
        <v>13657.836246815756</v>
      </c>
      <c r="I93" s="23">
        <v>18224.53823036595</v>
      </c>
      <c r="J93" s="23">
        <v>18096.051844331163</v>
      </c>
      <c r="K93" s="23">
        <v>18834.725958032148</v>
      </c>
      <c r="L93" s="23">
        <v>19506.001100601501</v>
      </c>
      <c r="M93" s="23">
        <v>21636.883111781222</v>
      </c>
      <c r="N93" s="23">
        <v>26025.462431338481</v>
      </c>
      <c r="O93" s="23">
        <v>25226.452378736329</v>
      </c>
      <c r="P93" s="23">
        <v>25244.37275040639</v>
      </c>
      <c r="Q93" s="23">
        <v>27457.299064149527</v>
      </c>
      <c r="R93" s="23">
        <v>29210.910346631201</v>
      </c>
      <c r="S93" s="23">
        <v>30024.31519355025</v>
      </c>
      <c r="T93" s="23">
        <v>29403.727962826637</v>
      </c>
      <c r="U93" s="23">
        <v>32269.408968160111</v>
      </c>
      <c r="V93" s="23">
        <v>33708.437152472201</v>
      </c>
      <c r="W93" s="23">
        <v>36814.625488417769</v>
      </c>
    </row>
    <row r="94" spans="1:23" s="26" customFormat="1">
      <c r="A94" s="27" t="s">
        <v>36</v>
      </c>
      <c r="B94" s="27" t="s">
        <v>72</v>
      </c>
      <c r="C94" s="23">
        <v>44.49594621</v>
      </c>
      <c r="D94" s="23">
        <v>113.32900821999979</v>
      </c>
      <c r="E94" s="23">
        <v>300.5235674999999</v>
      </c>
      <c r="F94" s="23">
        <v>766.63655516999995</v>
      </c>
      <c r="G94" s="23">
        <v>1137.5774048999999</v>
      </c>
      <c r="H94" s="23">
        <v>1409.6217173</v>
      </c>
      <c r="I94" s="23">
        <v>1837.0682863</v>
      </c>
      <c r="J94" s="23">
        <v>2254.8539660000001</v>
      </c>
      <c r="K94" s="23">
        <v>2818.7110084999999</v>
      </c>
      <c r="L94" s="23">
        <v>3254.846880999999</v>
      </c>
      <c r="M94" s="23">
        <v>3621.0438246999988</v>
      </c>
      <c r="N94" s="23">
        <v>4218.4758289999991</v>
      </c>
      <c r="O94" s="23">
        <v>4693.2207969999999</v>
      </c>
      <c r="P94" s="23">
        <v>4982.7420519999987</v>
      </c>
      <c r="Q94" s="23">
        <v>5772.4637339999999</v>
      </c>
      <c r="R94" s="23">
        <v>6001.9852950000004</v>
      </c>
      <c r="S94" s="23">
        <v>6011.155385</v>
      </c>
      <c r="T94" s="23">
        <v>6286.1350469999888</v>
      </c>
      <c r="U94" s="23">
        <v>6388.5165359999992</v>
      </c>
      <c r="V94" s="23">
        <v>6569.5870184999985</v>
      </c>
      <c r="W94" s="23">
        <v>6947.2927659999987</v>
      </c>
    </row>
    <row r="95" spans="1:23" s="26" customFormat="1">
      <c r="A95" s="7"/>
      <c r="B95" s="7"/>
      <c r="C95" s="7"/>
      <c r="D95" s="7"/>
      <c r="E95" s="7"/>
      <c r="F95" s="7"/>
      <c r="G95" s="7"/>
      <c r="H95" s="7"/>
      <c r="I95" s="7"/>
      <c r="J95" s="7"/>
      <c r="K95" s="7"/>
      <c r="L95" s="7"/>
      <c r="M95" s="7"/>
      <c r="N95" s="7"/>
      <c r="O95" s="7"/>
      <c r="P95" s="7"/>
      <c r="Q95" s="7"/>
      <c r="R95" s="7"/>
      <c r="S95" s="7"/>
      <c r="T95" s="7"/>
      <c r="U95" s="7"/>
      <c r="V95" s="7"/>
      <c r="W95" s="7"/>
    </row>
    <row r="96" spans="1:23" s="26" customFormat="1">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3" s="26" customFormat="1">
      <c r="A97" s="27" t="s">
        <v>119</v>
      </c>
      <c r="B97" s="27" t="s">
        <v>66</v>
      </c>
      <c r="C97" s="23">
        <v>4.0431118000000002E-5</v>
      </c>
      <c r="D97" s="23">
        <v>4.7748824999999899E-5</v>
      </c>
      <c r="E97" s="23">
        <v>5.1237540000000001E-5</v>
      </c>
      <c r="F97" s="23">
        <v>5.6714893000000002E-5</v>
      </c>
      <c r="G97" s="23">
        <v>6.0066830000000001E-5</v>
      </c>
      <c r="H97" s="23">
        <v>8.1280209999999998E-4</v>
      </c>
      <c r="I97" s="23">
        <v>342.39913999999999</v>
      </c>
      <c r="J97" s="23">
        <v>499.52080000000001</v>
      </c>
      <c r="K97" s="23">
        <v>497.14202999999998</v>
      </c>
      <c r="L97" s="23">
        <v>516.28545999999994</v>
      </c>
      <c r="M97" s="23">
        <v>495.61470000000003</v>
      </c>
      <c r="N97" s="23">
        <v>514.06179999999995</v>
      </c>
      <c r="O97" s="23">
        <v>501.01607999999999</v>
      </c>
      <c r="P97" s="23">
        <v>472.50119999999998</v>
      </c>
      <c r="Q97" s="23">
        <v>501.85834</v>
      </c>
      <c r="R97" s="23">
        <v>503.61932000000002</v>
      </c>
      <c r="S97" s="23">
        <v>506.38119999999998</v>
      </c>
      <c r="T97" s="23">
        <v>505.91278</v>
      </c>
      <c r="U97" s="23">
        <v>502.48003999999997</v>
      </c>
      <c r="V97" s="23">
        <v>498.83095999999898</v>
      </c>
      <c r="W97" s="23">
        <v>493.79399999999998</v>
      </c>
    </row>
    <row r="98" spans="1:23" s="26" customFormat="1">
      <c r="A98" s="27" t="s">
        <v>119</v>
      </c>
      <c r="B98" s="27" t="s">
        <v>68</v>
      </c>
      <c r="C98" s="23">
        <v>60.347598299999987</v>
      </c>
      <c r="D98" s="23">
        <v>170.67422999999999</v>
      </c>
      <c r="E98" s="23">
        <v>159.60482577558099</v>
      </c>
      <c r="F98" s="23">
        <v>2140.1494590389698</v>
      </c>
      <c r="G98" s="23">
        <v>4550.9926105259901</v>
      </c>
      <c r="H98" s="23">
        <v>7000.7812450250194</v>
      </c>
      <c r="I98" s="23">
        <v>6874.2330695425007</v>
      </c>
      <c r="J98" s="23">
        <v>7334.5715770128909</v>
      </c>
      <c r="K98" s="23">
        <v>7716.3855150688596</v>
      </c>
      <c r="L98" s="23">
        <v>8111.6299000104491</v>
      </c>
      <c r="M98" s="23">
        <v>8966.4199430656408</v>
      </c>
      <c r="N98" s="23">
        <v>11283.193426597802</v>
      </c>
      <c r="O98" s="23">
        <v>10884.299233571599</v>
      </c>
      <c r="P98" s="23">
        <v>11213.443800063398</v>
      </c>
      <c r="Q98" s="23">
        <v>12684.500811957199</v>
      </c>
      <c r="R98" s="23">
        <v>14631.0494729231</v>
      </c>
      <c r="S98" s="23">
        <v>15766.1174817724</v>
      </c>
      <c r="T98" s="23">
        <v>14745.0624409063</v>
      </c>
      <c r="U98" s="23">
        <v>16139.1368241214</v>
      </c>
      <c r="V98" s="23">
        <v>16794.1371588234</v>
      </c>
      <c r="W98" s="23">
        <v>17686.958632999998</v>
      </c>
    </row>
    <row r="99" spans="1:23" s="26" customFormat="1">
      <c r="A99" s="27" t="s">
        <v>119</v>
      </c>
      <c r="B99" s="27" t="s">
        <v>72</v>
      </c>
      <c r="C99" s="23">
        <v>8.9406846000000009</v>
      </c>
      <c r="D99" s="23">
        <v>26.341789000000002</v>
      </c>
      <c r="E99" s="23">
        <v>82.941006000000002</v>
      </c>
      <c r="F99" s="23">
        <v>251.8568129999999</v>
      </c>
      <c r="G99" s="23">
        <v>354.49160999999998</v>
      </c>
      <c r="H99" s="23">
        <v>467.50520499999999</v>
      </c>
      <c r="I99" s="23">
        <v>585.50959</v>
      </c>
      <c r="J99" s="23">
        <v>728.68684499999995</v>
      </c>
      <c r="K99" s="23">
        <v>914.73096999999996</v>
      </c>
      <c r="L99" s="23">
        <v>1081.2557699999991</v>
      </c>
      <c r="M99" s="23">
        <v>1214.4519499999999</v>
      </c>
      <c r="N99" s="23">
        <v>1425.6058799999989</v>
      </c>
      <c r="O99" s="23">
        <v>1628.6747700000001</v>
      </c>
      <c r="P99" s="23">
        <v>1752.7315000000001</v>
      </c>
      <c r="Q99" s="23">
        <v>1997.4573</v>
      </c>
      <c r="R99" s="23">
        <v>2080.0605799999998</v>
      </c>
      <c r="S99" s="23">
        <v>2152.0479</v>
      </c>
      <c r="T99" s="23">
        <v>2245.2550299999898</v>
      </c>
      <c r="U99" s="23">
        <v>2327.7192999999997</v>
      </c>
      <c r="V99" s="23">
        <v>2414.7588000000001</v>
      </c>
      <c r="W99" s="23">
        <v>2479.85293</v>
      </c>
    </row>
    <row r="100" spans="1:23" s="26" customFormat="1">
      <c r="A100" s="7"/>
      <c r="B100" s="7"/>
      <c r="C100" s="7"/>
      <c r="D100" s="7"/>
      <c r="E100" s="7"/>
      <c r="F100" s="7"/>
      <c r="G100" s="7"/>
      <c r="H100" s="7"/>
      <c r="I100" s="7"/>
      <c r="J100" s="7"/>
      <c r="K100" s="7"/>
      <c r="L100" s="7"/>
      <c r="M100" s="7"/>
      <c r="N100" s="7"/>
      <c r="O100" s="7"/>
      <c r="P100" s="7"/>
      <c r="Q100" s="7"/>
      <c r="R100" s="7"/>
      <c r="S100" s="7"/>
      <c r="T100" s="7"/>
      <c r="U100" s="7"/>
      <c r="V100" s="7"/>
      <c r="W100" s="7"/>
    </row>
    <row r="101" spans="1:23" s="26" customFormat="1">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3" s="26" customFormat="1">
      <c r="A102" s="27" t="s">
        <v>120</v>
      </c>
      <c r="B102" s="27" t="s">
        <v>66</v>
      </c>
      <c r="C102" s="23">
        <v>19.034512980463997</v>
      </c>
      <c r="D102" s="23">
        <v>14.598053134557</v>
      </c>
      <c r="E102" s="23">
        <v>22.657061376369999</v>
      </c>
      <c r="F102" s="23">
        <v>36.895823921735001</v>
      </c>
      <c r="G102" s="23">
        <v>36.410210866185004</v>
      </c>
      <c r="H102" s="23">
        <v>1470.4663099999998</v>
      </c>
      <c r="I102" s="23">
        <v>1537.6866850000001</v>
      </c>
      <c r="J102" s="23">
        <v>3084.6029559999997</v>
      </c>
      <c r="K102" s="23">
        <v>3171.7901749999996</v>
      </c>
      <c r="L102" s="23">
        <v>3137.750509</v>
      </c>
      <c r="M102" s="23">
        <v>3212.128432</v>
      </c>
      <c r="N102" s="23">
        <v>3295.8599650000001</v>
      </c>
      <c r="O102" s="23">
        <v>3187.5476789999998</v>
      </c>
      <c r="P102" s="23">
        <v>3019.8478169999998</v>
      </c>
      <c r="Q102" s="23">
        <v>3098.1938519999999</v>
      </c>
      <c r="R102" s="23">
        <v>3004.1979630000001</v>
      </c>
      <c r="S102" s="23">
        <v>2811.6060560000001</v>
      </c>
      <c r="T102" s="23">
        <v>2948.89365</v>
      </c>
      <c r="U102" s="23">
        <v>2734.6030810000002</v>
      </c>
      <c r="V102" s="23">
        <v>2926.9138130000001</v>
      </c>
      <c r="W102" s="23">
        <v>2886.9197100000001</v>
      </c>
    </row>
    <row r="103" spans="1:23" s="26" customFormat="1">
      <c r="A103" s="27" t="s">
        <v>120</v>
      </c>
      <c r="B103" s="27" t="s">
        <v>68</v>
      </c>
      <c r="C103" s="23">
        <v>38.962066999999998</v>
      </c>
      <c r="D103" s="23">
        <v>94.051749999999998</v>
      </c>
      <c r="E103" s="23">
        <v>64.405940001590011</v>
      </c>
      <c r="F103" s="23">
        <v>378.82393306304999</v>
      </c>
      <c r="G103" s="23">
        <v>413.35462962148</v>
      </c>
      <c r="H103" s="23">
        <v>681.71763656489998</v>
      </c>
      <c r="I103" s="23">
        <v>743.37076036515998</v>
      </c>
      <c r="J103" s="23">
        <v>603.46683881239994</v>
      </c>
      <c r="K103" s="23">
        <v>708.49797793200003</v>
      </c>
      <c r="L103" s="23">
        <v>797.99168732140004</v>
      </c>
      <c r="M103" s="23">
        <v>2015.0216</v>
      </c>
      <c r="N103" s="23">
        <v>4078.4663500000001</v>
      </c>
      <c r="O103" s="23">
        <v>3819.0734700000003</v>
      </c>
      <c r="P103" s="23">
        <v>3626.8592400000002</v>
      </c>
      <c r="Q103" s="23">
        <v>4219.7624699999997</v>
      </c>
      <c r="R103" s="23">
        <v>4120.0459000000001</v>
      </c>
      <c r="S103" s="23">
        <v>4093.8665000000001</v>
      </c>
      <c r="T103" s="23">
        <v>4288.4753000000001</v>
      </c>
      <c r="U103" s="23">
        <v>5929.27376</v>
      </c>
      <c r="V103" s="23">
        <v>6874.1576000000005</v>
      </c>
      <c r="W103" s="23">
        <v>9095.3061599999892</v>
      </c>
    </row>
    <row r="104" spans="1:23" s="26" customFormat="1">
      <c r="A104" s="27" t="s">
        <v>120</v>
      </c>
      <c r="B104" s="27" t="s">
        <v>72</v>
      </c>
      <c r="C104" s="23">
        <v>11.4135975</v>
      </c>
      <c r="D104" s="23">
        <v>31.905552399999898</v>
      </c>
      <c r="E104" s="23">
        <v>82.176575999999912</v>
      </c>
      <c r="F104" s="23">
        <v>191.64740900000001</v>
      </c>
      <c r="G104" s="23">
        <v>294.16512</v>
      </c>
      <c r="H104" s="23">
        <v>378.90289399999995</v>
      </c>
      <c r="I104" s="23">
        <v>494.29309000000001</v>
      </c>
      <c r="J104" s="23">
        <v>598.22568999999999</v>
      </c>
      <c r="K104" s="23">
        <v>759.45899599999996</v>
      </c>
      <c r="L104" s="23">
        <v>868.26755500000002</v>
      </c>
      <c r="M104" s="23">
        <v>990.79128000000003</v>
      </c>
      <c r="N104" s="23">
        <v>1131.2921699999999</v>
      </c>
      <c r="O104" s="23">
        <v>1289.5334</v>
      </c>
      <c r="P104" s="23">
        <v>1413.9791699999992</v>
      </c>
      <c r="Q104" s="23">
        <v>1560.40599</v>
      </c>
      <c r="R104" s="23">
        <v>1611.4488900000001</v>
      </c>
      <c r="S104" s="23">
        <v>1616.81258</v>
      </c>
      <c r="T104" s="23">
        <v>1701.5289599999999</v>
      </c>
      <c r="U104" s="23">
        <v>1702.4702600000001</v>
      </c>
      <c r="V104" s="23">
        <v>1801.8778399999992</v>
      </c>
      <c r="W104" s="23">
        <v>1860.3342999999991</v>
      </c>
    </row>
    <row r="106" spans="1:23">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3">
      <c r="A107" s="27" t="s">
        <v>121</v>
      </c>
      <c r="B107" s="27" t="s">
        <v>66</v>
      </c>
      <c r="C107" s="23">
        <v>18.868846044131999</v>
      </c>
      <c r="D107" s="23">
        <v>26.65433737880798</v>
      </c>
      <c r="E107" s="23">
        <v>27.16791693023999</v>
      </c>
      <c r="F107" s="23">
        <v>47.466712034290005</v>
      </c>
      <c r="G107" s="23">
        <v>44.683455997789899</v>
      </c>
      <c r="H107" s="23">
        <v>38.160991329400005</v>
      </c>
      <c r="I107" s="23">
        <v>39.947063433700002</v>
      </c>
      <c r="J107" s="23">
        <v>36.325708210799995</v>
      </c>
      <c r="K107" s="23">
        <v>37.058722531200004</v>
      </c>
      <c r="L107" s="23">
        <v>37.415273154399998</v>
      </c>
      <c r="M107" s="23">
        <v>35.196549150700001</v>
      </c>
      <c r="N107" s="23">
        <v>37.289124840099895</v>
      </c>
      <c r="O107" s="23">
        <v>6.5620088428999894</v>
      </c>
      <c r="P107" s="23">
        <v>5.7755677592000003</v>
      </c>
      <c r="Q107" s="23">
        <v>6.4367133546000002</v>
      </c>
      <c r="R107" s="23">
        <v>6.4125061745999998</v>
      </c>
      <c r="S107" s="23">
        <v>5.7895131790000001</v>
      </c>
      <c r="T107" s="23">
        <v>5.8397167437000004</v>
      </c>
      <c r="U107" s="23">
        <v>5.5625573872</v>
      </c>
      <c r="V107" s="23">
        <v>5.3661018632999999</v>
      </c>
      <c r="W107" s="23">
        <v>5.5706499389999902</v>
      </c>
    </row>
    <row r="108" spans="1:23">
      <c r="A108" s="27" t="s">
        <v>121</v>
      </c>
      <c r="B108" s="27" t="s">
        <v>68</v>
      </c>
      <c r="C108" s="23">
        <v>0</v>
      </c>
      <c r="D108" s="23">
        <v>0</v>
      </c>
      <c r="E108" s="23">
        <v>9.5147654000000005E-5</v>
      </c>
      <c r="F108" s="23">
        <v>1541.549</v>
      </c>
      <c r="G108" s="23">
        <v>1397.4961000000001</v>
      </c>
      <c r="H108" s="23">
        <v>5975.3369999999904</v>
      </c>
      <c r="I108" s="23">
        <v>10606.933999999999</v>
      </c>
      <c r="J108" s="23">
        <v>10158.013000000001</v>
      </c>
      <c r="K108" s="23">
        <v>10409.841999999901</v>
      </c>
      <c r="L108" s="23">
        <v>10596.378999999901</v>
      </c>
      <c r="M108" s="23">
        <v>10655.441000000001</v>
      </c>
      <c r="N108" s="23">
        <v>10663.802</v>
      </c>
      <c r="O108" s="23">
        <v>10523.079</v>
      </c>
      <c r="P108" s="23">
        <v>10404.069</v>
      </c>
      <c r="Q108" s="23">
        <v>10553.035</v>
      </c>
      <c r="R108" s="23">
        <v>10459.814</v>
      </c>
      <c r="S108" s="23">
        <v>10164.33</v>
      </c>
      <c r="T108" s="23">
        <v>10370.189</v>
      </c>
      <c r="U108" s="23">
        <v>10200.996999999999</v>
      </c>
      <c r="V108" s="23">
        <v>10040.141</v>
      </c>
      <c r="W108" s="23">
        <v>10032.359</v>
      </c>
    </row>
    <row r="109" spans="1:23">
      <c r="A109" s="27" t="s">
        <v>121</v>
      </c>
      <c r="B109" s="27" t="s">
        <v>72</v>
      </c>
      <c r="C109" s="23">
        <v>8.1142991999999996</v>
      </c>
      <c r="D109" s="23">
        <v>19.634436000000001</v>
      </c>
      <c r="E109" s="23">
        <v>73.438612000000006</v>
      </c>
      <c r="F109" s="23">
        <v>226.00454999999999</v>
      </c>
      <c r="G109" s="23">
        <v>354.90606000000002</v>
      </c>
      <c r="H109" s="23">
        <v>406.78720999999996</v>
      </c>
      <c r="I109" s="23">
        <v>561.12832400000002</v>
      </c>
      <c r="J109" s="23">
        <v>683.33713999999998</v>
      </c>
      <c r="K109" s="23">
        <v>838.90589</v>
      </c>
      <c r="L109" s="23">
        <v>962.32590000000005</v>
      </c>
      <c r="M109" s="23">
        <v>1026.320119999999</v>
      </c>
      <c r="N109" s="23">
        <v>1214.088</v>
      </c>
      <c r="O109" s="23">
        <v>1275.3439100000001</v>
      </c>
      <c r="P109" s="23">
        <v>1291.65724</v>
      </c>
      <c r="Q109" s="23">
        <v>1634.8368099999998</v>
      </c>
      <c r="R109" s="23">
        <v>1704.2775999999999</v>
      </c>
      <c r="S109" s="23">
        <v>1647.6544799999999</v>
      </c>
      <c r="T109" s="23">
        <v>1710.38975</v>
      </c>
      <c r="U109" s="23">
        <v>1720.12788</v>
      </c>
      <c r="V109" s="23">
        <v>1722.3584599999999</v>
      </c>
      <c r="W109" s="23">
        <v>1937.049279999999</v>
      </c>
    </row>
    <row r="111" spans="1:23">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3">
      <c r="A112" s="27" t="s">
        <v>122</v>
      </c>
      <c r="B112" s="27" t="s">
        <v>66</v>
      </c>
      <c r="C112" s="23">
        <v>106.074115944113</v>
      </c>
      <c r="D112" s="23">
        <v>111.959539586644</v>
      </c>
      <c r="E112" s="23">
        <v>116.6132260759499</v>
      </c>
      <c r="F112" s="23">
        <v>121.28133187454389</v>
      </c>
      <c r="G112" s="23">
        <v>115.83274561071501</v>
      </c>
      <c r="H112" s="23">
        <v>670.00024499999995</v>
      </c>
      <c r="I112" s="23">
        <v>703.43318399999987</v>
      </c>
      <c r="J112" s="23">
        <v>689.27503449999995</v>
      </c>
      <c r="K112" s="23">
        <v>682.54242280000005</v>
      </c>
      <c r="L112" s="23">
        <v>675.78343999999902</v>
      </c>
      <c r="M112" s="23">
        <v>638.61225300000001</v>
      </c>
      <c r="N112" s="23">
        <v>667.94433800000002</v>
      </c>
      <c r="O112" s="23">
        <v>655.85469799999998</v>
      </c>
      <c r="P112" s="23">
        <v>596.37366999999995</v>
      </c>
      <c r="Q112" s="23">
        <v>610.38571000000002</v>
      </c>
      <c r="R112" s="23">
        <v>637.41128000000003</v>
      </c>
      <c r="S112" s="23">
        <v>600.08968000000004</v>
      </c>
      <c r="T112" s="23">
        <v>621.66854000000001</v>
      </c>
      <c r="U112" s="23">
        <v>591.76</v>
      </c>
      <c r="V112" s="23">
        <v>545.87213499999996</v>
      </c>
      <c r="W112" s="23">
        <v>1129.2194500000001</v>
      </c>
    </row>
    <row r="113" spans="1:23">
      <c r="A113" s="27" t="s">
        <v>122</v>
      </c>
      <c r="B113" s="27" t="s">
        <v>68</v>
      </c>
      <c r="C113" s="23">
        <v>0</v>
      </c>
      <c r="D113" s="23">
        <v>0</v>
      </c>
      <c r="E113" s="23">
        <v>6.6860969999999994E-5</v>
      </c>
      <c r="F113" s="23">
        <v>6.6269975000000006E-5</v>
      </c>
      <c r="G113" s="23">
        <v>6.8693013999999999E-5</v>
      </c>
      <c r="H113" s="23">
        <v>8.2841855999999997E-5</v>
      </c>
      <c r="I113" s="23">
        <v>9.3511829999999997E-5</v>
      </c>
      <c r="J113" s="23">
        <v>1.0031469E-4</v>
      </c>
      <c r="K113" s="23">
        <v>1.15455834E-4</v>
      </c>
      <c r="L113" s="23">
        <v>1.3615171999999999E-4</v>
      </c>
      <c r="M113" s="23">
        <v>1.5891722E-4</v>
      </c>
      <c r="N113" s="23">
        <v>2.1622252999999901E-4</v>
      </c>
      <c r="O113" s="23">
        <v>2.1462672000000001E-4</v>
      </c>
      <c r="P113" s="23">
        <v>2.1402695999999901E-4</v>
      </c>
      <c r="Q113" s="23">
        <v>2.4613245999999999E-4</v>
      </c>
      <c r="R113" s="23">
        <v>4.0001677999999997E-4</v>
      </c>
      <c r="S113" s="23">
        <v>4.72182759999999E-4</v>
      </c>
      <c r="T113" s="23">
        <v>4.7869454000000001E-4</v>
      </c>
      <c r="U113" s="23">
        <v>4.9512470000000002E-4</v>
      </c>
      <c r="V113" s="23">
        <v>4.9837299999999998E-4</v>
      </c>
      <c r="W113" s="23">
        <v>8.0128100000000004E-4</v>
      </c>
    </row>
    <row r="114" spans="1:23">
      <c r="A114" s="27" t="s">
        <v>122</v>
      </c>
      <c r="B114" s="27" t="s">
        <v>72</v>
      </c>
      <c r="C114" s="23">
        <v>15.792765500000002</v>
      </c>
      <c r="D114" s="23">
        <v>33.701993599999895</v>
      </c>
      <c r="E114" s="23">
        <v>59.636220999999992</v>
      </c>
      <c r="F114" s="23">
        <v>94.954683000000003</v>
      </c>
      <c r="G114" s="23">
        <v>127.317289</v>
      </c>
      <c r="H114" s="23">
        <v>141.90541999999999</v>
      </c>
      <c r="I114" s="23">
        <v>173.650496</v>
      </c>
      <c r="J114" s="23">
        <v>218.25939</v>
      </c>
      <c r="K114" s="23">
        <v>270.70740599999999</v>
      </c>
      <c r="L114" s="23">
        <v>297.22320000000002</v>
      </c>
      <c r="M114" s="23">
        <v>333.43617499999999</v>
      </c>
      <c r="N114" s="23">
        <v>381.67570599999993</v>
      </c>
      <c r="O114" s="23">
        <v>426.05071999999996</v>
      </c>
      <c r="P114" s="23">
        <v>446.73807600000004</v>
      </c>
      <c r="Q114" s="23">
        <v>491.51815499999998</v>
      </c>
      <c r="R114" s="23">
        <v>509.2681</v>
      </c>
      <c r="S114" s="23">
        <v>508.81171999999998</v>
      </c>
      <c r="T114" s="23">
        <v>535.763183999999</v>
      </c>
      <c r="U114" s="23">
        <v>544.86874999999998</v>
      </c>
      <c r="V114" s="23">
        <v>531.64529400000004</v>
      </c>
      <c r="W114" s="23">
        <v>564.01409999999998</v>
      </c>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4.1809206000000003E-5</v>
      </c>
      <c r="D117" s="23">
        <v>5.2981630000000003E-5</v>
      </c>
      <c r="E117" s="23">
        <v>5.4596745000000002E-5</v>
      </c>
      <c r="F117" s="23">
        <v>5.9375030000000002E-5</v>
      </c>
      <c r="G117" s="23">
        <v>8.7099990000000002E-5</v>
      </c>
      <c r="H117" s="23">
        <v>3.2774534E-4</v>
      </c>
      <c r="I117" s="23">
        <v>3.4131530000000002E-4</v>
      </c>
      <c r="J117" s="23">
        <v>3.4747328000000002E-4</v>
      </c>
      <c r="K117" s="23">
        <v>3.5048745000000001E-4</v>
      </c>
      <c r="L117" s="23">
        <v>3.5406264999999999E-4</v>
      </c>
      <c r="M117" s="23">
        <v>3.6240962999999998E-4</v>
      </c>
      <c r="N117" s="23">
        <v>3.622001E-4</v>
      </c>
      <c r="O117" s="23">
        <v>3.64924229999999E-4</v>
      </c>
      <c r="P117" s="23">
        <v>3.7061434999999899E-4</v>
      </c>
      <c r="Q117" s="23">
        <v>3.7512029999999999E-4</v>
      </c>
      <c r="R117" s="23">
        <v>3.7655167000000001E-4</v>
      </c>
      <c r="S117" s="23">
        <v>4.5804129999999898E-4</v>
      </c>
      <c r="T117" s="23">
        <v>4.6113942999999899E-4</v>
      </c>
      <c r="U117" s="23">
        <v>6.0676736999999996E-4</v>
      </c>
      <c r="V117" s="23">
        <v>6.1287305999999998E-4</v>
      </c>
      <c r="W117" s="23">
        <v>5.6851614000000001E-4</v>
      </c>
    </row>
    <row r="118" spans="1:23">
      <c r="A118" s="27" t="s">
        <v>123</v>
      </c>
      <c r="B118" s="27" t="s">
        <v>68</v>
      </c>
      <c r="C118" s="23">
        <v>0</v>
      </c>
      <c r="D118" s="23">
        <v>0</v>
      </c>
      <c r="E118" s="23">
        <v>1.5373915000000001E-4</v>
      </c>
      <c r="F118" s="23">
        <v>1.6132751E-4</v>
      </c>
      <c r="G118" s="23">
        <v>2.5610792E-4</v>
      </c>
      <c r="H118" s="23">
        <v>2.8238399000000004E-4</v>
      </c>
      <c r="I118" s="23">
        <v>3.0694646E-4</v>
      </c>
      <c r="J118" s="23">
        <v>3.2819117999999996E-4</v>
      </c>
      <c r="K118" s="23">
        <v>3.4957555E-4</v>
      </c>
      <c r="L118" s="23">
        <v>3.7711802999999898E-4</v>
      </c>
      <c r="M118" s="23">
        <v>4.0979835999999998E-4</v>
      </c>
      <c r="N118" s="23">
        <v>4.3851814999999901E-4</v>
      </c>
      <c r="O118" s="23">
        <v>4.6053800999999999E-4</v>
      </c>
      <c r="P118" s="23">
        <v>4.9631603E-4</v>
      </c>
      <c r="Q118" s="23">
        <v>5.3605986999999996E-4</v>
      </c>
      <c r="R118" s="23">
        <v>5.7369132E-4</v>
      </c>
      <c r="S118" s="23">
        <v>7.3959508999999997E-4</v>
      </c>
      <c r="T118" s="23">
        <v>7.4322579999999997E-4</v>
      </c>
      <c r="U118" s="23">
        <v>8.8891400999999896E-4</v>
      </c>
      <c r="V118" s="23">
        <v>8.952757999999999E-4</v>
      </c>
      <c r="W118" s="23">
        <v>8.9413677999999896E-4</v>
      </c>
    </row>
    <row r="119" spans="1:23">
      <c r="A119" s="27" t="s">
        <v>123</v>
      </c>
      <c r="B119" s="27" t="s">
        <v>72</v>
      </c>
      <c r="C119" s="23">
        <v>0.23459941000000001</v>
      </c>
      <c r="D119" s="23">
        <v>1.7452372199999999</v>
      </c>
      <c r="E119" s="23">
        <v>2.3311524999999991</v>
      </c>
      <c r="F119" s="23">
        <v>2.1731001700000001</v>
      </c>
      <c r="G119" s="23">
        <v>6.6973259000000001</v>
      </c>
      <c r="H119" s="23">
        <v>14.520988300000001</v>
      </c>
      <c r="I119" s="23">
        <v>22.486786299999999</v>
      </c>
      <c r="J119" s="23">
        <v>26.344901</v>
      </c>
      <c r="K119" s="23">
        <v>34.907746500000002</v>
      </c>
      <c r="L119" s="23">
        <v>45.774456000000001</v>
      </c>
      <c r="M119" s="23">
        <v>56.044299700000003</v>
      </c>
      <c r="N119" s="23">
        <v>65.814073000000008</v>
      </c>
      <c r="O119" s="23">
        <v>73.617997000000003</v>
      </c>
      <c r="P119" s="23">
        <v>77.636066</v>
      </c>
      <c r="Q119" s="23">
        <v>88.245479000000003</v>
      </c>
      <c r="R119" s="23">
        <v>96.930125000000004</v>
      </c>
      <c r="S119" s="23">
        <v>85.828704999999999</v>
      </c>
      <c r="T119" s="23">
        <v>93.198122999999995</v>
      </c>
      <c r="U119" s="23">
        <v>93.330345999999992</v>
      </c>
      <c r="V119" s="23">
        <v>98.946624499999899</v>
      </c>
      <c r="W119" s="23">
        <v>106.04215599999991</v>
      </c>
    </row>
    <row r="120" spans="1:23" collapsed="1"/>
    <row r="122" spans="1:23" collapsed="1">
      <c r="A122" s="24" t="s">
        <v>125</v>
      </c>
    </row>
    <row r="123" spans="1:23">
      <c r="A123" s="17" t="s">
        <v>96</v>
      </c>
      <c r="B123" s="17" t="s">
        <v>97</v>
      </c>
      <c r="C123" s="17" t="s">
        <v>75</v>
      </c>
      <c r="D123" s="17" t="s">
        <v>98</v>
      </c>
      <c r="E123" s="17" t="s">
        <v>99</v>
      </c>
      <c r="F123" s="17" t="s">
        <v>100</v>
      </c>
      <c r="G123" s="17" t="s">
        <v>101</v>
      </c>
      <c r="H123" s="17" t="s">
        <v>102</v>
      </c>
      <c r="I123" s="17" t="s">
        <v>103</v>
      </c>
      <c r="J123" s="17" t="s">
        <v>104</v>
      </c>
      <c r="K123" s="17" t="s">
        <v>105</v>
      </c>
      <c r="L123" s="17" t="s">
        <v>106</v>
      </c>
      <c r="M123" s="17" t="s">
        <v>107</v>
      </c>
      <c r="N123" s="17" t="s">
        <v>108</v>
      </c>
      <c r="O123" s="17" t="s">
        <v>109</v>
      </c>
      <c r="P123" s="17" t="s">
        <v>110</v>
      </c>
      <c r="Q123" s="17" t="s">
        <v>111</v>
      </c>
      <c r="R123" s="17" t="s">
        <v>112</v>
      </c>
      <c r="S123" s="17" t="s">
        <v>113</v>
      </c>
      <c r="T123" s="17" t="s">
        <v>114</v>
      </c>
      <c r="U123" s="17" t="s">
        <v>115</v>
      </c>
      <c r="V123" s="17" t="s">
        <v>116</v>
      </c>
      <c r="W123" s="17" t="s">
        <v>117</v>
      </c>
    </row>
    <row r="124" spans="1:23">
      <c r="A124" s="27" t="s">
        <v>36</v>
      </c>
      <c r="B124" s="27" t="s">
        <v>22</v>
      </c>
      <c r="C124" s="23">
        <v>21634.277046969804</v>
      </c>
      <c r="D124" s="23">
        <v>24938.187565761953</v>
      </c>
      <c r="E124" s="23">
        <v>29228.716178767925</v>
      </c>
      <c r="F124" s="23">
        <v>30942.134678208757</v>
      </c>
      <c r="G124" s="23">
        <v>34590.303122976678</v>
      </c>
      <c r="H124" s="23">
        <v>39854.592292119734</v>
      </c>
      <c r="I124" s="23">
        <v>44516.014960451976</v>
      </c>
      <c r="J124" s="23">
        <v>45227.564722836956</v>
      </c>
      <c r="K124" s="23">
        <v>50350.260350967532</v>
      </c>
      <c r="L124" s="23">
        <v>55779.54465541114</v>
      </c>
      <c r="M124" s="23">
        <v>60408.861609327898</v>
      </c>
      <c r="N124" s="23">
        <v>66055.222542303614</v>
      </c>
      <c r="O124" s="23">
        <v>65340.694558284551</v>
      </c>
      <c r="P124" s="23">
        <v>68217.763772957405</v>
      </c>
      <c r="Q124" s="23">
        <v>74402.287523795778</v>
      </c>
      <c r="R124" s="23">
        <v>77895.444623442541</v>
      </c>
      <c r="S124" s="23">
        <v>75718.357120559507</v>
      </c>
      <c r="T124" s="23">
        <v>80549.727611722235</v>
      </c>
      <c r="U124" s="23">
        <v>86009.959107476039</v>
      </c>
      <c r="V124" s="23">
        <v>90439.142952213326</v>
      </c>
      <c r="W124" s="23">
        <v>95466.529589723476</v>
      </c>
    </row>
    <row r="125" spans="1:23">
      <c r="A125" s="27" t="s">
        <v>36</v>
      </c>
      <c r="B125" s="27" t="s">
        <v>73</v>
      </c>
      <c r="C125" s="23">
        <v>239.3097571815581</v>
      </c>
      <c r="D125" s="23">
        <v>356.25292219471334</v>
      </c>
      <c r="E125" s="23">
        <v>591.01267083178402</v>
      </c>
      <c r="F125" s="23">
        <v>842.03092216916855</v>
      </c>
      <c r="G125" s="23">
        <v>1067.7085560392004</v>
      </c>
      <c r="H125" s="23">
        <v>1240.6741632523526</v>
      </c>
      <c r="I125" s="23">
        <v>1380.0129357624735</v>
      </c>
      <c r="J125" s="23">
        <v>1328.9597008044732</v>
      </c>
      <c r="K125" s="23">
        <v>1491.8396120974835</v>
      </c>
      <c r="L125" s="23">
        <v>1622.9994569895123</v>
      </c>
      <c r="M125" s="23">
        <v>1754.6490294506009</v>
      </c>
      <c r="N125" s="23">
        <v>1852.9277696659135</v>
      </c>
      <c r="O125" s="23">
        <v>1942.5573844974542</v>
      </c>
      <c r="P125" s="23">
        <v>1991.1821380827553</v>
      </c>
      <c r="Q125" s="23">
        <v>2024.1282525168538</v>
      </c>
      <c r="R125" s="23">
        <v>1982.1818971353309</v>
      </c>
      <c r="S125" s="23">
        <v>1712.7582115964194</v>
      </c>
      <c r="T125" s="23">
        <v>1770.9207610523451</v>
      </c>
      <c r="U125" s="23">
        <v>1673.7221048119484</v>
      </c>
      <c r="V125" s="23">
        <v>1568.2864356067098</v>
      </c>
      <c r="W125" s="23">
        <v>1459.6054942655394</v>
      </c>
    </row>
    <row r="126" spans="1:23">
      <c r="A126" s="27" t="s">
        <v>36</v>
      </c>
      <c r="B126" s="27" t="s">
        <v>74</v>
      </c>
      <c r="C126" s="23">
        <v>239.28645496662045</v>
      </c>
      <c r="D126" s="23">
        <v>356.47009838442801</v>
      </c>
      <c r="E126" s="23">
        <v>591.13119593118643</v>
      </c>
      <c r="F126" s="23">
        <v>842.73001420488163</v>
      </c>
      <c r="G126" s="23">
        <v>1068.8512556080386</v>
      </c>
      <c r="H126" s="23">
        <v>1240.0713581921184</v>
      </c>
      <c r="I126" s="23">
        <v>1379.573665433026</v>
      </c>
      <c r="J126" s="23">
        <v>1329.0698577695111</v>
      </c>
      <c r="K126" s="23">
        <v>1491.3309075800646</v>
      </c>
      <c r="L126" s="23">
        <v>1619.2074743434398</v>
      </c>
      <c r="M126" s="23">
        <v>1752.3791554836168</v>
      </c>
      <c r="N126" s="23">
        <v>1851.5562867636127</v>
      </c>
      <c r="O126" s="23">
        <v>1940.1383791087717</v>
      </c>
      <c r="P126" s="23">
        <v>1986.7665676562328</v>
      </c>
      <c r="Q126" s="23">
        <v>2023.6700466868338</v>
      </c>
      <c r="R126" s="23">
        <v>1983.0992993068076</v>
      </c>
      <c r="S126" s="23">
        <v>1710.6966285570845</v>
      </c>
      <c r="T126" s="23">
        <v>1768.9560385900013</v>
      </c>
      <c r="U126" s="23">
        <v>1668.7878339698848</v>
      </c>
      <c r="V126" s="23">
        <v>1565.5247485066766</v>
      </c>
      <c r="W126" s="23">
        <v>1457.924956057499</v>
      </c>
    </row>
    <row r="128" spans="1:23">
      <c r="A128" s="17" t="s">
        <v>96</v>
      </c>
      <c r="B128" s="17" t="s">
        <v>97</v>
      </c>
      <c r="C128" s="17" t="s">
        <v>75</v>
      </c>
      <c r="D128" s="17" t="s">
        <v>98</v>
      </c>
      <c r="E128" s="17" t="s">
        <v>99</v>
      </c>
      <c r="F128" s="17" t="s">
        <v>100</v>
      </c>
      <c r="G128" s="17" t="s">
        <v>101</v>
      </c>
      <c r="H128" s="17" t="s">
        <v>102</v>
      </c>
      <c r="I128" s="17" t="s">
        <v>103</v>
      </c>
      <c r="J128" s="17" t="s">
        <v>104</v>
      </c>
      <c r="K128" s="17" t="s">
        <v>105</v>
      </c>
      <c r="L128" s="17" t="s">
        <v>106</v>
      </c>
      <c r="M128" s="17" t="s">
        <v>107</v>
      </c>
      <c r="N128" s="17" t="s">
        <v>108</v>
      </c>
      <c r="O128" s="17" t="s">
        <v>109</v>
      </c>
      <c r="P128" s="17" t="s">
        <v>110</v>
      </c>
      <c r="Q128" s="17" t="s">
        <v>111</v>
      </c>
      <c r="R128" s="17" t="s">
        <v>112</v>
      </c>
      <c r="S128" s="17" t="s">
        <v>113</v>
      </c>
      <c r="T128" s="17" t="s">
        <v>114</v>
      </c>
      <c r="U128" s="17" t="s">
        <v>115</v>
      </c>
      <c r="V128" s="17" t="s">
        <v>116</v>
      </c>
      <c r="W128" s="17" t="s">
        <v>117</v>
      </c>
    </row>
    <row r="129" spans="1:23">
      <c r="A129" s="27" t="s">
        <v>119</v>
      </c>
      <c r="B129" s="27" t="s">
        <v>22</v>
      </c>
      <c r="C129" s="23">
        <v>6362.6516907979722</v>
      </c>
      <c r="D129" s="23">
        <v>7562.0789472804427</v>
      </c>
      <c r="E129" s="23">
        <v>8713.8638511020908</v>
      </c>
      <c r="F129" s="23">
        <v>9454.8097709288613</v>
      </c>
      <c r="G129" s="23">
        <v>10505.409730187024</v>
      </c>
      <c r="H129" s="23">
        <v>12477.142749857459</v>
      </c>
      <c r="I129" s="23">
        <v>13733.773314311011</v>
      </c>
      <c r="J129" s="23">
        <v>14179.749237064229</v>
      </c>
      <c r="K129" s="23">
        <v>15287.36182593979</v>
      </c>
      <c r="L129" s="23">
        <v>17304.764858133509</v>
      </c>
      <c r="M129" s="23">
        <v>19477.034164673278</v>
      </c>
      <c r="N129" s="23">
        <v>21110.764404315127</v>
      </c>
      <c r="O129" s="23">
        <v>21203.755842883089</v>
      </c>
      <c r="P129" s="23">
        <v>21946.81553525597</v>
      </c>
      <c r="Q129" s="23">
        <v>24486.904135681769</v>
      </c>
      <c r="R129" s="23">
        <v>25277.536240465717</v>
      </c>
      <c r="S129" s="23">
        <v>25051.38046944595</v>
      </c>
      <c r="T129" s="23">
        <v>25665.662559052711</v>
      </c>
      <c r="U129" s="23">
        <v>27750.03191688022</v>
      </c>
      <c r="V129" s="23">
        <v>30243.481589756208</v>
      </c>
      <c r="W129" s="23">
        <v>31514.910370317401</v>
      </c>
    </row>
    <row r="130" spans="1:23">
      <c r="A130" s="27" t="s">
        <v>119</v>
      </c>
      <c r="B130" s="27" t="s">
        <v>73</v>
      </c>
      <c r="C130" s="23">
        <v>83.009341359686402</v>
      </c>
      <c r="D130" s="23">
        <v>128.25055220652001</v>
      </c>
      <c r="E130" s="23">
        <v>198.50956931024899</v>
      </c>
      <c r="F130" s="23">
        <v>261.26048955851098</v>
      </c>
      <c r="G130" s="23">
        <v>327.338635338892</v>
      </c>
      <c r="H130" s="23">
        <v>380.70462297762299</v>
      </c>
      <c r="I130" s="23">
        <v>425.97351206306098</v>
      </c>
      <c r="J130" s="23">
        <v>413.149513713114</v>
      </c>
      <c r="K130" s="23">
        <v>467.24753135051901</v>
      </c>
      <c r="L130" s="23">
        <v>511.09897642386898</v>
      </c>
      <c r="M130" s="23">
        <v>554.34205337752906</v>
      </c>
      <c r="N130" s="23">
        <v>587.98308703917701</v>
      </c>
      <c r="O130" s="23">
        <v>617.11494205915096</v>
      </c>
      <c r="P130" s="23">
        <v>634.63439134566704</v>
      </c>
      <c r="Q130" s="23">
        <v>647.61278021007195</v>
      </c>
      <c r="R130" s="23">
        <v>637.05762904938501</v>
      </c>
      <c r="S130" s="23">
        <v>550.08504746855499</v>
      </c>
      <c r="T130" s="23">
        <v>567.13603170267595</v>
      </c>
      <c r="U130" s="23">
        <v>536.68926353570498</v>
      </c>
      <c r="V130" s="23">
        <v>503.75878653465799</v>
      </c>
      <c r="W130" s="23">
        <v>470.59931677135501</v>
      </c>
    </row>
    <row r="131" spans="1:23">
      <c r="A131" s="27" t="s">
        <v>119</v>
      </c>
      <c r="B131" s="27" t="s">
        <v>74</v>
      </c>
      <c r="C131" s="23">
        <v>83.011835436398499</v>
      </c>
      <c r="D131" s="23">
        <v>128.315458983279</v>
      </c>
      <c r="E131" s="23">
        <v>198.584761318532</v>
      </c>
      <c r="F131" s="23">
        <v>261.59589790305398</v>
      </c>
      <c r="G131" s="23">
        <v>327.66410918638701</v>
      </c>
      <c r="H131" s="23">
        <v>380.25591140050199</v>
      </c>
      <c r="I131" s="23">
        <v>425.85843257165499</v>
      </c>
      <c r="J131" s="23">
        <v>413.561415528559</v>
      </c>
      <c r="K131" s="23">
        <v>467.18049763904799</v>
      </c>
      <c r="L131" s="23">
        <v>509.45750460919902</v>
      </c>
      <c r="M131" s="23">
        <v>553.83836849472596</v>
      </c>
      <c r="N131" s="23">
        <v>587.70677274272396</v>
      </c>
      <c r="O131" s="23">
        <v>615.65415501335804</v>
      </c>
      <c r="P131" s="23">
        <v>633.37394953950798</v>
      </c>
      <c r="Q131" s="23">
        <v>647.07832636360695</v>
      </c>
      <c r="R131" s="23">
        <v>637.14834526466802</v>
      </c>
      <c r="S131" s="23">
        <v>549.63478202122303</v>
      </c>
      <c r="T131" s="23">
        <v>566.38003332250105</v>
      </c>
      <c r="U131" s="23">
        <v>534.98170301880202</v>
      </c>
      <c r="V131" s="23">
        <v>502.89915991268703</v>
      </c>
      <c r="W131" s="23">
        <v>470.06303713256898</v>
      </c>
    </row>
    <row r="133" spans="1:23">
      <c r="A133" s="17" t="s">
        <v>96</v>
      </c>
      <c r="B133" s="17" t="s">
        <v>97</v>
      </c>
      <c r="C133" s="17" t="s">
        <v>75</v>
      </c>
      <c r="D133" s="17" t="s">
        <v>98</v>
      </c>
      <c r="E133" s="17" t="s">
        <v>99</v>
      </c>
      <c r="F133" s="17" t="s">
        <v>100</v>
      </c>
      <c r="G133" s="17" t="s">
        <v>101</v>
      </c>
      <c r="H133" s="17" t="s">
        <v>102</v>
      </c>
      <c r="I133" s="17" t="s">
        <v>103</v>
      </c>
      <c r="J133" s="17" t="s">
        <v>104</v>
      </c>
      <c r="K133" s="17" t="s">
        <v>105</v>
      </c>
      <c r="L133" s="17" t="s">
        <v>106</v>
      </c>
      <c r="M133" s="17" t="s">
        <v>107</v>
      </c>
      <c r="N133" s="17" t="s">
        <v>108</v>
      </c>
      <c r="O133" s="17" t="s">
        <v>109</v>
      </c>
      <c r="P133" s="17" t="s">
        <v>110</v>
      </c>
      <c r="Q133" s="17" t="s">
        <v>111</v>
      </c>
      <c r="R133" s="17" t="s">
        <v>112</v>
      </c>
      <c r="S133" s="17" t="s">
        <v>113</v>
      </c>
      <c r="T133" s="17" t="s">
        <v>114</v>
      </c>
      <c r="U133" s="17" t="s">
        <v>115</v>
      </c>
      <c r="V133" s="17" t="s">
        <v>116</v>
      </c>
      <c r="W133" s="17" t="s">
        <v>117</v>
      </c>
    </row>
    <row r="134" spans="1:23">
      <c r="A134" s="27" t="s">
        <v>120</v>
      </c>
      <c r="B134" s="27" t="s">
        <v>22</v>
      </c>
      <c r="C134" s="23">
        <v>6623.9066069084565</v>
      </c>
      <c r="D134" s="23">
        <v>7705.9025573897125</v>
      </c>
      <c r="E134" s="23">
        <v>8720.6807306976916</v>
      </c>
      <c r="F134" s="23">
        <v>9260.5236311271001</v>
      </c>
      <c r="G134" s="23">
        <v>10549.102957626827</v>
      </c>
      <c r="H134" s="23">
        <v>12100.8811034919</v>
      </c>
      <c r="I134" s="23">
        <v>13324.61755609433</v>
      </c>
      <c r="J134" s="23">
        <v>13124.729091718569</v>
      </c>
      <c r="K134" s="23">
        <v>15052.093810907299</v>
      </c>
      <c r="L134" s="23">
        <v>16436.16635710976</v>
      </c>
      <c r="M134" s="23">
        <v>18042.35846902469</v>
      </c>
      <c r="N134" s="23">
        <v>19238.67759044523</v>
      </c>
      <c r="O134" s="23">
        <v>19407.409951706468</v>
      </c>
      <c r="P134" s="23">
        <v>20755.3194510924</v>
      </c>
      <c r="Q134" s="23">
        <v>22652.822584225269</v>
      </c>
      <c r="R134" s="23">
        <v>23518.534756443267</v>
      </c>
      <c r="S134" s="23">
        <v>22194.88818575169</v>
      </c>
      <c r="T134" s="23">
        <v>24382.445906238499</v>
      </c>
      <c r="U134" s="23">
        <v>25655.217233479489</v>
      </c>
      <c r="V134" s="23">
        <v>27254.916411062371</v>
      </c>
      <c r="W134" s="23">
        <v>27955.315466877779</v>
      </c>
    </row>
    <row r="135" spans="1:23">
      <c r="A135" s="27" t="s">
        <v>120</v>
      </c>
      <c r="B135" s="27" t="s">
        <v>73</v>
      </c>
      <c r="C135" s="23">
        <v>51.383434525905898</v>
      </c>
      <c r="D135" s="23">
        <v>97.462552347016</v>
      </c>
      <c r="E135" s="23">
        <v>172.67169649463</v>
      </c>
      <c r="F135" s="23">
        <v>244.868870409251</v>
      </c>
      <c r="G135" s="23">
        <v>309.60573516611697</v>
      </c>
      <c r="H135" s="23">
        <v>354.90294814146898</v>
      </c>
      <c r="I135" s="23">
        <v>387.376611403043</v>
      </c>
      <c r="J135" s="23">
        <v>371.84722558628499</v>
      </c>
      <c r="K135" s="23">
        <v>416.76993134121398</v>
      </c>
      <c r="L135" s="23">
        <v>457.07661775021802</v>
      </c>
      <c r="M135" s="23">
        <v>495.53266203397197</v>
      </c>
      <c r="N135" s="23">
        <v>527.03062257226497</v>
      </c>
      <c r="O135" s="23">
        <v>551.98130266167902</v>
      </c>
      <c r="P135" s="23">
        <v>565.96128926824895</v>
      </c>
      <c r="Q135" s="23">
        <v>573.87611385508603</v>
      </c>
      <c r="R135" s="23">
        <v>558.89199058923998</v>
      </c>
      <c r="S135" s="23">
        <v>481.71772215488699</v>
      </c>
      <c r="T135" s="23">
        <v>497.46723745732498</v>
      </c>
      <c r="U135" s="23">
        <v>470.83483095131402</v>
      </c>
      <c r="V135" s="23">
        <v>440.10733078295902</v>
      </c>
      <c r="W135" s="23">
        <v>410.43610883920002</v>
      </c>
    </row>
    <row r="136" spans="1:23">
      <c r="A136" s="27" t="s">
        <v>120</v>
      </c>
      <c r="B136" s="27" t="s">
        <v>74</v>
      </c>
      <c r="C136" s="23">
        <v>51.398836996558899</v>
      </c>
      <c r="D136" s="23">
        <v>97.532763384961996</v>
      </c>
      <c r="E136" s="23">
        <v>172.592359080036</v>
      </c>
      <c r="F136" s="23">
        <v>244.92173070759301</v>
      </c>
      <c r="G136" s="23">
        <v>309.855183754265</v>
      </c>
      <c r="H136" s="23">
        <v>354.790362906312</v>
      </c>
      <c r="I136" s="23">
        <v>387.41712055176703</v>
      </c>
      <c r="J136" s="23">
        <v>371.90500245056398</v>
      </c>
      <c r="K136" s="23">
        <v>416.72204536344998</v>
      </c>
      <c r="L136" s="23">
        <v>456.42120909396101</v>
      </c>
      <c r="M136" s="23">
        <v>494.787898311947</v>
      </c>
      <c r="N136" s="23">
        <v>526.46988443243094</v>
      </c>
      <c r="O136" s="23">
        <v>551.17361164253703</v>
      </c>
      <c r="P136" s="23">
        <v>564.73972801395098</v>
      </c>
      <c r="Q136" s="23">
        <v>573.46407655392795</v>
      </c>
      <c r="R136" s="23">
        <v>558.92902890631501</v>
      </c>
      <c r="S136" s="23">
        <v>481.31136092715502</v>
      </c>
      <c r="T136" s="23">
        <v>497.06076568575901</v>
      </c>
      <c r="U136" s="23">
        <v>469.49229226895602</v>
      </c>
      <c r="V136" s="23">
        <v>439.34098578387602</v>
      </c>
      <c r="W136" s="23">
        <v>410.01423448492301</v>
      </c>
    </row>
    <row r="138" spans="1:23">
      <c r="A138" s="17" t="s">
        <v>96</v>
      </c>
      <c r="B138" s="17" t="s">
        <v>97</v>
      </c>
      <c r="C138" s="17" t="s">
        <v>75</v>
      </c>
      <c r="D138" s="17" t="s">
        <v>98</v>
      </c>
      <c r="E138" s="17" t="s">
        <v>99</v>
      </c>
      <c r="F138" s="17" t="s">
        <v>100</v>
      </c>
      <c r="G138" s="17" t="s">
        <v>101</v>
      </c>
      <c r="H138" s="17" t="s">
        <v>102</v>
      </c>
      <c r="I138" s="17" t="s">
        <v>103</v>
      </c>
      <c r="J138" s="17" t="s">
        <v>104</v>
      </c>
      <c r="K138" s="17" t="s">
        <v>105</v>
      </c>
      <c r="L138" s="17" t="s">
        <v>106</v>
      </c>
      <c r="M138" s="17" t="s">
        <v>107</v>
      </c>
      <c r="N138" s="17" t="s">
        <v>108</v>
      </c>
      <c r="O138" s="17" t="s">
        <v>109</v>
      </c>
      <c r="P138" s="17" t="s">
        <v>110</v>
      </c>
      <c r="Q138" s="17" t="s">
        <v>111</v>
      </c>
      <c r="R138" s="17" t="s">
        <v>112</v>
      </c>
      <c r="S138" s="17" t="s">
        <v>113</v>
      </c>
      <c r="T138" s="17" t="s">
        <v>114</v>
      </c>
      <c r="U138" s="17" t="s">
        <v>115</v>
      </c>
      <c r="V138" s="17" t="s">
        <v>116</v>
      </c>
      <c r="W138" s="17" t="s">
        <v>117</v>
      </c>
    </row>
    <row r="139" spans="1:23">
      <c r="A139" s="27" t="s">
        <v>121</v>
      </c>
      <c r="B139" s="27" t="s">
        <v>22</v>
      </c>
      <c r="C139" s="23">
        <v>5136.6723986071938</v>
      </c>
      <c r="D139" s="23">
        <v>5943.1365107820247</v>
      </c>
      <c r="E139" s="23">
        <v>7523.2564327990895</v>
      </c>
      <c r="F139" s="23">
        <v>7818.3974832889535</v>
      </c>
      <c r="G139" s="23">
        <v>8813.5731233611768</v>
      </c>
      <c r="H139" s="23">
        <v>10198.97365347011</v>
      </c>
      <c r="I139" s="23">
        <v>11743.650033452281</v>
      </c>
      <c r="J139" s="23">
        <v>12050.703051014802</v>
      </c>
      <c r="K139" s="23">
        <v>13500.040164516307</v>
      </c>
      <c r="L139" s="23">
        <v>15052.622755161177</v>
      </c>
      <c r="M139" s="23">
        <v>15716.109363579511</v>
      </c>
      <c r="N139" s="23">
        <v>17939.835526036339</v>
      </c>
      <c r="O139" s="23">
        <v>17106.886591947812</v>
      </c>
      <c r="P139" s="23">
        <v>17737.16214232504</v>
      </c>
      <c r="Q139" s="23">
        <v>19121.944315493522</v>
      </c>
      <c r="R139" s="23">
        <v>20397.577085366829</v>
      </c>
      <c r="S139" s="23">
        <v>19650.818128015762</v>
      </c>
      <c r="T139" s="23">
        <v>21092.322546783016</v>
      </c>
      <c r="U139" s="23">
        <v>22665.796213491347</v>
      </c>
      <c r="V139" s="23">
        <v>23007.050718987859</v>
      </c>
      <c r="W139" s="23">
        <v>25542.255663718388</v>
      </c>
    </row>
    <row r="140" spans="1:23">
      <c r="A140" s="27" t="s">
        <v>121</v>
      </c>
      <c r="B140" s="27" t="s">
        <v>73</v>
      </c>
      <c r="C140" s="23">
        <v>50.403902500862799</v>
      </c>
      <c r="D140" s="23">
        <v>59.654858005519898</v>
      </c>
      <c r="E140" s="23">
        <v>125.75780629520401</v>
      </c>
      <c r="F140" s="23">
        <v>220.65524417927</v>
      </c>
      <c r="G140" s="23">
        <v>300.293653770113</v>
      </c>
      <c r="H140" s="23">
        <v>366.28932791778698</v>
      </c>
      <c r="I140" s="23">
        <v>421.87432853380801</v>
      </c>
      <c r="J140" s="23">
        <v>410.23188008407698</v>
      </c>
      <c r="K140" s="23">
        <v>460.52572647530297</v>
      </c>
      <c r="L140" s="23">
        <v>496.57754475013201</v>
      </c>
      <c r="M140" s="23">
        <v>535.24827411614501</v>
      </c>
      <c r="N140" s="23">
        <v>560.05199120604505</v>
      </c>
      <c r="O140" s="23">
        <v>586.60320169962199</v>
      </c>
      <c r="P140" s="23">
        <v>601.00583734027896</v>
      </c>
      <c r="Q140" s="23">
        <v>610.42558111333801</v>
      </c>
      <c r="R140" s="23">
        <v>598.049856555681</v>
      </c>
      <c r="S140" s="23">
        <v>517.05965605111101</v>
      </c>
      <c r="T140" s="23">
        <v>533.45900420103897</v>
      </c>
      <c r="U140" s="23">
        <v>501.41981494664498</v>
      </c>
      <c r="V140" s="23">
        <v>470.078919302727</v>
      </c>
      <c r="W140" s="23">
        <v>435.39690558180303</v>
      </c>
    </row>
    <row r="141" spans="1:23">
      <c r="A141" s="27" t="s">
        <v>121</v>
      </c>
      <c r="B141" s="27" t="s">
        <v>74</v>
      </c>
      <c r="C141" s="23">
        <v>50.360875102954203</v>
      </c>
      <c r="D141" s="23">
        <v>59.669329266379599</v>
      </c>
      <c r="E141" s="23">
        <v>125.849040714403</v>
      </c>
      <c r="F141" s="23">
        <v>220.87134371482199</v>
      </c>
      <c r="G141" s="23">
        <v>300.77452924474602</v>
      </c>
      <c r="H141" s="23">
        <v>366.206453795946</v>
      </c>
      <c r="I141" s="23">
        <v>421.62782488780499</v>
      </c>
      <c r="J141" s="23">
        <v>409.88703073319101</v>
      </c>
      <c r="K141" s="23">
        <v>460.19548873819298</v>
      </c>
      <c r="L141" s="23">
        <v>495.41168078876001</v>
      </c>
      <c r="M141" s="23">
        <v>534.51769968065003</v>
      </c>
      <c r="N141" s="23">
        <v>559.57111507886395</v>
      </c>
      <c r="O141" s="23">
        <v>586.63185930409202</v>
      </c>
      <c r="P141" s="23">
        <v>599.10185499744</v>
      </c>
      <c r="Q141" s="23">
        <v>611.09837001658798</v>
      </c>
      <c r="R141" s="23">
        <v>598.85601433885097</v>
      </c>
      <c r="S141" s="23">
        <v>516.01740438140405</v>
      </c>
      <c r="T141" s="23">
        <v>532.80668766630799</v>
      </c>
      <c r="U141" s="23">
        <v>499.93473288447001</v>
      </c>
      <c r="V141" s="23">
        <v>469.22184075231701</v>
      </c>
      <c r="W141" s="23">
        <v>434.81101902705802</v>
      </c>
    </row>
    <row r="143" spans="1:23">
      <c r="A143" s="17" t="s">
        <v>96</v>
      </c>
      <c r="B143" s="17" t="s">
        <v>97</v>
      </c>
      <c r="C143" s="17" t="s">
        <v>75</v>
      </c>
      <c r="D143" s="17" t="s">
        <v>98</v>
      </c>
      <c r="E143" s="17" t="s">
        <v>99</v>
      </c>
      <c r="F143" s="17" t="s">
        <v>100</v>
      </c>
      <c r="G143" s="17" t="s">
        <v>101</v>
      </c>
      <c r="H143" s="17" t="s">
        <v>102</v>
      </c>
      <c r="I143" s="17" t="s">
        <v>103</v>
      </c>
      <c r="J143" s="17" t="s">
        <v>104</v>
      </c>
      <c r="K143" s="17" t="s">
        <v>105</v>
      </c>
      <c r="L143" s="17" t="s">
        <v>106</v>
      </c>
      <c r="M143" s="17" t="s">
        <v>107</v>
      </c>
      <c r="N143" s="17" t="s">
        <v>108</v>
      </c>
      <c r="O143" s="17" t="s">
        <v>109</v>
      </c>
      <c r="P143" s="17" t="s">
        <v>110</v>
      </c>
      <c r="Q143" s="17" t="s">
        <v>111</v>
      </c>
      <c r="R143" s="17" t="s">
        <v>112</v>
      </c>
      <c r="S143" s="17" t="s">
        <v>113</v>
      </c>
      <c r="T143" s="17" t="s">
        <v>114</v>
      </c>
      <c r="U143" s="17" t="s">
        <v>115</v>
      </c>
      <c r="V143" s="17" t="s">
        <v>116</v>
      </c>
      <c r="W143" s="17" t="s">
        <v>117</v>
      </c>
    </row>
    <row r="144" spans="1:23">
      <c r="A144" s="27" t="s">
        <v>122</v>
      </c>
      <c r="B144" s="27" t="s">
        <v>22</v>
      </c>
      <c r="C144" s="23">
        <v>3203.0641334446059</v>
      </c>
      <c r="D144" s="23">
        <v>3390.9580028679839</v>
      </c>
      <c r="E144" s="23">
        <v>3866.4208460337718</v>
      </c>
      <c r="F144" s="23">
        <v>3973.8482028069579</v>
      </c>
      <c r="G144" s="23">
        <v>4237.5606824188808</v>
      </c>
      <c r="H144" s="23">
        <v>4528.7496784585819</v>
      </c>
      <c r="I144" s="23">
        <v>5100.224833450261</v>
      </c>
      <c r="J144" s="23">
        <v>5177.3637002301648</v>
      </c>
      <c r="K144" s="23">
        <v>5750.5802747147563</v>
      </c>
      <c r="L144" s="23">
        <v>6142.8581677292523</v>
      </c>
      <c r="M144" s="23">
        <v>6309.4828436941807</v>
      </c>
      <c r="N144" s="23">
        <v>6810.9279692152741</v>
      </c>
      <c r="O144" s="23">
        <v>6679.5775658475704</v>
      </c>
      <c r="P144" s="23">
        <v>6801.2307833793711</v>
      </c>
      <c r="Q144" s="23">
        <v>7085.4778997652093</v>
      </c>
      <c r="R144" s="23">
        <v>7611.7052878723352</v>
      </c>
      <c r="S144" s="23">
        <v>7618.814547324765</v>
      </c>
      <c r="T144" s="23">
        <v>8135.1500238743074</v>
      </c>
      <c r="U144" s="23">
        <v>8565.853996472144</v>
      </c>
      <c r="V144" s="23">
        <v>8566.0489321787263</v>
      </c>
      <c r="W144" s="23">
        <v>8998.3263688450188</v>
      </c>
    </row>
    <row r="145" spans="1:23">
      <c r="A145" s="27" t="s">
        <v>122</v>
      </c>
      <c r="B145" s="27" t="s">
        <v>73</v>
      </c>
      <c r="C145" s="23">
        <v>46.9014167708212</v>
      </c>
      <c r="D145" s="23">
        <v>58.714622307346801</v>
      </c>
      <c r="E145" s="23">
        <v>74.941457373096995</v>
      </c>
      <c r="F145" s="23">
        <v>88.493974301114307</v>
      </c>
      <c r="G145" s="23">
        <v>98.492420807637799</v>
      </c>
      <c r="H145" s="23">
        <v>102.97918018465001</v>
      </c>
      <c r="I145" s="23">
        <v>105.58599334898101</v>
      </c>
      <c r="J145" s="23">
        <v>97.036561917532197</v>
      </c>
      <c r="K145" s="23">
        <v>105.92763618089199</v>
      </c>
      <c r="L145" s="23">
        <v>113.838807801014</v>
      </c>
      <c r="M145" s="23">
        <v>121.861345355065</v>
      </c>
      <c r="N145" s="23">
        <v>128.54028776313001</v>
      </c>
      <c r="O145" s="23">
        <v>135.41306323280901</v>
      </c>
      <c r="P145" s="23">
        <v>138.11020256034001</v>
      </c>
      <c r="Q145" s="23">
        <v>140.915654712899</v>
      </c>
      <c r="R145" s="23">
        <v>138.58083546352901</v>
      </c>
      <c r="S145" s="23">
        <v>122.108526922499</v>
      </c>
      <c r="T145" s="23">
        <v>129.80855198440599</v>
      </c>
      <c r="U145" s="23">
        <v>125.354002392292</v>
      </c>
      <c r="V145" s="23">
        <v>117.101883416524</v>
      </c>
      <c r="W145" s="23">
        <v>108.64676994524601</v>
      </c>
    </row>
    <row r="146" spans="1:23">
      <c r="A146" s="27" t="s">
        <v>122</v>
      </c>
      <c r="B146" s="27" t="s">
        <v>74</v>
      </c>
      <c r="C146" s="23">
        <v>46.908926441723203</v>
      </c>
      <c r="D146" s="23">
        <v>58.773517395606397</v>
      </c>
      <c r="E146" s="23">
        <v>74.979512317181801</v>
      </c>
      <c r="F146" s="23">
        <v>88.567244819901703</v>
      </c>
      <c r="G146" s="23">
        <v>98.559777567424803</v>
      </c>
      <c r="H146" s="23">
        <v>103.09360051076</v>
      </c>
      <c r="I146" s="23">
        <v>105.551928172942</v>
      </c>
      <c r="J146" s="23">
        <v>97.065120013090606</v>
      </c>
      <c r="K146" s="23">
        <v>105.890251651386</v>
      </c>
      <c r="L146" s="23">
        <v>113.583734855591</v>
      </c>
      <c r="M146" s="23">
        <v>121.68798099158801</v>
      </c>
      <c r="N146" s="23">
        <v>128.43520381064101</v>
      </c>
      <c r="O146" s="23">
        <v>135.275750258383</v>
      </c>
      <c r="P146" s="23">
        <v>138.15411106649401</v>
      </c>
      <c r="Q146" s="23">
        <v>140.768983610747</v>
      </c>
      <c r="R146" s="23">
        <v>138.53729116974699</v>
      </c>
      <c r="S146" s="23">
        <v>122.004308441749</v>
      </c>
      <c r="T146" s="23">
        <v>129.68775363559701</v>
      </c>
      <c r="U146" s="23">
        <v>125.0490243906</v>
      </c>
      <c r="V146" s="23">
        <v>116.878749796561</v>
      </c>
      <c r="W146" s="23">
        <v>108.53407854383499</v>
      </c>
    </row>
    <row r="148" spans="1:23">
      <c r="A148" s="17" t="s">
        <v>96</v>
      </c>
      <c r="B148" s="17" t="s">
        <v>97</v>
      </c>
      <c r="C148" s="17" t="s">
        <v>75</v>
      </c>
      <c r="D148" s="17" t="s">
        <v>98</v>
      </c>
      <c r="E148" s="17" t="s">
        <v>99</v>
      </c>
      <c r="F148" s="17" t="s">
        <v>100</v>
      </c>
      <c r="G148" s="17" t="s">
        <v>101</v>
      </c>
      <c r="H148" s="17" t="s">
        <v>102</v>
      </c>
      <c r="I148" s="17" t="s">
        <v>103</v>
      </c>
      <c r="J148" s="17" t="s">
        <v>104</v>
      </c>
      <c r="K148" s="17" t="s">
        <v>105</v>
      </c>
      <c r="L148" s="17" t="s">
        <v>106</v>
      </c>
      <c r="M148" s="17" t="s">
        <v>107</v>
      </c>
      <c r="N148" s="17" t="s">
        <v>108</v>
      </c>
      <c r="O148" s="17" t="s">
        <v>109</v>
      </c>
      <c r="P148" s="17" t="s">
        <v>110</v>
      </c>
      <c r="Q148" s="17" t="s">
        <v>111</v>
      </c>
      <c r="R148" s="17" t="s">
        <v>112</v>
      </c>
      <c r="S148" s="17" t="s">
        <v>113</v>
      </c>
      <c r="T148" s="17" t="s">
        <v>114</v>
      </c>
      <c r="U148" s="17" t="s">
        <v>115</v>
      </c>
      <c r="V148" s="17" t="s">
        <v>116</v>
      </c>
      <c r="W148" s="17" t="s">
        <v>117</v>
      </c>
    </row>
    <row r="149" spans="1:23">
      <c r="A149" s="27" t="s">
        <v>123</v>
      </c>
      <c r="B149" s="27" t="s">
        <v>22</v>
      </c>
      <c r="C149" s="23">
        <v>307.98221721157853</v>
      </c>
      <c r="D149" s="23">
        <v>336.11154744178907</v>
      </c>
      <c r="E149" s="23">
        <v>404.49431813528093</v>
      </c>
      <c r="F149" s="23">
        <v>434.55559005687894</v>
      </c>
      <c r="G149" s="23">
        <v>484.65662938277177</v>
      </c>
      <c r="H149" s="23">
        <v>548.84510684168663</v>
      </c>
      <c r="I149" s="23">
        <v>613.74922314409582</v>
      </c>
      <c r="J149" s="23">
        <v>695.01964280919231</v>
      </c>
      <c r="K149" s="23">
        <v>760.18427488938153</v>
      </c>
      <c r="L149" s="23">
        <v>843.13251727743864</v>
      </c>
      <c r="M149" s="23">
        <v>863.87676835624222</v>
      </c>
      <c r="N149" s="23">
        <v>955.01705229163827</v>
      </c>
      <c r="O149" s="23">
        <v>943.06460589961512</v>
      </c>
      <c r="P149" s="23">
        <v>977.2358609046139</v>
      </c>
      <c r="Q149" s="23">
        <v>1055.1385886300081</v>
      </c>
      <c r="R149" s="23">
        <v>1090.0912532943869</v>
      </c>
      <c r="S149" s="23">
        <v>1202.4557900213451</v>
      </c>
      <c r="T149" s="23">
        <v>1274.1465757736985</v>
      </c>
      <c r="U149" s="23">
        <v>1373.0597471528351</v>
      </c>
      <c r="V149" s="23">
        <v>1367.6453002281605</v>
      </c>
      <c r="W149" s="23">
        <v>1455.7217199648821</v>
      </c>
    </row>
    <row r="150" spans="1:23">
      <c r="A150" s="27" t="s">
        <v>123</v>
      </c>
      <c r="B150" s="27" t="s">
        <v>73</v>
      </c>
      <c r="C150" s="23">
        <v>7.6116620242818396</v>
      </c>
      <c r="D150" s="23">
        <v>12.1703373283106</v>
      </c>
      <c r="E150" s="23">
        <v>19.132141358603999</v>
      </c>
      <c r="F150" s="23">
        <v>26.752343721022299</v>
      </c>
      <c r="G150" s="23">
        <v>31.978110956440801</v>
      </c>
      <c r="H150" s="23">
        <v>35.798084030823603</v>
      </c>
      <c r="I150" s="23">
        <v>39.202490413580499</v>
      </c>
      <c r="J150" s="23">
        <v>36.694519503465102</v>
      </c>
      <c r="K150" s="23">
        <v>41.368786749555397</v>
      </c>
      <c r="L150" s="23">
        <v>44.407510264279303</v>
      </c>
      <c r="M150" s="23">
        <v>47.664694567889804</v>
      </c>
      <c r="N150" s="23">
        <v>49.321781085296401</v>
      </c>
      <c r="O150" s="23">
        <v>51.4448748441935</v>
      </c>
      <c r="P150" s="23">
        <v>51.470417568220199</v>
      </c>
      <c r="Q150" s="23">
        <v>51.298122625458802</v>
      </c>
      <c r="R150" s="23">
        <v>49.601585477496201</v>
      </c>
      <c r="S150" s="23">
        <v>41.787258999367303</v>
      </c>
      <c r="T150" s="23">
        <v>43.049935706899298</v>
      </c>
      <c r="U150" s="23">
        <v>39.424192985992399</v>
      </c>
      <c r="V150" s="23">
        <v>37.239515569841799</v>
      </c>
      <c r="W150" s="23">
        <v>34.5263931279353</v>
      </c>
    </row>
    <row r="151" spans="1:23">
      <c r="A151" s="27" t="s">
        <v>123</v>
      </c>
      <c r="B151" s="27" t="s">
        <v>74</v>
      </c>
      <c r="C151" s="23">
        <v>7.6059809889856496</v>
      </c>
      <c r="D151" s="23">
        <v>12.179029354201001</v>
      </c>
      <c r="E151" s="23">
        <v>19.125522501033501</v>
      </c>
      <c r="F151" s="23">
        <v>26.773797059510901</v>
      </c>
      <c r="G151" s="23">
        <v>31.9976558552158</v>
      </c>
      <c r="H151" s="23">
        <v>35.725029578598097</v>
      </c>
      <c r="I151" s="23">
        <v>39.118359248856798</v>
      </c>
      <c r="J151" s="23">
        <v>36.651289044106598</v>
      </c>
      <c r="K151" s="23">
        <v>41.342624187987703</v>
      </c>
      <c r="L151" s="23">
        <v>44.333344995928897</v>
      </c>
      <c r="M151" s="23">
        <v>47.547208004706</v>
      </c>
      <c r="N151" s="23">
        <v>49.3733106989528</v>
      </c>
      <c r="O151" s="23">
        <v>51.403002890401801</v>
      </c>
      <c r="P151" s="23">
        <v>51.396924038839998</v>
      </c>
      <c r="Q151" s="23">
        <v>51.2602901419639</v>
      </c>
      <c r="R151" s="23">
        <v>49.628619627226598</v>
      </c>
      <c r="S151" s="23">
        <v>41.728772785553502</v>
      </c>
      <c r="T151" s="23">
        <v>43.020798279836498</v>
      </c>
      <c r="U151" s="23">
        <v>39.330081407056802</v>
      </c>
      <c r="V151" s="23">
        <v>37.184012261235601</v>
      </c>
      <c r="W151" s="23">
        <v>34.502586869113898</v>
      </c>
    </row>
    <row r="152" spans="1:23" collapsed="1"/>
    <row r="153" spans="1:23" collapsed="1"/>
    <row r="154" spans="1:23">
      <c r="A154" s="7" t="s">
        <v>93</v>
      </c>
    </row>
  </sheetData>
  <sheetProtection algorithmName="SHA-512" hashValue="1MkDppavA0PEZp58WVa4hhrqyB7jANqspgwD8gRE5YwzUsbFQjrQCFF8gP8dWGE5hb3CFx+7wpFQO7fF+UE9Ow==" saltValue="qS+dnJJ4AgBw+0l6BdfMnA=="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188736"/>
  </sheetPr>
  <dimension ref="A1:AC154"/>
  <sheetViews>
    <sheetView zoomScale="85" zoomScaleNormal="85" workbookViewId="0"/>
  </sheetViews>
  <sheetFormatPr defaultColWidth="9.140625" defaultRowHeight="15"/>
  <cols>
    <col min="1" max="1" width="9.28515625" style="7" customWidth="1"/>
    <col min="2" max="2" width="30.5703125" style="7" customWidth="1"/>
    <col min="3" max="23" width="9.28515625" style="7" customWidth="1"/>
    <col min="24" max="16384" width="9.140625" style="7"/>
  </cols>
  <sheetData>
    <row r="1" spans="1:29" s="26" customFormat="1" ht="23.25" customHeight="1">
      <c r="A1" s="25" t="s">
        <v>126</v>
      </c>
      <c r="B1" s="17"/>
      <c r="C1" s="17"/>
      <c r="D1" s="17"/>
      <c r="E1" s="17"/>
      <c r="F1" s="17"/>
      <c r="G1" s="17"/>
      <c r="H1" s="17"/>
      <c r="I1" s="17"/>
      <c r="J1" s="17"/>
      <c r="K1" s="17"/>
      <c r="L1" s="17"/>
      <c r="M1" s="17"/>
      <c r="N1" s="17"/>
      <c r="O1" s="17"/>
      <c r="P1" s="17"/>
      <c r="Q1" s="17"/>
      <c r="R1" s="17"/>
      <c r="S1" s="17"/>
      <c r="T1" s="17"/>
      <c r="U1" s="17"/>
      <c r="V1" s="17"/>
      <c r="W1" s="17"/>
    </row>
    <row r="2" spans="1:29" s="26" customFormat="1">
      <c r="A2" s="16" t="s">
        <v>127</v>
      </c>
    </row>
    <row r="3" spans="1:29" s="26" customFormat="1">
      <c r="B3" s="16"/>
    </row>
    <row r="4" spans="1:29" s="26" customFormat="1">
      <c r="A4" s="16" t="s">
        <v>95</v>
      </c>
      <c r="B4" s="16"/>
    </row>
    <row r="5" spans="1:29">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9">
      <c r="A6" s="27" t="s">
        <v>36</v>
      </c>
      <c r="B6" s="27" t="s">
        <v>60</v>
      </c>
      <c r="C6" s="23">
        <v>18366</v>
      </c>
      <c r="D6" s="23">
        <v>17891</v>
      </c>
      <c r="E6" s="23">
        <v>16416</v>
      </c>
      <c r="F6" s="23">
        <v>13595.839363726958</v>
      </c>
      <c r="G6" s="23">
        <v>11033.317520452627</v>
      </c>
      <c r="H6" s="23">
        <v>8284.4389743994088</v>
      </c>
      <c r="I6" s="23">
        <v>8111.8705988203492</v>
      </c>
      <c r="J6" s="23">
        <v>8111.8705977227146</v>
      </c>
      <c r="K6" s="23">
        <v>7459.4777905999981</v>
      </c>
      <c r="L6" s="23">
        <v>7080.3457491791287</v>
      </c>
      <c r="M6" s="23">
        <v>6431.9421683326</v>
      </c>
      <c r="N6" s="23">
        <v>5623.5690091999986</v>
      </c>
      <c r="O6" s="23">
        <v>4948.5187196000006</v>
      </c>
      <c r="P6" s="23">
        <v>4503.1199682999995</v>
      </c>
      <c r="Q6" s="23">
        <v>3054.29061</v>
      </c>
      <c r="R6" s="23">
        <v>3054.29061</v>
      </c>
      <c r="S6" s="23">
        <v>3054.29061</v>
      </c>
      <c r="T6" s="23">
        <v>2796.7798899999998</v>
      </c>
      <c r="U6" s="23">
        <v>2796.7798899999998</v>
      </c>
      <c r="V6" s="23">
        <v>2196.74306418378</v>
      </c>
      <c r="W6" s="23">
        <v>1770.7429499999998</v>
      </c>
    </row>
    <row r="7" spans="1:29">
      <c r="A7" s="27" t="s">
        <v>36</v>
      </c>
      <c r="B7" s="27" t="s">
        <v>67</v>
      </c>
      <c r="C7" s="23">
        <v>4820</v>
      </c>
      <c r="D7" s="23">
        <v>4835</v>
      </c>
      <c r="E7" s="23">
        <v>4835</v>
      </c>
      <c r="F7" s="23">
        <v>3249.4718772074662</v>
      </c>
      <c r="G7" s="23">
        <v>3126.1695400000003</v>
      </c>
      <c r="H7" s="23">
        <v>1911.8210255070992</v>
      </c>
      <c r="I7" s="23">
        <v>471.66440749614901</v>
      </c>
      <c r="J7" s="23">
        <v>1.1419856199999989E-3</v>
      </c>
      <c r="K7" s="23">
        <v>1.1423388399999989E-3</v>
      </c>
      <c r="L7" s="23">
        <v>1.1421615E-3</v>
      </c>
      <c r="M7" s="23">
        <v>1.1420524099999998E-3</v>
      </c>
      <c r="N7" s="23">
        <v>1.142877759999999E-3</v>
      </c>
      <c r="O7" s="23">
        <v>1.1421667E-3</v>
      </c>
      <c r="P7" s="23">
        <v>1.8710639999999901E-4</v>
      </c>
      <c r="Q7" s="23">
        <v>1.15456389999999E-4</v>
      </c>
      <c r="R7" s="23">
        <v>0</v>
      </c>
      <c r="S7" s="23">
        <v>0</v>
      </c>
      <c r="T7" s="23">
        <v>0</v>
      </c>
      <c r="U7" s="23">
        <v>0</v>
      </c>
      <c r="V7" s="23">
        <v>0</v>
      </c>
      <c r="W7" s="23">
        <v>0</v>
      </c>
    </row>
    <row r="8" spans="1:29">
      <c r="A8" s="27" t="s">
        <v>36</v>
      </c>
      <c r="B8" s="27" t="s">
        <v>18</v>
      </c>
      <c r="C8" s="23">
        <v>3055</v>
      </c>
      <c r="D8" s="23">
        <v>3055</v>
      </c>
      <c r="E8" s="23">
        <v>3055</v>
      </c>
      <c r="F8" s="23">
        <v>2875</v>
      </c>
      <c r="G8" s="23">
        <v>2875</v>
      </c>
      <c r="H8" s="23">
        <v>2875</v>
      </c>
      <c r="I8" s="23">
        <v>2875</v>
      </c>
      <c r="J8" s="23">
        <v>3152.9224199999999</v>
      </c>
      <c r="K8" s="23">
        <v>3152.9227599999999</v>
      </c>
      <c r="L8" s="23">
        <v>3152.9227599999999</v>
      </c>
      <c r="M8" s="23">
        <v>3152.9227599999999</v>
      </c>
      <c r="N8" s="23">
        <v>3152.9228499999999</v>
      </c>
      <c r="O8" s="23">
        <v>3152.9228499999999</v>
      </c>
      <c r="P8" s="23">
        <v>3152.9228499999999</v>
      </c>
      <c r="Q8" s="23">
        <v>3152.9228499999999</v>
      </c>
      <c r="R8" s="23">
        <v>2767.9228499999999</v>
      </c>
      <c r="S8" s="23">
        <v>2238.9229</v>
      </c>
      <c r="T8" s="23">
        <v>2238.9229</v>
      </c>
      <c r="U8" s="23">
        <v>2095.9229</v>
      </c>
      <c r="V8" s="23">
        <v>2095.9229</v>
      </c>
      <c r="W8" s="23">
        <v>2095.9231</v>
      </c>
    </row>
    <row r="9" spans="1:29">
      <c r="A9" s="27" t="s">
        <v>36</v>
      </c>
      <c r="B9" s="27" t="s">
        <v>28</v>
      </c>
      <c r="C9" s="23">
        <v>1864</v>
      </c>
      <c r="D9" s="23">
        <v>1864</v>
      </c>
      <c r="E9" s="23">
        <v>1384</v>
      </c>
      <c r="F9" s="23">
        <v>1384</v>
      </c>
      <c r="G9" s="23">
        <v>1384</v>
      </c>
      <c r="H9" s="23">
        <v>1384</v>
      </c>
      <c r="I9" s="23">
        <v>1384</v>
      </c>
      <c r="J9" s="23">
        <v>1384</v>
      </c>
      <c r="K9" s="23">
        <v>1384</v>
      </c>
      <c r="L9" s="23">
        <v>1384</v>
      </c>
      <c r="M9" s="23">
        <v>1384</v>
      </c>
      <c r="N9" s="23">
        <v>1384</v>
      </c>
      <c r="O9" s="23">
        <v>1384</v>
      </c>
      <c r="P9" s="23">
        <v>1384</v>
      </c>
      <c r="Q9" s="23">
        <v>584</v>
      </c>
      <c r="R9" s="23">
        <v>584</v>
      </c>
      <c r="S9" s="23">
        <v>584</v>
      </c>
      <c r="T9" s="23">
        <v>584</v>
      </c>
      <c r="U9" s="23">
        <v>84</v>
      </c>
      <c r="V9" s="23">
        <v>84</v>
      </c>
      <c r="W9" s="23">
        <v>84</v>
      </c>
    </row>
    <row r="10" spans="1:29">
      <c r="A10" s="27" t="s">
        <v>36</v>
      </c>
      <c r="B10" s="27" t="s">
        <v>62</v>
      </c>
      <c r="C10" s="23">
        <v>6741</v>
      </c>
      <c r="D10" s="23">
        <v>6741</v>
      </c>
      <c r="E10" s="23">
        <v>6741</v>
      </c>
      <c r="F10" s="23">
        <v>6741</v>
      </c>
      <c r="G10" s="23">
        <v>6741</v>
      </c>
      <c r="H10" s="23">
        <v>6741</v>
      </c>
      <c r="I10" s="23">
        <v>6741</v>
      </c>
      <c r="J10" s="23">
        <v>6741</v>
      </c>
      <c r="K10" s="23">
        <v>6741</v>
      </c>
      <c r="L10" s="23">
        <v>6358</v>
      </c>
      <c r="M10" s="23">
        <v>6358</v>
      </c>
      <c r="N10" s="23">
        <v>6089</v>
      </c>
      <c r="O10" s="23">
        <v>5627</v>
      </c>
      <c r="P10" s="23">
        <v>5510</v>
      </c>
      <c r="Q10" s="23">
        <v>5380</v>
      </c>
      <c r="R10" s="23">
        <v>5380</v>
      </c>
      <c r="S10" s="23">
        <v>6254.87378342587</v>
      </c>
      <c r="T10" s="23">
        <v>6254.8737434758705</v>
      </c>
      <c r="U10" s="23">
        <v>5814.8737435818002</v>
      </c>
      <c r="V10" s="23">
        <v>5694.8737436569709</v>
      </c>
      <c r="W10" s="23">
        <v>5706.3540817027997</v>
      </c>
    </row>
    <row r="11" spans="1:29">
      <c r="A11" s="27" t="s">
        <v>36</v>
      </c>
      <c r="B11" s="27" t="s">
        <v>61</v>
      </c>
      <c r="C11" s="23">
        <v>7364.8999938964844</v>
      </c>
      <c r="D11" s="23">
        <v>7364.8999938964844</v>
      </c>
      <c r="E11" s="23">
        <v>7364.8999938964844</v>
      </c>
      <c r="F11" s="23">
        <v>7364.8999938964844</v>
      </c>
      <c r="G11" s="23">
        <v>7364.8999938964844</v>
      </c>
      <c r="H11" s="23">
        <v>7364.8999938964844</v>
      </c>
      <c r="I11" s="23">
        <v>7364.8999938964844</v>
      </c>
      <c r="J11" s="23">
        <v>7364.8999938964844</v>
      </c>
      <c r="K11" s="23">
        <v>7364.8999938964844</v>
      </c>
      <c r="L11" s="23">
        <v>7364.8999938964844</v>
      </c>
      <c r="M11" s="23">
        <v>7364.8999938964844</v>
      </c>
      <c r="N11" s="23">
        <v>7364.8999938964844</v>
      </c>
      <c r="O11" s="23">
        <v>7364.8999938964844</v>
      </c>
      <c r="P11" s="23">
        <v>7364.8999938964844</v>
      </c>
      <c r="Q11" s="23">
        <v>7364.8999938964844</v>
      </c>
      <c r="R11" s="23">
        <v>7364.8999938964844</v>
      </c>
      <c r="S11" s="23">
        <v>7278.8999938964844</v>
      </c>
      <c r="T11" s="23">
        <v>7278.8999938964844</v>
      </c>
      <c r="U11" s="23">
        <v>7278.8999938964844</v>
      </c>
      <c r="V11" s="23">
        <v>7278.8999938964844</v>
      </c>
      <c r="W11" s="23">
        <v>7278.8999938964844</v>
      </c>
    </row>
    <row r="12" spans="1:29">
      <c r="A12" s="27" t="s">
        <v>36</v>
      </c>
      <c r="B12" s="27" t="s">
        <v>65</v>
      </c>
      <c r="C12" s="23">
        <v>10073.324705000001</v>
      </c>
      <c r="D12" s="23">
        <v>10159.324705000001</v>
      </c>
      <c r="E12" s="23">
        <v>10329.311734999999</v>
      </c>
      <c r="F12" s="23">
        <v>13790.89286542562</v>
      </c>
      <c r="G12" s="23">
        <v>17900.38881545432</v>
      </c>
      <c r="H12" s="23">
        <v>21915.784867214123</v>
      </c>
      <c r="I12" s="23">
        <v>22689.674204327588</v>
      </c>
      <c r="J12" s="23">
        <v>25359.099290163904</v>
      </c>
      <c r="K12" s="23">
        <v>27422.919278143541</v>
      </c>
      <c r="L12" s="23">
        <v>29577.544136237731</v>
      </c>
      <c r="M12" s="23">
        <v>31379.369404891549</v>
      </c>
      <c r="N12" s="23">
        <v>34374.657418956755</v>
      </c>
      <c r="O12" s="23">
        <v>35861.271717378913</v>
      </c>
      <c r="P12" s="23">
        <v>36425.418712076505</v>
      </c>
      <c r="Q12" s="23">
        <v>37489.148452003232</v>
      </c>
      <c r="R12" s="23">
        <v>38387.99523878935</v>
      </c>
      <c r="S12" s="23">
        <v>41916.781070298035</v>
      </c>
      <c r="T12" s="23">
        <v>41352.805451352033</v>
      </c>
      <c r="U12" s="23">
        <v>42237.573609056861</v>
      </c>
      <c r="V12" s="23">
        <v>42353.188508384745</v>
      </c>
      <c r="W12" s="23">
        <v>44914.442542141383</v>
      </c>
    </row>
    <row r="13" spans="1:29">
      <c r="A13" s="27" t="s">
        <v>36</v>
      </c>
      <c r="B13" s="27" t="s">
        <v>64</v>
      </c>
      <c r="C13" s="23">
        <v>6097</v>
      </c>
      <c r="D13" s="23">
        <v>6302</v>
      </c>
      <c r="E13" s="23">
        <v>6302</v>
      </c>
      <c r="F13" s="23">
        <v>6302</v>
      </c>
      <c r="G13" s="23">
        <v>6302</v>
      </c>
      <c r="H13" s="23">
        <v>11948.716220020227</v>
      </c>
      <c r="I13" s="23">
        <v>14539.86295234134</v>
      </c>
      <c r="J13" s="23">
        <v>15899.625153892328</v>
      </c>
      <c r="K13" s="23">
        <v>15899.625154586269</v>
      </c>
      <c r="L13" s="23">
        <v>16085.811957110129</v>
      </c>
      <c r="M13" s="23">
        <v>17137.189757352509</v>
      </c>
      <c r="N13" s="23">
        <v>19777.602332049948</v>
      </c>
      <c r="O13" s="23">
        <v>21326.48673444234</v>
      </c>
      <c r="P13" s="23">
        <v>21326.486734664686</v>
      </c>
      <c r="Q13" s="23">
        <v>23142.026335652397</v>
      </c>
      <c r="R13" s="23">
        <v>23021.026377210907</v>
      </c>
      <c r="S13" s="23">
        <v>25948.364872474151</v>
      </c>
      <c r="T13" s="23">
        <v>26538.139361692341</v>
      </c>
      <c r="U13" s="23">
        <v>26984.346925041147</v>
      </c>
      <c r="V13" s="23">
        <v>30928.925533326867</v>
      </c>
      <c r="W13" s="23">
        <v>33591.608397220101</v>
      </c>
    </row>
    <row r="14" spans="1:29">
      <c r="A14" s="27" t="s">
        <v>36</v>
      </c>
      <c r="B14" s="27" t="s">
        <v>32</v>
      </c>
      <c r="C14" s="23">
        <v>300</v>
      </c>
      <c r="D14" s="23">
        <v>300</v>
      </c>
      <c r="E14" s="23">
        <v>300</v>
      </c>
      <c r="F14" s="23">
        <v>300</v>
      </c>
      <c r="G14" s="23">
        <v>300</v>
      </c>
      <c r="H14" s="23">
        <v>1730.9290513970998</v>
      </c>
      <c r="I14" s="23">
        <v>2010.8015222975998</v>
      </c>
      <c r="J14" s="23">
        <v>3387.9758523155497</v>
      </c>
      <c r="K14" s="23">
        <v>3387.9758523218998</v>
      </c>
      <c r="L14" s="23">
        <v>3357.9758523254995</v>
      </c>
      <c r="M14" s="23">
        <v>3357.9758523277696</v>
      </c>
      <c r="N14" s="23">
        <v>3357.9758523293999</v>
      </c>
      <c r="O14" s="23">
        <v>3302.9758523305995</v>
      </c>
      <c r="P14" s="23">
        <v>3277.9758523323699</v>
      </c>
      <c r="Q14" s="23">
        <v>3277.9758523360397</v>
      </c>
      <c r="R14" s="23">
        <v>3277.9758523487999</v>
      </c>
      <c r="S14" s="23">
        <v>3277.9759581305698</v>
      </c>
      <c r="T14" s="23">
        <v>3277.9759585905399</v>
      </c>
      <c r="U14" s="23">
        <v>3277.9760348404598</v>
      </c>
      <c r="V14" s="23">
        <v>3277.9760356250395</v>
      </c>
      <c r="W14" s="23">
        <v>3784.0146355804295</v>
      </c>
    </row>
    <row r="15" spans="1:29">
      <c r="A15" s="27" t="s">
        <v>36</v>
      </c>
      <c r="B15" s="27" t="s">
        <v>69</v>
      </c>
      <c r="C15" s="23">
        <v>810</v>
      </c>
      <c r="D15" s="23">
        <v>810</v>
      </c>
      <c r="E15" s="23">
        <v>810</v>
      </c>
      <c r="F15" s="23">
        <v>1090.4891</v>
      </c>
      <c r="G15" s="23">
        <v>3130.6597999999999</v>
      </c>
      <c r="H15" s="23">
        <v>4144.6539000000002</v>
      </c>
      <c r="I15" s="23">
        <v>5250</v>
      </c>
      <c r="J15" s="23">
        <v>5250.0001925881197</v>
      </c>
      <c r="K15" s="23">
        <v>5250.0001928922302</v>
      </c>
      <c r="L15" s="23">
        <v>5250.0001934841102</v>
      </c>
      <c r="M15" s="23">
        <v>5594.4324786294146</v>
      </c>
      <c r="N15" s="23">
        <v>7006.1021714793706</v>
      </c>
      <c r="O15" s="23">
        <v>7006.1021715674406</v>
      </c>
      <c r="P15" s="23">
        <v>7006.1021716216001</v>
      </c>
      <c r="Q15" s="23">
        <v>7006.1021719155506</v>
      </c>
      <c r="R15" s="23">
        <v>7844.0209189092293</v>
      </c>
      <c r="S15" s="23">
        <v>8119.3109390248101</v>
      </c>
      <c r="T15" s="23">
        <v>8119.3109392263605</v>
      </c>
      <c r="U15" s="23">
        <v>9275.8574755749687</v>
      </c>
      <c r="V15" s="23">
        <v>9275.8574760926203</v>
      </c>
      <c r="W15" s="23">
        <v>10387.960087382711</v>
      </c>
    </row>
    <row r="16" spans="1:29" s="26" customFormat="1">
      <c r="A16" s="27" t="s">
        <v>36</v>
      </c>
      <c r="B16" s="27" t="s">
        <v>52</v>
      </c>
      <c r="C16" s="23">
        <v>95.565001159906174</v>
      </c>
      <c r="D16" s="23">
        <v>222.30399817228289</v>
      </c>
      <c r="E16" s="23">
        <v>472.72400641441254</v>
      </c>
      <c r="F16" s="23">
        <v>827.38901638984419</v>
      </c>
      <c r="G16" s="23">
        <v>1275.4639947414385</v>
      </c>
      <c r="H16" s="23">
        <v>1796.002980709073</v>
      </c>
      <c r="I16" s="23">
        <v>2438.3960294723474</v>
      </c>
      <c r="J16" s="23">
        <v>3184.4369697570778</v>
      </c>
      <c r="K16" s="23">
        <v>4042.5660362243557</v>
      </c>
      <c r="L16" s="23">
        <v>4718.5470113754145</v>
      </c>
      <c r="M16" s="23">
        <v>5463.8920488357453</v>
      </c>
      <c r="N16" s="23">
        <v>6261.2278814315578</v>
      </c>
      <c r="O16" s="23">
        <v>7107.5971488952464</v>
      </c>
      <c r="P16" s="23">
        <v>7905.5148887634123</v>
      </c>
      <c r="Q16" s="23">
        <v>8730.1271591186469</v>
      </c>
      <c r="R16" s="23">
        <v>9162.6489810943513</v>
      </c>
      <c r="S16" s="23">
        <v>9618.3372249603162</v>
      </c>
      <c r="T16" s="23">
        <v>10079.154048919669</v>
      </c>
      <c r="U16" s="23">
        <v>10567.066068649285</v>
      </c>
      <c r="V16" s="23">
        <v>11065.494928359969</v>
      </c>
      <c r="W16" s="23">
        <v>11575.234004974354</v>
      </c>
      <c r="Y16" s="7"/>
      <c r="Z16" s="7"/>
      <c r="AA16" s="7"/>
      <c r="AB16" s="7"/>
      <c r="AC16" s="7"/>
    </row>
    <row r="17" spans="1:29" s="26" customFormat="1">
      <c r="A17" s="29" t="s">
        <v>118</v>
      </c>
      <c r="B17" s="29"/>
      <c r="C17" s="28">
        <v>58381.224698896483</v>
      </c>
      <c r="D17" s="28">
        <v>58212.224698896483</v>
      </c>
      <c r="E17" s="28">
        <v>56427.21172889648</v>
      </c>
      <c r="F17" s="28">
        <v>55303.104100256533</v>
      </c>
      <c r="G17" s="28">
        <v>56726.77586980343</v>
      </c>
      <c r="H17" s="28">
        <v>62425.661081037339</v>
      </c>
      <c r="I17" s="28">
        <v>64177.972156881908</v>
      </c>
      <c r="J17" s="28">
        <v>68013.418597661046</v>
      </c>
      <c r="K17" s="28">
        <v>69424.846119565133</v>
      </c>
      <c r="L17" s="28">
        <v>71003.525738584969</v>
      </c>
      <c r="M17" s="28">
        <v>73208.325226525558</v>
      </c>
      <c r="N17" s="28">
        <v>77766.652746980952</v>
      </c>
      <c r="O17" s="28">
        <v>79665.101157484431</v>
      </c>
      <c r="P17" s="28">
        <v>79666.848446044081</v>
      </c>
      <c r="Q17" s="28">
        <v>80167.288357008496</v>
      </c>
      <c r="R17" s="28">
        <v>80560.135069896744</v>
      </c>
      <c r="S17" s="28">
        <v>87276.133230094536</v>
      </c>
      <c r="T17" s="28">
        <v>87044.421340416724</v>
      </c>
      <c r="U17" s="28">
        <v>87292.397061576296</v>
      </c>
      <c r="V17" s="28">
        <v>90632.553743448851</v>
      </c>
      <c r="W17" s="28">
        <v>95441.971064960773</v>
      </c>
      <c r="Y17" s="7"/>
      <c r="Z17" s="7"/>
      <c r="AA17" s="7"/>
      <c r="AB17" s="7"/>
      <c r="AC17" s="7"/>
    </row>
    <row r="18" spans="1:29" s="26" customFormat="1">
      <c r="A18" s="7"/>
      <c r="B18" s="7"/>
      <c r="C18" s="7"/>
      <c r="D18" s="7"/>
      <c r="E18" s="7"/>
      <c r="F18" s="7"/>
      <c r="G18" s="7"/>
      <c r="H18" s="7"/>
      <c r="I18" s="7"/>
      <c r="J18" s="7"/>
      <c r="K18" s="7"/>
      <c r="L18" s="7"/>
      <c r="M18" s="7"/>
      <c r="N18" s="7"/>
      <c r="O18" s="7"/>
      <c r="P18" s="7"/>
      <c r="Q18" s="7"/>
      <c r="R18" s="7"/>
      <c r="S18" s="7"/>
      <c r="T18" s="7"/>
      <c r="U18" s="7"/>
      <c r="V18" s="7"/>
      <c r="W18" s="7"/>
      <c r="Y18" s="7"/>
      <c r="Z18" s="7"/>
      <c r="AA18" s="7"/>
      <c r="AB18" s="7"/>
      <c r="AC18" s="7"/>
    </row>
    <row r="19" spans="1:29" s="26" customFormat="1">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c r="Y19" s="7"/>
      <c r="Z19" s="7"/>
      <c r="AA19" s="7"/>
      <c r="AB19" s="7"/>
      <c r="AC19" s="7"/>
    </row>
    <row r="20" spans="1:29" s="26" customFormat="1">
      <c r="A20" s="27" t="s">
        <v>119</v>
      </c>
      <c r="B20" s="27" t="s">
        <v>60</v>
      </c>
      <c r="C20" s="23">
        <v>10240</v>
      </c>
      <c r="D20" s="23">
        <v>9765</v>
      </c>
      <c r="E20" s="23">
        <v>8290</v>
      </c>
      <c r="F20" s="23">
        <v>7886.53622</v>
      </c>
      <c r="G20" s="23">
        <v>5594.7999704999984</v>
      </c>
      <c r="H20" s="23">
        <v>4287.4482895197098</v>
      </c>
      <c r="I20" s="23">
        <v>4287.4482898203487</v>
      </c>
      <c r="J20" s="23">
        <v>4287.4482887227141</v>
      </c>
      <c r="K20" s="23">
        <v>4287.4480495999987</v>
      </c>
      <c r="L20" s="23">
        <v>3939.2954283759195</v>
      </c>
      <c r="M20" s="23">
        <v>3478.5187093326003</v>
      </c>
      <c r="N20" s="23">
        <v>2771.8371502</v>
      </c>
      <c r="O20" s="23">
        <v>2771.8371496</v>
      </c>
      <c r="P20" s="23">
        <v>2326.4383982999998</v>
      </c>
      <c r="Q20" s="23">
        <v>1327.60889</v>
      </c>
      <c r="R20" s="23">
        <v>1327.60889</v>
      </c>
      <c r="S20" s="23">
        <v>1327.60889</v>
      </c>
      <c r="T20" s="23">
        <v>1327.60889</v>
      </c>
      <c r="U20" s="23">
        <v>1327.60889</v>
      </c>
      <c r="V20" s="23">
        <v>1327.60889</v>
      </c>
      <c r="W20" s="23">
        <v>1327.60889</v>
      </c>
      <c r="Y20" s="7"/>
      <c r="Z20" s="7"/>
      <c r="AA20" s="7"/>
      <c r="AB20" s="7"/>
      <c r="AC20" s="7"/>
    </row>
    <row r="21" spans="1:29" s="26" customFormat="1">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c r="Y21" s="7"/>
      <c r="Z21" s="7"/>
      <c r="AA21" s="7"/>
      <c r="AB21" s="7"/>
      <c r="AC21" s="7"/>
    </row>
    <row r="22" spans="1:29" s="26" customFormat="1">
      <c r="A22" s="27" t="s">
        <v>119</v>
      </c>
      <c r="B22" s="27" t="s">
        <v>18</v>
      </c>
      <c r="C22" s="23">
        <v>625</v>
      </c>
      <c r="D22" s="23">
        <v>625</v>
      </c>
      <c r="E22" s="23">
        <v>625</v>
      </c>
      <c r="F22" s="23">
        <v>625</v>
      </c>
      <c r="G22" s="23">
        <v>625</v>
      </c>
      <c r="H22" s="23">
        <v>625</v>
      </c>
      <c r="I22" s="23">
        <v>625</v>
      </c>
      <c r="J22" s="23">
        <v>625</v>
      </c>
      <c r="K22" s="23">
        <v>625</v>
      </c>
      <c r="L22" s="23">
        <v>625</v>
      </c>
      <c r="M22" s="23">
        <v>625</v>
      </c>
      <c r="N22" s="23">
        <v>625</v>
      </c>
      <c r="O22" s="23">
        <v>625</v>
      </c>
      <c r="P22" s="23">
        <v>625</v>
      </c>
      <c r="Q22" s="23">
        <v>625</v>
      </c>
      <c r="R22" s="23">
        <v>625</v>
      </c>
      <c r="S22" s="23">
        <v>625</v>
      </c>
      <c r="T22" s="23">
        <v>625</v>
      </c>
      <c r="U22" s="23">
        <v>625</v>
      </c>
      <c r="V22" s="23">
        <v>625</v>
      </c>
      <c r="W22" s="23">
        <v>625</v>
      </c>
      <c r="Y22" s="7"/>
      <c r="Z22" s="7"/>
      <c r="AA22" s="7"/>
      <c r="AB22" s="7"/>
      <c r="AC22" s="7"/>
    </row>
    <row r="23" spans="1:29" s="26" customFormat="1">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Y23" s="7"/>
      <c r="Z23" s="7"/>
      <c r="AA23" s="7"/>
      <c r="AB23" s="7"/>
      <c r="AC23" s="7"/>
    </row>
    <row r="24" spans="1:29" s="26" customFormat="1">
      <c r="A24" s="27" t="s">
        <v>119</v>
      </c>
      <c r="B24" s="27" t="s">
        <v>62</v>
      </c>
      <c r="C24" s="23">
        <v>1438</v>
      </c>
      <c r="D24" s="23">
        <v>1438</v>
      </c>
      <c r="E24" s="23">
        <v>1438</v>
      </c>
      <c r="F24" s="23">
        <v>1438</v>
      </c>
      <c r="G24" s="23">
        <v>1438</v>
      </c>
      <c r="H24" s="23">
        <v>1438</v>
      </c>
      <c r="I24" s="23">
        <v>1438</v>
      </c>
      <c r="J24" s="23">
        <v>1438</v>
      </c>
      <c r="K24" s="23">
        <v>1438</v>
      </c>
      <c r="L24" s="23">
        <v>1438</v>
      </c>
      <c r="M24" s="23">
        <v>1438</v>
      </c>
      <c r="N24" s="23">
        <v>1438</v>
      </c>
      <c r="O24" s="23">
        <v>1438</v>
      </c>
      <c r="P24" s="23">
        <v>1438</v>
      </c>
      <c r="Q24" s="23">
        <v>1388</v>
      </c>
      <c r="R24" s="23">
        <v>1388</v>
      </c>
      <c r="S24" s="23">
        <v>2093.5519399999998</v>
      </c>
      <c r="T24" s="23">
        <v>2093.5518999999999</v>
      </c>
      <c r="U24" s="23">
        <v>2093.5518999999999</v>
      </c>
      <c r="V24" s="23">
        <v>2093.5518999999999</v>
      </c>
      <c r="W24" s="23">
        <v>2093.5518999999999</v>
      </c>
      <c r="Y24" s="7"/>
      <c r="Z24" s="7"/>
      <c r="AA24" s="7"/>
      <c r="AB24" s="7"/>
      <c r="AC24" s="7"/>
    </row>
    <row r="25" spans="1:29" s="26" customFormat="1">
      <c r="A25" s="27" t="s">
        <v>119</v>
      </c>
      <c r="B25" s="27" t="s">
        <v>61</v>
      </c>
      <c r="C25" s="23">
        <v>2585</v>
      </c>
      <c r="D25" s="23">
        <v>2585</v>
      </c>
      <c r="E25" s="23">
        <v>2585</v>
      </c>
      <c r="F25" s="23">
        <v>2585</v>
      </c>
      <c r="G25" s="23">
        <v>2585</v>
      </c>
      <c r="H25" s="23">
        <v>2585</v>
      </c>
      <c r="I25" s="23">
        <v>2585</v>
      </c>
      <c r="J25" s="23">
        <v>2585</v>
      </c>
      <c r="K25" s="23">
        <v>2585</v>
      </c>
      <c r="L25" s="23">
        <v>2585</v>
      </c>
      <c r="M25" s="23">
        <v>2585</v>
      </c>
      <c r="N25" s="23">
        <v>2585</v>
      </c>
      <c r="O25" s="23">
        <v>2585</v>
      </c>
      <c r="P25" s="23">
        <v>2585</v>
      </c>
      <c r="Q25" s="23">
        <v>2585</v>
      </c>
      <c r="R25" s="23">
        <v>2585</v>
      </c>
      <c r="S25" s="23">
        <v>2585</v>
      </c>
      <c r="T25" s="23">
        <v>2585</v>
      </c>
      <c r="U25" s="23">
        <v>2585</v>
      </c>
      <c r="V25" s="23">
        <v>2585</v>
      </c>
      <c r="W25" s="23">
        <v>2585</v>
      </c>
      <c r="Y25" s="7"/>
      <c r="Z25" s="7"/>
      <c r="AA25" s="7"/>
      <c r="AB25" s="7"/>
      <c r="AC25" s="7"/>
    </row>
    <row r="26" spans="1:29" s="26" customFormat="1">
      <c r="A26" s="27" t="s">
        <v>119</v>
      </c>
      <c r="B26" s="27" t="s">
        <v>65</v>
      </c>
      <c r="C26" s="23">
        <v>2137</v>
      </c>
      <c r="D26" s="23">
        <v>2137</v>
      </c>
      <c r="E26" s="23">
        <v>2137</v>
      </c>
      <c r="F26" s="23">
        <v>2536.9999400000002</v>
      </c>
      <c r="G26" s="23">
        <v>5810.4023999999999</v>
      </c>
      <c r="H26" s="23">
        <v>6507.7306135207054</v>
      </c>
      <c r="I26" s="23">
        <v>6507.7306136011048</v>
      </c>
      <c r="J26" s="23">
        <v>7115.7806794875096</v>
      </c>
      <c r="K26" s="23">
        <v>7115.7806806571498</v>
      </c>
      <c r="L26" s="23">
        <v>9042.6314272196651</v>
      </c>
      <c r="M26" s="23">
        <v>9165.0631276482909</v>
      </c>
      <c r="N26" s="23">
        <v>10065.55812783381</v>
      </c>
      <c r="O26" s="23">
        <v>10065.558127961229</v>
      </c>
      <c r="P26" s="23">
        <v>10065.558128009836</v>
      </c>
      <c r="Q26" s="23">
        <v>10065.558128145643</v>
      </c>
      <c r="R26" s="23">
        <v>10018.558128328004</v>
      </c>
      <c r="S26" s="23">
        <v>9748.558128537341</v>
      </c>
      <c r="T26" s="23">
        <v>9546.5581289241254</v>
      </c>
      <c r="U26" s="23">
        <v>9728.4272291856505</v>
      </c>
      <c r="V26" s="23">
        <v>10000.110418487264</v>
      </c>
      <c r="W26" s="23">
        <v>12195.654016353674</v>
      </c>
      <c r="Y26" s="7"/>
      <c r="Z26" s="7"/>
      <c r="AA26" s="7"/>
      <c r="AB26" s="7"/>
      <c r="AC26" s="7"/>
    </row>
    <row r="27" spans="1:29" s="26" customFormat="1">
      <c r="A27" s="27" t="s">
        <v>119</v>
      </c>
      <c r="B27" s="27" t="s">
        <v>64</v>
      </c>
      <c r="C27" s="23">
        <v>2282</v>
      </c>
      <c r="D27" s="23">
        <v>2432</v>
      </c>
      <c r="E27" s="23">
        <v>2432</v>
      </c>
      <c r="F27" s="23">
        <v>2432</v>
      </c>
      <c r="G27" s="23">
        <v>2432</v>
      </c>
      <c r="H27" s="23">
        <v>6010.1249030602994</v>
      </c>
      <c r="I27" s="23">
        <v>6319.9070631545001</v>
      </c>
      <c r="J27" s="23">
        <v>6980.3765644333998</v>
      </c>
      <c r="K27" s="23">
        <v>6980.3765650815294</v>
      </c>
      <c r="L27" s="23">
        <v>6980.3765674019487</v>
      </c>
      <c r="M27" s="23">
        <v>6980.3765675637296</v>
      </c>
      <c r="N27" s="23">
        <v>8294.4872373199287</v>
      </c>
      <c r="O27" s="23">
        <v>9323.9933376603494</v>
      </c>
      <c r="P27" s="23">
        <v>9323.9933377023299</v>
      </c>
      <c r="Q27" s="23">
        <v>10323.993337729949</v>
      </c>
      <c r="R27" s="23">
        <v>10323.993337842719</v>
      </c>
      <c r="S27" s="23">
        <v>12693.590495199649</v>
      </c>
      <c r="T27" s="23">
        <v>13283.364195693599</v>
      </c>
      <c r="U27" s="23">
        <v>13579.572996163999</v>
      </c>
      <c r="V27" s="23">
        <v>14824.28974</v>
      </c>
      <c r="W27" s="23">
        <v>15481.08764</v>
      </c>
      <c r="Y27" s="7"/>
      <c r="Z27" s="7"/>
      <c r="AA27" s="7"/>
      <c r="AB27" s="7"/>
      <c r="AC27" s="7"/>
    </row>
    <row r="28" spans="1:29" s="26" customFormat="1">
      <c r="A28" s="27" t="s">
        <v>119</v>
      </c>
      <c r="B28" s="27" t="s">
        <v>32</v>
      </c>
      <c r="C28" s="23">
        <v>0</v>
      </c>
      <c r="D28" s="23">
        <v>0</v>
      </c>
      <c r="E28" s="23">
        <v>0</v>
      </c>
      <c r="F28" s="23">
        <v>0</v>
      </c>
      <c r="G28" s="23">
        <v>0</v>
      </c>
      <c r="H28" s="23">
        <v>4.5923309999999898E-4</v>
      </c>
      <c r="I28" s="23">
        <v>240.83942999999999</v>
      </c>
      <c r="J28" s="23">
        <v>367.54926</v>
      </c>
      <c r="K28" s="23">
        <v>367.54926</v>
      </c>
      <c r="L28" s="23">
        <v>367.54926</v>
      </c>
      <c r="M28" s="23">
        <v>367.54926</v>
      </c>
      <c r="N28" s="23">
        <v>367.54926</v>
      </c>
      <c r="O28" s="23">
        <v>367.54926</v>
      </c>
      <c r="P28" s="23">
        <v>367.54926</v>
      </c>
      <c r="Q28" s="23">
        <v>367.54926</v>
      </c>
      <c r="R28" s="23">
        <v>367.54926</v>
      </c>
      <c r="S28" s="23">
        <v>367.54926</v>
      </c>
      <c r="T28" s="23">
        <v>367.54926</v>
      </c>
      <c r="U28" s="23">
        <v>367.54926</v>
      </c>
      <c r="V28" s="23">
        <v>367.54926</v>
      </c>
      <c r="W28" s="23">
        <v>367.54926</v>
      </c>
      <c r="Y28" s="7"/>
      <c r="Z28" s="7"/>
      <c r="AA28" s="7"/>
      <c r="AB28" s="7"/>
      <c r="AC28" s="7"/>
    </row>
    <row r="29" spans="1:29" s="26" customFormat="1">
      <c r="A29" s="27" t="s">
        <v>119</v>
      </c>
      <c r="B29" s="27" t="s">
        <v>69</v>
      </c>
      <c r="C29" s="23">
        <v>240</v>
      </c>
      <c r="D29" s="23">
        <v>240</v>
      </c>
      <c r="E29" s="23">
        <v>240</v>
      </c>
      <c r="F29" s="23">
        <v>240</v>
      </c>
      <c r="G29" s="23">
        <v>2280</v>
      </c>
      <c r="H29" s="23">
        <v>2280</v>
      </c>
      <c r="I29" s="23">
        <v>2280</v>
      </c>
      <c r="J29" s="23">
        <v>2280</v>
      </c>
      <c r="K29" s="23">
        <v>2280</v>
      </c>
      <c r="L29" s="23">
        <v>2280</v>
      </c>
      <c r="M29" s="23">
        <v>2280.0001086294142</v>
      </c>
      <c r="N29" s="23">
        <v>3019.9617314793704</v>
      </c>
      <c r="O29" s="23">
        <v>3019.9617315674404</v>
      </c>
      <c r="P29" s="23">
        <v>3019.9617316216004</v>
      </c>
      <c r="Q29" s="23">
        <v>3019.9617319155504</v>
      </c>
      <c r="R29" s="23">
        <v>3857.8803721777199</v>
      </c>
      <c r="S29" s="23">
        <v>4133.1703729203</v>
      </c>
      <c r="T29" s="23">
        <v>4133.1703730235604</v>
      </c>
      <c r="U29" s="23">
        <v>4689.5446479545999</v>
      </c>
      <c r="V29" s="23">
        <v>4689.5446482431998</v>
      </c>
      <c r="W29" s="23">
        <v>5088.5918700000002</v>
      </c>
      <c r="Y29" s="7"/>
      <c r="Z29" s="7"/>
      <c r="AA29" s="7"/>
      <c r="AB29" s="7"/>
      <c r="AC29" s="7"/>
    </row>
    <row r="30" spans="1:29" s="26" customFormat="1">
      <c r="A30" s="27" t="s">
        <v>119</v>
      </c>
      <c r="B30" s="27" t="s">
        <v>52</v>
      </c>
      <c r="C30" s="23">
        <v>33.809000492095876</v>
      </c>
      <c r="D30" s="23">
        <v>82.708997726440401</v>
      </c>
      <c r="E30" s="23">
        <v>156.7610015869133</v>
      </c>
      <c r="F30" s="23">
        <v>263.89000701904251</v>
      </c>
      <c r="G30" s="23">
        <v>405.04799652099609</v>
      </c>
      <c r="H30" s="23">
        <v>567.05899810790902</v>
      </c>
      <c r="I30" s="23">
        <v>769.63403320312409</v>
      </c>
      <c r="J30" s="23">
        <v>1010.102981567382</v>
      </c>
      <c r="K30" s="23">
        <v>1287.846038818356</v>
      </c>
      <c r="L30" s="23">
        <v>1513.001998901364</v>
      </c>
      <c r="M30" s="23">
        <v>1757.9950256347629</v>
      </c>
      <c r="N30" s="23">
        <v>2022.752929687492</v>
      </c>
      <c r="O30" s="23">
        <v>2303.8510437011641</v>
      </c>
      <c r="P30" s="23">
        <v>2570.3709106445258</v>
      </c>
      <c r="Q30" s="23">
        <v>2845.8051147460928</v>
      </c>
      <c r="R30" s="23">
        <v>2993.400024414062</v>
      </c>
      <c r="S30" s="23">
        <v>3149.60205078125</v>
      </c>
      <c r="T30" s="23">
        <v>3306.082000732416</v>
      </c>
      <c r="U30" s="23">
        <v>3472.6760864257813</v>
      </c>
      <c r="V30" s="23">
        <v>3642.4990844726508</v>
      </c>
      <c r="W30" s="23">
        <v>3815.6539916992128</v>
      </c>
      <c r="Y30" s="7"/>
      <c r="Z30" s="7"/>
      <c r="AA30" s="7"/>
      <c r="AB30" s="7"/>
      <c r="AC30" s="7"/>
    </row>
    <row r="31" spans="1:29" s="26" customFormat="1">
      <c r="A31" s="29" t="s">
        <v>118</v>
      </c>
      <c r="B31" s="29"/>
      <c r="C31" s="28">
        <v>19307</v>
      </c>
      <c r="D31" s="28">
        <v>18982</v>
      </c>
      <c r="E31" s="28">
        <v>17507</v>
      </c>
      <c r="F31" s="28">
        <v>17503.53616</v>
      </c>
      <c r="G31" s="28">
        <v>18485.202370499999</v>
      </c>
      <c r="H31" s="28">
        <v>21453.303806100717</v>
      </c>
      <c r="I31" s="28">
        <v>21763.085966575956</v>
      </c>
      <c r="J31" s="28">
        <v>23031.605532643625</v>
      </c>
      <c r="K31" s="28">
        <v>23031.605295338679</v>
      </c>
      <c r="L31" s="28">
        <v>24610.303422997535</v>
      </c>
      <c r="M31" s="28">
        <v>24271.958404544621</v>
      </c>
      <c r="N31" s="28">
        <v>25779.88251535374</v>
      </c>
      <c r="O31" s="28">
        <v>26809.388615221578</v>
      </c>
      <c r="P31" s="28">
        <v>26363.989864012165</v>
      </c>
      <c r="Q31" s="28">
        <v>26315.160355875592</v>
      </c>
      <c r="R31" s="28">
        <v>26268.160356170723</v>
      </c>
      <c r="S31" s="28">
        <v>29073.309453736991</v>
      </c>
      <c r="T31" s="28">
        <v>29461.083114617722</v>
      </c>
      <c r="U31" s="28">
        <v>29939.161015349651</v>
      </c>
      <c r="V31" s="28">
        <v>31455.560948487262</v>
      </c>
      <c r="W31" s="28">
        <v>34307.90244635367</v>
      </c>
      <c r="Y31" s="7"/>
      <c r="Z31" s="7"/>
      <c r="AA31" s="7"/>
      <c r="AB31" s="7"/>
      <c r="AC31" s="7"/>
    </row>
    <row r="32" spans="1:29" s="26" customFormat="1">
      <c r="Y32" s="7"/>
      <c r="Z32" s="7"/>
      <c r="AA32" s="7"/>
      <c r="AB32" s="7"/>
      <c r="AC32" s="7"/>
    </row>
    <row r="33" spans="1:29" s="26" customFormat="1">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c r="Y33" s="7"/>
      <c r="Z33" s="7"/>
      <c r="AA33" s="7"/>
      <c r="AB33" s="7"/>
      <c r="AC33" s="7"/>
    </row>
    <row r="34" spans="1:29" s="26" customFormat="1">
      <c r="A34" s="27" t="s">
        <v>120</v>
      </c>
      <c r="B34" s="27" t="s">
        <v>60</v>
      </c>
      <c r="C34" s="23">
        <v>8126</v>
      </c>
      <c r="D34" s="23">
        <v>8126</v>
      </c>
      <c r="E34" s="23">
        <v>8126</v>
      </c>
      <c r="F34" s="23">
        <v>5709.3031437269583</v>
      </c>
      <c r="G34" s="23">
        <v>5438.5175499526276</v>
      </c>
      <c r="H34" s="23">
        <v>3996.9906848796995</v>
      </c>
      <c r="I34" s="23">
        <v>3824.422309</v>
      </c>
      <c r="J34" s="23">
        <v>3824.422309</v>
      </c>
      <c r="K34" s="23">
        <v>3172.0297409999989</v>
      </c>
      <c r="L34" s="23">
        <v>3141.0503208032087</v>
      </c>
      <c r="M34" s="23">
        <v>2953.4234589999992</v>
      </c>
      <c r="N34" s="23">
        <v>2851.7318589999991</v>
      </c>
      <c r="O34" s="23">
        <v>2176.6815700000002</v>
      </c>
      <c r="P34" s="23">
        <v>2176.6815700000002</v>
      </c>
      <c r="Q34" s="23">
        <v>1726.68172</v>
      </c>
      <c r="R34" s="23">
        <v>1726.68172</v>
      </c>
      <c r="S34" s="23">
        <v>1726.68172</v>
      </c>
      <c r="T34" s="23">
        <v>1469.171</v>
      </c>
      <c r="U34" s="23">
        <v>1469.171</v>
      </c>
      <c r="V34" s="23">
        <v>869.13417418378003</v>
      </c>
      <c r="W34" s="23">
        <v>443.13405999999998</v>
      </c>
      <c r="Y34" s="7"/>
      <c r="Z34" s="7"/>
      <c r="AA34" s="7"/>
      <c r="AB34" s="7"/>
      <c r="AC34" s="7"/>
    </row>
    <row r="35" spans="1:29" s="26" customFormat="1">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c r="Y35" s="7"/>
      <c r="Z35" s="7"/>
      <c r="AA35" s="7"/>
      <c r="AB35" s="7"/>
      <c r="AC35" s="7"/>
    </row>
    <row r="36" spans="1:29" s="26" customFormat="1">
      <c r="A36" s="27" t="s">
        <v>120</v>
      </c>
      <c r="B36" s="27" t="s">
        <v>18</v>
      </c>
      <c r="C36" s="23">
        <v>1513</v>
      </c>
      <c r="D36" s="23">
        <v>1513</v>
      </c>
      <c r="E36" s="23">
        <v>1513</v>
      </c>
      <c r="F36" s="23">
        <v>1513</v>
      </c>
      <c r="G36" s="23">
        <v>1513</v>
      </c>
      <c r="H36" s="23">
        <v>1513</v>
      </c>
      <c r="I36" s="23">
        <v>1513</v>
      </c>
      <c r="J36" s="23">
        <v>1513</v>
      </c>
      <c r="K36" s="23">
        <v>1513</v>
      </c>
      <c r="L36" s="23">
        <v>1513</v>
      </c>
      <c r="M36" s="23">
        <v>1513</v>
      </c>
      <c r="N36" s="23">
        <v>1513</v>
      </c>
      <c r="O36" s="23">
        <v>1513</v>
      </c>
      <c r="P36" s="23">
        <v>1513</v>
      </c>
      <c r="Q36" s="23">
        <v>1513</v>
      </c>
      <c r="R36" s="23">
        <v>1128</v>
      </c>
      <c r="S36" s="23">
        <v>1128</v>
      </c>
      <c r="T36" s="23">
        <v>1128</v>
      </c>
      <c r="U36" s="23">
        <v>985</v>
      </c>
      <c r="V36" s="23">
        <v>985</v>
      </c>
      <c r="W36" s="23">
        <v>985</v>
      </c>
    </row>
    <row r="37" spans="1:29" s="26" customFormat="1">
      <c r="A37" s="27" t="s">
        <v>120</v>
      </c>
      <c r="B37" s="27" t="s">
        <v>28</v>
      </c>
      <c r="C37" s="23">
        <v>84</v>
      </c>
      <c r="D37" s="23">
        <v>84</v>
      </c>
      <c r="E37" s="23">
        <v>84</v>
      </c>
      <c r="F37" s="23">
        <v>84</v>
      </c>
      <c r="G37" s="23">
        <v>84</v>
      </c>
      <c r="H37" s="23">
        <v>84</v>
      </c>
      <c r="I37" s="23">
        <v>84</v>
      </c>
      <c r="J37" s="23">
        <v>84</v>
      </c>
      <c r="K37" s="23">
        <v>84</v>
      </c>
      <c r="L37" s="23">
        <v>84</v>
      </c>
      <c r="M37" s="23">
        <v>84</v>
      </c>
      <c r="N37" s="23">
        <v>84</v>
      </c>
      <c r="O37" s="23">
        <v>84</v>
      </c>
      <c r="P37" s="23">
        <v>84</v>
      </c>
      <c r="Q37" s="23">
        <v>84</v>
      </c>
      <c r="R37" s="23">
        <v>84</v>
      </c>
      <c r="S37" s="23">
        <v>84</v>
      </c>
      <c r="T37" s="23">
        <v>84</v>
      </c>
      <c r="U37" s="23">
        <v>84</v>
      </c>
      <c r="V37" s="23">
        <v>84</v>
      </c>
      <c r="W37" s="23">
        <v>84</v>
      </c>
    </row>
    <row r="38" spans="1:29" s="26" customFormat="1">
      <c r="A38" s="27" t="s">
        <v>120</v>
      </c>
      <c r="B38" s="27" t="s">
        <v>62</v>
      </c>
      <c r="C38" s="23">
        <v>1910</v>
      </c>
      <c r="D38" s="23">
        <v>1910</v>
      </c>
      <c r="E38" s="23">
        <v>1910</v>
      </c>
      <c r="F38" s="23">
        <v>1910</v>
      </c>
      <c r="G38" s="23">
        <v>1910</v>
      </c>
      <c r="H38" s="23">
        <v>1910</v>
      </c>
      <c r="I38" s="23">
        <v>1910</v>
      </c>
      <c r="J38" s="23">
        <v>1910</v>
      </c>
      <c r="K38" s="23">
        <v>1910</v>
      </c>
      <c r="L38" s="23">
        <v>1910</v>
      </c>
      <c r="M38" s="23">
        <v>1910</v>
      </c>
      <c r="N38" s="23">
        <v>1910</v>
      </c>
      <c r="O38" s="23">
        <v>1618</v>
      </c>
      <c r="P38" s="23">
        <v>1501</v>
      </c>
      <c r="Q38" s="23">
        <v>1501</v>
      </c>
      <c r="R38" s="23">
        <v>1501</v>
      </c>
      <c r="S38" s="23">
        <v>1501.00026154955</v>
      </c>
      <c r="T38" s="23">
        <v>1501.0002615722799</v>
      </c>
      <c r="U38" s="23">
        <v>1501.000261614</v>
      </c>
      <c r="V38" s="23">
        <v>1501.0002616275499</v>
      </c>
      <c r="W38" s="23">
        <v>1501.0002617027999</v>
      </c>
    </row>
    <row r="39" spans="1:29" s="26" customFormat="1">
      <c r="A39" s="27" t="s">
        <v>120</v>
      </c>
      <c r="B39" s="27" t="s">
        <v>61</v>
      </c>
      <c r="C39" s="23">
        <v>152</v>
      </c>
      <c r="D39" s="23">
        <v>152</v>
      </c>
      <c r="E39" s="23">
        <v>152</v>
      </c>
      <c r="F39" s="23">
        <v>152</v>
      </c>
      <c r="G39" s="23">
        <v>152</v>
      </c>
      <c r="H39" s="23">
        <v>152</v>
      </c>
      <c r="I39" s="23">
        <v>152</v>
      </c>
      <c r="J39" s="23">
        <v>152</v>
      </c>
      <c r="K39" s="23">
        <v>152</v>
      </c>
      <c r="L39" s="23">
        <v>152</v>
      </c>
      <c r="M39" s="23">
        <v>152</v>
      </c>
      <c r="N39" s="23">
        <v>152</v>
      </c>
      <c r="O39" s="23">
        <v>152</v>
      </c>
      <c r="P39" s="23">
        <v>152</v>
      </c>
      <c r="Q39" s="23">
        <v>152</v>
      </c>
      <c r="R39" s="23">
        <v>152</v>
      </c>
      <c r="S39" s="23">
        <v>66</v>
      </c>
      <c r="T39" s="23">
        <v>66</v>
      </c>
      <c r="U39" s="23">
        <v>66</v>
      </c>
      <c r="V39" s="23">
        <v>66</v>
      </c>
      <c r="W39" s="23">
        <v>66</v>
      </c>
    </row>
    <row r="40" spans="1:29" s="26" customFormat="1">
      <c r="A40" s="27" t="s">
        <v>120</v>
      </c>
      <c r="B40" s="27" t="s">
        <v>65</v>
      </c>
      <c r="C40" s="23">
        <v>1376.99999</v>
      </c>
      <c r="D40" s="23">
        <v>1376.99999</v>
      </c>
      <c r="E40" s="23">
        <v>1376.99999</v>
      </c>
      <c r="F40" s="23">
        <v>3890.6175199999993</v>
      </c>
      <c r="G40" s="23">
        <v>4585.319015</v>
      </c>
      <c r="H40" s="23">
        <v>6110.1939600000005</v>
      </c>
      <c r="I40" s="23">
        <v>6279.9266600000001</v>
      </c>
      <c r="J40" s="23">
        <v>7021.8905219538301</v>
      </c>
      <c r="K40" s="23">
        <v>7680.5695261544397</v>
      </c>
      <c r="L40" s="23">
        <v>7680.5695262195995</v>
      </c>
      <c r="M40" s="23">
        <v>8383.8812962835691</v>
      </c>
      <c r="N40" s="23">
        <v>9884.0899963986685</v>
      </c>
      <c r="O40" s="23">
        <v>10380.312095334761</v>
      </c>
      <c r="P40" s="23">
        <v>10807.303655365869</v>
      </c>
      <c r="Q40" s="23">
        <v>11955.877955434689</v>
      </c>
      <c r="R40" s="23">
        <v>12724.636956194468</v>
      </c>
      <c r="S40" s="23">
        <v>13882.37211886462</v>
      </c>
      <c r="T40" s="23">
        <v>13882.372118970748</v>
      </c>
      <c r="U40" s="23">
        <v>13882.37211900814</v>
      </c>
      <c r="V40" s="23">
        <v>13882.372119997439</v>
      </c>
      <c r="W40" s="23">
        <v>13882.374146695242</v>
      </c>
    </row>
    <row r="41" spans="1:29" s="26" customFormat="1">
      <c r="A41" s="27" t="s">
        <v>120</v>
      </c>
      <c r="B41" s="27" t="s">
        <v>64</v>
      </c>
      <c r="C41" s="23">
        <v>2374</v>
      </c>
      <c r="D41" s="23">
        <v>2429</v>
      </c>
      <c r="E41" s="23">
        <v>2429</v>
      </c>
      <c r="F41" s="23">
        <v>2429</v>
      </c>
      <c r="G41" s="23">
        <v>2429</v>
      </c>
      <c r="H41" s="23">
        <v>3153.8420499999988</v>
      </c>
      <c r="I41" s="23">
        <v>3153.842059999999</v>
      </c>
      <c r="J41" s="23">
        <v>3853.134759999999</v>
      </c>
      <c r="K41" s="23">
        <v>3853.134759999999</v>
      </c>
      <c r="L41" s="23">
        <v>4039.321559999999</v>
      </c>
      <c r="M41" s="23">
        <v>5090.6993599999987</v>
      </c>
      <c r="N41" s="23">
        <v>6129.6983599999985</v>
      </c>
      <c r="O41" s="23">
        <v>6381.493161469818</v>
      </c>
      <c r="P41" s="23">
        <v>6381.4931614850975</v>
      </c>
      <c r="Q41" s="23">
        <v>7197.0327615111792</v>
      </c>
      <c r="R41" s="23">
        <v>7076.0327615511887</v>
      </c>
      <c r="S41" s="23">
        <v>7210.4934617235986</v>
      </c>
      <c r="T41" s="23">
        <v>7210.493462253884</v>
      </c>
      <c r="U41" s="23">
        <v>7210.4934625918986</v>
      </c>
      <c r="V41" s="23">
        <v>9910.3553268630585</v>
      </c>
      <c r="W41" s="23">
        <v>10816.2395</v>
      </c>
    </row>
    <row r="42" spans="1:29" s="26" customFormat="1">
      <c r="A42" s="27" t="s">
        <v>120</v>
      </c>
      <c r="B42" s="27" t="s">
        <v>32</v>
      </c>
      <c r="C42" s="23">
        <v>20</v>
      </c>
      <c r="D42" s="23">
        <v>20</v>
      </c>
      <c r="E42" s="23">
        <v>20</v>
      </c>
      <c r="F42" s="23">
        <v>20</v>
      </c>
      <c r="G42" s="23">
        <v>20</v>
      </c>
      <c r="H42" s="23">
        <v>1029.8027999999999</v>
      </c>
      <c r="I42" s="23">
        <v>1068.8362999999999</v>
      </c>
      <c r="J42" s="23">
        <v>2319.3008</v>
      </c>
      <c r="K42" s="23">
        <v>2319.3008</v>
      </c>
      <c r="L42" s="23">
        <v>2319.3008</v>
      </c>
      <c r="M42" s="23">
        <v>2319.3008</v>
      </c>
      <c r="N42" s="23">
        <v>2319.3008</v>
      </c>
      <c r="O42" s="23">
        <v>2319.3008</v>
      </c>
      <c r="P42" s="23">
        <v>2319.3008</v>
      </c>
      <c r="Q42" s="23">
        <v>2319.3008</v>
      </c>
      <c r="R42" s="23">
        <v>2319.3008</v>
      </c>
      <c r="S42" s="23">
        <v>2319.3008</v>
      </c>
      <c r="T42" s="23">
        <v>2319.3008</v>
      </c>
      <c r="U42" s="23">
        <v>2319.3008</v>
      </c>
      <c r="V42" s="23">
        <v>2319.3008</v>
      </c>
      <c r="W42" s="23">
        <v>2319.3008</v>
      </c>
    </row>
    <row r="43" spans="1:29" s="26" customFormat="1">
      <c r="A43" s="27" t="s">
        <v>120</v>
      </c>
      <c r="B43" s="27" t="s">
        <v>69</v>
      </c>
      <c r="C43" s="23">
        <v>570</v>
      </c>
      <c r="D43" s="23">
        <v>570</v>
      </c>
      <c r="E43" s="23">
        <v>570</v>
      </c>
      <c r="F43" s="23">
        <v>570</v>
      </c>
      <c r="G43" s="23">
        <v>570</v>
      </c>
      <c r="H43" s="23">
        <v>570</v>
      </c>
      <c r="I43" s="23">
        <v>570</v>
      </c>
      <c r="J43" s="23">
        <v>570.00019258811994</v>
      </c>
      <c r="K43" s="23">
        <v>570.00019289222996</v>
      </c>
      <c r="L43" s="23">
        <v>570.00019348411001</v>
      </c>
      <c r="M43" s="23">
        <v>914.43236999999999</v>
      </c>
      <c r="N43" s="23">
        <v>1586.1404400000001</v>
      </c>
      <c r="O43" s="23">
        <v>1586.1404400000001</v>
      </c>
      <c r="P43" s="23">
        <v>1586.1404400000001</v>
      </c>
      <c r="Q43" s="23">
        <v>1586.1404400000001</v>
      </c>
      <c r="R43" s="23">
        <v>1586.1404400000001</v>
      </c>
      <c r="S43" s="23">
        <v>1586.1404400000001</v>
      </c>
      <c r="T43" s="23">
        <v>1586.1404400000001</v>
      </c>
      <c r="U43" s="23">
        <v>2186.3126999999999</v>
      </c>
      <c r="V43" s="23">
        <v>2186.3126999999999</v>
      </c>
      <c r="W43" s="23">
        <v>2899.3679999999999</v>
      </c>
    </row>
    <row r="44" spans="1:29" s="26" customFormat="1">
      <c r="A44" s="27" t="s">
        <v>120</v>
      </c>
      <c r="B44" s="27" t="s">
        <v>52</v>
      </c>
      <c r="C44" s="23">
        <v>18.792000293731611</v>
      </c>
      <c r="D44" s="23">
        <v>56.930000305175746</v>
      </c>
      <c r="E44" s="23">
        <v>116.31200408935541</v>
      </c>
      <c r="F44" s="23">
        <v>203.74100685119538</v>
      </c>
      <c r="G44" s="23">
        <v>316.67499160766528</v>
      </c>
      <c r="H44" s="23">
        <v>441.51198577880842</v>
      </c>
      <c r="I44" s="23">
        <v>598.09701538085881</v>
      </c>
      <c r="J44" s="23">
        <v>788.33800506591706</v>
      </c>
      <c r="K44" s="23">
        <v>1007.1959838867181</v>
      </c>
      <c r="L44" s="23">
        <v>1181.6699371337841</v>
      </c>
      <c r="M44" s="23">
        <v>1375.488037109372</v>
      </c>
      <c r="N44" s="23">
        <v>1581.046997070305</v>
      </c>
      <c r="O44" s="23">
        <v>1799.5640411376919</v>
      </c>
      <c r="P44" s="23">
        <v>2003.201034545895</v>
      </c>
      <c r="Q44" s="23">
        <v>2215.9790039062468</v>
      </c>
      <c r="R44" s="23">
        <v>2320.6339721679628</v>
      </c>
      <c r="S44" s="23">
        <v>2431.5501098632758</v>
      </c>
      <c r="T44" s="23">
        <v>2543.8589782714839</v>
      </c>
      <c r="U44" s="23">
        <v>2662.8169250488231</v>
      </c>
      <c r="V44" s="23">
        <v>2785.4378967285102</v>
      </c>
      <c r="W44" s="23">
        <v>2910.140014648432</v>
      </c>
    </row>
    <row r="45" spans="1:29" s="26" customFormat="1">
      <c r="A45" s="29" t="s">
        <v>118</v>
      </c>
      <c r="B45" s="29"/>
      <c r="C45" s="28">
        <v>15535.99999</v>
      </c>
      <c r="D45" s="28">
        <v>15590.99999</v>
      </c>
      <c r="E45" s="28">
        <v>15590.99999</v>
      </c>
      <c r="F45" s="28">
        <v>15687.920663726958</v>
      </c>
      <c r="G45" s="28">
        <v>16111.836564952628</v>
      </c>
      <c r="H45" s="28">
        <v>16920.0266948797</v>
      </c>
      <c r="I45" s="28">
        <v>16917.191028999998</v>
      </c>
      <c r="J45" s="28">
        <v>18358.447590953831</v>
      </c>
      <c r="K45" s="28">
        <v>18364.734027154438</v>
      </c>
      <c r="L45" s="28">
        <v>18519.941407022809</v>
      </c>
      <c r="M45" s="28">
        <v>20087.004115283569</v>
      </c>
      <c r="N45" s="28">
        <v>22524.520215398665</v>
      </c>
      <c r="O45" s="28">
        <v>22305.486826804579</v>
      </c>
      <c r="P45" s="28">
        <v>22615.478386850969</v>
      </c>
      <c r="Q45" s="28">
        <v>24129.59243694587</v>
      </c>
      <c r="R45" s="28">
        <v>24392.351437745656</v>
      </c>
      <c r="S45" s="28">
        <v>25598.54756213777</v>
      </c>
      <c r="T45" s="28">
        <v>25341.036842796915</v>
      </c>
      <c r="U45" s="28">
        <v>25198.036843214039</v>
      </c>
      <c r="V45" s="28">
        <v>27297.86188267183</v>
      </c>
      <c r="W45" s="28">
        <v>27777.747968398042</v>
      </c>
    </row>
    <row r="46" spans="1:29" s="26" customFormat="1"/>
    <row r="47" spans="1:29" s="26" customFormat="1">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9" s="26" customFormat="1">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s="26" customFormat="1">
      <c r="A49" s="27" t="s">
        <v>121</v>
      </c>
      <c r="B49" s="27" t="s">
        <v>67</v>
      </c>
      <c r="C49" s="23">
        <v>4820</v>
      </c>
      <c r="D49" s="23">
        <v>4835</v>
      </c>
      <c r="E49" s="23">
        <v>4835</v>
      </c>
      <c r="F49" s="23">
        <v>3249.4718772074662</v>
      </c>
      <c r="G49" s="23">
        <v>3126.1695400000003</v>
      </c>
      <c r="H49" s="23">
        <v>1911.8210255070992</v>
      </c>
      <c r="I49" s="23">
        <v>471.66440749614901</v>
      </c>
      <c r="J49" s="23">
        <v>1.1419856199999989E-3</v>
      </c>
      <c r="K49" s="23">
        <v>1.1423388399999989E-3</v>
      </c>
      <c r="L49" s="23">
        <v>1.1421615E-3</v>
      </c>
      <c r="M49" s="23">
        <v>1.1420524099999998E-3</v>
      </c>
      <c r="N49" s="23">
        <v>1.142877759999999E-3</v>
      </c>
      <c r="O49" s="23">
        <v>1.1421667E-3</v>
      </c>
      <c r="P49" s="23">
        <v>1.8710639999999901E-4</v>
      </c>
      <c r="Q49" s="23">
        <v>1.15456389999999E-4</v>
      </c>
      <c r="R49" s="23">
        <v>0</v>
      </c>
      <c r="S49" s="23">
        <v>0</v>
      </c>
      <c r="T49" s="23">
        <v>0</v>
      </c>
      <c r="U49" s="23">
        <v>0</v>
      </c>
      <c r="V49" s="23">
        <v>0</v>
      </c>
      <c r="W49" s="23">
        <v>0</v>
      </c>
    </row>
    <row r="50" spans="1:23" s="26" customFormat="1">
      <c r="A50" s="27" t="s">
        <v>121</v>
      </c>
      <c r="B50" s="27" t="s">
        <v>18</v>
      </c>
      <c r="C50" s="23">
        <v>0</v>
      </c>
      <c r="D50" s="23">
        <v>0</v>
      </c>
      <c r="E50" s="23">
        <v>0</v>
      </c>
      <c r="F50" s="23">
        <v>0</v>
      </c>
      <c r="G50" s="23">
        <v>0</v>
      </c>
      <c r="H50" s="23">
        <v>0</v>
      </c>
      <c r="I50" s="23">
        <v>0</v>
      </c>
      <c r="J50" s="23">
        <v>277.92241999999999</v>
      </c>
      <c r="K50" s="23">
        <v>277.92275999999998</v>
      </c>
      <c r="L50" s="23">
        <v>277.92275999999998</v>
      </c>
      <c r="M50" s="23">
        <v>277.92275999999998</v>
      </c>
      <c r="N50" s="23">
        <v>277.92284999999998</v>
      </c>
      <c r="O50" s="23">
        <v>277.92284999999998</v>
      </c>
      <c r="P50" s="23">
        <v>277.92284999999998</v>
      </c>
      <c r="Q50" s="23">
        <v>277.92284999999998</v>
      </c>
      <c r="R50" s="23">
        <v>277.92284999999998</v>
      </c>
      <c r="S50" s="23">
        <v>277.92290000000003</v>
      </c>
      <c r="T50" s="23">
        <v>277.92290000000003</v>
      </c>
      <c r="U50" s="23">
        <v>277.92290000000003</v>
      </c>
      <c r="V50" s="23">
        <v>277.92290000000003</v>
      </c>
      <c r="W50" s="23">
        <v>277.92309999999998</v>
      </c>
    </row>
    <row r="51" spans="1:23" s="26" customFormat="1">
      <c r="A51" s="27" t="s">
        <v>121</v>
      </c>
      <c r="B51" s="27" t="s">
        <v>28</v>
      </c>
      <c r="C51" s="23">
        <v>500</v>
      </c>
      <c r="D51" s="23">
        <v>500</v>
      </c>
      <c r="E51" s="23">
        <v>500</v>
      </c>
      <c r="F51" s="23">
        <v>500</v>
      </c>
      <c r="G51" s="23">
        <v>500</v>
      </c>
      <c r="H51" s="23">
        <v>500</v>
      </c>
      <c r="I51" s="23">
        <v>500</v>
      </c>
      <c r="J51" s="23">
        <v>500</v>
      </c>
      <c r="K51" s="23">
        <v>500</v>
      </c>
      <c r="L51" s="23">
        <v>500</v>
      </c>
      <c r="M51" s="23">
        <v>500</v>
      </c>
      <c r="N51" s="23">
        <v>500</v>
      </c>
      <c r="O51" s="23">
        <v>500</v>
      </c>
      <c r="P51" s="23">
        <v>500</v>
      </c>
      <c r="Q51" s="23">
        <v>500</v>
      </c>
      <c r="R51" s="23">
        <v>500</v>
      </c>
      <c r="S51" s="23">
        <v>500</v>
      </c>
      <c r="T51" s="23">
        <v>500</v>
      </c>
      <c r="U51" s="23">
        <v>0</v>
      </c>
      <c r="V51" s="23">
        <v>0</v>
      </c>
      <c r="W51" s="23">
        <v>0</v>
      </c>
    </row>
    <row r="52" spans="1:23" s="26" customFormat="1">
      <c r="A52" s="27" t="s">
        <v>121</v>
      </c>
      <c r="B52" s="27" t="s">
        <v>62</v>
      </c>
      <c r="C52" s="23">
        <v>1900</v>
      </c>
      <c r="D52" s="23">
        <v>1900</v>
      </c>
      <c r="E52" s="23">
        <v>1900</v>
      </c>
      <c r="F52" s="23">
        <v>1900</v>
      </c>
      <c r="G52" s="23">
        <v>1900</v>
      </c>
      <c r="H52" s="23">
        <v>1900</v>
      </c>
      <c r="I52" s="23">
        <v>1900</v>
      </c>
      <c r="J52" s="23">
        <v>1900</v>
      </c>
      <c r="K52" s="23">
        <v>1900</v>
      </c>
      <c r="L52" s="23">
        <v>1900</v>
      </c>
      <c r="M52" s="23">
        <v>1900</v>
      </c>
      <c r="N52" s="23">
        <v>1900</v>
      </c>
      <c r="O52" s="23">
        <v>1730</v>
      </c>
      <c r="P52" s="23">
        <v>1730</v>
      </c>
      <c r="Q52" s="23">
        <v>1730</v>
      </c>
      <c r="R52" s="23">
        <v>1730</v>
      </c>
      <c r="S52" s="23">
        <v>1730.00020187632</v>
      </c>
      <c r="T52" s="23">
        <v>1730.0002019035901</v>
      </c>
      <c r="U52" s="23">
        <v>1290.0002019678</v>
      </c>
      <c r="V52" s="23">
        <v>1290.0002020294201</v>
      </c>
      <c r="W52" s="23">
        <v>1301.48054</v>
      </c>
    </row>
    <row r="53" spans="1:23" s="26" customFormat="1">
      <c r="A53" s="27" t="s">
        <v>121</v>
      </c>
      <c r="B53" s="27" t="s">
        <v>61</v>
      </c>
      <c r="C53" s="23">
        <v>2219</v>
      </c>
      <c r="D53" s="23">
        <v>2219</v>
      </c>
      <c r="E53" s="23">
        <v>2219</v>
      </c>
      <c r="F53" s="23">
        <v>2219</v>
      </c>
      <c r="G53" s="23">
        <v>2219</v>
      </c>
      <c r="H53" s="23">
        <v>2219</v>
      </c>
      <c r="I53" s="23">
        <v>2219</v>
      </c>
      <c r="J53" s="23">
        <v>2219</v>
      </c>
      <c r="K53" s="23">
        <v>2219</v>
      </c>
      <c r="L53" s="23">
        <v>2219</v>
      </c>
      <c r="M53" s="23">
        <v>2219</v>
      </c>
      <c r="N53" s="23">
        <v>2219</v>
      </c>
      <c r="O53" s="23">
        <v>2219</v>
      </c>
      <c r="P53" s="23">
        <v>2219</v>
      </c>
      <c r="Q53" s="23">
        <v>2219</v>
      </c>
      <c r="R53" s="23">
        <v>2219</v>
      </c>
      <c r="S53" s="23">
        <v>2219</v>
      </c>
      <c r="T53" s="23">
        <v>2219</v>
      </c>
      <c r="U53" s="23">
        <v>2219</v>
      </c>
      <c r="V53" s="23">
        <v>2219</v>
      </c>
      <c r="W53" s="23">
        <v>2219</v>
      </c>
    </row>
    <row r="54" spans="1:23" s="26" customFormat="1">
      <c r="A54" s="27" t="s">
        <v>121</v>
      </c>
      <c r="B54" s="27" t="s">
        <v>65</v>
      </c>
      <c r="C54" s="23">
        <v>3818</v>
      </c>
      <c r="D54" s="23">
        <v>3818</v>
      </c>
      <c r="E54" s="23">
        <v>3818</v>
      </c>
      <c r="F54" s="23">
        <v>4268</v>
      </c>
      <c r="G54" s="23">
        <v>4268</v>
      </c>
      <c r="H54" s="23">
        <v>5018.0003042852886</v>
      </c>
      <c r="I54" s="23">
        <v>5518.0011580545906</v>
      </c>
      <c r="J54" s="23">
        <v>6268.001127507041</v>
      </c>
      <c r="K54" s="23">
        <v>7285.2439303567498</v>
      </c>
      <c r="L54" s="23">
        <v>7348.8028356343002</v>
      </c>
      <c r="M54" s="23">
        <v>8183.9586482764407</v>
      </c>
      <c r="N54" s="23">
        <v>8395.833748505549</v>
      </c>
      <c r="O54" s="23">
        <v>9443.07025308632</v>
      </c>
      <c r="P54" s="23">
        <v>9443.070253360178</v>
      </c>
      <c r="Q54" s="23">
        <v>9443.0702534226293</v>
      </c>
      <c r="R54" s="23">
        <v>9668.0011111796393</v>
      </c>
      <c r="S54" s="23">
        <v>11645.7107234451</v>
      </c>
      <c r="T54" s="23">
        <v>11264.021223450251</v>
      </c>
      <c r="U54" s="23">
        <v>11264.021223458631</v>
      </c>
      <c r="V54" s="23">
        <v>11005.02136396362</v>
      </c>
      <c r="W54" s="23">
        <v>11264.57898</v>
      </c>
    </row>
    <row r="55" spans="1:23" s="26" customFormat="1">
      <c r="A55" s="27" t="s">
        <v>121</v>
      </c>
      <c r="B55" s="27" t="s">
        <v>64</v>
      </c>
      <c r="C55" s="23">
        <v>1088</v>
      </c>
      <c r="D55" s="23">
        <v>1088</v>
      </c>
      <c r="E55" s="23">
        <v>1088</v>
      </c>
      <c r="F55" s="23">
        <v>1088</v>
      </c>
      <c r="G55" s="23">
        <v>1088</v>
      </c>
      <c r="H55" s="23">
        <v>2267.9996000000001</v>
      </c>
      <c r="I55" s="23">
        <v>4267.9998199231004</v>
      </c>
      <c r="J55" s="23">
        <v>4267.9998199892298</v>
      </c>
      <c r="K55" s="23">
        <v>4267.9998200005803</v>
      </c>
      <c r="L55" s="23">
        <v>4267.9998200128402</v>
      </c>
      <c r="M55" s="23">
        <v>4267.9998200351902</v>
      </c>
      <c r="N55" s="23">
        <v>4267.9998202792003</v>
      </c>
      <c r="O55" s="23">
        <v>4267.9998204413505</v>
      </c>
      <c r="P55" s="23">
        <v>4267.9998204804797</v>
      </c>
      <c r="Q55" s="23">
        <v>4267.9998205045003</v>
      </c>
      <c r="R55" s="23">
        <v>4267.9998206683404</v>
      </c>
      <c r="S55" s="23">
        <v>4667.9996000000001</v>
      </c>
      <c r="T55" s="23">
        <v>4667.9996000000001</v>
      </c>
      <c r="U55" s="23">
        <v>4667.9996000000001</v>
      </c>
      <c r="V55" s="23">
        <v>4667.9996000000001</v>
      </c>
      <c r="W55" s="23">
        <v>5768</v>
      </c>
    </row>
    <row r="56" spans="1:23" s="26" customFormat="1">
      <c r="A56" s="27" t="s">
        <v>121</v>
      </c>
      <c r="B56" s="27" t="s">
        <v>32</v>
      </c>
      <c r="C56" s="23">
        <v>75</v>
      </c>
      <c r="D56" s="23">
        <v>75</v>
      </c>
      <c r="E56" s="23">
        <v>75</v>
      </c>
      <c r="F56" s="23">
        <v>75</v>
      </c>
      <c r="G56" s="23">
        <v>75</v>
      </c>
      <c r="H56" s="23">
        <v>75.000612164000003</v>
      </c>
      <c r="I56" s="23">
        <v>75.0006122976</v>
      </c>
      <c r="J56" s="23">
        <v>75.000612315550001</v>
      </c>
      <c r="K56" s="23">
        <v>75.000612321899993</v>
      </c>
      <c r="L56" s="23">
        <v>75.000612325500001</v>
      </c>
      <c r="M56" s="23">
        <v>75.00061232777</v>
      </c>
      <c r="N56" s="23">
        <v>75.000612329399999</v>
      </c>
      <c r="O56" s="23">
        <v>20.000612330599999</v>
      </c>
      <c r="P56" s="23">
        <v>20.00061233237</v>
      </c>
      <c r="Q56" s="23">
        <v>20.00061233604</v>
      </c>
      <c r="R56" s="23">
        <v>20.000612348800001</v>
      </c>
      <c r="S56" s="23">
        <v>20.000612427130001</v>
      </c>
      <c r="T56" s="23">
        <v>20.000612558450001</v>
      </c>
      <c r="U56" s="23">
        <v>20.00063376396</v>
      </c>
      <c r="V56" s="23">
        <v>20.000634029450001</v>
      </c>
      <c r="W56" s="23">
        <v>20.0016447245</v>
      </c>
    </row>
    <row r="57" spans="1:23" s="26" customFormat="1">
      <c r="A57" s="27" t="s">
        <v>121</v>
      </c>
      <c r="B57" s="27" t="s">
        <v>69</v>
      </c>
      <c r="C57" s="23">
        <v>0</v>
      </c>
      <c r="D57" s="23">
        <v>0</v>
      </c>
      <c r="E57" s="23">
        <v>0</v>
      </c>
      <c r="F57" s="23">
        <v>280.48910000000001</v>
      </c>
      <c r="G57" s="23">
        <v>280.65980000000002</v>
      </c>
      <c r="H57" s="23">
        <v>1294.6539</v>
      </c>
      <c r="I57" s="23">
        <v>2400</v>
      </c>
      <c r="J57" s="23">
        <v>2400</v>
      </c>
      <c r="K57" s="23">
        <v>2400</v>
      </c>
      <c r="L57" s="23">
        <v>2400</v>
      </c>
      <c r="M57" s="23">
        <v>2400</v>
      </c>
      <c r="N57" s="23">
        <v>2400</v>
      </c>
      <c r="O57" s="23">
        <v>2400</v>
      </c>
      <c r="P57" s="23">
        <v>2400</v>
      </c>
      <c r="Q57" s="23">
        <v>2400</v>
      </c>
      <c r="R57" s="23">
        <v>2400</v>
      </c>
      <c r="S57" s="23">
        <v>2400</v>
      </c>
      <c r="T57" s="23">
        <v>2400</v>
      </c>
      <c r="U57" s="23">
        <v>2400</v>
      </c>
      <c r="V57" s="23">
        <v>2400</v>
      </c>
      <c r="W57" s="23">
        <v>2400</v>
      </c>
    </row>
    <row r="58" spans="1:23" s="26" customFormat="1">
      <c r="A58" s="27" t="s">
        <v>121</v>
      </c>
      <c r="B58" s="27" t="s">
        <v>52</v>
      </c>
      <c r="C58" s="23">
        <v>21.324999809265112</v>
      </c>
      <c r="D58" s="23">
        <v>39.332999229431003</v>
      </c>
      <c r="E58" s="23">
        <v>124.65300178527829</v>
      </c>
      <c r="F58" s="23">
        <v>240.5120048522939</v>
      </c>
      <c r="G58" s="23">
        <v>387.46300506591774</v>
      </c>
      <c r="H58" s="23">
        <v>568.47399139404206</v>
      </c>
      <c r="I58" s="23">
        <v>786.96098327636605</v>
      </c>
      <c r="J58" s="23">
        <v>1024.835983276367</v>
      </c>
      <c r="K58" s="23">
        <v>1297.2010192871039</v>
      </c>
      <c r="L58" s="23">
        <v>1508.376068115231</v>
      </c>
      <c r="M58" s="23">
        <v>1741.757995605466</v>
      </c>
      <c r="N58" s="23">
        <v>1990.8499450683539</v>
      </c>
      <c r="O58" s="23">
        <v>2255.0250549316352</v>
      </c>
      <c r="P58" s="23">
        <v>2511.4719543456981</v>
      </c>
      <c r="Q58" s="23">
        <v>2773.6560668945313</v>
      </c>
      <c r="R58" s="23">
        <v>2913.0490112304678</v>
      </c>
      <c r="S58" s="23">
        <v>3058.5720520019481</v>
      </c>
      <c r="T58" s="23">
        <v>3207.325073242187</v>
      </c>
      <c r="U58" s="23">
        <v>3364.1940307617178</v>
      </c>
      <c r="V58" s="23">
        <v>3523.5459594726508</v>
      </c>
      <c r="W58" s="23">
        <v>3687.8629760742178</v>
      </c>
    </row>
    <row r="59" spans="1:23" s="26" customFormat="1">
      <c r="A59" s="29" t="s">
        <v>118</v>
      </c>
      <c r="B59" s="29"/>
      <c r="C59" s="28">
        <v>14345</v>
      </c>
      <c r="D59" s="28">
        <v>14360</v>
      </c>
      <c r="E59" s="28">
        <v>14360</v>
      </c>
      <c r="F59" s="28">
        <v>13224.471877207467</v>
      </c>
      <c r="G59" s="28">
        <v>13101.169540000001</v>
      </c>
      <c r="H59" s="28">
        <v>13816.820929792386</v>
      </c>
      <c r="I59" s="28">
        <v>14876.66538547384</v>
      </c>
      <c r="J59" s="28">
        <v>15432.924509481891</v>
      </c>
      <c r="K59" s="28">
        <v>16450.167652696171</v>
      </c>
      <c r="L59" s="28">
        <v>16513.726557808641</v>
      </c>
      <c r="M59" s="28">
        <v>17348.882370364041</v>
      </c>
      <c r="N59" s="28">
        <v>17560.757561662511</v>
      </c>
      <c r="O59" s="28">
        <v>18437.994065694369</v>
      </c>
      <c r="P59" s="28">
        <v>18437.993110947056</v>
      </c>
      <c r="Q59" s="28">
        <v>18437.99303938352</v>
      </c>
      <c r="R59" s="28">
        <v>18662.923781847981</v>
      </c>
      <c r="S59" s="28">
        <v>21040.633425321419</v>
      </c>
      <c r="T59" s="28">
        <v>20658.94392535384</v>
      </c>
      <c r="U59" s="28">
        <v>19718.943925426429</v>
      </c>
      <c r="V59" s="28">
        <v>19459.944065993041</v>
      </c>
      <c r="W59" s="28">
        <v>20830.982620000002</v>
      </c>
    </row>
    <row r="60" spans="1:23" s="26" customFormat="1"/>
    <row r="61" spans="1:23" s="26" customFormat="1">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s="26" customFormat="1">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s="26" customFormat="1">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s="26" customFormat="1">
      <c r="A64" s="27" t="s">
        <v>122</v>
      </c>
      <c r="B64" s="27" t="s">
        <v>18</v>
      </c>
      <c r="C64" s="23">
        <v>709</v>
      </c>
      <c r="D64" s="23">
        <v>709</v>
      </c>
      <c r="E64" s="23">
        <v>709</v>
      </c>
      <c r="F64" s="23">
        <v>529</v>
      </c>
      <c r="G64" s="23">
        <v>529</v>
      </c>
      <c r="H64" s="23">
        <v>529</v>
      </c>
      <c r="I64" s="23">
        <v>529</v>
      </c>
      <c r="J64" s="23">
        <v>529</v>
      </c>
      <c r="K64" s="23">
        <v>529</v>
      </c>
      <c r="L64" s="23">
        <v>529</v>
      </c>
      <c r="M64" s="23">
        <v>529</v>
      </c>
      <c r="N64" s="23">
        <v>529</v>
      </c>
      <c r="O64" s="23">
        <v>529</v>
      </c>
      <c r="P64" s="23">
        <v>529</v>
      </c>
      <c r="Q64" s="23">
        <v>529</v>
      </c>
      <c r="R64" s="23">
        <v>529</v>
      </c>
      <c r="S64" s="23">
        <v>0</v>
      </c>
      <c r="T64" s="23">
        <v>0</v>
      </c>
      <c r="U64" s="23">
        <v>0</v>
      </c>
      <c r="V64" s="23">
        <v>0</v>
      </c>
      <c r="W64" s="23">
        <v>0</v>
      </c>
    </row>
    <row r="65" spans="1:23" s="26" customFormat="1">
      <c r="A65" s="27" t="s">
        <v>122</v>
      </c>
      <c r="B65" s="27" t="s">
        <v>28</v>
      </c>
      <c r="C65" s="23">
        <v>1280</v>
      </c>
      <c r="D65" s="23">
        <v>1280</v>
      </c>
      <c r="E65" s="23">
        <v>800</v>
      </c>
      <c r="F65" s="23">
        <v>800</v>
      </c>
      <c r="G65" s="23">
        <v>800</v>
      </c>
      <c r="H65" s="23">
        <v>800</v>
      </c>
      <c r="I65" s="23">
        <v>800</v>
      </c>
      <c r="J65" s="23">
        <v>800</v>
      </c>
      <c r="K65" s="23">
        <v>800</v>
      </c>
      <c r="L65" s="23">
        <v>800</v>
      </c>
      <c r="M65" s="23">
        <v>800</v>
      </c>
      <c r="N65" s="23">
        <v>800</v>
      </c>
      <c r="O65" s="23">
        <v>800</v>
      </c>
      <c r="P65" s="23">
        <v>800</v>
      </c>
      <c r="Q65" s="23">
        <v>0</v>
      </c>
      <c r="R65" s="23">
        <v>0</v>
      </c>
      <c r="S65" s="23">
        <v>0</v>
      </c>
      <c r="T65" s="23">
        <v>0</v>
      </c>
      <c r="U65" s="23">
        <v>0</v>
      </c>
      <c r="V65" s="23">
        <v>0</v>
      </c>
      <c r="W65" s="23">
        <v>0</v>
      </c>
    </row>
    <row r="66" spans="1:23" s="26" customFormat="1">
      <c r="A66" s="27" t="s">
        <v>122</v>
      </c>
      <c r="B66" s="27" t="s">
        <v>62</v>
      </c>
      <c r="C66" s="23">
        <v>1315</v>
      </c>
      <c r="D66" s="23">
        <v>1315</v>
      </c>
      <c r="E66" s="23">
        <v>1315</v>
      </c>
      <c r="F66" s="23">
        <v>1315</v>
      </c>
      <c r="G66" s="23">
        <v>1315</v>
      </c>
      <c r="H66" s="23">
        <v>1315</v>
      </c>
      <c r="I66" s="23">
        <v>1315</v>
      </c>
      <c r="J66" s="23">
        <v>1315</v>
      </c>
      <c r="K66" s="23">
        <v>1315</v>
      </c>
      <c r="L66" s="23">
        <v>932</v>
      </c>
      <c r="M66" s="23">
        <v>932</v>
      </c>
      <c r="N66" s="23">
        <v>663</v>
      </c>
      <c r="O66" s="23">
        <v>663</v>
      </c>
      <c r="P66" s="23">
        <v>663</v>
      </c>
      <c r="Q66" s="23">
        <v>583</v>
      </c>
      <c r="R66" s="23">
        <v>583</v>
      </c>
      <c r="S66" s="23">
        <v>752.32137999999998</v>
      </c>
      <c r="T66" s="23">
        <v>752.32137999999998</v>
      </c>
      <c r="U66" s="23">
        <v>752.32137999999998</v>
      </c>
      <c r="V66" s="23">
        <v>752.32137999999998</v>
      </c>
      <c r="W66" s="23">
        <v>752.32137999999998</v>
      </c>
    </row>
    <row r="67" spans="1:23" s="26" customFormat="1">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s="26" customFormat="1">
      <c r="A68" s="27" t="s">
        <v>122</v>
      </c>
      <c r="B68" s="27" t="s">
        <v>65</v>
      </c>
      <c r="C68" s="23">
        <v>2054</v>
      </c>
      <c r="D68" s="23">
        <v>2140</v>
      </c>
      <c r="E68" s="23">
        <v>2140</v>
      </c>
      <c r="F68" s="23">
        <v>2237.9636604256202</v>
      </c>
      <c r="G68" s="23">
        <v>2237.9636604543202</v>
      </c>
      <c r="H68" s="23">
        <v>3144.0006624197263</v>
      </c>
      <c r="I68" s="23">
        <v>3111.0008437045399</v>
      </c>
      <c r="J68" s="23">
        <v>3543.2566218562665</v>
      </c>
      <c r="K68" s="23">
        <v>3793.9993772523048</v>
      </c>
      <c r="L68" s="23">
        <v>3816.8868975215705</v>
      </c>
      <c r="M68" s="23">
        <v>3816.8868976712897</v>
      </c>
      <c r="N68" s="23">
        <v>4062.4407278773965</v>
      </c>
      <c r="O68" s="23">
        <v>3868.4407282744742</v>
      </c>
      <c r="P68" s="23">
        <v>3868.4407284728459</v>
      </c>
      <c r="Q68" s="23">
        <v>3646.4407294795751</v>
      </c>
      <c r="R68" s="23">
        <v>3461.442036297</v>
      </c>
      <c r="S68" s="23">
        <v>3987.6277073849051</v>
      </c>
      <c r="T68" s="23">
        <v>3870.1865313051403</v>
      </c>
      <c r="U68" s="23">
        <v>4505.0282833177844</v>
      </c>
      <c r="V68" s="23">
        <v>4466.0283264018217</v>
      </c>
      <c r="W68" s="23">
        <v>4572.179119322429</v>
      </c>
    </row>
    <row r="69" spans="1:23" s="26" customFormat="1">
      <c r="A69" s="27" t="s">
        <v>122</v>
      </c>
      <c r="B69" s="27" t="s">
        <v>64</v>
      </c>
      <c r="C69" s="23">
        <v>353</v>
      </c>
      <c r="D69" s="23">
        <v>353</v>
      </c>
      <c r="E69" s="23">
        <v>353</v>
      </c>
      <c r="F69" s="23">
        <v>353</v>
      </c>
      <c r="G69" s="23">
        <v>353</v>
      </c>
      <c r="H69" s="23">
        <v>516.74966695992998</v>
      </c>
      <c r="I69" s="23">
        <v>798.1138370156599</v>
      </c>
      <c r="J69" s="23">
        <v>798.11383717203989</v>
      </c>
      <c r="K69" s="23">
        <v>798.11383717823992</v>
      </c>
      <c r="L69" s="23">
        <v>798.11383721947993</v>
      </c>
      <c r="M69" s="23">
        <v>798.11383722925996</v>
      </c>
      <c r="N69" s="23">
        <v>1085.41673744524</v>
      </c>
      <c r="O69" s="23">
        <v>1353.0002377770199</v>
      </c>
      <c r="P69" s="23">
        <v>1353.000237856</v>
      </c>
      <c r="Q69" s="23">
        <v>1353.0002379005</v>
      </c>
      <c r="R69" s="23">
        <v>1353.0002380921301</v>
      </c>
      <c r="S69" s="23">
        <v>1376.2808660389001</v>
      </c>
      <c r="T69" s="23">
        <v>1376.28086608076</v>
      </c>
      <c r="U69" s="23">
        <v>1376.2808662852499</v>
      </c>
      <c r="V69" s="23">
        <v>1376.2808664638101</v>
      </c>
      <c r="W69" s="23">
        <v>1376.2812572201001</v>
      </c>
    </row>
    <row r="70" spans="1:23" s="26" customFormat="1">
      <c r="A70" s="27" t="s">
        <v>122</v>
      </c>
      <c r="B70" s="27" t="s">
        <v>32</v>
      </c>
      <c r="C70" s="23">
        <v>205</v>
      </c>
      <c r="D70" s="23">
        <v>205</v>
      </c>
      <c r="E70" s="23">
        <v>205</v>
      </c>
      <c r="F70" s="23">
        <v>205</v>
      </c>
      <c r="G70" s="23">
        <v>205</v>
      </c>
      <c r="H70" s="23">
        <v>626.12518</v>
      </c>
      <c r="I70" s="23">
        <v>626.12518</v>
      </c>
      <c r="J70" s="23">
        <v>626.12518</v>
      </c>
      <c r="K70" s="23">
        <v>626.12518</v>
      </c>
      <c r="L70" s="23">
        <v>596.12518</v>
      </c>
      <c r="M70" s="23">
        <v>596.12518</v>
      </c>
      <c r="N70" s="23">
        <v>596.12518</v>
      </c>
      <c r="O70" s="23">
        <v>596.12518</v>
      </c>
      <c r="P70" s="23">
        <v>571.12518</v>
      </c>
      <c r="Q70" s="23">
        <v>571.12518</v>
      </c>
      <c r="R70" s="23">
        <v>571.12518</v>
      </c>
      <c r="S70" s="23">
        <v>571.12518</v>
      </c>
      <c r="T70" s="23">
        <v>571.12518</v>
      </c>
      <c r="U70" s="23">
        <v>571.12519999999995</v>
      </c>
      <c r="V70" s="23">
        <v>571.12519999999995</v>
      </c>
      <c r="W70" s="23">
        <v>1077.1628000000001</v>
      </c>
    </row>
    <row r="71" spans="1:23" s="26" customFormat="1">
      <c r="A71" s="27" t="s">
        <v>122</v>
      </c>
      <c r="B71" s="27" t="s">
        <v>69</v>
      </c>
      <c r="C71" s="23">
        <v>0</v>
      </c>
      <c r="D71" s="23">
        <v>0</v>
      </c>
      <c r="E71" s="23">
        <v>0</v>
      </c>
      <c r="F71" s="23">
        <v>0</v>
      </c>
      <c r="G71" s="23">
        <v>0</v>
      </c>
      <c r="H71" s="23">
        <v>0</v>
      </c>
      <c r="I71" s="23">
        <v>0</v>
      </c>
      <c r="J71" s="23">
        <v>0</v>
      </c>
      <c r="K71" s="23">
        <v>0</v>
      </c>
      <c r="L71" s="23">
        <v>0</v>
      </c>
      <c r="M71" s="23">
        <v>0</v>
      </c>
      <c r="N71" s="23">
        <v>0</v>
      </c>
      <c r="O71" s="23">
        <v>0</v>
      </c>
      <c r="P71" s="23">
        <v>0</v>
      </c>
      <c r="Q71" s="23">
        <v>0</v>
      </c>
      <c r="R71" s="23">
        <v>1.0673151E-4</v>
      </c>
      <c r="S71" s="23">
        <v>1.2610451000000001E-4</v>
      </c>
      <c r="T71" s="23">
        <v>1.2620280000000001E-4</v>
      </c>
      <c r="U71" s="23">
        <v>1.2762036999999999E-4</v>
      </c>
      <c r="V71" s="23">
        <v>1.2784942E-4</v>
      </c>
      <c r="W71" s="23">
        <v>2.1738271E-4</v>
      </c>
    </row>
    <row r="72" spans="1:23" s="26" customFormat="1">
      <c r="A72" s="27" t="s">
        <v>122</v>
      </c>
      <c r="B72" s="27" t="s">
        <v>52</v>
      </c>
      <c r="C72" s="23">
        <v>19.108000516891451</v>
      </c>
      <c r="D72" s="23">
        <v>37.433001041412268</v>
      </c>
      <c r="E72" s="23">
        <v>64.041998863220101</v>
      </c>
      <c r="F72" s="23">
        <v>100.9389972686767</v>
      </c>
      <c r="G72" s="23">
        <v>139.00600242614701</v>
      </c>
      <c r="H72" s="23">
        <v>181.2900047302239</v>
      </c>
      <c r="I72" s="23">
        <v>233.20699691772381</v>
      </c>
      <c r="J72" s="23">
        <v>295.74800109863247</v>
      </c>
      <c r="K72" s="23">
        <v>367.72499084472639</v>
      </c>
      <c r="L72" s="23">
        <v>418.77000427246037</v>
      </c>
      <c r="M72" s="23">
        <v>476.5399932861323</v>
      </c>
      <c r="N72" s="23">
        <v>537.83000946044876</v>
      </c>
      <c r="O72" s="23">
        <v>602.48300170898392</v>
      </c>
      <c r="P72" s="23">
        <v>656.358985900878</v>
      </c>
      <c r="Q72" s="23">
        <v>712.61397552490098</v>
      </c>
      <c r="R72" s="23">
        <v>743.76597595214798</v>
      </c>
      <c r="S72" s="23">
        <v>776.57901000976506</v>
      </c>
      <c r="T72" s="23">
        <v>809.53199768066293</v>
      </c>
      <c r="U72" s="23">
        <v>844.20101928710903</v>
      </c>
      <c r="V72" s="23">
        <v>879.81898498535099</v>
      </c>
      <c r="W72" s="23">
        <v>916.08302307128906</v>
      </c>
    </row>
    <row r="73" spans="1:23" s="26" customFormat="1">
      <c r="A73" s="29" t="s">
        <v>118</v>
      </c>
      <c r="B73" s="29"/>
      <c r="C73" s="28">
        <v>5711</v>
      </c>
      <c r="D73" s="28">
        <v>5797</v>
      </c>
      <c r="E73" s="28">
        <v>5317</v>
      </c>
      <c r="F73" s="28">
        <v>5234.9636604256202</v>
      </c>
      <c r="G73" s="28">
        <v>5234.9636604543202</v>
      </c>
      <c r="H73" s="28">
        <v>6304.7503293796563</v>
      </c>
      <c r="I73" s="28">
        <v>6553.1146807201994</v>
      </c>
      <c r="J73" s="28">
        <v>6985.370459028306</v>
      </c>
      <c r="K73" s="28">
        <v>7236.1132144305448</v>
      </c>
      <c r="L73" s="28">
        <v>6876.0007347410501</v>
      </c>
      <c r="M73" s="28">
        <v>6876.0007349005491</v>
      </c>
      <c r="N73" s="28">
        <v>7139.857465322636</v>
      </c>
      <c r="O73" s="28">
        <v>7213.4409660514939</v>
      </c>
      <c r="P73" s="28">
        <v>7213.4409663288461</v>
      </c>
      <c r="Q73" s="28">
        <v>6111.4409673800747</v>
      </c>
      <c r="R73" s="28">
        <v>5926.44227438913</v>
      </c>
      <c r="S73" s="28">
        <v>6116.2299534238055</v>
      </c>
      <c r="T73" s="28">
        <v>5998.7887773859002</v>
      </c>
      <c r="U73" s="28">
        <v>6633.630529603035</v>
      </c>
      <c r="V73" s="28">
        <v>6594.6305728656316</v>
      </c>
      <c r="W73" s="28">
        <v>6700.7817565425294</v>
      </c>
    </row>
    <row r="74" spans="1:23" s="26" customFormat="1"/>
    <row r="75" spans="1:23" s="26" customFormat="1">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s="26" customFormat="1">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s="26" customFormat="1">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s="26" customFormat="1">
      <c r="A78" s="27" t="s">
        <v>123</v>
      </c>
      <c r="B78" s="27" t="s">
        <v>18</v>
      </c>
      <c r="C78" s="23">
        <v>208</v>
      </c>
      <c r="D78" s="23">
        <v>208</v>
      </c>
      <c r="E78" s="23">
        <v>208</v>
      </c>
      <c r="F78" s="23">
        <v>208</v>
      </c>
      <c r="G78" s="23">
        <v>208</v>
      </c>
      <c r="H78" s="23">
        <v>208</v>
      </c>
      <c r="I78" s="23">
        <v>208</v>
      </c>
      <c r="J78" s="23">
        <v>208</v>
      </c>
      <c r="K78" s="23">
        <v>208</v>
      </c>
      <c r="L78" s="23">
        <v>208</v>
      </c>
      <c r="M78" s="23">
        <v>208</v>
      </c>
      <c r="N78" s="23">
        <v>208</v>
      </c>
      <c r="O78" s="23">
        <v>208</v>
      </c>
      <c r="P78" s="23">
        <v>208</v>
      </c>
      <c r="Q78" s="23">
        <v>208</v>
      </c>
      <c r="R78" s="23">
        <v>208</v>
      </c>
      <c r="S78" s="23">
        <v>208</v>
      </c>
      <c r="T78" s="23">
        <v>208</v>
      </c>
      <c r="U78" s="23">
        <v>208</v>
      </c>
      <c r="V78" s="23">
        <v>208</v>
      </c>
      <c r="W78" s="23">
        <v>208</v>
      </c>
    </row>
    <row r="79" spans="1:23" s="26" customFormat="1">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s="26" customFormat="1">
      <c r="A80" s="27" t="s">
        <v>123</v>
      </c>
      <c r="B80" s="27" t="s">
        <v>62</v>
      </c>
      <c r="C80" s="23">
        <v>178</v>
      </c>
      <c r="D80" s="23">
        <v>178</v>
      </c>
      <c r="E80" s="23">
        <v>178</v>
      </c>
      <c r="F80" s="23">
        <v>178</v>
      </c>
      <c r="G80" s="23">
        <v>178</v>
      </c>
      <c r="H80" s="23">
        <v>178</v>
      </c>
      <c r="I80" s="23">
        <v>178</v>
      </c>
      <c r="J80" s="23">
        <v>178</v>
      </c>
      <c r="K80" s="23">
        <v>178</v>
      </c>
      <c r="L80" s="23">
        <v>178</v>
      </c>
      <c r="M80" s="23">
        <v>178</v>
      </c>
      <c r="N80" s="23">
        <v>178</v>
      </c>
      <c r="O80" s="23">
        <v>178</v>
      </c>
      <c r="P80" s="23">
        <v>178</v>
      </c>
      <c r="Q80" s="23">
        <v>178</v>
      </c>
      <c r="R80" s="23">
        <v>178</v>
      </c>
      <c r="S80" s="23">
        <v>178</v>
      </c>
      <c r="T80" s="23">
        <v>178</v>
      </c>
      <c r="U80" s="23">
        <v>178</v>
      </c>
      <c r="V80" s="23">
        <v>58</v>
      </c>
      <c r="W80" s="23">
        <v>58</v>
      </c>
    </row>
    <row r="81" spans="1:29" s="26" customFormat="1">
      <c r="A81" s="27" t="s">
        <v>123</v>
      </c>
      <c r="B81" s="27" t="s">
        <v>61</v>
      </c>
      <c r="C81" s="23">
        <v>2408.8999938964839</v>
      </c>
      <c r="D81" s="23">
        <v>2408.8999938964839</v>
      </c>
      <c r="E81" s="23">
        <v>2408.8999938964839</v>
      </c>
      <c r="F81" s="23">
        <v>2408.8999938964839</v>
      </c>
      <c r="G81" s="23">
        <v>2408.8999938964839</v>
      </c>
      <c r="H81" s="23">
        <v>2408.8999938964839</v>
      </c>
      <c r="I81" s="23">
        <v>2408.8999938964839</v>
      </c>
      <c r="J81" s="23">
        <v>2408.8999938964839</v>
      </c>
      <c r="K81" s="23">
        <v>2408.8999938964839</v>
      </c>
      <c r="L81" s="23">
        <v>2408.8999938964839</v>
      </c>
      <c r="M81" s="23">
        <v>2408.8999938964839</v>
      </c>
      <c r="N81" s="23">
        <v>2408.8999938964839</v>
      </c>
      <c r="O81" s="23">
        <v>2408.8999938964839</v>
      </c>
      <c r="P81" s="23">
        <v>2408.8999938964839</v>
      </c>
      <c r="Q81" s="23">
        <v>2408.8999938964839</v>
      </c>
      <c r="R81" s="23">
        <v>2408.8999938964839</v>
      </c>
      <c r="S81" s="23">
        <v>2408.8999938964839</v>
      </c>
      <c r="T81" s="23">
        <v>2408.8999938964839</v>
      </c>
      <c r="U81" s="23">
        <v>2408.8999938964839</v>
      </c>
      <c r="V81" s="23">
        <v>2408.8999938964839</v>
      </c>
      <c r="W81" s="23">
        <v>2408.8999938964839</v>
      </c>
    </row>
    <row r="82" spans="1:29" s="26" customFormat="1">
      <c r="A82" s="27" t="s">
        <v>123</v>
      </c>
      <c r="B82" s="27" t="s">
        <v>65</v>
      </c>
      <c r="C82" s="23">
        <v>687.32471499999997</v>
      </c>
      <c r="D82" s="23">
        <v>687.32471499999997</v>
      </c>
      <c r="E82" s="23">
        <v>857.31174499999997</v>
      </c>
      <c r="F82" s="23">
        <v>857.31174499999997</v>
      </c>
      <c r="G82" s="23">
        <v>998.70374000000004</v>
      </c>
      <c r="H82" s="23">
        <v>1135.8593269883991</v>
      </c>
      <c r="I82" s="23">
        <v>1273.0149289673541</v>
      </c>
      <c r="J82" s="23">
        <v>1410.1703393592593</v>
      </c>
      <c r="K82" s="23">
        <v>1547.3257637229001</v>
      </c>
      <c r="L82" s="23">
        <v>1688.6534496426</v>
      </c>
      <c r="M82" s="23">
        <v>1829.579435011954</v>
      </c>
      <c r="N82" s="23">
        <v>1966.7348183413242</v>
      </c>
      <c r="O82" s="23">
        <v>2103.8905127221301</v>
      </c>
      <c r="P82" s="23">
        <v>2241.04594686778</v>
      </c>
      <c r="Q82" s="23">
        <v>2378.2013855207001</v>
      </c>
      <c r="R82" s="23">
        <v>2515.3570067902401</v>
      </c>
      <c r="S82" s="23">
        <v>2652.512392066069</v>
      </c>
      <c r="T82" s="23">
        <v>2789.6674487017699</v>
      </c>
      <c r="U82" s="23">
        <v>2857.7247540866597</v>
      </c>
      <c r="V82" s="23">
        <v>2999.6562795345999</v>
      </c>
      <c r="W82" s="23">
        <v>2999.6562797700399</v>
      </c>
    </row>
    <row r="83" spans="1:29" s="26" customFormat="1">
      <c r="A83" s="27" t="s">
        <v>123</v>
      </c>
      <c r="B83" s="27" t="s">
        <v>64</v>
      </c>
      <c r="C83" s="23">
        <v>0</v>
      </c>
      <c r="D83" s="23">
        <v>0</v>
      </c>
      <c r="E83" s="23">
        <v>0</v>
      </c>
      <c r="F83" s="23">
        <v>0</v>
      </c>
      <c r="G83" s="23">
        <v>0</v>
      </c>
      <c r="H83" s="23">
        <v>0</v>
      </c>
      <c r="I83" s="23">
        <v>1.7224807999999999E-4</v>
      </c>
      <c r="J83" s="23">
        <v>1.7229765999999901E-4</v>
      </c>
      <c r="K83" s="23">
        <v>1.7232592000000001E-4</v>
      </c>
      <c r="L83" s="23">
        <v>1.7247585999999901E-4</v>
      </c>
      <c r="M83" s="23">
        <v>1.7252433E-4</v>
      </c>
      <c r="N83" s="23">
        <v>1.7700558E-4</v>
      </c>
      <c r="O83" s="23">
        <v>1.770938E-4</v>
      </c>
      <c r="P83" s="23">
        <v>1.7714078E-4</v>
      </c>
      <c r="Q83" s="23">
        <v>1.7800627000000001E-4</v>
      </c>
      <c r="R83" s="23">
        <v>2.1905652999999999E-4</v>
      </c>
      <c r="S83" s="23">
        <v>4.4951199999999903E-4</v>
      </c>
      <c r="T83" s="23">
        <v>1.2376640999999999E-3</v>
      </c>
      <c r="U83" s="23">
        <v>150</v>
      </c>
      <c r="V83" s="23">
        <v>150</v>
      </c>
      <c r="W83" s="23">
        <v>150</v>
      </c>
    </row>
    <row r="84" spans="1:29" s="26" customFormat="1">
      <c r="A84" s="27" t="s">
        <v>123</v>
      </c>
      <c r="B84" s="27" t="s">
        <v>32</v>
      </c>
      <c r="C84" s="23">
        <v>0</v>
      </c>
      <c r="D84" s="23">
        <v>0</v>
      </c>
      <c r="E84" s="23">
        <v>0</v>
      </c>
      <c r="F84" s="23">
        <v>0</v>
      </c>
      <c r="G84" s="23">
        <v>0</v>
      </c>
      <c r="H84" s="23">
        <v>0</v>
      </c>
      <c r="I84" s="23">
        <v>0</v>
      </c>
      <c r="J84" s="23">
        <v>0</v>
      </c>
      <c r="K84" s="23">
        <v>0</v>
      </c>
      <c r="L84" s="23">
        <v>0</v>
      </c>
      <c r="M84" s="23">
        <v>0</v>
      </c>
      <c r="N84" s="23">
        <v>0</v>
      </c>
      <c r="O84" s="23">
        <v>0</v>
      </c>
      <c r="P84" s="23">
        <v>0</v>
      </c>
      <c r="Q84" s="23">
        <v>0</v>
      </c>
      <c r="R84" s="23">
        <v>0</v>
      </c>
      <c r="S84" s="23">
        <v>1.05703439999999E-4</v>
      </c>
      <c r="T84" s="23">
        <v>1.0603208999999899E-4</v>
      </c>
      <c r="U84" s="23">
        <v>1.410765E-4</v>
      </c>
      <c r="V84" s="23">
        <v>1.4159559E-4</v>
      </c>
      <c r="W84" s="23">
        <v>1.3085593E-4</v>
      </c>
    </row>
    <row r="85" spans="1:29" s="26" customFormat="1">
      <c r="A85" s="27" t="s">
        <v>123</v>
      </c>
      <c r="B85" s="27" t="s">
        <v>69</v>
      </c>
      <c r="C85" s="23">
        <v>0</v>
      </c>
      <c r="D85" s="23">
        <v>0</v>
      </c>
      <c r="E85" s="23">
        <v>0</v>
      </c>
      <c r="F85" s="23">
        <v>0</v>
      </c>
      <c r="G85" s="23">
        <v>0</v>
      </c>
      <c r="H85" s="23">
        <v>0</v>
      </c>
      <c r="I85" s="23">
        <v>0</v>
      </c>
      <c r="J85" s="23">
        <v>0</v>
      </c>
      <c r="K85" s="23">
        <v>0</v>
      </c>
      <c r="L85" s="23">
        <v>0</v>
      </c>
      <c r="M85" s="23">
        <v>0</v>
      </c>
      <c r="N85" s="23">
        <v>0</v>
      </c>
      <c r="O85" s="23">
        <v>0</v>
      </c>
      <c r="P85" s="23">
        <v>0</v>
      </c>
      <c r="Q85" s="23">
        <v>0</v>
      </c>
      <c r="R85" s="23">
        <v>0</v>
      </c>
      <c r="S85" s="23">
        <v>0</v>
      </c>
      <c r="T85" s="23">
        <v>0</v>
      </c>
      <c r="U85" s="23">
        <v>0</v>
      </c>
      <c r="V85" s="23">
        <v>0</v>
      </c>
      <c r="W85" s="23">
        <v>0</v>
      </c>
    </row>
    <row r="86" spans="1:29">
      <c r="A86" s="27" t="s">
        <v>123</v>
      </c>
      <c r="B86" s="27" t="s">
        <v>52</v>
      </c>
      <c r="C86" s="23">
        <v>2.531000047922126</v>
      </c>
      <c r="D86" s="23">
        <v>5.8989998698234514</v>
      </c>
      <c r="E86" s="23">
        <v>10.95600008964537</v>
      </c>
      <c r="F86" s="23">
        <v>18.307000398635768</v>
      </c>
      <c r="G86" s="23">
        <v>27.271999120712248</v>
      </c>
      <c r="H86" s="23">
        <v>37.668000698089529</v>
      </c>
      <c r="I86" s="23">
        <v>50.497000694274853</v>
      </c>
      <c r="J86" s="23">
        <v>65.411998748779297</v>
      </c>
      <c r="K86" s="23">
        <v>82.598003387451101</v>
      </c>
      <c r="L86" s="23">
        <v>96.729002952575598</v>
      </c>
      <c r="M86" s="23">
        <v>112.11099720001209</v>
      </c>
      <c r="N86" s="23">
        <v>128.7480001449583</v>
      </c>
      <c r="O86" s="23">
        <v>146.674007415771</v>
      </c>
      <c r="P86" s="23">
        <v>164.1120033264157</v>
      </c>
      <c r="Q86" s="23">
        <v>182.07299804687452</v>
      </c>
      <c r="R86" s="23">
        <v>191.79999732971089</v>
      </c>
      <c r="S86" s="23">
        <v>202.03400230407689</v>
      </c>
      <c r="T86" s="23">
        <v>212.35599899291938</v>
      </c>
      <c r="U86" s="23">
        <v>223.17800712585358</v>
      </c>
      <c r="V86" s="23">
        <v>234.19300270080521</v>
      </c>
      <c r="W86" s="23">
        <v>245.49399948120112</v>
      </c>
    </row>
    <row r="87" spans="1:29">
      <c r="A87" s="29" t="s">
        <v>118</v>
      </c>
      <c r="B87" s="29"/>
      <c r="C87" s="28">
        <v>3482.2247088964841</v>
      </c>
      <c r="D87" s="28">
        <v>3482.2247088964841</v>
      </c>
      <c r="E87" s="28">
        <v>3652.2117388964839</v>
      </c>
      <c r="F87" s="28">
        <v>3652.2117388964839</v>
      </c>
      <c r="G87" s="28">
        <v>3793.6037338964838</v>
      </c>
      <c r="H87" s="28">
        <v>3930.759320884883</v>
      </c>
      <c r="I87" s="28">
        <v>4067.9150951119182</v>
      </c>
      <c r="J87" s="28">
        <v>4205.0705055534036</v>
      </c>
      <c r="K87" s="28">
        <v>4342.2259299453044</v>
      </c>
      <c r="L87" s="28">
        <v>4483.5536160149441</v>
      </c>
      <c r="M87" s="28">
        <v>4624.4796014327685</v>
      </c>
      <c r="N87" s="28">
        <v>4761.6349892433873</v>
      </c>
      <c r="O87" s="28">
        <v>4898.7906837124137</v>
      </c>
      <c r="P87" s="28">
        <v>5035.946117905044</v>
      </c>
      <c r="Q87" s="28">
        <v>5173.1015574234543</v>
      </c>
      <c r="R87" s="28">
        <v>5310.2572197432546</v>
      </c>
      <c r="S87" s="28">
        <v>5447.4128354745526</v>
      </c>
      <c r="T87" s="28">
        <v>5584.5686802623541</v>
      </c>
      <c r="U87" s="28">
        <v>5802.6247479831436</v>
      </c>
      <c r="V87" s="28">
        <v>5824.5562734310843</v>
      </c>
      <c r="W87" s="28">
        <v>5824.5562736665233</v>
      </c>
    </row>
    <row r="88" spans="1:29" s="26" customFormat="1">
      <c r="A88" s="7"/>
      <c r="B88" s="7"/>
      <c r="C88" s="7"/>
      <c r="D88" s="7"/>
      <c r="E88" s="7"/>
      <c r="F88" s="7"/>
      <c r="G88" s="7"/>
      <c r="H88" s="7"/>
      <c r="I88" s="7"/>
      <c r="J88" s="7"/>
      <c r="K88" s="7"/>
      <c r="L88" s="7"/>
      <c r="M88" s="7"/>
      <c r="N88" s="7"/>
      <c r="O88" s="7"/>
      <c r="P88" s="7"/>
      <c r="Q88" s="7"/>
      <c r="R88" s="7"/>
      <c r="S88" s="7"/>
      <c r="T88" s="7"/>
      <c r="U88" s="7"/>
      <c r="V88" s="7"/>
      <c r="W88" s="7"/>
      <c r="Y88" s="7"/>
      <c r="Z88" s="7"/>
      <c r="AA88" s="7"/>
    </row>
    <row r="89" spans="1:29" s="26" customFormat="1">
      <c r="A89" s="7"/>
      <c r="B89" s="7"/>
      <c r="C89" s="7"/>
      <c r="D89" s="7"/>
      <c r="E89" s="7"/>
      <c r="F89" s="7"/>
      <c r="G89" s="7"/>
      <c r="H89" s="7"/>
      <c r="I89" s="7"/>
      <c r="J89" s="7"/>
      <c r="K89" s="7"/>
      <c r="L89" s="7"/>
      <c r="M89" s="7"/>
      <c r="N89" s="7"/>
      <c r="O89" s="7"/>
      <c r="P89" s="7"/>
      <c r="Q89" s="7"/>
      <c r="R89" s="7"/>
      <c r="S89" s="7"/>
      <c r="T89" s="7"/>
      <c r="U89" s="7"/>
      <c r="V89" s="7"/>
      <c r="W89" s="7"/>
      <c r="Y89" s="7"/>
      <c r="Z89" s="7"/>
      <c r="AA89" s="7"/>
    </row>
    <row r="90" spans="1:29" s="26" customFormat="1" collapsed="1">
      <c r="A90" s="16" t="s">
        <v>124</v>
      </c>
      <c r="B90" s="7"/>
      <c r="C90" s="7"/>
      <c r="D90" s="7"/>
      <c r="E90" s="7"/>
      <c r="F90" s="7"/>
      <c r="G90" s="7"/>
      <c r="H90" s="7"/>
      <c r="I90" s="7"/>
      <c r="J90" s="7"/>
      <c r="K90" s="7"/>
      <c r="L90" s="7"/>
      <c r="M90" s="7"/>
      <c r="N90" s="7"/>
      <c r="O90" s="7"/>
      <c r="P90" s="7"/>
      <c r="Q90" s="7"/>
      <c r="R90" s="7"/>
      <c r="S90" s="7"/>
      <c r="T90" s="7"/>
      <c r="U90" s="7"/>
      <c r="V90" s="7"/>
      <c r="W90" s="7"/>
      <c r="Y90" s="7"/>
      <c r="Z90" s="7"/>
      <c r="AA90" s="7"/>
    </row>
    <row r="91" spans="1:29" s="26" customFormat="1">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c r="Y91" s="7"/>
      <c r="Z91" s="7"/>
      <c r="AA91" s="7"/>
    </row>
    <row r="92" spans="1:29" s="26" customFormat="1">
      <c r="A92" s="27" t="s">
        <v>36</v>
      </c>
      <c r="B92" s="27" t="s">
        <v>66</v>
      </c>
      <c r="C92" s="23">
        <v>300</v>
      </c>
      <c r="D92" s="23">
        <v>300</v>
      </c>
      <c r="E92" s="23">
        <v>300</v>
      </c>
      <c r="F92" s="23">
        <v>300</v>
      </c>
      <c r="G92" s="23">
        <v>300</v>
      </c>
      <c r="H92" s="23">
        <v>1730.9290513970998</v>
      </c>
      <c r="I92" s="23">
        <v>2010.8015222975998</v>
      </c>
      <c r="J92" s="23">
        <v>3387.9758523155497</v>
      </c>
      <c r="K92" s="23">
        <v>3387.9758523218998</v>
      </c>
      <c r="L92" s="23">
        <v>3357.9758523254995</v>
      </c>
      <c r="M92" s="23">
        <v>3357.9758523277696</v>
      </c>
      <c r="N92" s="23">
        <v>3357.9758523293999</v>
      </c>
      <c r="O92" s="23">
        <v>3302.9758523305995</v>
      </c>
      <c r="P92" s="23">
        <v>3277.9758523323699</v>
      </c>
      <c r="Q92" s="23">
        <v>3277.9758523360397</v>
      </c>
      <c r="R92" s="23">
        <v>3277.9758523487999</v>
      </c>
      <c r="S92" s="23">
        <v>3277.9759581305698</v>
      </c>
      <c r="T92" s="23">
        <v>3277.9759585905399</v>
      </c>
      <c r="U92" s="23">
        <v>3277.9760348404598</v>
      </c>
      <c r="V92" s="23">
        <v>3277.9760356250395</v>
      </c>
      <c r="W92" s="23">
        <v>3784.0146355804295</v>
      </c>
      <c r="Y92" s="7"/>
      <c r="Z92" s="7"/>
      <c r="AA92" s="7"/>
    </row>
    <row r="93" spans="1:29" s="26" customFormat="1">
      <c r="A93" s="27" t="s">
        <v>36</v>
      </c>
      <c r="B93" s="27" t="s">
        <v>68</v>
      </c>
      <c r="C93" s="23">
        <v>1410</v>
      </c>
      <c r="D93" s="23">
        <v>1410</v>
      </c>
      <c r="E93" s="23">
        <v>1410</v>
      </c>
      <c r="F93" s="23">
        <v>1690.4891</v>
      </c>
      <c r="G93" s="23">
        <v>3730.6597999999999</v>
      </c>
      <c r="H93" s="23">
        <v>4744.6539000000002</v>
      </c>
      <c r="I93" s="23">
        <v>5850</v>
      </c>
      <c r="J93" s="23">
        <v>5850.0001925881197</v>
      </c>
      <c r="K93" s="23">
        <v>5850.0001928922302</v>
      </c>
      <c r="L93" s="23">
        <v>5850.0001934841102</v>
      </c>
      <c r="M93" s="23">
        <v>6194.4324786294146</v>
      </c>
      <c r="N93" s="23">
        <v>7606.1021714793696</v>
      </c>
      <c r="O93" s="23">
        <v>7606.1021715674397</v>
      </c>
      <c r="P93" s="23">
        <v>7606.1021716216001</v>
      </c>
      <c r="Q93" s="23">
        <v>7606.1021719155506</v>
      </c>
      <c r="R93" s="23">
        <v>8444.0209189092311</v>
      </c>
      <c r="S93" s="23">
        <v>8719.3109390248101</v>
      </c>
      <c r="T93" s="23">
        <v>8719.3109392263596</v>
      </c>
      <c r="U93" s="23">
        <v>9875.8574755749687</v>
      </c>
      <c r="V93" s="23">
        <v>9875.8574760926203</v>
      </c>
      <c r="W93" s="23">
        <v>10987.960087382711</v>
      </c>
      <c r="Y93" s="7"/>
      <c r="Z93" s="7"/>
      <c r="AA93" s="7"/>
    </row>
    <row r="94" spans="1:29" s="26" customFormat="1">
      <c r="A94" s="27" t="s">
        <v>36</v>
      </c>
      <c r="B94" s="27" t="s">
        <v>72</v>
      </c>
      <c r="C94" s="23">
        <v>95.565001159906174</v>
      </c>
      <c r="D94" s="23">
        <v>222.30399817228289</v>
      </c>
      <c r="E94" s="23">
        <v>472.72400641441254</v>
      </c>
      <c r="F94" s="23">
        <v>827.38901638984419</v>
      </c>
      <c r="G94" s="23">
        <v>1275.4639947414385</v>
      </c>
      <c r="H94" s="23">
        <v>1796.002980709073</v>
      </c>
      <c r="I94" s="23">
        <v>2438.3960294723474</v>
      </c>
      <c r="J94" s="23">
        <v>3184.4369697570778</v>
      </c>
      <c r="K94" s="23">
        <v>4042.5660362243557</v>
      </c>
      <c r="L94" s="23">
        <v>4718.5470113754145</v>
      </c>
      <c r="M94" s="23">
        <v>5463.8920488357453</v>
      </c>
      <c r="N94" s="23">
        <v>6261.2278814315578</v>
      </c>
      <c r="O94" s="23">
        <v>7107.5971488952464</v>
      </c>
      <c r="P94" s="23">
        <v>7905.5148887634123</v>
      </c>
      <c r="Q94" s="23">
        <v>8730.1271591186469</v>
      </c>
      <c r="R94" s="23">
        <v>9162.6489810943513</v>
      </c>
      <c r="S94" s="23">
        <v>9618.3372249603162</v>
      </c>
      <c r="T94" s="23">
        <v>10079.154048919669</v>
      </c>
      <c r="U94" s="23">
        <v>10567.066068649285</v>
      </c>
      <c r="V94" s="23">
        <v>11065.494928359969</v>
      </c>
      <c r="W94" s="23">
        <v>11575.234004974354</v>
      </c>
      <c r="Y94" s="7"/>
      <c r="Z94" s="7"/>
      <c r="AA94" s="7"/>
      <c r="AB94" s="7"/>
      <c r="AC94" s="7"/>
    </row>
    <row r="95" spans="1:29" s="26" customFormat="1">
      <c r="A95" s="7"/>
      <c r="B95" s="7"/>
      <c r="C95" s="7"/>
      <c r="D95" s="7"/>
      <c r="E95" s="7"/>
      <c r="F95" s="7"/>
      <c r="G95" s="7"/>
      <c r="H95" s="7"/>
      <c r="I95" s="7"/>
      <c r="J95" s="7"/>
      <c r="K95" s="7"/>
      <c r="L95" s="7"/>
      <c r="M95" s="7"/>
      <c r="N95" s="7"/>
      <c r="O95" s="7"/>
      <c r="P95" s="7"/>
      <c r="Q95" s="7"/>
      <c r="R95" s="7"/>
      <c r="S95" s="7"/>
      <c r="T95" s="7"/>
      <c r="U95" s="7"/>
      <c r="V95" s="7"/>
      <c r="W95" s="7"/>
      <c r="Y95" s="7"/>
      <c r="Z95" s="7"/>
      <c r="AA95" s="7"/>
    </row>
    <row r="96" spans="1:29" s="26" customFormat="1">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c r="Y96" s="7"/>
      <c r="Z96" s="7"/>
      <c r="AA96" s="7"/>
    </row>
    <row r="97" spans="1:29" s="26" customFormat="1">
      <c r="A97" s="27" t="s">
        <v>119</v>
      </c>
      <c r="B97" s="27" t="s">
        <v>66</v>
      </c>
      <c r="C97" s="23">
        <v>0</v>
      </c>
      <c r="D97" s="23">
        <v>0</v>
      </c>
      <c r="E97" s="23">
        <v>0</v>
      </c>
      <c r="F97" s="23">
        <v>0</v>
      </c>
      <c r="G97" s="23">
        <v>0</v>
      </c>
      <c r="H97" s="23">
        <v>4.5923309999999898E-4</v>
      </c>
      <c r="I97" s="23">
        <v>240.83942999999999</v>
      </c>
      <c r="J97" s="23">
        <v>367.54926</v>
      </c>
      <c r="K97" s="23">
        <v>367.54926</v>
      </c>
      <c r="L97" s="23">
        <v>367.54926</v>
      </c>
      <c r="M97" s="23">
        <v>367.54926</v>
      </c>
      <c r="N97" s="23">
        <v>367.54926</v>
      </c>
      <c r="O97" s="23">
        <v>367.54926</v>
      </c>
      <c r="P97" s="23">
        <v>367.54926</v>
      </c>
      <c r="Q97" s="23">
        <v>367.54926</v>
      </c>
      <c r="R97" s="23">
        <v>367.54926</v>
      </c>
      <c r="S97" s="23">
        <v>367.54926</v>
      </c>
      <c r="T97" s="23">
        <v>367.54926</v>
      </c>
      <c r="U97" s="23">
        <v>367.54926</v>
      </c>
      <c r="V97" s="23">
        <v>367.54926</v>
      </c>
      <c r="W97" s="23">
        <v>367.54926</v>
      </c>
      <c r="Y97" s="7"/>
      <c r="Z97" s="7"/>
      <c r="AA97" s="7"/>
    </row>
    <row r="98" spans="1:29" s="26" customFormat="1">
      <c r="A98" s="27" t="s">
        <v>119</v>
      </c>
      <c r="B98" s="27" t="s">
        <v>68</v>
      </c>
      <c r="C98" s="23">
        <v>840</v>
      </c>
      <c r="D98" s="23">
        <v>840</v>
      </c>
      <c r="E98" s="23">
        <v>840</v>
      </c>
      <c r="F98" s="23">
        <v>840</v>
      </c>
      <c r="G98" s="23">
        <v>2880</v>
      </c>
      <c r="H98" s="23">
        <v>2880</v>
      </c>
      <c r="I98" s="23">
        <v>2880</v>
      </c>
      <c r="J98" s="23">
        <v>2880</v>
      </c>
      <c r="K98" s="23">
        <v>2880</v>
      </c>
      <c r="L98" s="23">
        <v>2880</v>
      </c>
      <c r="M98" s="23">
        <v>2880.0001086294142</v>
      </c>
      <c r="N98" s="23">
        <v>3619.96173147937</v>
      </c>
      <c r="O98" s="23">
        <v>3619.96173156744</v>
      </c>
      <c r="P98" s="23">
        <v>3619.9617316215999</v>
      </c>
      <c r="Q98" s="23">
        <v>3619.96173191555</v>
      </c>
      <c r="R98" s="23">
        <v>4457.8803721777203</v>
      </c>
      <c r="S98" s="23">
        <v>4733.1703729203</v>
      </c>
      <c r="T98" s="23">
        <v>4733.1703730235604</v>
      </c>
      <c r="U98" s="23">
        <v>5289.5446479545999</v>
      </c>
      <c r="V98" s="23">
        <v>5289.5446482431998</v>
      </c>
      <c r="W98" s="23">
        <v>5688.5918700000002</v>
      </c>
      <c r="Y98" s="7"/>
      <c r="Z98" s="7"/>
      <c r="AA98" s="7"/>
    </row>
    <row r="99" spans="1:29" s="26" customFormat="1">
      <c r="A99" s="27" t="s">
        <v>119</v>
      </c>
      <c r="B99" s="27" t="s">
        <v>72</v>
      </c>
      <c r="C99" s="23">
        <v>33.809000492095876</v>
      </c>
      <c r="D99" s="23">
        <v>82.708997726440401</v>
      </c>
      <c r="E99" s="23">
        <v>156.7610015869133</v>
      </c>
      <c r="F99" s="23">
        <v>263.89000701904251</v>
      </c>
      <c r="G99" s="23">
        <v>405.04799652099609</v>
      </c>
      <c r="H99" s="23">
        <v>567.05899810790902</v>
      </c>
      <c r="I99" s="23">
        <v>769.63403320312409</v>
      </c>
      <c r="J99" s="23">
        <v>1010.102981567382</v>
      </c>
      <c r="K99" s="23">
        <v>1287.846038818356</v>
      </c>
      <c r="L99" s="23">
        <v>1513.001998901364</v>
      </c>
      <c r="M99" s="23">
        <v>1757.9950256347629</v>
      </c>
      <c r="N99" s="23">
        <v>2022.752929687492</v>
      </c>
      <c r="O99" s="23">
        <v>2303.8510437011641</v>
      </c>
      <c r="P99" s="23">
        <v>2570.3709106445258</v>
      </c>
      <c r="Q99" s="23">
        <v>2845.8051147460928</v>
      </c>
      <c r="R99" s="23">
        <v>2993.400024414062</v>
      </c>
      <c r="S99" s="23">
        <v>3149.60205078125</v>
      </c>
      <c r="T99" s="23">
        <v>3306.082000732416</v>
      </c>
      <c r="U99" s="23">
        <v>3472.6760864257813</v>
      </c>
      <c r="V99" s="23">
        <v>3642.4990844726508</v>
      </c>
      <c r="W99" s="23">
        <v>3815.6539916992128</v>
      </c>
      <c r="Y99" s="7"/>
      <c r="Z99" s="7"/>
      <c r="AA99" s="7"/>
      <c r="AB99" s="7"/>
      <c r="AC99" s="7"/>
    </row>
    <row r="101" spans="1:29">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9">
      <c r="A102" s="27" t="s">
        <v>120</v>
      </c>
      <c r="B102" s="27" t="s">
        <v>66</v>
      </c>
      <c r="C102" s="23">
        <v>20</v>
      </c>
      <c r="D102" s="23">
        <v>20</v>
      </c>
      <c r="E102" s="23">
        <v>20</v>
      </c>
      <c r="F102" s="23">
        <v>20</v>
      </c>
      <c r="G102" s="23">
        <v>20</v>
      </c>
      <c r="H102" s="23">
        <v>1029.8027999999999</v>
      </c>
      <c r="I102" s="23">
        <v>1068.8362999999999</v>
      </c>
      <c r="J102" s="23">
        <v>2319.3008</v>
      </c>
      <c r="K102" s="23">
        <v>2319.3008</v>
      </c>
      <c r="L102" s="23">
        <v>2319.3008</v>
      </c>
      <c r="M102" s="23">
        <v>2319.3008</v>
      </c>
      <c r="N102" s="23">
        <v>2319.3008</v>
      </c>
      <c r="O102" s="23">
        <v>2319.3008</v>
      </c>
      <c r="P102" s="23">
        <v>2319.3008</v>
      </c>
      <c r="Q102" s="23">
        <v>2319.3008</v>
      </c>
      <c r="R102" s="23">
        <v>2319.3008</v>
      </c>
      <c r="S102" s="23">
        <v>2319.3008</v>
      </c>
      <c r="T102" s="23">
        <v>2319.3008</v>
      </c>
      <c r="U102" s="23">
        <v>2319.3008</v>
      </c>
      <c r="V102" s="23">
        <v>2319.3008</v>
      </c>
      <c r="W102" s="23">
        <v>2319.3008</v>
      </c>
    </row>
    <row r="103" spans="1:29">
      <c r="A103" s="27" t="s">
        <v>120</v>
      </c>
      <c r="B103" s="27" t="s">
        <v>68</v>
      </c>
      <c r="C103" s="23">
        <v>570</v>
      </c>
      <c r="D103" s="23">
        <v>570</v>
      </c>
      <c r="E103" s="23">
        <v>570</v>
      </c>
      <c r="F103" s="23">
        <v>570</v>
      </c>
      <c r="G103" s="23">
        <v>570</v>
      </c>
      <c r="H103" s="23">
        <v>570</v>
      </c>
      <c r="I103" s="23">
        <v>570</v>
      </c>
      <c r="J103" s="23">
        <v>570.00019258811994</v>
      </c>
      <c r="K103" s="23">
        <v>570.00019289222996</v>
      </c>
      <c r="L103" s="23">
        <v>570.00019348411001</v>
      </c>
      <c r="M103" s="23">
        <v>914.43236999999999</v>
      </c>
      <c r="N103" s="23">
        <v>1586.1404400000001</v>
      </c>
      <c r="O103" s="23">
        <v>1586.1404400000001</v>
      </c>
      <c r="P103" s="23">
        <v>1586.1404400000001</v>
      </c>
      <c r="Q103" s="23">
        <v>1586.1404400000001</v>
      </c>
      <c r="R103" s="23">
        <v>1586.1404400000001</v>
      </c>
      <c r="S103" s="23">
        <v>1586.1404400000001</v>
      </c>
      <c r="T103" s="23">
        <v>1586.1404400000001</v>
      </c>
      <c r="U103" s="23">
        <v>2186.3126999999999</v>
      </c>
      <c r="V103" s="23">
        <v>2186.3126999999999</v>
      </c>
      <c r="W103" s="23">
        <v>2899.3679999999999</v>
      </c>
    </row>
    <row r="104" spans="1:29">
      <c r="A104" s="27" t="s">
        <v>120</v>
      </c>
      <c r="B104" s="27" t="s">
        <v>72</v>
      </c>
      <c r="C104" s="23">
        <v>18.792000293731611</v>
      </c>
      <c r="D104" s="23">
        <v>56.930000305175746</v>
      </c>
      <c r="E104" s="23">
        <v>116.31200408935541</v>
      </c>
      <c r="F104" s="23">
        <v>203.74100685119538</v>
      </c>
      <c r="G104" s="23">
        <v>316.67499160766528</v>
      </c>
      <c r="H104" s="23">
        <v>441.51198577880842</v>
      </c>
      <c r="I104" s="23">
        <v>598.09701538085881</v>
      </c>
      <c r="J104" s="23">
        <v>788.33800506591706</v>
      </c>
      <c r="K104" s="23">
        <v>1007.1959838867181</v>
      </c>
      <c r="L104" s="23">
        <v>1181.6699371337841</v>
      </c>
      <c r="M104" s="23">
        <v>1375.488037109372</v>
      </c>
      <c r="N104" s="23">
        <v>1581.046997070305</v>
      </c>
      <c r="O104" s="23">
        <v>1799.5640411376919</v>
      </c>
      <c r="P104" s="23">
        <v>2003.201034545895</v>
      </c>
      <c r="Q104" s="23">
        <v>2215.9790039062468</v>
      </c>
      <c r="R104" s="23">
        <v>2320.6339721679628</v>
      </c>
      <c r="S104" s="23">
        <v>2431.5501098632758</v>
      </c>
      <c r="T104" s="23">
        <v>2543.8589782714839</v>
      </c>
      <c r="U104" s="23">
        <v>2662.8169250488231</v>
      </c>
      <c r="V104" s="23">
        <v>2785.4378967285102</v>
      </c>
      <c r="W104" s="23">
        <v>2910.140014648432</v>
      </c>
    </row>
    <row r="106" spans="1:29">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9">
      <c r="A107" s="27" t="s">
        <v>121</v>
      </c>
      <c r="B107" s="27" t="s">
        <v>66</v>
      </c>
      <c r="C107" s="23">
        <v>75</v>
      </c>
      <c r="D107" s="23">
        <v>75</v>
      </c>
      <c r="E107" s="23">
        <v>75</v>
      </c>
      <c r="F107" s="23">
        <v>75</v>
      </c>
      <c r="G107" s="23">
        <v>75</v>
      </c>
      <c r="H107" s="23">
        <v>75.000612164000003</v>
      </c>
      <c r="I107" s="23">
        <v>75.0006122976</v>
      </c>
      <c r="J107" s="23">
        <v>75.000612315550001</v>
      </c>
      <c r="K107" s="23">
        <v>75.000612321899993</v>
      </c>
      <c r="L107" s="23">
        <v>75.000612325500001</v>
      </c>
      <c r="M107" s="23">
        <v>75.00061232777</v>
      </c>
      <c r="N107" s="23">
        <v>75.000612329399999</v>
      </c>
      <c r="O107" s="23">
        <v>20.000612330599999</v>
      </c>
      <c r="P107" s="23">
        <v>20.00061233237</v>
      </c>
      <c r="Q107" s="23">
        <v>20.00061233604</v>
      </c>
      <c r="R107" s="23">
        <v>20.000612348800001</v>
      </c>
      <c r="S107" s="23">
        <v>20.000612427130001</v>
      </c>
      <c r="T107" s="23">
        <v>20.000612558450001</v>
      </c>
      <c r="U107" s="23">
        <v>20.00063376396</v>
      </c>
      <c r="V107" s="23">
        <v>20.000634029450001</v>
      </c>
      <c r="W107" s="23">
        <v>20.0016447245</v>
      </c>
    </row>
    <row r="108" spans="1:29">
      <c r="A108" s="27" t="s">
        <v>121</v>
      </c>
      <c r="B108" s="27" t="s">
        <v>68</v>
      </c>
      <c r="C108" s="23">
        <v>0</v>
      </c>
      <c r="D108" s="23">
        <v>0</v>
      </c>
      <c r="E108" s="23">
        <v>0</v>
      </c>
      <c r="F108" s="23">
        <v>280.48910000000001</v>
      </c>
      <c r="G108" s="23">
        <v>280.65980000000002</v>
      </c>
      <c r="H108" s="23">
        <v>1294.6539</v>
      </c>
      <c r="I108" s="23">
        <v>2400</v>
      </c>
      <c r="J108" s="23">
        <v>2400</v>
      </c>
      <c r="K108" s="23">
        <v>2400</v>
      </c>
      <c r="L108" s="23">
        <v>2400</v>
      </c>
      <c r="M108" s="23">
        <v>2400</v>
      </c>
      <c r="N108" s="23">
        <v>2400</v>
      </c>
      <c r="O108" s="23">
        <v>2400</v>
      </c>
      <c r="P108" s="23">
        <v>2400</v>
      </c>
      <c r="Q108" s="23">
        <v>2400</v>
      </c>
      <c r="R108" s="23">
        <v>2400</v>
      </c>
      <c r="S108" s="23">
        <v>2400</v>
      </c>
      <c r="T108" s="23">
        <v>2400</v>
      </c>
      <c r="U108" s="23">
        <v>2400</v>
      </c>
      <c r="V108" s="23">
        <v>2400</v>
      </c>
      <c r="W108" s="23">
        <v>2400</v>
      </c>
    </row>
    <row r="109" spans="1:29">
      <c r="A109" s="27" t="s">
        <v>121</v>
      </c>
      <c r="B109" s="27" t="s">
        <v>72</v>
      </c>
      <c r="C109" s="23">
        <v>21.324999809265112</v>
      </c>
      <c r="D109" s="23">
        <v>39.332999229431003</v>
      </c>
      <c r="E109" s="23">
        <v>124.65300178527829</v>
      </c>
      <c r="F109" s="23">
        <v>240.5120048522939</v>
      </c>
      <c r="G109" s="23">
        <v>387.46300506591774</v>
      </c>
      <c r="H109" s="23">
        <v>568.47399139404206</v>
      </c>
      <c r="I109" s="23">
        <v>786.96098327636605</v>
      </c>
      <c r="J109" s="23">
        <v>1024.835983276367</v>
      </c>
      <c r="K109" s="23">
        <v>1297.2010192871039</v>
      </c>
      <c r="L109" s="23">
        <v>1508.376068115231</v>
      </c>
      <c r="M109" s="23">
        <v>1741.757995605466</v>
      </c>
      <c r="N109" s="23">
        <v>1990.8499450683539</v>
      </c>
      <c r="O109" s="23">
        <v>2255.0250549316352</v>
      </c>
      <c r="P109" s="23">
        <v>2511.4719543456981</v>
      </c>
      <c r="Q109" s="23">
        <v>2773.6560668945313</v>
      </c>
      <c r="R109" s="23">
        <v>2913.0490112304678</v>
      </c>
      <c r="S109" s="23">
        <v>3058.5720520019481</v>
      </c>
      <c r="T109" s="23">
        <v>3207.325073242187</v>
      </c>
      <c r="U109" s="23">
        <v>3364.1940307617178</v>
      </c>
      <c r="V109" s="23">
        <v>3523.5459594726508</v>
      </c>
      <c r="W109" s="23">
        <v>3687.8629760742178</v>
      </c>
    </row>
    <row r="111" spans="1:29">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9">
      <c r="A112" s="27" t="s">
        <v>122</v>
      </c>
      <c r="B112" s="27" t="s">
        <v>66</v>
      </c>
      <c r="C112" s="23">
        <v>205</v>
      </c>
      <c r="D112" s="23">
        <v>205</v>
      </c>
      <c r="E112" s="23">
        <v>205</v>
      </c>
      <c r="F112" s="23">
        <v>205</v>
      </c>
      <c r="G112" s="23">
        <v>205</v>
      </c>
      <c r="H112" s="23">
        <v>626.12518</v>
      </c>
      <c r="I112" s="23">
        <v>626.12518</v>
      </c>
      <c r="J112" s="23">
        <v>626.12518</v>
      </c>
      <c r="K112" s="23">
        <v>626.12518</v>
      </c>
      <c r="L112" s="23">
        <v>596.12518</v>
      </c>
      <c r="M112" s="23">
        <v>596.12518</v>
      </c>
      <c r="N112" s="23">
        <v>596.12518</v>
      </c>
      <c r="O112" s="23">
        <v>596.12518</v>
      </c>
      <c r="P112" s="23">
        <v>571.12518</v>
      </c>
      <c r="Q112" s="23">
        <v>571.12518</v>
      </c>
      <c r="R112" s="23">
        <v>571.12518</v>
      </c>
      <c r="S112" s="23">
        <v>571.12518</v>
      </c>
      <c r="T112" s="23">
        <v>571.12518</v>
      </c>
      <c r="U112" s="23">
        <v>571.12519999999995</v>
      </c>
      <c r="V112" s="23">
        <v>571.12519999999995</v>
      </c>
      <c r="W112" s="23">
        <v>1077.1628000000001</v>
      </c>
    </row>
    <row r="113" spans="1:29">
      <c r="A113" s="27" t="s">
        <v>122</v>
      </c>
      <c r="B113" s="27" t="s">
        <v>68</v>
      </c>
      <c r="C113" s="23">
        <v>0</v>
      </c>
      <c r="D113" s="23">
        <v>0</v>
      </c>
      <c r="E113" s="23">
        <v>0</v>
      </c>
      <c r="F113" s="23">
        <v>0</v>
      </c>
      <c r="G113" s="23">
        <v>0</v>
      </c>
      <c r="H113" s="23">
        <v>0</v>
      </c>
      <c r="I113" s="23">
        <v>0</v>
      </c>
      <c r="J113" s="23">
        <v>0</v>
      </c>
      <c r="K113" s="23">
        <v>0</v>
      </c>
      <c r="L113" s="23">
        <v>0</v>
      </c>
      <c r="M113" s="23">
        <v>0</v>
      </c>
      <c r="N113" s="23">
        <v>0</v>
      </c>
      <c r="O113" s="23">
        <v>0</v>
      </c>
      <c r="P113" s="23">
        <v>0</v>
      </c>
      <c r="Q113" s="23">
        <v>0</v>
      </c>
      <c r="R113" s="23">
        <v>1.0673151E-4</v>
      </c>
      <c r="S113" s="23">
        <v>1.2610451000000001E-4</v>
      </c>
      <c r="T113" s="23">
        <v>1.2620280000000001E-4</v>
      </c>
      <c r="U113" s="23">
        <v>1.2762036999999999E-4</v>
      </c>
      <c r="V113" s="23">
        <v>1.2784942E-4</v>
      </c>
      <c r="W113" s="23">
        <v>2.1738271E-4</v>
      </c>
    </row>
    <row r="114" spans="1:29">
      <c r="A114" s="27" t="s">
        <v>122</v>
      </c>
      <c r="B114" s="27" t="s">
        <v>72</v>
      </c>
      <c r="C114" s="23">
        <v>19.108000516891451</v>
      </c>
      <c r="D114" s="23">
        <v>37.433001041412268</v>
      </c>
      <c r="E114" s="23">
        <v>64.041998863220101</v>
      </c>
      <c r="F114" s="23">
        <v>100.9389972686767</v>
      </c>
      <c r="G114" s="23">
        <v>139.00600242614701</v>
      </c>
      <c r="H114" s="23">
        <v>181.2900047302239</v>
      </c>
      <c r="I114" s="23">
        <v>233.20699691772381</v>
      </c>
      <c r="J114" s="23">
        <v>295.74800109863247</v>
      </c>
      <c r="K114" s="23">
        <v>367.72499084472639</v>
      </c>
      <c r="L114" s="23">
        <v>418.77000427246037</v>
      </c>
      <c r="M114" s="23">
        <v>476.5399932861323</v>
      </c>
      <c r="N114" s="23">
        <v>537.83000946044876</v>
      </c>
      <c r="O114" s="23">
        <v>602.48300170898392</v>
      </c>
      <c r="P114" s="23">
        <v>656.358985900878</v>
      </c>
      <c r="Q114" s="23">
        <v>712.61397552490098</v>
      </c>
      <c r="R114" s="23">
        <v>743.76597595214798</v>
      </c>
      <c r="S114" s="23">
        <v>776.57901000976506</v>
      </c>
      <c r="T114" s="23">
        <v>809.53199768066293</v>
      </c>
      <c r="U114" s="23">
        <v>844.20101928710903</v>
      </c>
      <c r="V114" s="23">
        <v>879.81898498535099</v>
      </c>
      <c r="W114" s="23">
        <v>916.08302307128906</v>
      </c>
    </row>
    <row r="116" spans="1:29">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9">
      <c r="A117" s="27" t="s">
        <v>123</v>
      </c>
      <c r="B117" s="27" t="s">
        <v>66</v>
      </c>
      <c r="C117" s="23">
        <v>0</v>
      </c>
      <c r="D117" s="23">
        <v>0</v>
      </c>
      <c r="E117" s="23">
        <v>0</v>
      </c>
      <c r="F117" s="23">
        <v>0</v>
      </c>
      <c r="G117" s="23">
        <v>0</v>
      </c>
      <c r="H117" s="23">
        <v>0</v>
      </c>
      <c r="I117" s="23">
        <v>0</v>
      </c>
      <c r="J117" s="23">
        <v>0</v>
      </c>
      <c r="K117" s="23">
        <v>0</v>
      </c>
      <c r="L117" s="23">
        <v>0</v>
      </c>
      <c r="M117" s="23">
        <v>0</v>
      </c>
      <c r="N117" s="23">
        <v>0</v>
      </c>
      <c r="O117" s="23">
        <v>0</v>
      </c>
      <c r="P117" s="23">
        <v>0</v>
      </c>
      <c r="Q117" s="23">
        <v>0</v>
      </c>
      <c r="R117" s="23">
        <v>0</v>
      </c>
      <c r="S117" s="23">
        <v>1.05703439999999E-4</v>
      </c>
      <c r="T117" s="23">
        <v>1.0603208999999899E-4</v>
      </c>
      <c r="U117" s="23">
        <v>1.410765E-4</v>
      </c>
      <c r="V117" s="23">
        <v>1.4159559E-4</v>
      </c>
      <c r="W117" s="23">
        <v>1.3085593E-4</v>
      </c>
    </row>
    <row r="118" spans="1:29">
      <c r="A118" s="27" t="s">
        <v>123</v>
      </c>
      <c r="B118" s="27" t="s">
        <v>68</v>
      </c>
      <c r="C118" s="23">
        <v>0</v>
      </c>
      <c r="D118" s="23">
        <v>0</v>
      </c>
      <c r="E118" s="23">
        <v>0</v>
      </c>
      <c r="F118" s="23">
        <v>0</v>
      </c>
      <c r="G118" s="23">
        <v>0</v>
      </c>
      <c r="H118" s="23">
        <v>0</v>
      </c>
      <c r="I118" s="23">
        <v>0</v>
      </c>
      <c r="J118" s="23">
        <v>0</v>
      </c>
      <c r="K118" s="23">
        <v>0</v>
      </c>
      <c r="L118" s="23">
        <v>0</v>
      </c>
      <c r="M118" s="23">
        <v>0</v>
      </c>
      <c r="N118" s="23">
        <v>0</v>
      </c>
      <c r="O118" s="23">
        <v>0</v>
      </c>
      <c r="P118" s="23">
        <v>0</v>
      </c>
      <c r="Q118" s="23">
        <v>0</v>
      </c>
      <c r="R118" s="23">
        <v>0</v>
      </c>
      <c r="S118" s="23">
        <v>0</v>
      </c>
      <c r="T118" s="23">
        <v>0</v>
      </c>
      <c r="U118" s="23">
        <v>0</v>
      </c>
      <c r="V118" s="23">
        <v>0</v>
      </c>
      <c r="W118" s="23">
        <v>0</v>
      </c>
    </row>
    <row r="119" spans="1:29">
      <c r="A119" s="27" t="s">
        <v>123</v>
      </c>
      <c r="B119" s="27" t="s">
        <v>72</v>
      </c>
      <c r="C119" s="23">
        <v>2.531000047922126</v>
      </c>
      <c r="D119" s="23">
        <v>5.8989998698234514</v>
      </c>
      <c r="E119" s="23">
        <v>10.95600008964537</v>
      </c>
      <c r="F119" s="23">
        <v>18.307000398635768</v>
      </c>
      <c r="G119" s="23">
        <v>27.271999120712248</v>
      </c>
      <c r="H119" s="23">
        <v>37.668000698089529</v>
      </c>
      <c r="I119" s="23">
        <v>50.497000694274853</v>
      </c>
      <c r="J119" s="23">
        <v>65.411998748779297</v>
      </c>
      <c r="K119" s="23">
        <v>82.598003387451101</v>
      </c>
      <c r="L119" s="23">
        <v>96.729002952575598</v>
      </c>
      <c r="M119" s="23">
        <v>112.11099720001209</v>
      </c>
      <c r="N119" s="23">
        <v>128.7480001449583</v>
      </c>
      <c r="O119" s="23">
        <v>146.674007415771</v>
      </c>
      <c r="P119" s="23">
        <v>164.1120033264157</v>
      </c>
      <c r="Q119" s="23">
        <v>182.07299804687452</v>
      </c>
      <c r="R119" s="23">
        <v>191.79999732971089</v>
      </c>
      <c r="S119" s="23">
        <v>202.03400230407689</v>
      </c>
      <c r="T119" s="23">
        <v>212.35599899291938</v>
      </c>
      <c r="U119" s="23">
        <v>223.17800712585358</v>
      </c>
      <c r="V119" s="23">
        <v>234.19300270080521</v>
      </c>
      <c r="W119" s="23">
        <v>245.49399948120112</v>
      </c>
    </row>
    <row r="121" spans="1:29" s="26" customFormat="1">
      <c r="A121" s="7"/>
      <c r="B121" s="7"/>
      <c r="C121" s="7"/>
      <c r="D121" s="7"/>
      <c r="E121" s="7"/>
      <c r="F121" s="7"/>
      <c r="G121" s="7"/>
      <c r="H121" s="7"/>
      <c r="I121" s="7"/>
      <c r="J121" s="7"/>
      <c r="K121" s="7"/>
      <c r="L121" s="7"/>
      <c r="M121" s="7"/>
      <c r="N121" s="7"/>
      <c r="O121" s="7"/>
      <c r="P121" s="7"/>
      <c r="Q121" s="7"/>
      <c r="R121" s="7"/>
      <c r="S121" s="7"/>
      <c r="T121" s="7"/>
      <c r="U121" s="7"/>
      <c r="V121" s="7"/>
      <c r="W121" s="7"/>
      <c r="Y121" s="7"/>
      <c r="Z121" s="7"/>
      <c r="AA121" s="7"/>
    </row>
    <row r="122" spans="1:29" s="26" customFormat="1" collapsed="1">
      <c r="A122" s="24" t="s">
        <v>128</v>
      </c>
      <c r="B122" s="7"/>
      <c r="C122" s="7"/>
      <c r="D122" s="7"/>
      <c r="E122" s="7"/>
      <c r="F122" s="7"/>
      <c r="G122" s="7"/>
      <c r="H122" s="7"/>
      <c r="I122" s="7"/>
      <c r="J122" s="7"/>
      <c r="K122" s="7"/>
      <c r="L122" s="7"/>
      <c r="M122" s="7"/>
      <c r="N122" s="7"/>
      <c r="O122" s="7"/>
      <c r="P122" s="7"/>
      <c r="Q122" s="7"/>
      <c r="R122" s="7"/>
      <c r="S122" s="7"/>
      <c r="T122" s="7"/>
      <c r="U122" s="7"/>
      <c r="V122" s="7"/>
      <c r="W122" s="7"/>
      <c r="Y122" s="7"/>
      <c r="Z122" s="7"/>
      <c r="AA122" s="7"/>
    </row>
    <row r="123" spans="1:29" s="26" customFormat="1">
      <c r="A123" s="17" t="s">
        <v>96</v>
      </c>
      <c r="B123" s="17" t="s">
        <v>97</v>
      </c>
      <c r="C123" s="17" t="s">
        <v>75</v>
      </c>
      <c r="D123" s="17" t="s">
        <v>98</v>
      </c>
      <c r="E123" s="17" t="s">
        <v>99</v>
      </c>
      <c r="F123" s="17" t="s">
        <v>100</v>
      </c>
      <c r="G123" s="17" t="s">
        <v>101</v>
      </c>
      <c r="H123" s="17" t="s">
        <v>102</v>
      </c>
      <c r="I123" s="17" t="s">
        <v>103</v>
      </c>
      <c r="J123" s="17" t="s">
        <v>104</v>
      </c>
      <c r="K123" s="17" t="s">
        <v>105</v>
      </c>
      <c r="L123" s="17" t="s">
        <v>106</v>
      </c>
      <c r="M123" s="17" t="s">
        <v>107</v>
      </c>
      <c r="N123" s="17" t="s">
        <v>108</v>
      </c>
      <c r="O123" s="17" t="s">
        <v>109</v>
      </c>
      <c r="P123" s="17" t="s">
        <v>110</v>
      </c>
      <c r="Q123" s="17" t="s">
        <v>111</v>
      </c>
      <c r="R123" s="17" t="s">
        <v>112</v>
      </c>
      <c r="S123" s="17" t="s">
        <v>113</v>
      </c>
      <c r="T123" s="17" t="s">
        <v>114</v>
      </c>
      <c r="U123" s="17" t="s">
        <v>115</v>
      </c>
      <c r="V123" s="17" t="s">
        <v>116</v>
      </c>
      <c r="W123" s="17" t="s">
        <v>117</v>
      </c>
      <c r="Y123" s="7"/>
      <c r="Z123" s="7"/>
      <c r="AA123" s="7"/>
    </row>
    <row r="124" spans="1:29" s="26" customFormat="1">
      <c r="A124" s="27" t="s">
        <v>36</v>
      </c>
      <c r="B124" s="27" t="s">
        <v>22</v>
      </c>
      <c r="C124" s="23">
        <v>14317.73557949064</v>
      </c>
      <c r="D124" s="23">
        <v>16038.031738281245</v>
      </c>
      <c r="E124" s="23">
        <v>18141.66250038147</v>
      </c>
      <c r="F124" s="23">
        <v>20467.162845611565</v>
      </c>
      <c r="G124" s="23">
        <v>22742.462699890129</v>
      </c>
      <c r="H124" s="23">
        <v>24794.136241912842</v>
      </c>
      <c r="I124" s="23">
        <v>27203.264793395989</v>
      </c>
      <c r="J124" s="23">
        <v>29404.585037231431</v>
      </c>
      <c r="K124" s="23">
        <v>31633.684417724588</v>
      </c>
      <c r="L124" s="23">
        <v>33722.422073364258</v>
      </c>
      <c r="M124" s="23">
        <v>35881.735794067376</v>
      </c>
      <c r="N124" s="23">
        <v>38229.617347717271</v>
      </c>
      <c r="O124" s="23">
        <v>40526.807868957505</v>
      </c>
      <c r="P124" s="23">
        <v>42201.454330444321</v>
      </c>
      <c r="Q124" s="23">
        <v>43959.248107910142</v>
      </c>
      <c r="R124" s="23">
        <v>45343.557586669915</v>
      </c>
      <c r="S124" s="23">
        <v>47243.382507324204</v>
      </c>
      <c r="T124" s="23">
        <v>48591.002059936516</v>
      </c>
      <c r="U124" s="23">
        <v>50017.107940673828</v>
      </c>
      <c r="V124" s="23">
        <v>51711.974105834954</v>
      </c>
      <c r="W124" s="23">
        <v>53139.024307250962</v>
      </c>
      <c r="Y124" s="7"/>
      <c r="Z124" s="7"/>
      <c r="AA124" s="7"/>
    </row>
    <row r="125" spans="1:29" s="26" customFormat="1">
      <c r="A125" s="27" t="s">
        <v>36</v>
      </c>
      <c r="B125" s="27" t="s">
        <v>73</v>
      </c>
      <c r="C125" s="23">
        <v>579.45771598815747</v>
      </c>
      <c r="D125" s="23">
        <v>1031.0386962890611</v>
      </c>
      <c r="E125" s="23">
        <v>1768.4027099609355</v>
      </c>
      <c r="F125" s="23">
        <v>2546.1777305603023</v>
      </c>
      <c r="G125" s="23">
        <v>3286.9147415161042</v>
      </c>
      <c r="H125" s="23">
        <v>3921.6237258911005</v>
      </c>
      <c r="I125" s="23">
        <v>4557.7625808715766</v>
      </c>
      <c r="J125" s="23">
        <v>5129.6256484985206</v>
      </c>
      <c r="K125" s="23">
        <v>5641.2566604614067</v>
      </c>
      <c r="L125" s="23">
        <v>6326.0197753906123</v>
      </c>
      <c r="M125" s="23">
        <v>7040.37059020995</v>
      </c>
      <c r="N125" s="23">
        <v>7755.7346649169895</v>
      </c>
      <c r="O125" s="23">
        <v>8465.733749389643</v>
      </c>
      <c r="P125" s="23">
        <v>9049.4997406005841</v>
      </c>
      <c r="Q125" s="23">
        <v>9600.4117126464789</v>
      </c>
      <c r="R125" s="23">
        <v>9649.7217102050727</v>
      </c>
      <c r="S125" s="23">
        <v>9702.8895263671875</v>
      </c>
      <c r="T125" s="23">
        <v>9740.4286804199164</v>
      </c>
      <c r="U125" s="23">
        <v>9784.1325225830024</v>
      </c>
      <c r="V125" s="23">
        <v>9816.9557342529188</v>
      </c>
      <c r="W125" s="23">
        <v>9839.7727966308448</v>
      </c>
      <c r="Y125" s="7"/>
      <c r="Z125" s="7"/>
      <c r="AA125" s="7"/>
      <c r="AB125" s="7"/>
      <c r="AC125" s="7"/>
    </row>
    <row r="126" spans="1:29" s="26" customFormat="1">
      <c r="A126" s="27" t="s">
        <v>36</v>
      </c>
      <c r="B126" s="27" t="s">
        <v>74</v>
      </c>
      <c r="C126" s="23">
        <v>579.45771598815747</v>
      </c>
      <c r="D126" s="23">
        <v>1031.0386962890611</v>
      </c>
      <c r="E126" s="23">
        <v>1768.4027099609355</v>
      </c>
      <c r="F126" s="23">
        <v>2546.1777305603023</v>
      </c>
      <c r="G126" s="23">
        <v>3286.9147415161042</v>
      </c>
      <c r="H126" s="23">
        <v>3921.6237258911005</v>
      </c>
      <c r="I126" s="23">
        <v>4557.7625808715766</v>
      </c>
      <c r="J126" s="23">
        <v>5129.6256484985206</v>
      </c>
      <c r="K126" s="23">
        <v>5641.2566604614067</v>
      </c>
      <c r="L126" s="23">
        <v>6326.0197753906123</v>
      </c>
      <c r="M126" s="23">
        <v>7040.37059020995</v>
      </c>
      <c r="N126" s="23">
        <v>7755.7346649169895</v>
      </c>
      <c r="O126" s="23">
        <v>8465.733749389643</v>
      </c>
      <c r="P126" s="23">
        <v>9049.4997406005841</v>
      </c>
      <c r="Q126" s="23">
        <v>9600.4117126464789</v>
      </c>
      <c r="R126" s="23">
        <v>9649.7217102050727</v>
      </c>
      <c r="S126" s="23">
        <v>9702.8895263671875</v>
      </c>
      <c r="T126" s="23">
        <v>9740.4286804199164</v>
      </c>
      <c r="U126" s="23">
        <v>9784.1325225830024</v>
      </c>
      <c r="V126" s="23">
        <v>9816.9557342529188</v>
      </c>
      <c r="W126" s="23">
        <v>9839.7727966308448</v>
      </c>
      <c r="Y126" s="7"/>
      <c r="Z126" s="7"/>
      <c r="AA126" s="7"/>
      <c r="AB126" s="7"/>
      <c r="AC126" s="7"/>
    </row>
    <row r="127" spans="1:29" s="26" customFormat="1">
      <c r="A127" s="7"/>
      <c r="B127" s="7"/>
      <c r="C127" s="7"/>
      <c r="D127" s="7"/>
      <c r="E127" s="7"/>
      <c r="F127" s="7"/>
      <c r="G127" s="7"/>
      <c r="H127" s="7"/>
      <c r="I127" s="7"/>
      <c r="J127" s="7"/>
      <c r="K127" s="7"/>
      <c r="L127" s="7"/>
      <c r="M127" s="7"/>
      <c r="N127" s="7"/>
      <c r="O127" s="7"/>
      <c r="P127" s="7"/>
      <c r="Q127" s="7"/>
      <c r="R127" s="7"/>
      <c r="S127" s="7"/>
      <c r="T127" s="7"/>
      <c r="U127" s="7"/>
      <c r="V127" s="7"/>
      <c r="W127" s="7"/>
      <c r="Y127" s="7"/>
      <c r="Z127" s="7"/>
      <c r="AA127" s="7"/>
    </row>
    <row r="128" spans="1:29" s="26" customFormat="1">
      <c r="A128" s="17" t="s">
        <v>96</v>
      </c>
      <c r="B128" s="17" t="s">
        <v>97</v>
      </c>
      <c r="C128" s="17" t="s">
        <v>75</v>
      </c>
      <c r="D128" s="17" t="s">
        <v>98</v>
      </c>
      <c r="E128" s="17" t="s">
        <v>99</v>
      </c>
      <c r="F128" s="17" t="s">
        <v>100</v>
      </c>
      <c r="G128" s="17" t="s">
        <v>101</v>
      </c>
      <c r="H128" s="17" t="s">
        <v>102</v>
      </c>
      <c r="I128" s="17" t="s">
        <v>103</v>
      </c>
      <c r="J128" s="17" t="s">
        <v>104</v>
      </c>
      <c r="K128" s="17" t="s">
        <v>105</v>
      </c>
      <c r="L128" s="17" t="s">
        <v>106</v>
      </c>
      <c r="M128" s="17" t="s">
        <v>107</v>
      </c>
      <c r="N128" s="17" t="s">
        <v>108</v>
      </c>
      <c r="O128" s="17" t="s">
        <v>109</v>
      </c>
      <c r="P128" s="17" t="s">
        <v>110</v>
      </c>
      <c r="Q128" s="17" t="s">
        <v>111</v>
      </c>
      <c r="R128" s="17" t="s">
        <v>112</v>
      </c>
      <c r="S128" s="17" t="s">
        <v>113</v>
      </c>
      <c r="T128" s="17" t="s">
        <v>114</v>
      </c>
      <c r="U128" s="17" t="s">
        <v>115</v>
      </c>
      <c r="V128" s="17" t="s">
        <v>116</v>
      </c>
      <c r="W128" s="17" t="s">
        <v>117</v>
      </c>
      <c r="Y128" s="7"/>
      <c r="Z128" s="7"/>
      <c r="AA128" s="7"/>
    </row>
    <row r="129" spans="1:29" s="26" customFormat="1">
      <c r="A129" s="27" t="s">
        <v>119</v>
      </c>
      <c r="B129" s="27" t="s">
        <v>22</v>
      </c>
      <c r="C129" s="23">
        <v>4241.3829040527289</v>
      </c>
      <c r="D129" s="23">
        <v>4711.3319396972647</v>
      </c>
      <c r="E129" s="23">
        <v>5343.9404907226563</v>
      </c>
      <c r="F129" s="23">
        <v>6062.9208984375</v>
      </c>
      <c r="G129" s="23">
        <v>6807.4859619140625</v>
      </c>
      <c r="H129" s="23">
        <v>7463.93701171875</v>
      </c>
      <c r="I129" s="23">
        <v>8257.1661376953107</v>
      </c>
      <c r="J129" s="23">
        <v>9003.6689453125</v>
      </c>
      <c r="K129" s="23">
        <v>9768.92822265625</v>
      </c>
      <c r="L129" s="23">
        <v>10504.7978515625</v>
      </c>
      <c r="M129" s="23">
        <v>11253.5546875</v>
      </c>
      <c r="N129" s="23">
        <v>12077.626098632811</v>
      </c>
      <c r="O129" s="23">
        <v>12885.68591308593</v>
      </c>
      <c r="P129" s="23">
        <v>13472.84814453125</v>
      </c>
      <c r="Q129" s="23">
        <v>14095.52270507812</v>
      </c>
      <c r="R129" s="23">
        <v>14591.8154296875</v>
      </c>
      <c r="S129" s="23">
        <v>15270.205078125</v>
      </c>
      <c r="T129" s="23">
        <v>15752.2724609375</v>
      </c>
      <c r="U129" s="23">
        <v>16264.2509765625</v>
      </c>
      <c r="V129" s="23">
        <v>16864</v>
      </c>
      <c r="W129" s="23">
        <v>17367.352294921871</v>
      </c>
      <c r="Y129" s="7"/>
      <c r="Z129" s="7"/>
      <c r="AA129" s="7"/>
    </row>
    <row r="130" spans="1:29" s="26" customFormat="1">
      <c r="A130" s="27" t="s">
        <v>119</v>
      </c>
      <c r="B130" s="27" t="s">
        <v>73</v>
      </c>
      <c r="C130" s="23">
        <v>203.52134704589801</v>
      </c>
      <c r="D130" s="23">
        <v>385.84933471679602</v>
      </c>
      <c r="E130" s="23">
        <v>584.98931884765602</v>
      </c>
      <c r="F130" s="23">
        <v>808.57232666015602</v>
      </c>
      <c r="G130" s="23">
        <v>1038.73034667968</v>
      </c>
      <c r="H130" s="23">
        <v>1231.30737304687</v>
      </c>
      <c r="I130" s="23">
        <v>1430.14428710937</v>
      </c>
      <c r="J130" s="23">
        <v>1617.72729492187</v>
      </c>
      <c r="K130" s="23">
        <v>1785.98034667968</v>
      </c>
      <c r="L130" s="23">
        <v>2016.80834960937</v>
      </c>
      <c r="M130" s="23">
        <v>2252.53930664062</v>
      </c>
      <c r="N130" s="23">
        <v>2492.197265625</v>
      </c>
      <c r="O130" s="23">
        <v>2729.71533203125</v>
      </c>
      <c r="P130" s="23">
        <v>2928.25146484375</v>
      </c>
      <c r="Q130" s="23">
        <v>3115.20532226562</v>
      </c>
      <c r="R130" s="23">
        <v>3140.18627929687</v>
      </c>
      <c r="S130" s="23">
        <v>3166.736328125</v>
      </c>
      <c r="T130" s="23">
        <v>3186.35229492187</v>
      </c>
      <c r="U130" s="23">
        <v>3208.5302734375</v>
      </c>
      <c r="V130" s="23">
        <v>3226.29125976562</v>
      </c>
      <c r="W130" s="23">
        <v>3239.89233398437</v>
      </c>
      <c r="Y130" s="7"/>
      <c r="Z130" s="7"/>
      <c r="AA130" s="7"/>
      <c r="AB130" s="7"/>
      <c r="AC130" s="7"/>
    </row>
    <row r="131" spans="1:29" s="26" customFormat="1">
      <c r="A131" s="27" t="s">
        <v>119</v>
      </c>
      <c r="B131" s="27" t="s">
        <v>74</v>
      </c>
      <c r="C131" s="23">
        <v>203.52134704589801</v>
      </c>
      <c r="D131" s="23">
        <v>385.84933471679602</v>
      </c>
      <c r="E131" s="23">
        <v>584.98931884765602</v>
      </c>
      <c r="F131" s="23">
        <v>808.57232666015602</v>
      </c>
      <c r="G131" s="23">
        <v>1038.73034667968</v>
      </c>
      <c r="H131" s="23">
        <v>1231.30737304687</v>
      </c>
      <c r="I131" s="23">
        <v>1430.14428710937</v>
      </c>
      <c r="J131" s="23">
        <v>1617.72729492187</v>
      </c>
      <c r="K131" s="23">
        <v>1785.98034667968</v>
      </c>
      <c r="L131" s="23">
        <v>2016.80834960937</v>
      </c>
      <c r="M131" s="23">
        <v>2252.53930664062</v>
      </c>
      <c r="N131" s="23">
        <v>2492.197265625</v>
      </c>
      <c r="O131" s="23">
        <v>2729.71533203125</v>
      </c>
      <c r="P131" s="23">
        <v>2928.25146484375</v>
      </c>
      <c r="Q131" s="23">
        <v>3115.20532226562</v>
      </c>
      <c r="R131" s="23">
        <v>3140.18627929687</v>
      </c>
      <c r="S131" s="23">
        <v>3166.736328125</v>
      </c>
      <c r="T131" s="23">
        <v>3186.35229492187</v>
      </c>
      <c r="U131" s="23">
        <v>3208.5302734375</v>
      </c>
      <c r="V131" s="23">
        <v>3226.29125976562</v>
      </c>
      <c r="W131" s="23">
        <v>3239.89233398437</v>
      </c>
      <c r="Y131" s="7"/>
      <c r="Z131" s="7"/>
      <c r="AA131" s="7"/>
      <c r="AB131" s="7"/>
      <c r="AC131" s="7"/>
    </row>
    <row r="133" spans="1:29">
      <c r="A133" s="17" t="s">
        <v>96</v>
      </c>
      <c r="B133" s="17" t="s">
        <v>97</v>
      </c>
      <c r="C133" s="17" t="s">
        <v>75</v>
      </c>
      <c r="D133" s="17" t="s">
        <v>98</v>
      </c>
      <c r="E133" s="17" t="s">
        <v>99</v>
      </c>
      <c r="F133" s="17" t="s">
        <v>100</v>
      </c>
      <c r="G133" s="17" t="s">
        <v>101</v>
      </c>
      <c r="H133" s="17" t="s">
        <v>102</v>
      </c>
      <c r="I133" s="17" t="s">
        <v>103</v>
      </c>
      <c r="J133" s="17" t="s">
        <v>104</v>
      </c>
      <c r="K133" s="17" t="s">
        <v>105</v>
      </c>
      <c r="L133" s="17" t="s">
        <v>106</v>
      </c>
      <c r="M133" s="17" t="s">
        <v>107</v>
      </c>
      <c r="N133" s="17" t="s">
        <v>108</v>
      </c>
      <c r="O133" s="17" t="s">
        <v>109</v>
      </c>
      <c r="P133" s="17" t="s">
        <v>110</v>
      </c>
      <c r="Q133" s="17" t="s">
        <v>111</v>
      </c>
      <c r="R133" s="17" t="s">
        <v>112</v>
      </c>
      <c r="S133" s="17" t="s">
        <v>113</v>
      </c>
      <c r="T133" s="17" t="s">
        <v>114</v>
      </c>
      <c r="U133" s="17" t="s">
        <v>115</v>
      </c>
      <c r="V133" s="17" t="s">
        <v>116</v>
      </c>
      <c r="W133" s="17" t="s">
        <v>117</v>
      </c>
    </row>
    <row r="134" spans="1:29">
      <c r="A134" s="27" t="s">
        <v>120</v>
      </c>
      <c r="B134" s="27" t="s">
        <v>22</v>
      </c>
      <c r="C134" s="23">
        <v>4265.7440490722647</v>
      </c>
      <c r="D134" s="23">
        <v>4680.951629638671</v>
      </c>
      <c r="E134" s="23">
        <v>5183.1304321289063</v>
      </c>
      <c r="F134" s="23">
        <v>5787.557373046875</v>
      </c>
      <c r="G134" s="23">
        <v>6389.47265625</v>
      </c>
      <c r="H134" s="23">
        <v>6895.2298583984375</v>
      </c>
      <c r="I134" s="23">
        <v>7516.7694091796875</v>
      </c>
      <c r="J134" s="23">
        <v>8113.26904296875</v>
      </c>
      <c r="K134" s="23">
        <v>8718.3391113281195</v>
      </c>
      <c r="L134" s="23">
        <v>9285.158203125</v>
      </c>
      <c r="M134" s="23">
        <v>9878.2021484375</v>
      </c>
      <c r="N134" s="23">
        <v>10523.746215820311</v>
      </c>
      <c r="O134" s="23">
        <v>11158.63232421875</v>
      </c>
      <c r="P134" s="23">
        <v>11620.78198242187</v>
      </c>
      <c r="Q134" s="23">
        <v>12106.79614257812</v>
      </c>
      <c r="R134" s="23">
        <v>12479.32067871093</v>
      </c>
      <c r="S134" s="23">
        <v>13012.87097167968</v>
      </c>
      <c r="T134" s="23">
        <v>13376.08813476562</v>
      </c>
      <c r="U134" s="23">
        <v>13757.3876953125</v>
      </c>
      <c r="V134" s="23">
        <v>14223.6259765625</v>
      </c>
      <c r="W134" s="23">
        <v>14602.67431640625</v>
      </c>
    </row>
    <row r="135" spans="1:29">
      <c r="A135" s="27" t="s">
        <v>120</v>
      </c>
      <c r="B135" s="27" t="s">
        <v>73</v>
      </c>
      <c r="C135" s="23">
        <v>112.99973297119099</v>
      </c>
      <c r="D135" s="23">
        <v>269.125732421875</v>
      </c>
      <c r="E135" s="23">
        <v>441.45574951171801</v>
      </c>
      <c r="F135" s="23">
        <v>636.270751953125</v>
      </c>
      <c r="G135" s="23">
        <v>828.884765625</v>
      </c>
      <c r="H135" s="23">
        <v>979.771728515625</v>
      </c>
      <c r="I135" s="23">
        <v>1137.45068359375</v>
      </c>
      <c r="J135" s="23">
        <v>1294.74975585937</v>
      </c>
      <c r="K135" s="23">
        <v>1435.40368652343</v>
      </c>
      <c r="L135" s="23">
        <v>1617.97778320312</v>
      </c>
      <c r="M135" s="23">
        <v>1809.91577148437</v>
      </c>
      <c r="N135" s="23">
        <v>1999.41271972656</v>
      </c>
      <c r="O135" s="23">
        <v>2187.62768554687</v>
      </c>
      <c r="P135" s="23">
        <v>2339.41064453125</v>
      </c>
      <c r="Q135" s="23">
        <v>2485.7607421875</v>
      </c>
      <c r="R135" s="23">
        <v>2493.23779296875</v>
      </c>
      <c r="S135" s="23">
        <v>2502.57763671875</v>
      </c>
      <c r="T135" s="23">
        <v>2508.53271484375</v>
      </c>
      <c r="U135" s="23">
        <v>2516.15063476562</v>
      </c>
      <c r="V135" s="23">
        <v>2522.2578125</v>
      </c>
      <c r="W135" s="23">
        <v>2525.27172851562</v>
      </c>
    </row>
    <row r="136" spans="1:29">
      <c r="A136" s="27" t="s">
        <v>120</v>
      </c>
      <c r="B136" s="27" t="s">
        <v>74</v>
      </c>
      <c r="C136" s="23">
        <v>112.99973297119099</v>
      </c>
      <c r="D136" s="23">
        <v>269.125732421875</v>
      </c>
      <c r="E136" s="23">
        <v>441.45574951171801</v>
      </c>
      <c r="F136" s="23">
        <v>636.270751953125</v>
      </c>
      <c r="G136" s="23">
        <v>828.884765625</v>
      </c>
      <c r="H136" s="23">
        <v>979.771728515625</v>
      </c>
      <c r="I136" s="23">
        <v>1137.45068359375</v>
      </c>
      <c r="J136" s="23">
        <v>1294.74975585937</v>
      </c>
      <c r="K136" s="23">
        <v>1435.40368652343</v>
      </c>
      <c r="L136" s="23">
        <v>1617.97778320312</v>
      </c>
      <c r="M136" s="23">
        <v>1809.91577148437</v>
      </c>
      <c r="N136" s="23">
        <v>1999.41271972656</v>
      </c>
      <c r="O136" s="23">
        <v>2187.62768554687</v>
      </c>
      <c r="P136" s="23">
        <v>2339.41064453125</v>
      </c>
      <c r="Q136" s="23">
        <v>2485.7607421875</v>
      </c>
      <c r="R136" s="23">
        <v>2493.23779296875</v>
      </c>
      <c r="S136" s="23">
        <v>2502.57763671875</v>
      </c>
      <c r="T136" s="23">
        <v>2508.53271484375</v>
      </c>
      <c r="U136" s="23">
        <v>2516.15063476562</v>
      </c>
      <c r="V136" s="23">
        <v>2522.2578125</v>
      </c>
      <c r="W136" s="23">
        <v>2525.27172851562</v>
      </c>
    </row>
    <row r="138" spans="1:29">
      <c r="A138" s="17" t="s">
        <v>96</v>
      </c>
      <c r="B138" s="17" t="s">
        <v>97</v>
      </c>
      <c r="C138" s="17" t="s">
        <v>75</v>
      </c>
      <c r="D138" s="17" t="s">
        <v>98</v>
      </c>
      <c r="E138" s="17" t="s">
        <v>99</v>
      </c>
      <c r="F138" s="17" t="s">
        <v>100</v>
      </c>
      <c r="G138" s="17" t="s">
        <v>101</v>
      </c>
      <c r="H138" s="17" t="s">
        <v>102</v>
      </c>
      <c r="I138" s="17" t="s">
        <v>103</v>
      </c>
      <c r="J138" s="17" t="s">
        <v>104</v>
      </c>
      <c r="K138" s="17" t="s">
        <v>105</v>
      </c>
      <c r="L138" s="17" t="s">
        <v>106</v>
      </c>
      <c r="M138" s="17" t="s">
        <v>107</v>
      </c>
      <c r="N138" s="17" t="s">
        <v>108</v>
      </c>
      <c r="O138" s="17" t="s">
        <v>109</v>
      </c>
      <c r="P138" s="17" t="s">
        <v>110</v>
      </c>
      <c r="Q138" s="17" t="s">
        <v>111</v>
      </c>
      <c r="R138" s="17" t="s">
        <v>112</v>
      </c>
      <c r="S138" s="17" t="s">
        <v>113</v>
      </c>
      <c r="T138" s="17" t="s">
        <v>114</v>
      </c>
      <c r="U138" s="17" t="s">
        <v>115</v>
      </c>
      <c r="V138" s="17" t="s">
        <v>116</v>
      </c>
      <c r="W138" s="17" t="s">
        <v>117</v>
      </c>
    </row>
    <row r="139" spans="1:29">
      <c r="A139" s="27" t="s">
        <v>121</v>
      </c>
      <c r="B139" s="27" t="s">
        <v>22</v>
      </c>
      <c r="C139" s="23">
        <v>3672.012664794916</v>
      </c>
      <c r="D139" s="23">
        <v>4323.9168395996094</v>
      </c>
      <c r="E139" s="23">
        <v>5053.76904296875</v>
      </c>
      <c r="F139" s="23">
        <v>5790.9588012695313</v>
      </c>
      <c r="G139" s="23">
        <v>6520.7273559570313</v>
      </c>
      <c r="H139" s="23">
        <v>7238.115234375</v>
      </c>
      <c r="I139" s="23">
        <v>8018.1380615234302</v>
      </c>
      <c r="J139" s="23">
        <v>8676.4749755859302</v>
      </c>
      <c r="K139" s="23">
        <v>9331.2351074218695</v>
      </c>
      <c r="L139" s="23">
        <v>9932.0548095703107</v>
      </c>
      <c r="M139" s="23">
        <v>10554.23461914062</v>
      </c>
      <c r="N139" s="23">
        <v>11213.85388183593</v>
      </c>
      <c r="O139" s="23">
        <v>11851.77001953125</v>
      </c>
      <c r="P139" s="23">
        <v>12333.98999023437</v>
      </c>
      <c r="Q139" s="23">
        <v>12826.341796875</v>
      </c>
      <c r="R139" s="23">
        <v>13223.294921875</v>
      </c>
      <c r="S139" s="23">
        <v>13731.87353515625</v>
      </c>
      <c r="T139" s="23">
        <v>14116.36279296875</v>
      </c>
      <c r="U139" s="23">
        <v>14523.55419921875</v>
      </c>
      <c r="V139" s="23">
        <v>14994.72485351562</v>
      </c>
      <c r="W139" s="23">
        <v>15411.98168945312</v>
      </c>
    </row>
    <row r="140" spans="1:29">
      <c r="A140" s="27" t="s">
        <v>121</v>
      </c>
      <c r="B140" s="27" t="s">
        <v>73</v>
      </c>
      <c r="C140" s="23">
        <v>127.88034820556599</v>
      </c>
      <c r="D140" s="23">
        <v>169.89634704589801</v>
      </c>
      <c r="E140" s="23">
        <v>458.67636108398398</v>
      </c>
      <c r="F140" s="23">
        <v>733.47735595703102</v>
      </c>
      <c r="G140" s="23">
        <v>991.57434082031205</v>
      </c>
      <c r="H140" s="23">
        <v>1234.75134277343</v>
      </c>
      <c r="I140" s="23">
        <v>1463.3203125</v>
      </c>
      <c r="J140" s="23">
        <v>1639.28930664062</v>
      </c>
      <c r="K140" s="23">
        <v>1795.51232910156</v>
      </c>
      <c r="L140" s="23">
        <v>2004.55334472656</v>
      </c>
      <c r="M140" s="23">
        <v>2224.01123046875</v>
      </c>
      <c r="N140" s="23">
        <v>2443.19140625</v>
      </c>
      <c r="O140" s="23">
        <v>2661.12841796875</v>
      </c>
      <c r="P140" s="23">
        <v>2848.693359375</v>
      </c>
      <c r="Q140" s="23">
        <v>3022.42138671875</v>
      </c>
      <c r="R140" s="23">
        <v>3038.04833984375</v>
      </c>
      <c r="S140" s="23">
        <v>3053.59326171875</v>
      </c>
      <c r="T140" s="23">
        <v>3065.38037109375</v>
      </c>
      <c r="U140" s="23">
        <v>3078.71533203125</v>
      </c>
      <c r="V140" s="23">
        <v>3087.80737304687</v>
      </c>
      <c r="W140" s="23">
        <v>3095.07446289062</v>
      </c>
    </row>
    <row r="141" spans="1:29">
      <c r="A141" s="27" t="s">
        <v>121</v>
      </c>
      <c r="B141" s="27" t="s">
        <v>74</v>
      </c>
      <c r="C141" s="23">
        <v>127.88034820556599</v>
      </c>
      <c r="D141" s="23">
        <v>169.89634704589801</v>
      </c>
      <c r="E141" s="23">
        <v>458.67636108398398</v>
      </c>
      <c r="F141" s="23">
        <v>733.47735595703102</v>
      </c>
      <c r="G141" s="23">
        <v>991.57434082031205</v>
      </c>
      <c r="H141" s="23">
        <v>1234.75134277343</v>
      </c>
      <c r="I141" s="23">
        <v>1463.3203125</v>
      </c>
      <c r="J141" s="23">
        <v>1639.28930664062</v>
      </c>
      <c r="K141" s="23">
        <v>1795.51232910156</v>
      </c>
      <c r="L141" s="23">
        <v>2004.55334472656</v>
      </c>
      <c r="M141" s="23">
        <v>2224.01123046875</v>
      </c>
      <c r="N141" s="23">
        <v>2443.19140625</v>
      </c>
      <c r="O141" s="23">
        <v>2661.12841796875</v>
      </c>
      <c r="P141" s="23">
        <v>2848.693359375</v>
      </c>
      <c r="Q141" s="23">
        <v>3022.42138671875</v>
      </c>
      <c r="R141" s="23">
        <v>3038.04833984375</v>
      </c>
      <c r="S141" s="23">
        <v>3053.59326171875</v>
      </c>
      <c r="T141" s="23">
        <v>3065.38037109375</v>
      </c>
      <c r="U141" s="23">
        <v>3078.71533203125</v>
      </c>
      <c r="V141" s="23">
        <v>3087.80737304687</v>
      </c>
      <c r="W141" s="23">
        <v>3095.07446289062</v>
      </c>
    </row>
    <row r="143" spans="1:29">
      <c r="A143" s="17" t="s">
        <v>96</v>
      </c>
      <c r="B143" s="17" t="s">
        <v>97</v>
      </c>
      <c r="C143" s="17" t="s">
        <v>75</v>
      </c>
      <c r="D143" s="17" t="s">
        <v>98</v>
      </c>
      <c r="E143" s="17" t="s">
        <v>99</v>
      </c>
      <c r="F143" s="17" t="s">
        <v>100</v>
      </c>
      <c r="G143" s="17" t="s">
        <v>101</v>
      </c>
      <c r="H143" s="17" t="s">
        <v>102</v>
      </c>
      <c r="I143" s="17" t="s">
        <v>103</v>
      </c>
      <c r="J143" s="17" t="s">
        <v>104</v>
      </c>
      <c r="K143" s="17" t="s">
        <v>105</v>
      </c>
      <c r="L143" s="17" t="s">
        <v>106</v>
      </c>
      <c r="M143" s="17" t="s">
        <v>107</v>
      </c>
      <c r="N143" s="17" t="s">
        <v>108</v>
      </c>
      <c r="O143" s="17" t="s">
        <v>109</v>
      </c>
      <c r="P143" s="17" t="s">
        <v>110</v>
      </c>
      <c r="Q143" s="17" t="s">
        <v>111</v>
      </c>
      <c r="R143" s="17" t="s">
        <v>112</v>
      </c>
      <c r="S143" s="17" t="s">
        <v>113</v>
      </c>
      <c r="T143" s="17" t="s">
        <v>114</v>
      </c>
      <c r="U143" s="17" t="s">
        <v>115</v>
      </c>
      <c r="V143" s="17" t="s">
        <v>116</v>
      </c>
      <c r="W143" s="17" t="s">
        <v>117</v>
      </c>
    </row>
    <row r="144" spans="1:29">
      <c r="A144" s="27" t="s">
        <v>122</v>
      </c>
      <c r="B144" s="27" t="s">
        <v>22</v>
      </c>
      <c r="C144" s="23">
        <v>1913.520553588859</v>
      </c>
      <c r="D144" s="23">
        <v>2069.2839965820281</v>
      </c>
      <c r="E144" s="23">
        <v>2265.9701538085928</v>
      </c>
      <c r="F144" s="23">
        <v>2481.5299682617128</v>
      </c>
      <c r="G144" s="23">
        <v>2637.3888244628852</v>
      </c>
      <c r="H144" s="23">
        <v>2773.986053466796</v>
      </c>
      <c r="I144" s="23">
        <v>2939.550750732421</v>
      </c>
      <c r="J144" s="23">
        <v>3101.8463745117128</v>
      </c>
      <c r="K144" s="23">
        <v>3268.0303649902289</v>
      </c>
      <c r="L144" s="23">
        <v>3414.8693237304678</v>
      </c>
      <c r="M144" s="23">
        <v>3571.648559570312</v>
      </c>
      <c r="N144" s="23">
        <v>3741.8128051757813</v>
      </c>
      <c r="O144" s="23">
        <v>3908.65209960937</v>
      </c>
      <c r="P144" s="23">
        <v>4020.199584960937</v>
      </c>
      <c r="Q144" s="23">
        <v>4138.7557983398428</v>
      </c>
      <c r="R144" s="23">
        <v>4231.3834228515625</v>
      </c>
      <c r="S144" s="23">
        <v>4360.8052368164008</v>
      </c>
      <c r="T144" s="23">
        <v>4451.8955688476563</v>
      </c>
      <c r="U144" s="23">
        <v>4549.1459350585928</v>
      </c>
      <c r="V144" s="23">
        <v>4665.1983642578125</v>
      </c>
      <c r="W144" s="23">
        <v>4763.3251953124945</v>
      </c>
    </row>
    <row r="145" spans="1:23">
      <c r="A145" s="27" t="s">
        <v>122</v>
      </c>
      <c r="B145" s="27" t="s">
        <v>73</v>
      </c>
      <c r="C145" s="23">
        <v>119.480102539062</v>
      </c>
      <c r="D145" s="23">
        <v>177.97509765625</v>
      </c>
      <c r="E145" s="23">
        <v>241.32609558105401</v>
      </c>
      <c r="F145" s="23">
        <v>310.25711059570301</v>
      </c>
      <c r="G145" s="23">
        <v>355.89010620117102</v>
      </c>
      <c r="H145" s="23">
        <v>391.68609619140602</v>
      </c>
      <c r="I145" s="23">
        <v>430.25711059570301</v>
      </c>
      <c r="J145" s="23">
        <v>469.912109375</v>
      </c>
      <c r="K145" s="23">
        <v>506.11511230468699</v>
      </c>
      <c r="L145" s="23">
        <v>553.70611572265602</v>
      </c>
      <c r="M145" s="23">
        <v>605.88409423828102</v>
      </c>
      <c r="N145" s="23">
        <v>657.63409423828102</v>
      </c>
      <c r="O145" s="23">
        <v>708.51312255859295</v>
      </c>
      <c r="P145" s="23">
        <v>741.01708984375</v>
      </c>
      <c r="Q145" s="23">
        <v>772.33807373046795</v>
      </c>
      <c r="R145" s="23">
        <v>771.64611816406205</v>
      </c>
      <c r="S145" s="23">
        <v>771.42510986328102</v>
      </c>
      <c r="T145" s="23">
        <v>770.06011962890602</v>
      </c>
      <c r="U145" s="23">
        <v>769.08709716796795</v>
      </c>
      <c r="V145" s="23">
        <v>767.71710205078102</v>
      </c>
      <c r="W145" s="23">
        <v>765.63708496093705</v>
      </c>
    </row>
    <row r="146" spans="1:23">
      <c r="A146" s="27" t="s">
        <v>122</v>
      </c>
      <c r="B146" s="27" t="s">
        <v>74</v>
      </c>
      <c r="C146" s="23">
        <v>119.480102539062</v>
      </c>
      <c r="D146" s="23">
        <v>177.97509765625</v>
      </c>
      <c r="E146" s="23">
        <v>241.32609558105401</v>
      </c>
      <c r="F146" s="23">
        <v>310.25711059570301</v>
      </c>
      <c r="G146" s="23">
        <v>355.89010620117102</v>
      </c>
      <c r="H146" s="23">
        <v>391.68609619140602</v>
      </c>
      <c r="I146" s="23">
        <v>430.25711059570301</v>
      </c>
      <c r="J146" s="23">
        <v>469.912109375</v>
      </c>
      <c r="K146" s="23">
        <v>506.11511230468699</v>
      </c>
      <c r="L146" s="23">
        <v>553.70611572265602</v>
      </c>
      <c r="M146" s="23">
        <v>605.88409423828102</v>
      </c>
      <c r="N146" s="23">
        <v>657.63409423828102</v>
      </c>
      <c r="O146" s="23">
        <v>708.51312255859295</v>
      </c>
      <c r="P146" s="23">
        <v>741.01708984375</v>
      </c>
      <c r="Q146" s="23">
        <v>772.33807373046795</v>
      </c>
      <c r="R146" s="23">
        <v>771.64611816406205</v>
      </c>
      <c r="S146" s="23">
        <v>771.42510986328102</v>
      </c>
      <c r="T146" s="23">
        <v>770.06011962890602</v>
      </c>
      <c r="U146" s="23">
        <v>769.08709716796795</v>
      </c>
      <c r="V146" s="23">
        <v>767.71710205078102</v>
      </c>
      <c r="W146" s="23">
        <v>765.63708496093705</v>
      </c>
    </row>
    <row r="148" spans="1:23">
      <c r="A148" s="17" t="s">
        <v>96</v>
      </c>
      <c r="B148" s="17" t="s">
        <v>97</v>
      </c>
      <c r="C148" s="17" t="s">
        <v>75</v>
      </c>
      <c r="D148" s="17" t="s">
        <v>98</v>
      </c>
      <c r="E148" s="17" t="s">
        <v>99</v>
      </c>
      <c r="F148" s="17" t="s">
        <v>100</v>
      </c>
      <c r="G148" s="17" t="s">
        <v>101</v>
      </c>
      <c r="H148" s="17" t="s">
        <v>102</v>
      </c>
      <c r="I148" s="17" t="s">
        <v>103</v>
      </c>
      <c r="J148" s="17" t="s">
        <v>104</v>
      </c>
      <c r="K148" s="17" t="s">
        <v>105</v>
      </c>
      <c r="L148" s="17" t="s">
        <v>106</v>
      </c>
      <c r="M148" s="17" t="s">
        <v>107</v>
      </c>
      <c r="N148" s="17" t="s">
        <v>108</v>
      </c>
      <c r="O148" s="17" t="s">
        <v>109</v>
      </c>
      <c r="P148" s="17" t="s">
        <v>110</v>
      </c>
      <c r="Q148" s="17" t="s">
        <v>111</v>
      </c>
      <c r="R148" s="17" t="s">
        <v>112</v>
      </c>
      <c r="S148" s="17" t="s">
        <v>113</v>
      </c>
      <c r="T148" s="17" t="s">
        <v>114</v>
      </c>
      <c r="U148" s="17" t="s">
        <v>115</v>
      </c>
      <c r="V148" s="17" t="s">
        <v>116</v>
      </c>
      <c r="W148" s="17" t="s">
        <v>117</v>
      </c>
    </row>
    <row r="149" spans="1:23">
      <c r="A149" s="27" t="s">
        <v>123</v>
      </c>
      <c r="B149" s="27" t="s">
        <v>22</v>
      </c>
      <c r="C149" s="23">
        <v>225.07540798187213</v>
      </c>
      <c r="D149" s="23">
        <v>252.54733276367128</v>
      </c>
      <c r="E149" s="23">
        <v>294.85238075256325</v>
      </c>
      <c r="F149" s="23">
        <v>344.1958045959463</v>
      </c>
      <c r="G149" s="23">
        <v>387.38790130615143</v>
      </c>
      <c r="H149" s="23">
        <v>422.86808395385714</v>
      </c>
      <c r="I149" s="23">
        <v>471.64043426513581</v>
      </c>
      <c r="J149" s="23">
        <v>509.32569885253889</v>
      </c>
      <c r="K149" s="23">
        <v>547.15161132812432</v>
      </c>
      <c r="L149" s="23">
        <v>585.54188537597565</v>
      </c>
      <c r="M149" s="23">
        <v>624.0957794189444</v>
      </c>
      <c r="N149" s="23">
        <v>672.57834625244095</v>
      </c>
      <c r="O149" s="23">
        <v>722.06751251220601</v>
      </c>
      <c r="P149" s="23">
        <v>753.63462829589707</v>
      </c>
      <c r="Q149" s="23">
        <v>791.83166503906091</v>
      </c>
      <c r="R149" s="23">
        <v>817.74313354492108</v>
      </c>
      <c r="S149" s="23">
        <v>867.62768554687409</v>
      </c>
      <c r="T149" s="23">
        <v>894.38310241699196</v>
      </c>
      <c r="U149" s="23">
        <v>922.76913452148403</v>
      </c>
      <c r="V149" s="23">
        <v>964.42491149902298</v>
      </c>
      <c r="W149" s="23">
        <v>993.69081115722599</v>
      </c>
    </row>
    <row r="150" spans="1:23">
      <c r="A150" s="27" t="s">
        <v>123</v>
      </c>
      <c r="B150" s="27" t="s">
        <v>73</v>
      </c>
      <c r="C150" s="23">
        <v>15.576185226440399</v>
      </c>
      <c r="D150" s="23">
        <v>28.192184448242099</v>
      </c>
      <c r="E150" s="23">
        <v>41.955184936523402</v>
      </c>
      <c r="F150" s="23">
        <v>57.600185394287102</v>
      </c>
      <c r="G150" s="23">
        <v>71.835182189941406</v>
      </c>
      <c r="H150" s="23">
        <v>84.107185363769503</v>
      </c>
      <c r="I150" s="23">
        <v>96.590187072753906</v>
      </c>
      <c r="J150" s="23">
        <v>107.94718170166</v>
      </c>
      <c r="K150" s="23">
        <v>118.24518585205</v>
      </c>
      <c r="L150" s="23">
        <v>132.97418212890599</v>
      </c>
      <c r="M150" s="23">
        <v>148.02018737792901</v>
      </c>
      <c r="N150" s="23">
        <v>163.29917907714801</v>
      </c>
      <c r="O150" s="23">
        <v>178.74919128417901</v>
      </c>
      <c r="P150" s="23">
        <v>192.127182006835</v>
      </c>
      <c r="Q150" s="23">
        <v>204.68618774414</v>
      </c>
      <c r="R150" s="23">
        <v>206.60317993164</v>
      </c>
      <c r="S150" s="23">
        <v>208.55718994140599</v>
      </c>
      <c r="T150" s="23">
        <v>210.10317993164</v>
      </c>
      <c r="U150" s="23">
        <v>211.64918518066401</v>
      </c>
      <c r="V150" s="23">
        <v>212.88218688964801</v>
      </c>
      <c r="W150" s="23">
        <v>213.89718627929599</v>
      </c>
    </row>
    <row r="151" spans="1:23">
      <c r="A151" s="27" t="s">
        <v>123</v>
      </c>
      <c r="B151" s="27" t="s">
        <v>74</v>
      </c>
      <c r="C151" s="23">
        <v>15.576185226440399</v>
      </c>
      <c r="D151" s="23">
        <v>28.192184448242099</v>
      </c>
      <c r="E151" s="23">
        <v>41.955184936523402</v>
      </c>
      <c r="F151" s="23">
        <v>57.600185394287102</v>
      </c>
      <c r="G151" s="23">
        <v>71.835182189941406</v>
      </c>
      <c r="H151" s="23">
        <v>84.107185363769503</v>
      </c>
      <c r="I151" s="23">
        <v>96.590187072753906</v>
      </c>
      <c r="J151" s="23">
        <v>107.94718170166</v>
      </c>
      <c r="K151" s="23">
        <v>118.24518585205</v>
      </c>
      <c r="L151" s="23">
        <v>132.97418212890599</v>
      </c>
      <c r="M151" s="23">
        <v>148.02018737792901</v>
      </c>
      <c r="N151" s="23">
        <v>163.29917907714801</v>
      </c>
      <c r="O151" s="23">
        <v>178.74919128417901</v>
      </c>
      <c r="P151" s="23">
        <v>192.127182006835</v>
      </c>
      <c r="Q151" s="23">
        <v>204.68618774414</v>
      </c>
      <c r="R151" s="23">
        <v>206.60317993164</v>
      </c>
      <c r="S151" s="23">
        <v>208.55718994140599</v>
      </c>
      <c r="T151" s="23">
        <v>210.10317993164</v>
      </c>
      <c r="U151" s="23">
        <v>211.64918518066401</v>
      </c>
      <c r="V151" s="23">
        <v>212.88218688964801</v>
      </c>
      <c r="W151" s="23">
        <v>213.89718627929599</v>
      </c>
    </row>
    <row r="153" spans="1:23" collapsed="1"/>
    <row r="154" spans="1:23">
      <c r="A154" s="7" t="s">
        <v>93</v>
      </c>
    </row>
  </sheetData>
  <sheetProtection algorithmName="SHA-512" hashValue="GVy/pdwiE2Tdz/7RYEm36tvjD7xViYmMH9E+MeKQvSIEvlsNoiQWaBj7sxOkUF56KqjCwgu2wgW1gOeIcZsLjg==" saltValue="GjnKjTgTPdm6Hz+EXX2AMQ=="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57E188"/>
  </sheetPr>
  <dimension ref="A1:W12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129</v>
      </c>
      <c r="B1" s="17"/>
      <c r="C1" s="17"/>
      <c r="D1" s="17"/>
      <c r="E1" s="17"/>
      <c r="F1" s="17"/>
      <c r="G1" s="17"/>
      <c r="H1" s="17"/>
      <c r="I1" s="17"/>
      <c r="J1" s="17"/>
      <c r="K1" s="17"/>
      <c r="L1" s="17"/>
      <c r="M1" s="17"/>
      <c r="N1" s="17"/>
      <c r="O1" s="17"/>
      <c r="P1" s="17"/>
      <c r="Q1" s="17"/>
      <c r="R1" s="17"/>
      <c r="S1" s="17"/>
      <c r="T1" s="17"/>
      <c r="U1" s="17"/>
      <c r="V1" s="17"/>
      <c r="W1" s="17"/>
    </row>
    <row r="2" spans="1:23">
      <c r="A2" s="26" t="s">
        <v>50</v>
      </c>
      <c r="B2" s="16" t="s">
        <v>130</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339136.42869999999</v>
      </c>
      <c r="D6" s="23">
        <v>309697.05220000003</v>
      </c>
      <c r="E6" s="23">
        <v>293526.87410000002</v>
      </c>
      <c r="F6" s="23">
        <v>251341.48156156859</v>
      </c>
      <c r="G6" s="23">
        <v>191470.02846712011</v>
      </c>
      <c r="H6" s="23">
        <v>129856.4539697429</v>
      </c>
      <c r="I6" s="23">
        <v>120866.72806918214</v>
      </c>
      <c r="J6" s="23">
        <v>112224.08195380491</v>
      </c>
      <c r="K6" s="23">
        <v>97204.892978835414</v>
      </c>
      <c r="L6" s="23">
        <v>84456.479237289866</v>
      </c>
      <c r="M6" s="23">
        <v>69388.946107016658</v>
      </c>
      <c r="N6" s="23">
        <v>55848.383514476925</v>
      </c>
      <c r="O6" s="23">
        <v>49765.349081350418</v>
      </c>
      <c r="P6" s="23">
        <v>40198.173349878183</v>
      </c>
      <c r="Q6" s="23">
        <v>25342.661771990664</v>
      </c>
      <c r="R6" s="23">
        <v>22053.765368039192</v>
      </c>
      <c r="S6" s="23">
        <v>21740.73615990578</v>
      </c>
      <c r="T6" s="23">
        <v>19581.343585382368</v>
      </c>
      <c r="U6" s="23">
        <v>16811.911401865338</v>
      </c>
      <c r="V6" s="23">
        <v>13427.199660533141</v>
      </c>
      <c r="W6" s="23">
        <v>9868.4830246712263</v>
      </c>
    </row>
    <row r="7" spans="1:23">
      <c r="A7" s="27" t="s">
        <v>36</v>
      </c>
      <c r="B7" s="27" t="s">
        <v>67</v>
      </c>
      <c r="C7" s="23">
        <v>101034.74099999999</v>
      </c>
      <c r="D7" s="23">
        <v>86706.832500000004</v>
      </c>
      <c r="E7" s="23">
        <v>85874.604999999996</v>
      </c>
      <c r="F7" s="23">
        <v>58889.625164899895</v>
      </c>
      <c r="G7" s="23">
        <v>53127.592758295556</v>
      </c>
      <c r="H7" s="23">
        <v>28835.15069249089</v>
      </c>
      <c r="I7" s="23">
        <v>7099.7367343551095</v>
      </c>
      <c r="J7" s="23">
        <v>1.8745317810000002E-2</v>
      </c>
      <c r="K7" s="23">
        <v>1.5731970719999998E-2</v>
      </c>
      <c r="L7" s="23">
        <v>1.5262893099999997E-2</v>
      </c>
      <c r="M7" s="23">
        <v>1.3541447599999978E-2</v>
      </c>
      <c r="N7" s="23">
        <v>1.2700164649999991E-2</v>
      </c>
      <c r="O7" s="23">
        <v>1.2449425239999999E-2</v>
      </c>
      <c r="P7" s="23">
        <v>3.7726113499999985E-3</v>
      </c>
      <c r="Q7" s="23">
        <v>2.73138603E-3</v>
      </c>
      <c r="R7" s="23">
        <v>2.1905968999999994E-3</v>
      </c>
      <c r="S7" s="23">
        <v>2.0036254299999993E-3</v>
      </c>
      <c r="T7" s="23">
        <v>1.4012092160000003E-3</v>
      </c>
      <c r="U7" s="23">
        <v>1.2706043010000001E-3</v>
      </c>
      <c r="V7" s="23">
        <v>1.1853264499999997E-3</v>
      </c>
      <c r="W7" s="23">
        <v>1.1652880199999999E-3</v>
      </c>
    </row>
    <row r="8" spans="1:23">
      <c r="A8" s="27" t="s">
        <v>36</v>
      </c>
      <c r="B8" s="27" t="s">
        <v>18</v>
      </c>
      <c r="C8" s="23">
        <v>14553.958553196551</v>
      </c>
      <c r="D8" s="23">
        <v>13761.895726108787</v>
      </c>
      <c r="E8" s="23">
        <v>12270.220588433305</v>
      </c>
      <c r="F8" s="23">
        <v>22343.505197303388</v>
      </c>
      <c r="G8" s="23">
        <v>16136.285239901523</v>
      </c>
      <c r="H8" s="23">
        <v>14812.075258053828</v>
      </c>
      <c r="I8" s="23">
        <v>12585.614580808086</v>
      </c>
      <c r="J8" s="23">
        <v>17161.528497553041</v>
      </c>
      <c r="K8" s="23">
        <v>19225.678537081865</v>
      </c>
      <c r="L8" s="23">
        <v>20843.513187014516</v>
      </c>
      <c r="M8" s="23">
        <v>21411.287469112547</v>
      </c>
      <c r="N8" s="23">
        <v>18435.074067168178</v>
      </c>
      <c r="O8" s="23">
        <v>22805.152037680971</v>
      </c>
      <c r="P8" s="23">
        <v>20313.230183817072</v>
      </c>
      <c r="Q8" s="23">
        <v>16798.757867620301</v>
      </c>
      <c r="R8" s="23">
        <v>11615.912368075062</v>
      </c>
      <c r="S8" s="23">
        <v>10757.071066016537</v>
      </c>
      <c r="T8" s="23">
        <v>12699.083983588354</v>
      </c>
      <c r="U8" s="23">
        <v>11041.64766089134</v>
      </c>
      <c r="V8" s="23">
        <v>11616.183955274779</v>
      </c>
      <c r="W8" s="23">
        <v>11267.973360458131</v>
      </c>
    </row>
    <row r="9" spans="1:23">
      <c r="A9" s="27" t="s">
        <v>36</v>
      </c>
      <c r="B9" s="27" t="s">
        <v>28</v>
      </c>
      <c r="C9" s="23">
        <v>2203.7522979999999</v>
      </c>
      <c r="D9" s="23">
        <v>1696.7246209999998</v>
      </c>
      <c r="E9" s="23">
        <v>1764.3968139999999</v>
      </c>
      <c r="F9" s="23">
        <v>582.06175699999994</v>
      </c>
      <c r="G9" s="23">
        <v>537.58213799999999</v>
      </c>
      <c r="H9" s="23">
        <v>517.40779400000008</v>
      </c>
      <c r="I9" s="23">
        <v>477.97162600000001</v>
      </c>
      <c r="J9" s="23">
        <v>437.41413499999999</v>
      </c>
      <c r="K9" s="23">
        <v>403.44039199999992</v>
      </c>
      <c r="L9" s="23">
        <v>465.064595</v>
      </c>
      <c r="M9" s="23">
        <v>444.26940500000001</v>
      </c>
      <c r="N9" s="23">
        <v>576.4696899999999</v>
      </c>
      <c r="O9" s="23">
        <v>532.55945000000008</v>
      </c>
      <c r="P9" s="23">
        <v>656.58154000000002</v>
      </c>
      <c r="Q9" s="23">
        <v>409.84118000000001</v>
      </c>
      <c r="R9" s="23">
        <v>359.73760000000004</v>
      </c>
      <c r="S9" s="23">
        <v>476.53929000000005</v>
      </c>
      <c r="T9" s="23">
        <v>577.05583000000001</v>
      </c>
      <c r="U9" s="23">
        <v>221.81092000000001</v>
      </c>
      <c r="V9" s="23">
        <v>355.01171999999997</v>
      </c>
      <c r="W9" s="23">
        <v>323.96238</v>
      </c>
    </row>
    <row r="10" spans="1:23">
      <c r="A10" s="27" t="s">
        <v>36</v>
      </c>
      <c r="B10" s="27" t="s">
        <v>62</v>
      </c>
      <c r="C10" s="23">
        <v>537.90058344657291</v>
      </c>
      <c r="D10" s="23">
        <v>521.19968405223108</v>
      </c>
      <c r="E10" s="23">
        <v>1063.1426502565987</v>
      </c>
      <c r="F10" s="23">
        <v>4926.2625756003099</v>
      </c>
      <c r="G10" s="23">
        <v>1758.7392430535738</v>
      </c>
      <c r="H10" s="23">
        <v>1427.752954706272</v>
      </c>
      <c r="I10" s="23">
        <v>618.38565124816307</v>
      </c>
      <c r="J10" s="23">
        <v>1153.9687038560501</v>
      </c>
      <c r="K10" s="23">
        <v>530.41269733888214</v>
      </c>
      <c r="L10" s="23">
        <v>2361.6847015634121</v>
      </c>
      <c r="M10" s="23">
        <v>3297.3952022650142</v>
      </c>
      <c r="N10" s="23">
        <v>3548.088377898473</v>
      </c>
      <c r="O10" s="23">
        <v>2934.372874011056</v>
      </c>
      <c r="P10" s="23">
        <v>3878.2339898463024</v>
      </c>
      <c r="Q10" s="23">
        <v>4462.0568395295413</v>
      </c>
      <c r="R10" s="23">
        <v>3322.602136648366</v>
      </c>
      <c r="S10" s="23">
        <v>5152.4769594339523</v>
      </c>
      <c r="T10" s="23">
        <v>5659.4632342123223</v>
      </c>
      <c r="U10" s="23">
        <v>10853.889083127011</v>
      </c>
      <c r="V10" s="23">
        <v>14332.142834900998</v>
      </c>
      <c r="W10" s="23">
        <v>12371.591702422947</v>
      </c>
    </row>
    <row r="11" spans="1:23">
      <c r="A11" s="27" t="s">
        <v>36</v>
      </c>
      <c r="B11" s="27" t="s">
        <v>61</v>
      </c>
      <c r="C11" s="23">
        <v>84468.046480000005</v>
      </c>
      <c r="D11" s="23">
        <v>83635.493570000021</v>
      </c>
      <c r="E11" s="23">
        <v>73563.615120000002</v>
      </c>
      <c r="F11" s="23">
        <v>83904.59017000001</v>
      </c>
      <c r="G11" s="23">
        <v>85342.215209999995</v>
      </c>
      <c r="H11" s="23">
        <v>75946.153479999994</v>
      </c>
      <c r="I11" s="23">
        <v>69058.820779999995</v>
      </c>
      <c r="J11" s="23">
        <v>72156.327349999992</v>
      </c>
      <c r="K11" s="23">
        <v>60944.495649999997</v>
      </c>
      <c r="L11" s="23">
        <v>53322.663379999998</v>
      </c>
      <c r="M11" s="23">
        <v>46492.79161</v>
      </c>
      <c r="N11" s="23">
        <v>42930.552050000013</v>
      </c>
      <c r="O11" s="23">
        <v>42985.045940000004</v>
      </c>
      <c r="P11" s="23">
        <v>39947.311530000006</v>
      </c>
      <c r="Q11" s="23">
        <v>35690.265610000002</v>
      </c>
      <c r="R11" s="23">
        <v>32396.29161</v>
      </c>
      <c r="S11" s="23">
        <v>34171.502510000006</v>
      </c>
      <c r="T11" s="23">
        <v>28461.440837999999</v>
      </c>
      <c r="U11" s="23">
        <v>23874.344741000001</v>
      </c>
      <c r="V11" s="23">
        <v>21913.552795</v>
      </c>
      <c r="W11" s="23">
        <v>20810.511918999997</v>
      </c>
    </row>
    <row r="12" spans="1:23">
      <c r="A12" s="27" t="s">
        <v>36</v>
      </c>
      <c r="B12" s="27" t="s">
        <v>65</v>
      </c>
      <c r="C12" s="23">
        <v>74667.679721320237</v>
      </c>
      <c r="D12" s="23">
        <v>76602.423332338134</v>
      </c>
      <c r="E12" s="23">
        <v>66762.446364588759</v>
      </c>
      <c r="F12" s="23">
        <v>86165.212782717383</v>
      </c>
      <c r="G12" s="23">
        <v>116628.49438985136</v>
      </c>
      <c r="H12" s="23">
        <v>135499.74481619391</v>
      </c>
      <c r="I12" s="23">
        <v>134360.03602581806</v>
      </c>
      <c r="J12" s="23">
        <v>130790.90705071582</v>
      </c>
      <c r="K12" s="23">
        <v>131286.69165299821</v>
      </c>
      <c r="L12" s="23">
        <v>132196.2404536496</v>
      </c>
      <c r="M12" s="23">
        <v>133144.4033849405</v>
      </c>
      <c r="N12" s="23">
        <v>128955.63581903158</v>
      </c>
      <c r="O12" s="23">
        <v>122004.94124904473</v>
      </c>
      <c r="P12" s="23">
        <v>126177.97830654115</v>
      </c>
      <c r="Q12" s="23">
        <v>125347.89586886131</v>
      </c>
      <c r="R12" s="23">
        <v>126891.80051531619</v>
      </c>
      <c r="S12" s="23">
        <v>120638.08256069514</v>
      </c>
      <c r="T12" s="23">
        <v>114301.03561737352</v>
      </c>
      <c r="U12" s="23">
        <v>109774.20045565486</v>
      </c>
      <c r="V12" s="23">
        <v>98429.365812422751</v>
      </c>
      <c r="W12" s="23">
        <v>94204.072173758526</v>
      </c>
    </row>
    <row r="13" spans="1:23">
      <c r="A13" s="27" t="s">
        <v>36</v>
      </c>
      <c r="B13" s="27" t="s">
        <v>64</v>
      </c>
      <c r="C13" s="23">
        <v>132.5242056497116</v>
      </c>
      <c r="D13" s="23">
        <v>130.89145784749698</v>
      </c>
      <c r="E13" s="23">
        <v>125.61500084534423</v>
      </c>
      <c r="F13" s="23">
        <v>113.71712999688052</v>
      </c>
      <c r="G13" s="23">
        <v>103.23766766149316</v>
      </c>
      <c r="H13" s="23">
        <v>113.14202722595952</v>
      </c>
      <c r="I13" s="23">
        <v>111.43287847987102</v>
      </c>
      <c r="J13" s="23">
        <v>95.725984930739841</v>
      </c>
      <c r="K13" s="23">
        <v>95.73520646614179</v>
      </c>
      <c r="L13" s="23">
        <v>94.065724789563831</v>
      </c>
      <c r="M13" s="23">
        <v>91.171995278400956</v>
      </c>
      <c r="N13" s="23">
        <v>90.308188188351906</v>
      </c>
      <c r="O13" s="23">
        <v>83.515582469916723</v>
      </c>
      <c r="P13" s="23">
        <v>76.228878713397279</v>
      </c>
      <c r="Q13" s="23">
        <v>78.510428687866238</v>
      </c>
      <c r="R13" s="23">
        <v>73.160876204388103</v>
      </c>
      <c r="S13" s="23">
        <v>63.424181318997263</v>
      </c>
      <c r="T13" s="23">
        <v>62.799049708512158</v>
      </c>
      <c r="U13" s="23">
        <v>62.186178016259177</v>
      </c>
      <c r="V13" s="23">
        <v>59.857956298083401</v>
      </c>
      <c r="W13" s="23">
        <v>58.941257453175361</v>
      </c>
    </row>
    <row r="14" spans="1:23">
      <c r="A14" s="27" t="s">
        <v>36</v>
      </c>
      <c r="B14" s="27" t="s">
        <v>32</v>
      </c>
      <c r="C14" s="23">
        <v>0.99505317671270488</v>
      </c>
      <c r="D14" s="23">
        <v>0.9950856296600451</v>
      </c>
      <c r="E14" s="23">
        <v>1.0242185805970512</v>
      </c>
      <c r="F14" s="23">
        <v>1.1910321204122523</v>
      </c>
      <c r="G14" s="23">
        <v>1.0750813294579928</v>
      </c>
      <c r="H14" s="23">
        <v>2.2139559433249696</v>
      </c>
      <c r="I14" s="23">
        <v>2.393922569149459</v>
      </c>
      <c r="J14" s="23">
        <v>3.1960524662807503</v>
      </c>
      <c r="K14" s="23">
        <v>3.0644867028141989</v>
      </c>
      <c r="L14" s="23">
        <v>2.8725713058565789</v>
      </c>
      <c r="M14" s="23">
        <v>2.6894031396866995</v>
      </c>
      <c r="N14" s="23">
        <v>2.62709422864343</v>
      </c>
      <c r="O14" s="23">
        <v>2.2937809760733079</v>
      </c>
      <c r="P14" s="23">
        <v>1.9784174389835489</v>
      </c>
      <c r="Q14" s="23">
        <v>1.9340491713181085</v>
      </c>
      <c r="R14" s="23">
        <v>1.8105879223331898</v>
      </c>
      <c r="S14" s="23">
        <v>1.60430572169203</v>
      </c>
      <c r="T14" s="23">
        <v>1.58207302243795</v>
      </c>
      <c r="U14" s="23">
        <v>1.3958419697899598</v>
      </c>
      <c r="V14" s="23">
        <v>1.3563007990298899</v>
      </c>
      <c r="W14" s="23">
        <v>1.4236534460405088</v>
      </c>
    </row>
    <row r="15" spans="1:23">
      <c r="A15" s="27" t="s">
        <v>36</v>
      </c>
      <c r="B15" s="27" t="s">
        <v>69</v>
      </c>
      <c r="C15" s="23">
        <v>248.00909999999999</v>
      </c>
      <c r="D15" s="23">
        <v>511.60009999999994</v>
      </c>
      <c r="E15" s="23">
        <v>388.4279523897867</v>
      </c>
      <c r="F15" s="23">
        <v>1709.8624259381104</v>
      </c>
      <c r="G15" s="23">
        <v>1624.2499042629956</v>
      </c>
      <c r="H15" s="23">
        <v>3148.8142211793192</v>
      </c>
      <c r="I15" s="23">
        <v>3305.3907475162587</v>
      </c>
      <c r="J15" s="23">
        <v>2709.200967796919</v>
      </c>
      <c r="K15" s="23">
        <v>2911.695397513743</v>
      </c>
      <c r="L15" s="23">
        <v>3135.5964739056367</v>
      </c>
      <c r="M15" s="23">
        <v>3166.7106465066759</v>
      </c>
      <c r="N15" s="23">
        <v>2731.122536996681</v>
      </c>
      <c r="O15" s="23">
        <v>2281.0930732768084</v>
      </c>
      <c r="P15" s="23">
        <v>1897.9367067679323</v>
      </c>
      <c r="Q15" s="23">
        <v>2145.4900650050322</v>
      </c>
      <c r="R15" s="23">
        <v>1701.7055553798189</v>
      </c>
      <c r="S15" s="23">
        <v>1637.8549965181319</v>
      </c>
      <c r="T15" s="23">
        <v>1365.8958162790457</v>
      </c>
      <c r="U15" s="23">
        <v>993.15072541482527</v>
      </c>
      <c r="V15" s="23">
        <v>1291.7582305411495</v>
      </c>
      <c r="W15" s="23">
        <v>1243.2569223465953</v>
      </c>
    </row>
    <row r="16" spans="1:23">
      <c r="A16" s="27" t="s">
        <v>36</v>
      </c>
      <c r="B16" s="27" t="s">
        <v>52</v>
      </c>
      <c r="C16" s="23">
        <v>0.32171255703000001</v>
      </c>
      <c r="D16" s="23">
        <v>0.77320884119999989</v>
      </c>
      <c r="E16" s="23">
        <v>1.9375429096000001</v>
      </c>
      <c r="F16" s="23">
        <v>4.6588201711000004</v>
      </c>
      <c r="G16" s="23">
        <v>6.5144867030000002</v>
      </c>
      <c r="H16" s="23">
        <v>7.6496259919999998</v>
      </c>
      <c r="I16" s="23">
        <v>9.3854716670000009</v>
      </c>
      <c r="J16" s="23">
        <v>10.90755937</v>
      </c>
      <c r="K16" s="23">
        <v>12.849047418000001</v>
      </c>
      <c r="L16" s="23">
        <v>14.023638834</v>
      </c>
      <c r="M16" s="23">
        <v>14.713062016</v>
      </c>
      <c r="N16" s="23">
        <v>16.226124014</v>
      </c>
      <c r="O16" s="23">
        <v>17.015022820000002</v>
      </c>
      <c r="P16" s="23">
        <v>17.061188608000002</v>
      </c>
      <c r="Q16" s="23">
        <v>18.67622734399999</v>
      </c>
      <c r="R16" s="23">
        <v>18.324085586000002</v>
      </c>
      <c r="S16" s="23">
        <v>17.298104851999998</v>
      </c>
      <c r="T16" s="23">
        <v>17.110102349999998</v>
      </c>
      <c r="U16" s="23">
        <v>16.451350153999993</v>
      </c>
      <c r="V16" s="23">
        <v>15.897664281000001</v>
      </c>
      <c r="W16" s="23">
        <v>15.967300726000001</v>
      </c>
    </row>
    <row r="17" spans="1:23">
      <c r="A17" s="29" t="s">
        <v>118</v>
      </c>
      <c r="B17" s="29"/>
      <c r="C17" s="28">
        <v>616735.03154161305</v>
      </c>
      <c r="D17" s="28">
        <v>572752.51309134671</v>
      </c>
      <c r="E17" s="28">
        <v>534950.9156381241</v>
      </c>
      <c r="F17" s="28">
        <v>508266.45633908635</v>
      </c>
      <c r="G17" s="28">
        <v>465104.17511388363</v>
      </c>
      <c r="H17" s="28">
        <v>387007.88099241379</v>
      </c>
      <c r="I17" s="28">
        <v>345178.72634589142</v>
      </c>
      <c r="J17" s="28">
        <v>334019.97242117836</v>
      </c>
      <c r="K17" s="28">
        <v>309691.36284669128</v>
      </c>
      <c r="L17" s="28">
        <v>293739.72654220008</v>
      </c>
      <c r="M17" s="28">
        <v>274270.27871506073</v>
      </c>
      <c r="N17" s="28">
        <v>250384.52440692816</v>
      </c>
      <c r="O17" s="28">
        <v>241110.94866398233</v>
      </c>
      <c r="P17" s="28">
        <v>231247.74155140744</v>
      </c>
      <c r="Q17" s="28">
        <v>208129.99229807573</v>
      </c>
      <c r="R17" s="28">
        <v>196713.27266488009</v>
      </c>
      <c r="S17" s="28">
        <v>192999.83473099585</v>
      </c>
      <c r="T17" s="28">
        <v>181342.2235394743</v>
      </c>
      <c r="U17" s="28">
        <v>172639.99171115912</v>
      </c>
      <c r="V17" s="28">
        <v>160133.31591975619</v>
      </c>
      <c r="W17" s="28">
        <v>148905.53698305204</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182439.3235</v>
      </c>
      <c r="D20" s="23">
        <v>160565.70580000003</v>
      </c>
      <c r="E20" s="23">
        <v>149666.60200000001</v>
      </c>
      <c r="F20" s="23">
        <v>144738.43950000001</v>
      </c>
      <c r="G20" s="23">
        <v>96933.062969999999</v>
      </c>
      <c r="H20" s="23">
        <v>66018.480392576996</v>
      </c>
      <c r="I20" s="23">
        <v>64486.826742928897</v>
      </c>
      <c r="J20" s="23">
        <v>60279.481844766706</v>
      </c>
      <c r="K20" s="23">
        <v>55768.983387999993</v>
      </c>
      <c r="L20" s="23">
        <v>46907.252358929698</v>
      </c>
      <c r="M20" s="23">
        <v>38579.474645307128</v>
      </c>
      <c r="N20" s="23">
        <v>27074.602516999999</v>
      </c>
      <c r="O20" s="23">
        <v>26704.223453999999</v>
      </c>
      <c r="P20" s="23">
        <v>21064.986445999999</v>
      </c>
      <c r="Q20" s="23">
        <v>11171.273999999999</v>
      </c>
      <c r="R20" s="23">
        <v>9536.2800000000007</v>
      </c>
      <c r="S20" s="23">
        <v>9716.3220000000001</v>
      </c>
      <c r="T20" s="23">
        <v>9662.3264999999992</v>
      </c>
      <c r="U20" s="23">
        <v>8209.7197999999989</v>
      </c>
      <c r="V20" s="23">
        <v>8136.6432000000004</v>
      </c>
      <c r="W20" s="23">
        <v>7463.5878000000002</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216.20431995753</v>
      </c>
      <c r="D22" s="23">
        <v>206.41071416038002</v>
      </c>
      <c r="E22" s="23">
        <v>599.68549769602009</v>
      </c>
      <c r="F22" s="23">
        <v>2995.9528438110997</v>
      </c>
      <c r="G22" s="23">
        <v>1920.1347856950001</v>
      </c>
      <c r="H22" s="23">
        <v>1461.78093831824</v>
      </c>
      <c r="I22" s="23">
        <v>1268.3662224138898</v>
      </c>
      <c r="J22" s="23">
        <v>1930.50757764526</v>
      </c>
      <c r="K22" s="23">
        <v>2564.72152494593</v>
      </c>
      <c r="L22" s="23">
        <v>2952.76906812887</v>
      </c>
      <c r="M22" s="23">
        <v>3063.4310779364196</v>
      </c>
      <c r="N22" s="23">
        <v>2649.5129509577996</v>
      </c>
      <c r="O22" s="23">
        <v>3716.2326985402797</v>
      </c>
      <c r="P22" s="23">
        <v>3340.4709272950299</v>
      </c>
      <c r="Q22" s="23">
        <v>2384.4079204183495</v>
      </c>
      <c r="R22" s="23">
        <v>1589.2622085912401</v>
      </c>
      <c r="S22" s="23">
        <v>2308.7775161367204</v>
      </c>
      <c r="T22" s="23">
        <v>3188.8496074950999</v>
      </c>
      <c r="U22" s="23">
        <v>2798.3470071150696</v>
      </c>
      <c r="V22" s="23">
        <v>2853.7318271168597</v>
      </c>
      <c r="W22" s="23">
        <v>2810.8940822311197</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0.68857548468900009</v>
      </c>
      <c r="D24" s="23">
        <v>7.0720914215119999</v>
      </c>
      <c r="E24" s="23">
        <v>108.09320916457401</v>
      </c>
      <c r="F24" s="23">
        <v>291.52188574170003</v>
      </c>
      <c r="G24" s="23">
        <v>85.500641154136986</v>
      </c>
      <c r="H24" s="23">
        <v>217.17541897371601</v>
      </c>
      <c r="I24" s="23">
        <v>166.14462855818499</v>
      </c>
      <c r="J24" s="23">
        <v>366.701073978164</v>
      </c>
      <c r="K24" s="23">
        <v>247.29395434854302</v>
      </c>
      <c r="L24" s="23">
        <v>1086.2990700763053</v>
      </c>
      <c r="M24" s="23">
        <v>1349.2152291924051</v>
      </c>
      <c r="N24" s="23">
        <v>1924.6350602549871</v>
      </c>
      <c r="O24" s="23">
        <v>1886.0415734848932</v>
      </c>
      <c r="P24" s="23">
        <v>2399.0515315206844</v>
      </c>
      <c r="Q24" s="23">
        <v>1936.819807592344</v>
      </c>
      <c r="R24" s="23">
        <v>1408.926238729533</v>
      </c>
      <c r="S24" s="23">
        <v>2008.5808399999999</v>
      </c>
      <c r="T24" s="23">
        <v>2943.8747520000002</v>
      </c>
      <c r="U24" s="23">
        <v>3750.8883999999998</v>
      </c>
      <c r="V24" s="23">
        <v>4592.7256599999992</v>
      </c>
      <c r="W24" s="23">
        <v>3784.7000400000002</v>
      </c>
    </row>
    <row r="25" spans="1:23">
      <c r="A25" s="27" t="s">
        <v>119</v>
      </c>
      <c r="B25" s="27" t="s">
        <v>61</v>
      </c>
      <c r="C25" s="23">
        <v>12948.2605</v>
      </c>
      <c r="D25" s="23">
        <v>11895.071350000002</v>
      </c>
      <c r="E25" s="23">
        <v>10202.203109999999</v>
      </c>
      <c r="F25" s="23">
        <v>13214.62566</v>
      </c>
      <c r="G25" s="23">
        <v>12608.09391</v>
      </c>
      <c r="H25" s="23">
        <v>13349.94744</v>
      </c>
      <c r="I25" s="23">
        <v>12940.43144</v>
      </c>
      <c r="J25" s="23">
        <v>16095.935300000001</v>
      </c>
      <c r="K25" s="23">
        <v>12697.864609999999</v>
      </c>
      <c r="L25" s="23">
        <v>11337.891380000001</v>
      </c>
      <c r="M25" s="23">
        <v>11004.917469999999</v>
      </c>
      <c r="N25" s="23">
        <v>9652.9173800000008</v>
      </c>
      <c r="O25" s="23">
        <v>10698.326160000001</v>
      </c>
      <c r="P25" s="23">
        <v>10881.458030000002</v>
      </c>
      <c r="Q25" s="23">
        <v>10548.993039999999</v>
      </c>
      <c r="R25" s="23">
        <v>9588.9050000000007</v>
      </c>
      <c r="S25" s="23">
        <v>11303.46111</v>
      </c>
      <c r="T25" s="23">
        <v>9057.9339199999995</v>
      </c>
      <c r="U25" s="23">
        <v>7471.9245099999998</v>
      </c>
      <c r="V25" s="23">
        <v>7121.8159999999998</v>
      </c>
      <c r="W25" s="23">
        <v>6235.0636199999999</v>
      </c>
    </row>
    <row r="26" spans="1:23">
      <c r="A26" s="27" t="s">
        <v>119</v>
      </c>
      <c r="B26" s="27" t="s">
        <v>65</v>
      </c>
      <c r="C26" s="23">
        <v>14232.83045520453</v>
      </c>
      <c r="D26" s="23">
        <v>15700.461835164568</v>
      </c>
      <c r="E26" s="23">
        <v>14067.540449028585</v>
      </c>
      <c r="F26" s="23">
        <v>15944.957065747993</v>
      </c>
      <c r="G26" s="23">
        <v>39760.916988937948</v>
      </c>
      <c r="H26" s="23">
        <v>41986.57230218008</v>
      </c>
      <c r="I26" s="23">
        <v>38884.840897406422</v>
      </c>
      <c r="J26" s="23">
        <v>34695.480182325664</v>
      </c>
      <c r="K26" s="23">
        <v>30517.962341514685</v>
      </c>
      <c r="L26" s="23">
        <v>37644.307274849103</v>
      </c>
      <c r="M26" s="23">
        <v>36945.943273983765</v>
      </c>
      <c r="N26" s="23">
        <v>38192.889167320616</v>
      </c>
      <c r="O26" s="23">
        <v>34671.601950408556</v>
      </c>
      <c r="P26" s="23">
        <v>35254.834678367552</v>
      </c>
      <c r="Q26" s="23">
        <v>33639.423651083758</v>
      </c>
      <c r="R26" s="23">
        <v>32498.73341300989</v>
      </c>
      <c r="S26" s="23">
        <v>26268.26055125285</v>
      </c>
      <c r="T26" s="23">
        <v>22655.012947214589</v>
      </c>
      <c r="U26" s="23">
        <v>23056.969672922281</v>
      </c>
      <c r="V26" s="23">
        <v>21560.524246941921</v>
      </c>
      <c r="W26" s="23">
        <v>25339.170079485211</v>
      </c>
    </row>
    <row r="27" spans="1:23">
      <c r="A27" s="27" t="s">
        <v>119</v>
      </c>
      <c r="B27" s="27" t="s">
        <v>64</v>
      </c>
      <c r="C27" s="23">
        <v>49.212241057985452</v>
      </c>
      <c r="D27" s="23">
        <v>49.655244890568049</v>
      </c>
      <c r="E27" s="23">
        <v>47.173629449482405</v>
      </c>
      <c r="F27" s="23">
        <v>42.881549564648154</v>
      </c>
      <c r="G27" s="23">
        <v>38.501696910722963</v>
      </c>
      <c r="H27" s="23">
        <v>45.393672627439813</v>
      </c>
      <c r="I27" s="23">
        <v>43.591649110934</v>
      </c>
      <c r="J27" s="23">
        <v>38.293475057516162</v>
      </c>
      <c r="K27" s="23">
        <v>37.343827470463665</v>
      </c>
      <c r="L27" s="23">
        <v>37.040105704791365</v>
      </c>
      <c r="M27" s="23">
        <v>35.288735978378952</v>
      </c>
      <c r="N27" s="23">
        <v>34.942572059785221</v>
      </c>
      <c r="O27" s="23">
        <v>32.975874472419115</v>
      </c>
      <c r="P27" s="23">
        <v>29.689190011746611</v>
      </c>
      <c r="Q27" s="23">
        <v>31.354138947860676</v>
      </c>
      <c r="R27" s="23">
        <v>29.747110768664008</v>
      </c>
      <c r="S27" s="23">
        <v>27.361173284084774</v>
      </c>
      <c r="T27" s="23">
        <v>26.036211871739919</v>
      </c>
      <c r="U27" s="23">
        <v>26.209060497425352</v>
      </c>
      <c r="V27" s="23">
        <v>24.882614353435457</v>
      </c>
      <c r="W27" s="23">
        <v>23.852220634623372</v>
      </c>
    </row>
    <row r="28" spans="1:23">
      <c r="A28" s="27" t="s">
        <v>119</v>
      </c>
      <c r="B28" s="27" t="s">
        <v>32</v>
      </c>
      <c r="C28" s="23">
        <v>3.503379E-8</v>
      </c>
      <c r="D28" s="23">
        <v>3.9073224E-8</v>
      </c>
      <c r="E28" s="23">
        <v>3.9584272999999997E-8</v>
      </c>
      <c r="F28" s="23">
        <v>4.1379640000000002E-8</v>
      </c>
      <c r="G28" s="23">
        <v>4.1383605999999995E-8</v>
      </c>
      <c r="H28" s="23">
        <v>5.2883710000000003E-7</v>
      </c>
      <c r="I28" s="23">
        <v>0.21030120999999999</v>
      </c>
      <c r="J28" s="23">
        <v>0.28961455999999997</v>
      </c>
      <c r="K28" s="23">
        <v>0.27224500000000001</v>
      </c>
      <c r="L28" s="23">
        <v>0.26702155</v>
      </c>
      <c r="M28" s="23">
        <v>0.24213430999999999</v>
      </c>
      <c r="N28" s="23">
        <v>0.23704129000000002</v>
      </c>
      <c r="O28" s="23">
        <v>0.21820952999999901</v>
      </c>
      <c r="P28" s="23">
        <v>0.19410762000000001</v>
      </c>
      <c r="Q28" s="23">
        <v>0.19476813000000001</v>
      </c>
      <c r="R28" s="23">
        <v>0.18462495000000001</v>
      </c>
      <c r="S28" s="23">
        <v>0.17512058999999999</v>
      </c>
      <c r="T28" s="23">
        <v>0.16531297</v>
      </c>
      <c r="U28" s="23">
        <v>0.15507995999999999</v>
      </c>
      <c r="V28" s="23">
        <v>0.14534453</v>
      </c>
      <c r="W28" s="23">
        <v>0.13585793999999898</v>
      </c>
    </row>
    <row r="29" spans="1:23">
      <c r="A29" s="27" t="s">
        <v>119</v>
      </c>
      <c r="B29" s="27" t="s">
        <v>69</v>
      </c>
      <c r="C29" s="23">
        <v>71.693719999999999</v>
      </c>
      <c r="D29" s="23">
        <v>135.66913</v>
      </c>
      <c r="E29" s="23">
        <v>125.8951720964032</v>
      </c>
      <c r="F29" s="23">
        <v>314.71939211169695</v>
      </c>
      <c r="G29" s="23">
        <v>207.72844910370628</v>
      </c>
      <c r="H29" s="23">
        <v>910.841824152904</v>
      </c>
      <c r="I29" s="23">
        <v>1008.0481281717617</v>
      </c>
      <c r="J29" s="23">
        <v>952.04030017805803</v>
      </c>
      <c r="K29" s="23">
        <v>960.32350328760208</v>
      </c>
      <c r="L29" s="23">
        <v>1061.5486632845441</v>
      </c>
      <c r="M29" s="23">
        <v>1086.4667263288848</v>
      </c>
      <c r="N29" s="23">
        <v>978.70133119476577</v>
      </c>
      <c r="O29" s="23">
        <v>876.7276919828771</v>
      </c>
      <c r="P29" s="23">
        <v>682.24526307580174</v>
      </c>
      <c r="Q29" s="23">
        <v>791.02311010134827</v>
      </c>
      <c r="R29" s="23">
        <v>622.31567972283608</v>
      </c>
      <c r="S29" s="23">
        <v>611.29834079870488</v>
      </c>
      <c r="T29" s="23">
        <v>492.75487007962948</v>
      </c>
      <c r="U29" s="23">
        <v>393.72480798767219</v>
      </c>
      <c r="V29" s="23">
        <v>461.23213423489011</v>
      </c>
      <c r="W29" s="23">
        <v>447.33559558000002</v>
      </c>
    </row>
    <row r="30" spans="1:23">
      <c r="A30" s="27" t="s">
        <v>119</v>
      </c>
      <c r="B30" s="27" t="s">
        <v>52</v>
      </c>
      <c r="C30" s="23">
        <v>6.49102015E-2</v>
      </c>
      <c r="D30" s="23">
        <v>0.17975465799999998</v>
      </c>
      <c r="E30" s="23">
        <v>0.53576139</v>
      </c>
      <c r="F30" s="23">
        <v>1.53097346</v>
      </c>
      <c r="G30" s="23">
        <v>2.0312885500000002</v>
      </c>
      <c r="H30" s="23">
        <v>2.5350624400000004</v>
      </c>
      <c r="I30" s="23">
        <v>2.9911887000000004</v>
      </c>
      <c r="J30" s="23">
        <v>3.5243776600000003</v>
      </c>
      <c r="K30" s="23">
        <v>4.1729006000000002</v>
      </c>
      <c r="L30" s="23">
        <v>4.6586413000000002</v>
      </c>
      <c r="M30" s="23">
        <v>4.9277619499999998</v>
      </c>
      <c r="N30" s="23">
        <v>5.4894906399999996</v>
      </c>
      <c r="O30" s="23">
        <v>5.9073559000000007</v>
      </c>
      <c r="P30" s="23">
        <v>5.9912583999999995</v>
      </c>
      <c r="Q30" s="23">
        <v>6.4677862999999993</v>
      </c>
      <c r="R30" s="23">
        <v>6.3507340999999995</v>
      </c>
      <c r="S30" s="23">
        <v>6.186314359999999</v>
      </c>
      <c r="T30" s="23">
        <v>6.1197140699999988</v>
      </c>
      <c r="U30" s="23">
        <v>5.9940509500000001</v>
      </c>
      <c r="V30" s="23">
        <v>5.84530394</v>
      </c>
      <c r="W30" s="23">
        <v>5.70014193</v>
      </c>
    </row>
    <row r="31" spans="1:23">
      <c r="A31" s="29" t="s">
        <v>118</v>
      </c>
      <c r="B31" s="29"/>
      <c r="C31" s="28">
        <v>209886.51959170474</v>
      </c>
      <c r="D31" s="28">
        <v>188424.3770356371</v>
      </c>
      <c r="E31" s="28">
        <v>174691.29789533865</v>
      </c>
      <c r="F31" s="28">
        <v>177228.37850486545</v>
      </c>
      <c r="G31" s="28">
        <v>151346.2109926978</v>
      </c>
      <c r="H31" s="28">
        <v>123079.35016467648</v>
      </c>
      <c r="I31" s="28">
        <v>117790.20158041833</v>
      </c>
      <c r="J31" s="28">
        <v>113406.39945377331</v>
      </c>
      <c r="K31" s="28">
        <v>101834.16964627962</v>
      </c>
      <c r="L31" s="28">
        <v>99965.559257688772</v>
      </c>
      <c r="M31" s="28">
        <v>90978.270432398087</v>
      </c>
      <c r="N31" s="28">
        <v>79529.499647593184</v>
      </c>
      <c r="O31" s="28">
        <v>77709.401710906153</v>
      </c>
      <c r="P31" s="28">
        <v>72970.490803195018</v>
      </c>
      <c r="Q31" s="28">
        <v>59712.272558042314</v>
      </c>
      <c r="R31" s="28">
        <v>54651.853971099328</v>
      </c>
      <c r="S31" s="28">
        <v>51632.763190673657</v>
      </c>
      <c r="T31" s="28">
        <v>47534.033938581422</v>
      </c>
      <c r="U31" s="28">
        <v>45314.058450534772</v>
      </c>
      <c r="V31" s="28">
        <v>44290.32354841222</v>
      </c>
      <c r="W31" s="28">
        <v>45657.267842350957</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156697.10519999999</v>
      </c>
      <c r="D34" s="23">
        <v>149131.34639999998</v>
      </c>
      <c r="E34" s="23">
        <v>143860.2721</v>
      </c>
      <c r="F34" s="23">
        <v>106603.04206156859</v>
      </c>
      <c r="G34" s="23">
        <v>94536.965497120109</v>
      </c>
      <c r="H34" s="23">
        <v>63837.973577165911</v>
      </c>
      <c r="I34" s="23">
        <v>56379.901326253246</v>
      </c>
      <c r="J34" s="23">
        <v>51944.600109038205</v>
      </c>
      <c r="K34" s="23">
        <v>41435.909590835414</v>
      </c>
      <c r="L34" s="23">
        <v>37549.226878360168</v>
      </c>
      <c r="M34" s="23">
        <v>30809.471461709527</v>
      </c>
      <c r="N34" s="23">
        <v>28773.780997476926</v>
      </c>
      <c r="O34" s="23">
        <v>23061.125627350422</v>
      </c>
      <c r="P34" s="23">
        <v>19133.186903878181</v>
      </c>
      <c r="Q34" s="23">
        <v>14171.387771990667</v>
      </c>
      <c r="R34" s="23">
        <v>12517.485368039192</v>
      </c>
      <c r="S34" s="23">
        <v>12024.41415990578</v>
      </c>
      <c r="T34" s="23">
        <v>9919.0170853823711</v>
      </c>
      <c r="U34" s="23">
        <v>8602.1916018653392</v>
      </c>
      <c r="V34" s="23">
        <v>5290.5564605331401</v>
      </c>
      <c r="W34" s="23">
        <v>2404.8952246712252</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7171.2332686236905</v>
      </c>
      <c r="D36" s="23">
        <v>6803.7883188954393</v>
      </c>
      <c r="E36" s="23">
        <v>7159.9310500036509</v>
      </c>
      <c r="F36" s="23">
        <v>12918.748243300521</v>
      </c>
      <c r="G36" s="23">
        <v>8421.1660309801609</v>
      </c>
      <c r="H36" s="23">
        <v>10482.675435579669</v>
      </c>
      <c r="I36" s="23">
        <v>8986.2762911277096</v>
      </c>
      <c r="J36" s="23">
        <v>8093.2830796681001</v>
      </c>
      <c r="K36" s="23">
        <v>9261.7024887013577</v>
      </c>
      <c r="L36" s="23">
        <v>9858.6674951187306</v>
      </c>
      <c r="M36" s="23">
        <v>10587.515795587331</v>
      </c>
      <c r="N36" s="23">
        <v>8036.0068586348398</v>
      </c>
      <c r="O36" s="23">
        <v>11392.797023773641</v>
      </c>
      <c r="P36" s="23">
        <v>9336.80624936198</v>
      </c>
      <c r="Q36" s="23">
        <v>8412.2154543207198</v>
      </c>
      <c r="R36" s="23">
        <v>5066.1981950354411</v>
      </c>
      <c r="S36" s="23">
        <v>5367.5449989559702</v>
      </c>
      <c r="T36" s="23">
        <v>6185.6707895181398</v>
      </c>
      <c r="U36" s="23">
        <v>5145.2490187553003</v>
      </c>
      <c r="V36" s="23">
        <v>5802.1065737135596</v>
      </c>
      <c r="W36" s="23">
        <v>5637.6073907890695</v>
      </c>
    </row>
    <row r="37" spans="1:23">
      <c r="A37" s="27" t="s">
        <v>120</v>
      </c>
      <c r="B37" s="27" t="s">
        <v>28</v>
      </c>
      <c r="C37" s="23">
        <v>236.97584000000001</v>
      </c>
      <c r="D37" s="23">
        <v>226.93532999999999</v>
      </c>
      <c r="E37" s="23">
        <v>425.62490000000003</v>
      </c>
      <c r="F37" s="23">
        <v>398.60065999999995</v>
      </c>
      <c r="G37" s="23">
        <v>371.55484000000001</v>
      </c>
      <c r="H37" s="23">
        <v>354.80340000000001</v>
      </c>
      <c r="I37" s="23">
        <v>334.13365999999996</v>
      </c>
      <c r="J37" s="23">
        <v>312.52125000000001</v>
      </c>
      <c r="K37" s="23">
        <v>296.38996999999995</v>
      </c>
      <c r="L37" s="23">
        <v>279.6515</v>
      </c>
      <c r="M37" s="23">
        <v>265.45503000000002</v>
      </c>
      <c r="N37" s="23">
        <v>247.68079999999998</v>
      </c>
      <c r="O37" s="23">
        <v>344.35490000000004</v>
      </c>
      <c r="P37" s="23">
        <v>259.18148000000002</v>
      </c>
      <c r="Q37" s="23">
        <v>218.24420000000001</v>
      </c>
      <c r="R37" s="23">
        <v>199.09494000000001</v>
      </c>
      <c r="S37" s="23">
        <v>200.40223</v>
      </c>
      <c r="T37" s="23">
        <v>250.41332999999997</v>
      </c>
      <c r="U37" s="23">
        <v>221.81092000000001</v>
      </c>
      <c r="V37" s="23">
        <v>355.01171999999997</v>
      </c>
      <c r="W37" s="23">
        <v>323.96238</v>
      </c>
    </row>
    <row r="38" spans="1:23">
      <c r="A38" s="27" t="s">
        <v>120</v>
      </c>
      <c r="B38" s="27" t="s">
        <v>62</v>
      </c>
      <c r="C38" s="23">
        <v>3.9017918399999996E-4</v>
      </c>
      <c r="D38" s="23">
        <v>3.6012155800000002E-4</v>
      </c>
      <c r="E38" s="23">
        <v>3.5873103299999975E-4</v>
      </c>
      <c r="F38" s="23">
        <v>156.53870140031998</v>
      </c>
      <c r="G38" s="23">
        <v>98.817064803773007</v>
      </c>
      <c r="H38" s="23">
        <v>316.20620052743794</v>
      </c>
      <c r="I38" s="23">
        <v>195.99866884431</v>
      </c>
      <c r="J38" s="23">
        <v>293.335341104034</v>
      </c>
      <c r="K38" s="23">
        <v>241.17441070390004</v>
      </c>
      <c r="L38" s="23">
        <v>717.86866853478989</v>
      </c>
      <c r="M38" s="23">
        <v>1327.4772462328403</v>
      </c>
      <c r="N38" s="23">
        <v>364.65590396470901</v>
      </c>
      <c r="O38" s="23">
        <v>415.86031029784994</v>
      </c>
      <c r="P38" s="23">
        <v>78.452030621833998</v>
      </c>
      <c r="Q38" s="23">
        <v>756.95644566259011</v>
      </c>
      <c r="R38" s="23">
        <v>575.2764284680959</v>
      </c>
      <c r="S38" s="23">
        <v>731.01262374579005</v>
      </c>
      <c r="T38" s="23">
        <v>550.52779590751391</v>
      </c>
      <c r="U38" s="23">
        <v>1705.4493954822703</v>
      </c>
      <c r="V38" s="23">
        <v>2862.580139883692</v>
      </c>
      <c r="W38" s="23">
        <v>1903.1904261882999</v>
      </c>
    </row>
    <row r="39" spans="1:23">
      <c r="A39" s="27" t="s">
        <v>120</v>
      </c>
      <c r="B39" s="27" t="s">
        <v>61</v>
      </c>
      <c r="C39" s="23">
        <v>4402.0670999999993</v>
      </c>
      <c r="D39" s="23">
        <v>4152.2824000000001</v>
      </c>
      <c r="E39" s="23">
        <v>3922.4198999999999</v>
      </c>
      <c r="F39" s="23">
        <v>3690.8461000000002</v>
      </c>
      <c r="G39" s="23">
        <v>3472.846</v>
      </c>
      <c r="H39" s="23">
        <v>3286.0904999999998</v>
      </c>
      <c r="I39" s="23">
        <v>3106.9187999999999</v>
      </c>
      <c r="J39" s="23">
        <v>2912.8323999999998</v>
      </c>
      <c r="K39" s="23">
        <v>2739.0074</v>
      </c>
      <c r="L39" s="23">
        <v>2586.2179599999999</v>
      </c>
      <c r="M39" s="23">
        <v>2446.1748499999999</v>
      </c>
      <c r="N39" s="23">
        <v>2294.6053999999999</v>
      </c>
      <c r="O39" s="23">
        <v>2162.9967000000001</v>
      </c>
      <c r="P39" s="23">
        <v>1995.4538500000001</v>
      </c>
      <c r="Q39" s="23">
        <v>1846.2616499999999</v>
      </c>
      <c r="R39" s="23">
        <v>1717.8062500000001</v>
      </c>
      <c r="S39" s="23">
        <v>543.20050000000003</v>
      </c>
      <c r="T39" s="23">
        <v>519.16174999999998</v>
      </c>
      <c r="U39" s="23">
        <v>387.15393999999998</v>
      </c>
      <c r="V39" s="23">
        <v>409.82929999999999</v>
      </c>
      <c r="W39" s="23">
        <v>396.93684000000002</v>
      </c>
    </row>
    <row r="40" spans="1:23">
      <c r="A40" s="27" t="s">
        <v>120</v>
      </c>
      <c r="B40" s="27" t="s">
        <v>65</v>
      </c>
      <c r="C40" s="23">
        <v>14201.114025110239</v>
      </c>
      <c r="D40" s="23">
        <v>12776.147293787822</v>
      </c>
      <c r="E40" s="23">
        <v>11382.810264478496</v>
      </c>
      <c r="F40" s="23">
        <v>26178.048934730752</v>
      </c>
      <c r="G40" s="23">
        <v>33726.913893820805</v>
      </c>
      <c r="H40" s="23">
        <v>40412.196362065944</v>
      </c>
      <c r="I40" s="23">
        <v>41434.703704192543</v>
      </c>
      <c r="J40" s="23">
        <v>42492.383984565524</v>
      </c>
      <c r="K40" s="23">
        <v>43107.201802291733</v>
      </c>
      <c r="L40" s="23">
        <v>40841.181783757493</v>
      </c>
      <c r="M40" s="23">
        <v>37941.975523122834</v>
      </c>
      <c r="N40" s="23">
        <v>40178.221378775255</v>
      </c>
      <c r="O40" s="23">
        <v>36069.780892413983</v>
      </c>
      <c r="P40" s="23">
        <v>41693.611502175256</v>
      </c>
      <c r="Q40" s="23">
        <v>42460.509372090943</v>
      </c>
      <c r="R40" s="23">
        <v>46225.016282735414</v>
      </c>
      <c r="S40" s="23">
        <v>46124.30369546936</v>
      </c>
      <c r="T40" s="23">
        <v>44376.187464843446</v>
      </c>
      <c r="U40" s="23">
        <v>42555.716178676557</v>
      </c>
      <c r="V40" s="23">
        <v>33794.719206874295</v>
      </c>
      <c r="W40" s="23">
        <v>31999.731189459995</v>
      </c>
    </row>
    <row r="41" spans="1:23">
      <c r="A41" s="27" t="s">
        <v>120</v>
      </c>
      <c r="B41" s="27" t="s">
        <v>64</v>
      </c>
      <c r="C41" s="23">
        <v>52.635414144351358</v>
      </c>
      <c r="D41" s="23">
        <v>52.354467719740931</v>
      </c>
      <c r="E41" s="23">
        <v>50.228289899495664</v>
      </c>
      <c r="F41" s="23">
        <v>45.374611585347154</v>
      </c>
      <c r="G41" s="23">
        <v>41.833519169618356</v>
      </c>
      <c r="H41" s="23">
        <v>42.952348099185798</v>
      </c>
      <c r="I41" s="23">
        <v>40.448218391793766</v>
      </c>
      <c r="J41" s="23">
        <v>33.27649840707533</v>
      </c>
      <c r="K41" s="23">
        <v>34.794229222491218</v>
      </c>
      <c r="L41" s="23">
        <v>34.342263711593695</v>
      </c>
      <c r="M41" s="23">
        <v>34.842791027788181</v>
      </c>
      <c r="N41" s="23">
        <v>34.358779891303755</v>
      </c>
      <c r="O41" s="23">
        <v>31.445918443716113</v>
      </c>
      <c r="P41" s="23">
        <v>29.064181545267999</v>
      </c>
      <c r="Q41" s="23">
        <v>29.830538026057376</v>
      </c>
      <c r="R41" s="23">
        <v>26.756824764868515</v>
      </c>
      <c r="S41" s="23">
        <v>21.162794024374339</v>
      </c>
      <c r="T41" s="23">
        <v>22.081685338498442</v>
      </c>
      <c r="U41" s="23">
        <v>21.705322895983208</v>
      </c>
      <c r="V41" s="23">
        <v>22.098184346288861</v>
      </c>
      <c r="W41" s="23">
        <v>21.800563987694868</v>
      </c>
    </row>
    <row r="42" spans="1:23">
      <c r="A42" s="27" t="s">
        <v>120</v>
      </c>
      <c r="B42" s="27" t="s">
        <v>32</v>
      </c>
      <c r="C42" s="23">
        <v>0.131617937244943</v>
      </c>
      <c r="D42" s="23">
        <v>9.5016665022209998E-2</v>
      </c>
      <c r="E42" s="23">
        <v>0.13952059201088798</v>
      </c>
      <c r="F42" s="23">
        <v>0.21371871444646801</v>
      </c>
      <c r="G42" s="23">
        <v>0.19852147363907</v>
      </c>
      <c r="H42" s="23">
        <v>1.1119989799999999</v>
      </c>
      <c r="I42" s="23">
        <v>1.0928144</v>
      </c>
      <c r="J42" s="23">
        <v>1.9091210599999999</v>
      </c>
      <c r="K42" s="23">
        <v>1.8590458599999999</v>
      </c>
      <c r="L42" s="23">
        <v>1.7333611399999989</v>
      </c>
      <c r="M42" s="23">
        <v>1.6777126999999998</v>
      </c>
      <c r="N42" s="23">
        <v>1.6213461999999998</v>
      </c>
      <c r="O42" s="23">
        <v>1.4760049199999998</v>
      </c>
      <c r="P42" s="23">
        <v>1.3150044649999999</v>
      </c>
      <c r="Q42" s="23">
        <v>1.2847855239999999</v>
      </c>
      <c r="R42" s="23">
        <v>1.1734113349999999</v>
      </c>
      <c r="S42" s="23">
        <v>1.03319647</v>
      </c>
      <c r="T42" s="23">
        <v>1.027408834</v>
      </c>
      <c r="U42" s="23">
        <v>0.89334258999999994</v>
      </c>
      <c r="V42" s="23">
        <v>0.90893446999999994</v>
      </c>
      <c r="W42" s="23">
        <v>0.84580689199999992</v>
      </c>
    </row>
    <row r="43" spans="1:23">
      <c r="A43" s="27" t="s">
        <v>120</v>
      </c>
      <c r="B43" s="27" t="s">
        <v>69</v>
      </c>
      <c r="C43" s="23">
        <v>176.31538</v>
      </c>
      <c r="D43" s="23">
        <v>375.93096999999995</v>
      </c>
      <c r="E43" s="23">
        <v>262.53278004945128</v>
      </c>
      <c r="F43" s="23">
        <v>1394.0195000606107</v>
      </c>
      <c r="G43" s="23">
        <v>1415.5586000755047</v>
      </c>
      <c r="H43" s="23">
        <v>2234.0840000888315</v>
      </c>
      <c r="I43" s="23">
        <v>2290.8235000985114</v>
      </c>
      <c r="J43" s="23">
        <v>1751.2679003703499</v>
      </c>
      <c r="K43" s="23">
        <v>1945.6705003714687</v>
      </c>
      <c r="L43" s="23">
        <v>2068.5660003556281</v>
      </c>
      <c r="M43" s="23">
        <v>2075.0385388999998</v>
      </c>
      <c r="N43" s="23">
        <v>1747.5010077000002</v>
      </c>
      <c r="O43" s="23">
        <v>1399.78324</v>
      </c>
      <c r="P43" s="23">
        <v>1211.4103828999998</v>
      </c>
      <c r="Q43" s="23">
        <v>1350.3683022999999</v>
      </c>
      <c r="R43" s="23">
        <v>1075.5528273999998</v>
      </c>
      <c r="S43" s="23">
        <v>1023.0389212000001</v>
      </c>
      <c r="T43" s="23">
        <v>869.75044379999997</v>
      </c>
      <c r="U43" s="23">
        <v>596.27583130000005</v>
      </c>
      <c r="V43" s="23">
        <v>827.59770889999993</v>
      </c>
      <c r="W43" s="23">
        <v>793.15851280000004</v>
      </c>
    </row>
    <row r="44" spans="1:23">
      <c r="A44" s="27" t="s">
        <v>120</v>
      </c>
      <c r="B44" s="27" t="s">
        <v>52</v>
      </c>
      <c r="C44" s="23">
        <v>8.2305302999999996E-2</v>
      </c>
      <c r="D44" s="23">
        <v>0.21793420299999988</v>
      </c>
      <c r="E44" s="23">
        <v>0.52906003499999998</v>
      </c>
      <c r="F44" s="23">
        <v>1.1648527500000001</v>
      </c>
      <c r="G44" s="23">
        <v>1.68402458</v>
      </c>
      <c r="H44" s="23">
        <v>2.0574172399999999</v>
      </c>
      <c r="I44" s="23">
        <v>2.5300370200000004</v>
      </c>
      <c r="J44" s="23">
        <v>2.8901248599999998</v>
      </c>
      <c r="K44" s="23">
        <v>3.4643051999999996</v>
      </c>
      <c r="L44" s="23">
        <v>3.7407622000000003</v>
      </c>
      <c r="M44" s="23">
        <v>4.0197012000000001</v>
      </c>
      <c r="N44" s="23">
        <v>4.3550042500000004</v>
      </c>
      <c r="O44" s="23">
        <v>4.6771710000000004</v>
      </c>
      <c r="P44" s="23">
        <v>4.8390654000000008</v>
      </c>
      <c r="Q44" s="23">
        <v>5.0470997999999998</v>
      </c>
      <c r="R44" s="23">
        <v>4.9200632000000004</v>
      </c>
      <c r="S44" s="23">
        <v>4.6470082000000001</v>
      </c>
      <c r="T44" s="23">
        <v>4.6458051599999992</v>
      </c>
      <c r="U44" s="23">
        <v>4.3744719999999901</v>
      </c>
      <c r="V44" s="23">
        <v>4.3618890599999993</v>
      </c>
      <c r="W44" s="23">
        <v>4.2760852400000005</v>
      </c>
    </row>
    <row r="45" spans="1:23">
      <c r="A45" s="29" t="s">
        <v>118</v>
      </c>
      <c r="B45" s="29"/>
      <c r="C45" s="28">
        <v>182761.13123805742</v>
      </c>
      <c r="D45" s="28">
        <v>173142.85457052456</v>
      </c>
      <c r="E45" s="28">
        <v>166801.28686311268</v>
      </c>
      <c r="F45" s="28">
        <v>149991.19931258552</v>
      </c>
      <c r="G45" s="28">
        <v>140670.0968458945</v>
      </c>
      <c r="H45" s="28">
        <v>118732.89782343815</v>
      </c>
      <c r="I45" s="28">
        <v>110478.38066880961</v>
      </c>
      <c r="J45" s="28">
        <v>106082.23266278295</v>
      </c>
      <c r="K45" s="28">
        <v>97116.179891754902</v>
      </c>
      <c r="L45" s="28">
        <v>91867.156549482781</v>
      </c>
      <c r="M45" s="28">
        <v>83412.912697680309</v>
      </c>
      <c r="N45" s="28">
        <v>79929.310118743044</v>
      </c>
      <c r="O45" s="28">
        <v>73478.361372279614</v>
      </c>
      <c r="P45" s="28">
        <v>72525.756197582523</v>
      </c>
      <c r="Q45" s="28">
        <v>67895.405432090978</v>
      </c>
      <c r="R45" s="28">
        <v>66327.63428904301</v>
      </c>
      <c r="S45" s="28">
        <v>65012.041002101279</v>
      </c>
      <c r="T45" s="28">
        <v>61823.059900989967</v>
      </c>
      <c r="U45" s="28">
        <v>58639.276377675451</v>
      </c>
      <c r="V45" s="28">
        <v>48536.90158535097</v>
      </c>
      <c r="W45" s="28">
        <v>42688.124015096284</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101034.74099999999</v>
      </c>
      <c r="D49" s="23">
        <v>86706.832500000004</v>
      </c>
      <c r="E49" s="23">
        <v>85874.604999999996</v>
      </c>
      <c r="F49" s="23">
        <v>58889.625164899895</v>
      </c>
      <c r="G49" s="23">
        <v>53127.592758295556</v>
      </c>
      <c r="H49" s="23">
        <v>28835.15069249089</v>
      </c>
      <c r="I49" s="23">
        <v>7099.7367343551095</v>
      </c>
      <c r="J49" s="23">
        <v>1.8745317810000002E-2</v>
      </c>
      <c r="K49" s="23">
        <v>1.5731970719999998E-2</v>
      </c>
      <c r="L49" s="23">
        <v>1.5262893099999997E-2</v>
      </c>
      <c r="M49" s="23">
        <v>1.3541447599999978E-2</v>
      </c>
      <c r="N49" s="23">
        <v>1.2700164649999991E-2</v>
      </c>
      <c r="O49" s="23">
        <v>1.2449425239999999E-2</v>
      </c>
      <c r="P49" s="23">
        <v>3.7726113499999985E-3</v>
      </c>
      <c r="Q49" s="23">
        <v>2.73138603E-3</v>
      </c>
      <c r="R49" s="23">
        <v>2.1905968999999994E-3</v>
      </c>
      <c r="S49" s="23">
        <v>2.0036254299999993E-3</v>
      </c>
      <c r="T49" s="23">
        <v>1.4012092160000003E-3</v>
      </c>
      <c r="U49" s="23">
        <v>1.2706043010000001E-3</v>
      </c>
      <c r="V49" s="23">
        <v>1.1853264499999997E-3</v>
      </c>
      <c r="W49" s="23">
        <v>1.1652880199999999E-3</v>
      </c>
    </row>
    <row r="50" spans="1:23">
      <c r="A50" s="27" t="s">
        <v>121</v>
      </c>
      <c r="B50" s="27" t="s">
        <v>18</v>
      </c>
      <c r="C50" s="23">
        <v>2.5900510000000001E-4</v>
      </c>
      <c r="D50" s="23">
        <v>2.3899987000000001E-4</v>
      </c>
      <c r="E50" s="23">
        <v>2.352391E-4</v>
      </c>
      <c r="F50" s="23">
        <v>1.61520119999999E-3</v>
      </c>
      <c r="G50" s="23">
        <v>1.4484941000000001E-3</v>
      </c>
      <c r="H50" s="23">
        <v>1.3064398E-3</v>
      </c>
      <c r="I50" s="23">
        <v>1.2081272999999999E-3</v>
      </c>
      <c r="J50" s="23">
        <v>4516.5365000000002</v>
      </c>
      <c r="K50" s="23">
        <v>4449.5150000000003</v>
      </c>
      <c r="L50" s="23">
        <v>4816.5955000000004</v>
      </c>
      <c r="M50" s="23">
        <v>4618.5424999999996</v>
      </c>
      <c r="N50" s="23">
        <v>4475.6760000000004</v>
      </c>
      <c r="O50" s="23">
        <v>4350.6350000000002</v>
      </c>
      <c r="P50" s="23">
        <v>4069.9465</v>
      </c>
      <c r="Q50" s="23">
        <v>3618.0932000000003</v>
      </c>
      <c r="R50" s="23">
        <v>3017.1545000000001</v>
      </c>
      <c r="S50" s="23">
        <v>3080.5145000000002</v>
      </c>
      <c r="T50" s="23">
        <v>3324.5632000000001</v>
      </c>
      <c r="U50" s="23">
        <v>3098.0267999999996</v>
      </c>
      <c r="V50" s="23">
        <v>2960.3452000000002</v>
      </c>
      <c r="W50" s="23">
        <v>2816.7808</v>
      </c>
    </row>
    <row r="51" spans="1:23">
      <c r="A51" s="27" t="s">
        <v>121</v>
      </c>
      <c r="B51" s="27" t="s">
        <v>28</v>
      </c>
      <c r="C51" s="23">
        <v>21.729997999999998</v>
      </c>
      <c r="D51" s="23">
        <v>19.483986000000002</v>
      </c>
      <c r="E51" s="23">
        <v>25.519013999999999</v>
      </c>
      <c r="F51" s="23">
        <v>43.506116999999996</v>
      </c>
      <c r="G51" s="23">
        <v>36.726168000000001</v>
      </c>
      <c r="H51" s="23">
        <v>40.676574000000002</v>
      </c>
      <c r="I51" s="23">
        <v>28.218495999999998</v>
      </c>
      <c r="J51" s="23">
        <v>13.871401000000001</v>
      </c>
      <c r="K51" s="23">
        <v>4.3575820000000007</v>
      </c>
      <c r="L51" s="23">
        <v>88.685720000000003</v>
      </c>
      <c r="M51" s="23">
        <v>86.349625000000003</v>
      </c>
      <c r="N51" s="23">
        <v>201.77622</v>
      </c>
      <c r="O51" s="23">
        <v>104.97814</v>
      </c>
      <c r="P51" s="23">
        <v>250.09971999999999</v>
      </c>
      <c r="Q51" s="23">
        <v>191.59698</v>
      </c>
      <c r="R51" s="23">
        <v>160.64266000000001</v>
      </c>
      <c r="S51" s="23">
        <v>276.13706000000002</v>
      </c>
      <c r="T51" s="23">
        <v>326.64249999999998</v>
      </c>
      <c r="U51" s="23">
        <v>0</v>
      </c>
      <c r="V51" s="23">
        <v>0</v>
      </c>
      <c r="W51" s="23">
        <v>0</v>
      </c>
    </row>
    <row r="52" spans="1:23">
      <c r="A52" s="27" t="s">
        <v>121</v>
      </c>
      <c r="B52" s="27" t="s">
        <v>62</v>
      </c>
      <c r="C52" s="23">
        <v>118.13392929506999</v>
      </c>
      <c r="D52" s="23">
        <v>101.573256308233</v>
      </c>
      <c r="E52" s="23">
        <v>182.036937948668</v>
      </c>
      <c r="F52" s="23">
        <v>3549.8394778174747</v>
      </c>
      <c r="G52" s="23">
        <v>941.757648102188</v>
      </c>
      <c r="H52" s="23">
        <v>562.65972993713001</v>
      </c>
      <c r="I52" s="23">
        <v>150.73573373826503</v>
      </c>
      <c r="J52" s="23">
        <v>103.34264306321401</v>
      </c>
      <c r="K52" s="23">
        <v>17.383544711695997</v>
      </c>
      <c r="L52" s="23">
        <v>118.254368692037</v>
      </c>
      <c r="M52" s="23">
        <v>126.79224417194399</v>
      </c>
      <c r="N52" s="23">
        <v>607.99099757010003</v>
      </c>
      <c r="O52" s="23">
        <v>80.228736315112997</v>
      </c>
      <c r="P52" s="23">
        <v>489.05571030359999</v>
      </c>
      <c r="Q52" s="23">
        <v>1013.6462702552749</v>
      </c>
      <c r="R52" s="23">
        <v>791.80242059315401</v>
      </c>
      <c r="S52" s="23">
        <v>1266.9643132184299</v>
      </c>
      <c r="T52" s="23">
        <v>941.56045112937579</v>
      </c>
      <c r="U52" s="23">
        <v>3861.5799092749403</v>
      </c>
      <c r="V52" s="23">
        <v>4937.9196976602198</v>
      </c>
      <c r="W52" s="23">
        <v>4962.5232660000001</v>
      </c>
    </row>
    <row r="53" spans="1:23">
      <c r="A53" s="27" t="s">
        <v>121</v>
      </c>
      <c r="B53" s="27" t="s">
        <v>61</v>
      </c>
      <c r="C53" s="23">
        <v>17538.50418</v>
      </c>
      <c r="D53" s="23">
        <v>16484.521820000002</v>
      </c>
      <c r="E53" s="23">
        <v>14257.666810000001</v>
      </c>
      <c r="F53" s="23">
        <v>16759.842260000001</v>
      </c>
      <c r="G53" s="23">
        <v>16151.894799999998</v>
      </c>
      <c r="H53" s="23">
        <v>14464.7333</v>
      </c>
      <c r="I53" s="23">
        <v>13727.646679999998</v>
      </c>
      <c r="J53" s="23">
        <v>16412.625</v>
      </c>
      <c r="K53" s="23">
        <v>12878.721549999998</v>
      </c>
      <c r="L53" s="23">
        <v>10414.627149999998</v>
      </c>
      <c r="M53" s="23">
        <v>9890.4345599999997</v>
      </c>
      <c r="N53" s="23">
        <v>8415.07431</v>
      </c>
      <c r="O53" s="23">
        <v>9824.9017700000004</v>
      </c>
      <c r="P53" s="23">
        <v>9517.970589999999</v>
      </c>
      <c r="Q53" s="23">
        <v>8590.86636</v>
      </c>
      <c r="R53" s="23">
        <v>8110.3326800000004</v>
      </c>
      <c r="S53" s="23">
        <v>9726.08878</v>
      </c>
      <c r="T53" s="23">
        <v>7584.4332299999996</v>
      </c>
      <c r="U53" s="23">
        <v>6181.6039500000006</v>
      </c>
      <c r="V53" s="23">
        <v>5811.4641499999998</v>
      </c>
      <c r="W53" s="23">
        <v>4993.6287199999997</v>
      </c>
    </row>
    <row r="54" spans="1:23">
      <c r="A54" s="27" t="s">
        <v>121</v>
      </c>
      <c r="B54" s="27" t="s">
        <v>65</v>
      </c>
      <c r="C54" s="23">
        <v>26119.54287425202</v>
      </c>
      <c r="D54" s="23">
        <v>27801.008073354089</v>
      </c>
      <c r="E54" s="23">
        <v>22579.721989138179</v>
      </c>
      <c r="F54" s="23">
        <v>24825.178083452131</v>
      </c>
      <c r="G54" s="23">
        <v>23852.874066771776</v>
      </c>
      <c r="H54" s="23">
        <v>27819.929582997669</v>
      </c>
      <c r="I54" s="23">
        <v>29367.657107604711</v>
      </c>
      <c r="J54" s="23">
        <v>29206.708289503611</v>
      </c>
      <c r="K54" s="23">
        <v>32839.442741308849</v>
      </c>
      <c r="L54" s="23">
        <v>30000.358965342231</v>
      </c>
      <c r="M54" s="23">
        <v>33514.610788178972</v>
      </c>
      <c r="N54" s="23">
        <v>28265.993608704812</v>
      </c>
      <c r="O54" s="23">
        <v>30240.462857238446</v>
      </c>
      <c r="P54" s="23">
        <v>29329.992541168176</v>
      </c>
      <c r="Q54" s="23">
        <v>29387.530323987448</v>
      </c>
      <c r="R54" s="23">
        <v>28899.936523387016</v>
      </c>
      <c r="S54" s="23">
        <v>29485.552413538593</v>
      </c>
      <c r="T54" s="23">
        <v>28761.927427800001</v>
      </c>
      <c r="U54" s="23">
        <v>26316.966441783316</v>
      </c>
      <c r="V54" s="23">
        <v>25880.834076631396</v>
      </c>
      <c r="W54" s="23">
        <v>21424.771255358031</v>
      </c>
    </row>
    <row r="55" spans="1:23">
      <c r="A55" s="27" t="s">
        <v>121</v>
      </c>
      <c r="B55" s="27" t="s">
        <v>64</v>
      </c>
      <c r="C55" s="23">
        <v>23.00651237332778</v>
      </c>
      <c r="D55" s="23">
        <v>21.610761060914182</v>
      </c>
      <c r="E55" s="23">
        <v>21.235824682112494</v>
      </c>
      <c r="F55" s="23">
        <v>19.180873870837953</v>
      </c>
      <c r="G55" s="23">
        <v>17.121520521977473</v>
      </c>
      <c r="H55" s="23">
        <v>18.943137923706153</v>
      </c>
      <c r="I55" s="23">
        <v>21.308000052662631</v>
      </c>
      <c r="J55" s="23">
        <v>18.763686252421568</v>
      </c>
      <c r="K55" s="23">
        <v>18.292309429388219</v>
      </c>
      <c r="L55" s="23">
        <v>17.645884789695135</v>
      </c>
      <c r="M55" s="23">
        <v>16.32875569763268</v>
      </c>
      <c r="N55" s="23">
        <v>16.174792505699671</v>
      </c>
      <c r="O55" s="23">
        <v>14.45531748549655</v>
      </c>
      <c r="P55" s="23">
        <v>13.153753117411931</v>
      </c>
      <c r="Q55" s="23">
        <v>13.124352030149081</v>
      </c>
      <c r="R55" s="23">
        <v>12.57447735204385</v>
      </c>
      <c r="S55" s="23">
        <v>11.279867130000003</v>
      </c>
      <c r="T55" s="23">
        <v>11.120287869999999</v>
      </c>
      <c r="U55" s="23">
        <v>10.766036739999997</v>
      </c>
      <c r="V55" s="23">
        <v>9.7324776499999981</v>
      </c>
      <c r="W55" s="23">
        <v>10.272747829999989</v>
      </c>
    </row>
    <row r="56" spans="1:23">
      <c r="A56" s="27" t="s">
        <v>121</v>
      </c>
      <c r="B56" s="27" t="s">
        <v>32</v>
      </c>
      <c r="C56" s="23">
        <v>0.1309872889115799</v>
      </c>
      <c r="D56" s="23">
        <v>0.1735134703655499</v>
      </c>
      <c r="E56" s="23">
        <v>0.16734922469646402</v>
      </c>
      <c r="F56" s="23">
        <v>0.27478954397944999</v>
      </c>
      <c r="G56" s="23">
        <v>0.24364083322786681</v>
      </c>
      <c r="H56" s="23">
        <v>0.19768620031795991</v>
      </c>
      <c r="I56" s="23">
        <v>0.1941961085178</v>
      </c>
      <c r="J56" s="23">
        <v>0.167819049779</v>
      </c>
      <c r="K56" s="23">
        <v>0.16054248289035999</v>
      </c>
      <c r="L56" s="23">
        <v>0.15393038776359982</v>
      </c>
      <c r="M56" s="23">
        <v>0.13659174671669991</v>
      </c>
      <c r="N56" s="23">
        <v>0.13676625167040002</v>
      </c>
      <c r="O56" s="23">
        <v>2.2650862233759998E-2</v>
      </c>
      <c r="P56" s="23">
        <v>1.8926931614079996E-2</v>
      </c>
      <c r="Q56" s="23">
        <v>1.9839531719899904E-2</v>
      </c>
      <c r="R56" s="23">
        <v>1.8672439332199999E-2</v>
      </c>
      <c r="S56" s="23">
        <v>1.5894013181600001E-2</v>
      </c>
      <c r="T56" s="23">
        <v>1.5093337747849999E-2</v>
      </c>
      <c r="U56" s="23">
        <v>1.36907325655399E-2</v>
      </c>
      <c r="V56" s="23">
        <v>1.2350990450529899E-2</v>
      </c>
      <c r="W56" s="23">
        <v>1.2220587637250001E-2</v>
      </c>
    </row>
    <row r="57" spans="1:23">
      <c r="A57" s="27" t="s">
        <v>121</v>
      </c>
      <c r="B57" s="27" t="s">
        <v>69</v>
      </c>
      <c r="C57" s="23">
        <v>0</v>
      </c>
      <c r="D57" s="23">
        <v>0</v>
      </c>
      <c r="E57" s="23">
        <v>7.3506159999999995E-8</v>
      </c>
      <c r="F57" s="23">
        <v>1.1235336</v>
      </c>
      <c r="G57" s="23">
        <v>0.96285485999999898</v>
      </c>
      <c r="H57" s="23">
        <v>3.8883966999999999</v>
      </c>
      <c r="I57" s="23">
        <v>6.5191189999999999</v>
      </c>
      <c r="J57" s="23">
        <v>5.8927670000000001</v>
      </c>
      <c r="K57" s="23">
        <v>5.7013936000000003</v>
      </c>
      <c r="L57" s="23">
        <v>5.4818100000000003</v>
      </c>
      <c r="M57" s="23">
        <v>5.2053809999999903</v>
      </c>
      <c r="N57" s="23">
        <v>4.9201977999999995</v>
      </c>
      <c r="O57" s="23">
        <v>4.582141</v>
      </c>
      <c r="P57" s="23">
        <v>4.2810604999999997</v>
      </c>
      <c r="Q57" s="23">
        <v>4.0986522999999995</v>
      </c>
      <c r="R57" s="23">
        <v>3.8370479</v>
      </c>
      <c r="S57" s="23">
        <v>3.5177341000000002</v>
      </c>
      <c r="T57" s="23">
        <v>3.3905020000000001</v>
      </c>
      <c r="U57" s="23">
        <v>3.1500857</v>
      </c>
      <c r="V57" s="23">
        <v>2.9283870000000003</v>
      </c>
      <c r="W57" s="23">
        <v>2.7628135</v>
      </c>
    </row>
    <row r="58" spans="1:23">
      <c r="A58" s="27" t="s">
        <v>121</v>
      </c>
      <c r="B58" s="27" t="s">
        <v>52</v>
      </c>
      <c r="C58" s="23">
        <v>5.8714737000000003E-2</v>
      </c>
      <c r="D58" s="23">
        <v>0.13414714800000002</v>
      </c>
      <c r="E58" s="23">
        <v>0.47337370000000006</v>
      </c>
      <c r="F58" s="23">
        <v>1.3727800999999999</v>
      </c>
      <c r="G58" s="23">
        <v>2.0308367000000001</v>
      </c>
      <c r="H58" s="23">
        <v>2.20822385</v>
      </c>
      <c r="I58" s="23">
        <v>2.8634166799999994</v>
      </c>
      <c r="J58" s="23">
        <v>3.3087377999999998</v>
      </c>
      <c r="K58" s="23">
        <v>3.8216075000000003</v>
      </c>
      <c r="L58" s="23">
        <v>4.1427142000000003</v>
      </c>
      <c r="M58" s="23">
        <v>4.1810138999999999</v>
      </c>
      <c r="N58" s="23">
        <v>4.6632075400000002</v>
      </c>
      <c r="O58" s="23">
        <v>4.6175082999999999</v>
      </c>
      <c r="P58" s="23">
        <v>4.4359517500000001</v>
      </c>
      <c r="Q58" s="23">
        <v>5.2857656999999909</v>
      </c>
      <c r="R58" s="23">
        <v>5.2036834000000001</v>
      </c>
      <c r="S58" s="23">
        <v>4.7501212400000004</v>
      </c>
      <c r="T58" s="23">
        <v>4.6374445</v>
      </c>
      <c r="U58" s="23">
        <v>4.4376956999999999</v>
      </c>
      <c r="V58" s="23">
        <v>4.1648985999999999</v>
      </c>
      <c r="W58" s="23">
        <v>4.45152226</v>
      </c>
    </row>
    <row r="59" spans="1:23">
      <c r="A59" s="29" t="s">
        <v>118</v>
      </c>
      <c r="B59" s="29"/>
      <c r="C59" s="28">
        <v>144855.65875292552</v>
      </c>
      <c r="D59" s="28">
        <v>131135.03063572309</v>
      </c>
      <c r="E59" s="28">
        <v>122940.78581100806</v>
      </c>
      <c r="F59" s="28">
        <v>104087.17359224154</v>
      </c>
      <c r="G59" s="28">
        <v>94127.968410185596</v>
      </c>
      <c r="H59" s="28">
        <v>71742.094323789192</v>
      </c>
      <c r="I59" s="28">
        <v>50395.303959878045</v>
      </c>
      <c r="J59" s="28">
        <v>50271.866265137054</v>
      </c>
      <c r="K59" s="28">
        <v>50207.72845942065</v>
      </c>
      <c r="L59" s="28">
        <v>45456.182851717058</v>
      </c>
      <c r="M59" s="28">
        <v>48253.072014496152</v>
      </c>
      <c r="N59" s="28">
        <v>41982.698628945262</v>
      </c>
      <c r="O59" s="28">
        <v>44615.674270464297</v>
      </c>
      <c r="P59" s="28">
        <v>43670.222587200537</v>
      </c>
      <c r="Q59" s="28">
        <v>42814.860217658905</v>
      </c>
      <c r="R59" s="28">
        <v>40992.44545192911</v>
      </c>
      <c r="S59" s="28">
        <v>43846.538937512451</v>
      </c>
      <c r="T59" s="28">
        <v>40950.248498008586</v>
      </c>
      <c r="U59" s="28">
        <v>39468.94440840256</v>
      </c>
      <c r="V59" s="28">
        <v>39600.296787268067</v>
      </c>
      <c r="W59" s="28">
        <v>34207.977954476053</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7166.5204256837806</v>
      </c>
      <c r="D64" s="23">
        <v>6751.6962090042798</v>
      </c>
      <c r="E64" s="23">
        <v>4510.6035586422595</v>
      </c>
      <c r="F64" s="23">
        <v>6428.8022590026294</v>
      </c>
      <c r="G64" s="23">
        <v>5791.3872408487305</v>
      </c>
      <c r="H64" s="23">
        <v>2867.6174189555804</v>
      </c>
      <c r="I64" s="23">
        <v>2330.9707073776399</v>
      </c>
      <c r="J64" s="23">
        <v>2621.2011967509102</v>
      </c>
      <c r="K64" s="23">
        <v>2949.7393863397701</v>
      </c>
      <c r="L64" s="23">
        <v>3215.4809806418998</v>
      </c>
      <c r="M64" s="23">
        <v>3141.7979709697797</v>
      </c>
      <c r="N64" s="23">
        <v>3266.4477005608501</v>
      </c>
      <c r="O64" s="23">
        <v>3345.4871934726002</v>
      </c>
      <c r="P64" s="23">
        <v>3566.0063863964301</v>
      </c>
      <c r="Q64" s="23">
        <v>2384.0411737371101</v>
      </c>
      <c r="R64" s="23">
        <v>1943.1906868658498</v>
      </c>
      <c r="S64" s="23">
        <v>2.7800303999999998E-4</v>
      </c>
      <c r="T64" s="23">
        <v>2.6735323999999998E-4</v>
      </c>
      <c r="U64" s="23">
        <v>2.5023284999999999E-4</v>
      </c>
      <c r="V64" s="23">
        <v>2.3810824999999998E-4</v>
      </c>
      <c r="W64" s="23">
        <v>2.6676217E-4</v>
      </c>
    </row>
    <row r="65" spans="1:23">
      <c r="A65" s="27" t="s">
        <v>122</v>
      </c>
      <c r="B65" s="27" t="s">
        <v>28</v>
      </c>
      <c r="C65" s="23">
        <v>1945.04646</v>
      </c>
      <c r="D65" s="23">
        <v>1450.3053049999999</v>
      </c>
      <c r="E65" s="23">
        <v>1313.2529</v>
      </c>
      <c r="F65" s="23">
        <v>139.95498000000001</v>
      </c>
      <c r="G65" s="23">
        <v>129.30113</v>
      </c>
      <c r="H65" s="23">
        <v>121.92782000000001</v>
      </c>
      <c r="I65" s="23">
        <v>115.61947000000001</v>
      </c>
      <c r="J65" s="23">
        <v>111.021484</v>
      </c>
      <c r="K65" s="23">
        <v>102.69283999999999</v>
      </c>
      <c r="L65" s="23">
        <v>96.727374999999995</v>
      </c>
      <c r="M65" s="23">
        <v>92.464749999999995</v>
      </c>
      <c r="N65" s="23">
        <v>127.01267</v>
      </c>
      <c r="O65" s="23">
        <v>83.226410000000001</v>
      </c>
      <c r="P65" s="23">
        <v>147.30034000000001</v>
      </c>
      <c r="Q65" s="23">
        <v>0</v>
      </c>
      <c r="R65" s="23">
        <v>0</v>
      </c>
      <c r="S65" s="23">
        <v>0</v>
      </c>
      <c r="T65" s="23">
        <v>0</v>
      </c>
      <c r="U65" s="23">
        <v>0</v>
      </c>
      <c r="V65" s="23">
        <v>0</v>
      </c>
      <c r="W65" s="23">
        <v>0</v>
      </c>
    </row>
    <row r="66" spans="1:23">
      <c r="A66" s="27" t="s">
        <v>122</v>
      </c>
      <c r="B66" s="27" t="s">
        <v>62</v>
      </c>
      <c r="C66" s="23">
        <v>419.07749021983489</v>
      </c>
      <c r="D66" s="23">
        <v>412.55380490550112</v>
      </c>
      <c r="E66" s="23">
        <v>773.01196578621568</v>
      </c>
      <c r="F66" s="23">
        <v>928.36233290022574</v>
      </c>
      <c r="G66" s="23">
        <v>632.66377346485581</v>
      </c>
      <c r="H66" s="23">
        <v>331.71149299708497</v>
      </c>
      <c r="I66" s="23">
        <v>105.50651090773096</v>
      </c>
      <c r="J66" s="23">
        <v>390.58954230432005</v>
      </c>
      <c r="K66" s="23">
        <v>24.560687729419001</v>
      </c>
      <c r="L66" s="23">
        <v>439.26249512661394</v>
      </c>
      <c r="M66" s="23">
        <v>493.910386985343</v>
      </c>
      <c r="N66" s="23">
        <v>650.80632046702715</v>
      </c>
      <c r="O66" s="23">
        <v>552.24215925725389</v>
      </c>
      <c r="P66" s="23">
        <v>911.67462386553882</v>
      </c>
      <c r="Q66" s="23">
        <v>754.63422204658195</v>
      </c>
      <c r="R66" s="23">
        <v>546.59695653493009</v>
      </c>
      <c r="S66" s="23">
        <v>1145.9190885</v>
      </c>
      <c r="T66" s="23">
        <v>1223.5001418795221</v>
      </c>
      <c r="U66" s="23">
        <v>1535.9712861499997</v>
      </c>
      <c r="V66" s="23">
        <v>1938.9172767739999</v>
      </c>
      <c r="W66" s="23">
        <v>1720.8313323</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14715.197444934538</v>
      </c>
      <c r="D68" s="23">
        <v>14617.861762812925</v>
      </c>
      <c r="E68" s="23">
        <v>12256.324761156786</v>
      </c>
      <c r="F68" s="23">
        <v>13231.503851994281</v>
      </c>
      <c r="G68" s="23">
        <v>12059.289512336105</v>
      </c>
      <c r="H68" s="23">
        <v>17317.889982467808</v>
      </c>
      <c r="I68" s="23">
        <v>15998.276385925499</v>
      </c>
      <c r="J68" s="23">
        <v>15785.691121306829</v>
      </c>
      <c r="K68" s="23">
        <v>15986.248477176381</v>
      </c>
      <c r="L68" s="23">
        <v>14939.734136827883</v>
      </c>
      <c r="M68" s="23">
        <v>15114.152060933178</v>
      </c>
      <c r="N68" s="23">
        <v>13260.911085004132</v>
      </c>
      <c r="O68" s="23">
        <v>12161.087394384187</v>
      </c>
      <c r="P68" s="23">
        <v>10765.343853883249</v>
      </c>
      <c r="Q68" s="23">
        <v>10857.316975194552</v>
      </c>
      <c r="R68" s="23">
        <v>10128.055738148976</v>
      </c>
      <c r="S68" s="23">
        <v>10294.570192961895</v>
      </c>
      <c r="T68" s="23">
        <v>10071.990411296691</v>
      </c>
      <c r="U68" s="23">
        <v>10323.631396122973</v>
      </c>
      <c r="V68" s="23">
        <v>9832.3150173366503</v>
      </c>
      <c r="W68" s="23">
        <v>8728.3726860681854</v>
      </c>
    </row>
    <row r="69" spans="1:23">
      <c r="A69" s="27" t="s">
        <v>122</v>
      </c>
      <c r="B69" s="27" t="s">
        <v>64</v>
      </c>
      <c r="C69" s="23">
        <v>7.6700380673513235</v>
      </c>
      <c r="D69" s="23">
        <v>7.2709841700710687</v>
      </c>
      <c r="E69" s="23">
        <v>6.9772568062178602</v>
      </c>
      <c r="F69" s="23">
        <v>6.2800949647182369</v>
      </c>
      <c r="G69" s="23">
        <v>5.7809310506482614</v>
      </c>
      <c r="H69" s="23">
        <v>5.8528685251123163</v>
      </c>
      <c r="I69" s="23">
        <v>6.0850107563914877</v>
      </c>
      <c r="J69" s="23">
        <v>5.3923250555074596</v>
      </c>
      <c r="K69" s="23">
        <v>5.3048401856920897</v>
      </c>
      <c r="L69" s="23">
        <v>5.0374704388079827</v>
      </c>
      <c r="M69" s="23">
        <v>4.7117124428047283</v>
      </c>
      <c r="N69" s="23">
        <v>4.832043603631166</v>
      </c>
      <c r="O69" s="23">
        <v>4.6384719476387763</v>
      </c>
      <c r="P69" s="23">
        <v>4.3217539394061246</v>
      </c>
      <c r="Q69" s="23">
        <v>4.2013995825740365</v>
      </c>
      <c r="R69" s="23">
        <v>4.082463202608638</v>
      </c>
      <c r="S69" s="23">
        <v>3.620346628876145</v>
      </c>
      <c r="T69" s="23">
        <v>3.5608638667475705</v>
      </c>
      <c r="U69" s="23">
        <v>3.4133076228506249</v>
      </c>
      <c r="V69" s="23">
        <v>3.0591448883590835</v>
      </c>
      <c r="W69" s="23">
        <v>2.9339764708571385</v>
      </c>
    </row>
    <row r="70" spans="1:23">
      <c r="A70" s="27" t="s">
        <v>122</v>
      </c>
      <c r="B70" s="27" t="s">
        <v>32</v>
      </c>
      <c r="C70" s="23">
        <v>0.73244787929254696</v>
      </c>
      <c r="D70" s="23">
        <v>0.72655541181616712</v>
      </c>
      <c r="E70" s="23">
        <v>0.71734868212921599</v>
      </c>
      <c r="F70" s="23">
        <v>0.70252377734568006</v>
      </c>
      <c r="G70" s="23">
        <v>0.63291892120580995</v>
      </c>
      <c r="H70" s="23">
        <v>0.90427002099999998</v>
      </c>
      <c r="I70" s="23">
        <v>0.8966106409999991</v>
      </c>
      <c r="J70" s="23">
        <v>0.82949759500000009</v>
      </c>
      <c r="K70" s="23">
        <v>0.77265316799999895</v>
      </c>
      <c r="L70" s="23">
        <v>0.71825804500000001</v>
      </c>
      <c r="M70" s="23">
        <v>0.63296420600000003</v>
      </c>
      <c r="N70" s="23">
        <v>0.63194031999999989</v>
      </c>
      <c r="O70" s="23">
        <v>0.576915504999999</v>
      </c>
      <c r="P70" s="23">
        <v>0.45037826999999903</v>
      </c>
      <c r="Q70" s="23">
        <v>0.43465583999999902</v>
      </c>
      <c r="R70" s="23">
        <v>0.43387905999999998</v>
      </c>
      <c r="S70" s="23">
        <v>0.38009448999999995</v>
      </c>
      <c r="T70" s="23">
        <v>0.37425772999999996</v>
      </c>
      <c r="U70" s="23">
        <v>0.33372849999999998</v>
      </c>
      <c r="V70" s="23">
        <v>0.28967062999999998</v>
      </c>
      <c r="W70" s="23">
        <v>0.42976787</v>
      </c>
    </row>
    <row r="71" spans="1:23">
      <c r="A71" s="27" t="s">
        <v>122</v>
      </c>
      <c r="B71" s="27" t="s">
        <v>69</v>
      </c>
      <c r="C71" s="23">
        <v>0</v>
      </c>
      <c r="D71" s="23">
        <v>0</v>
      </c>
      <c r="E71" s="23">
        <v>5.1657381999999901E-8</v>
      </c>
      <c r="F71" s="23">
        <v>4.8347319999999999E-8</v>
      </c>
      <c r="G71" s="23">
        <v>4.7331737999999999E-8</v>
      </c>
      <c r="H71" s="23">
        <v>5.3904491999999996E-8</v>
      </c>
      <c r="I71" s="23">
        <v>5.7451850000000002E-8</v>
      </c>
      <c r="J71" s="23">
        <v>5.8183985000000005E-8</v>
      </c>
      <c r="K71" s="23">
        <v>6.3241669999999893E-8</v>
      </c>
      <c r="L71" s="23">
        <v>7.0435184000000001E-8</v>
      </c>
      <c r="M71" s="23">
        <v>7.7658783999999899E-8</v>
      </c>
      <c r="N71" s="23">
        <v>9.9744149999999998E-8</v>
      </c>
      <c r="O71" s="23">
        <v>9.3470879999999899E-8</v>
      </c>
      <c r="P71" s="23">
        <v>8.8055330000000009E-8</v>
      </c>
      <c r="Q71" s="23">
        <v>9.5604869999999993E-8</v>
      </c>
      <c r="R71" s="23">
        <v>1.467153E-7</v>
      </c>
      <c r="S71" s="23">
        <v>1.6346261E-7</v>
      </c>
      <c r="T71" s="23">
        <v>1.5653248000000001E-7</v>
      </c>
      <c r="U71" s="23">
        <v>1.5284717999999998E-7</v>
      </c>
      <c r="V71" s="23">
        <v>1.4534608999999999E-7</v>
      </c>
      <c r="W71" s="23">
        <v>2.2058659999999999E-7</v>
      </c>
    </row>
    <row r="72" spans="1:23">
      <c r="A72" s="27" t="s">
        <v>122</v>
      </c>
      <c r="B72" s="27" t="s">
        <v>52</v>
      </c>
      <c r="C72" s="23">
        <v>0.114080854</v>
      </c>
      <c r="D72" s="23">
        <v>0.22940938399999999</v>
      </c>
      <c r="E72" s="23">
        <v>0.38441750299999999</v>
      </c>
      <c r="F72" s="23">
        <v>0.57707315000000003</v>
      </c>
      <c r="G72" s="23">
        <v>0.72984621000000005</v>
      </c>
      <c r="H72" s="23">
        <v>0.76985657000000007</v>
      </c>
      <c r="I72" s="23">
        <v>0.88596169000000002</v>
      </c>
      <c r="J72" s="23">
        <v>1.05662072</v>
      </c>
      <c r="K72" s="23">
        <v>1.2315614000000001</v>
      </c>
      <c r="L72" s="23">
        <v>1.28340455</v>
      </c>
      <c r="M72" s="23">
        <v>1.3560702700000002</v>
      </c>
      <c r="N72" s="23">
        <v>1.4660621699999998</v>
      </c>
      <c r="O72" s="23">
        <v>1.5452791800000001</v>
      </c>
      <c r="P72" s="23">
        <v>1.5291621499999999</v>
      </c>
      <c r="Q72" s="23">
        <v>1.58901827</v>
      </c>
      <c r="R72" s="23">
        <v>1.5545923700000002</v>
      </c>
      <c r="S72" s="23">
        <v>1.46622633</v>
      </c>
      <c r="T72" s="23">
        <v>1.4543591499999997</v>
      </c>
      <c r="U72" s="23">
        <v>1.40438101</v>
      </c>
      <c r="V72" s="23">
        <v>1.2857311999999999</v>
      </c>
      <c r="W72" s="23">
        <v>1.2963008500000002</v>
      </c>
    </row>
    <row r="73" spans="1:23">
      <c r="A73" s="29" t="s">
        <v>118</v>
      </c>
      <c r="B73" s="29"/>
      <c r="C73" s="28">
        <v>24253.511858905506</v>
      </c>
      <c r="D73" s="28">
        <v>23239.688065892777</v>
      </c>
      <c r="E73" s="28">
        <v>18860.170442391478</v>
      </c>
      <c r="F73" s="28">
        <v>20734.903518861855</v>
      </c>
      <c r="G73" s="28">
        <v>18618.422587700341</v>
      </c>
      <c r="H73" s="28">
        <v>20644.999582945584</v>
      </c>
      <c r="I73" s="28">
        <v>18556.458084967264</v>
      </c>
      <c r="J73" s="28">
        <v>18913.895669417569</v>
      </c>
      <c r="K73" s="28">
        <v>19068.546231431261</v>
      </c>
      <c r="L73" s="28">
        <v>18696.242458035205</v>
      </c>
      <c r="M73" s="28">
        <v>18847.036881331107</v>
      </c>
      <c r="N73" s="28">
        <v>17310.009819635641</v>
      </c>
      <c r="O73" s="28">
        <v>16146.681629061681</v>
      </c>
      <c r="P73" s="28">
        <v>15394.646958084624</v>
      </c>
      <c r="Q73" s="28">
        <v>14000.193770560818</v>
      </c>
      <c r="R73" s="28">
        <v>12621.925844752364</v>
      </c>
      <c r="S73" s="28">
        <v>11444.10990609381</v>
      </c>
      <c r="T73" s="28">
        <v>11299.0516843962</v>
      </c>
      <c r="U73" s="28">
        <v>11863.016240128673</v>
      </c>
      <c r="V73" s="28">
        <v>11774.29167710726</v>
      </c>
      <c r="W73" s="28">
        <v>10452.138261601212</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2.7992644999999999E-4</v>
      </c>
      <c r="D78" s="23">
        <v>2.4504882000000002E-4</v>
      </c>
      <c r="E78" s="23">
        <v>2.4685227500000003E-4</v>
      </c>
      <c r="F78" s="23">
        <v>2.3598794000000001E-4</v>
      </c>
      <c r="G78" s="23">
        <v>3.5957338835299901</v>
      </c>
      <c r="H78" s="23">
        <v>1.5876053799999989E-4</v>
      </c>
      <c r="I78" s="23">
        <v>1.51761547E-4</v>
      </c>
      <c r="J78" s="23">
        <v>1.4348876999999998E-4</v>
      </c>
      <c r="K78" s="23">
        <v>1.3709480699999999E-4</v>
      </c>
      <c r="L78" s="23">
        <v>1.4312501599999999E-4</v>
      </c>
      <c r="M78" s="23">
        <v>1.2461902E-4</v>
      </c>
      <c r="N78" s="23">
        <v>7.43055701468999</v>
      </c>
      <c r="O78" s="23">
        <v>1.2189445E-4</v>
      </c>
      <c r="P78" s="23">
        <v>1.2076363199999999E-4</v>
      </c>
      <c r="Q78" s="23">
        <v>1.19144121E-4</v>
      </c>
      <c r="R78" s="23">
        <v>0.10677758253</v>
      </c>
      <c r="S78" s="23">
        <v>0.23377292080600001</v>
      </c>
      <c r="T78" s="23">
        <v>1.1922187499999999E-4</v>
      </c>
      <c r="U78" s="23">
        <v>2.4584788119999999E-2</v>
      </c>
      <c r="V78" s="23">
        <v>1.1633610799999991E-4</v>
      </c>
      <c r="W78" s="23">
        <v>2.6908206757699999</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1.9826779500000001E-4</v>
      </c>
      <c r="D80" s="23">
        <v>1.7129542699999989E-4</v>
      </c>
      <c r="E80" s="23">
        <v>1.786261079999999E-4</v>
      </c>
      <c r="F80" s="23">
        <v>1.7774059000000002E-4</v>
      </c>
      <c r="G80" s="23">
        <v>1.1552862E-4</v>
      </c>
      <c r="H80" s="23">
        <v>1.12270903E-4</v>
      </c>
      <c r="I80" s="23">
        <v>1.0919967199999999E-4</v>
      </c>
      <c r="J80" s="23">
        <v>1.034063179999999E-4</v>
      </c>
      <c r="K80" s="23">
        <v>9.9845323999999997E-5</v>
      </c>
      <c r="L80" s="23">
        <v>9.913366600000001E-5</v>
      </c>
      <c r="M80" s="23">
        <v>9.5682481999999981E-5</v>
      </c>
      <c r="N80" s="23">
        <v>9.5641649999999993E-5</v>
      </c>
      <c r="O80" s="23">
        <v>9.4655945999999995E-5</v>
      </c>
      <c r="P80" s="23">
        <v>9.3534644999999892E-5</v>
      </c>
      <c r="Q80" s="23">
        <v>9.3972750999999995E-5</v>
      </c>
      <c r="R80" s="23">
        <v>9.2322653000000008E-5</v>
      </c>
      <c r="S80" s="23">
        <v>9.3969733000000006E-5</v>
      </c>
      <c r="T80" s="23">
        <v>9.3295910999999999E-5</v>
      </c>
      <c r="U80" s="23">
        <v>9.2219800999999895E-5</v>
      </c>
      <c r="V80" s="23">
        <v>6.0583087999999898E-5</v>
      </c>
      <c r="W80" s="23">
        <v>0.34663793464900006</v>
      </c>
    </row>
    <row r="81" spans="1:23">
      <c r="A81" s="27" t="s">
        <v>123</v>
      </c>
      <c r="B81" s="27" t="s">
        <v>61</v>
      </c>
      <c r="C81" s="23">
        <v>49579.214700000004</v>
      </c>
      <c r="D81" s="23">
        <v>51103.618000000009</v>
      </c>
      <c r="E81" s="23">
        <v>45181.325299999997</v>
      </c>
      <c r="F81" s="23">
        <v>50239.276149999998</v>
      </c>
      <c r="G81" s="23">
        <v>53109.380499999992</v>
      </c>
      <c r="H81" s="23">
        <v>44845.382239999992</v>
      </c>
      <c r="I81" s="23">
        <v>39283.823859999997</v>
      </c>
      <c r="J81" s="23">
        <v>36734.934649999996</v>
      </c>
      <c r="K81" s="23">
        <v>32628.90209</v>
      </c>
      <c r="L81" s="23">
        <v>28983.926889999995</v>
      </c>
      <c r="M81" s="23">
        <v>23151.264729999999</v>
      </c>
      <c r="N81" s="23">
        <v>22567.954960000006</v>
      </c>
      <c r="O81" s="23">
        <v>20298.821310000003</v>
      </c>
      <c r="P81" s="23">
        <v>17552.429060000002</v>
      </c>
      <c r="Q81" s="23">
        <v>14704.144560000001</v>
      </c>
      <c r="R81" s="23">
        <v>12979.247679999999</v>
      </c>
      <c r="S81" s="23">
        <v>12598.752120000001</v>
      </c>
      <c r="T81" s="23">
        <v>11299.911938000001</v>
      </c>
      <c r="U81" s="23">
        <v>9833.6623409999993</v>
      </c>
      <c r="V81" s="23">
        <v>8570.4433449999997</v>
      </c>
      <c r="W81" s="23">
        <v>9184.8827389999988</v>
      </c>
    </row>
    <row r="82" spans="1:23">
      <c r="A82" s="27" t="s">
        <v>123</v>
      </c>
      <c r="B82" s="27" t="s">
        <v>65</v>
      </c>
      <c r="C82" s="23">
        <v>5398.9949218188931</v>
      </c>
      <c r="D82" s="23">
        <v>5706.9443672187399</v>
      </c>
      <c r="E82" s="23">
        <v>6476.04890078671</v>
      </c>
      <c r="F82" s="23">
        <v>5985.5248467922302</v>
      </c>
      <c r="G82" s="23">
        <v>7228.4999279847189</v>
      </c>
      <c r="H82" s="23">
        <v>7963.1565864824297</v>
      </c>
      <c r="I82" s="23">
        <v>8674.5579306888994</v>
      </c>
      <c r="J82" s="23">
        <v>8610.6434730141991</v>
      </c>
      <c r="K82" s="23">
        <v>8835.8362907065602</v>
      </c>
      <c r="L82" s="23">
        <v>8770.6582928729094</v>
      </c>
      <c r="M82" s="23">
        <v>9627.7217387217406</v>
      </c>
      <c r="N82" s="23">
        <v>9057.6205792267629</v>
      </c>
      <c r="O82" s="23">
        <v>8862.0081545995599</v>
      </c>
      <c r="P82" s="23">
        <v>9134.1957309469162</v>
      </c>
      <c r="Q82" s="23">
        <v>9003.1155465045995</v>
      </c>
      <c r="R82" s="23">
        <v>9140.0585580348979</v>
      </c>
      <c r="S82" s="23">
        <v>8465.3957074724512</v>
      </c>
      <c r="T82" s="23">
        <v>8435.9173662188005</v>
      </c>
      <c r="U82" s="23">
        <v>7520.9167661497404</v>
      </c>
      <c r="V82" s="23">
        <v>7360.9732646385</v>
      </c>
      <c r="W82" s="23">
        <v>6712.0269633870994</v>
      </c>
    </row>
    <row r="83" spans="1:23">
      <c r="A83" s="27" t="s">
        <v>123</v>
      </c>
      <c r="B83" s="27" t="s">
        <v>64</v>
      </c>
      <c r="C83" s="23">
        <v>6.6956929999999998E-9</v>
      </c>
      <c r="D83" s="23">
        <v>6.2027484000000002E-9</v>
      </c>
      <c r="E83" s="23">
        <v>8.0358039999999987E-9</v>
      </c>
      <c r="F83" s="23">
        <v>1.1329021999999999E-8</v>
      </c>
      <c r="G83" s="23">
        <v>8.5261029999999995E-9</v>
      </c>
      <c r="H83" s="23">
        <v>5.0515449999999997E-8</v>
      </c>
      <c r="I83" s="23">
        <v>1.6808914E-7</v>
      </c>
      <c r="J83" s="23">
        <v>1.5821931999999999E-7</v>
      </c>
      <c r="K83" s="23">
        <v>1.5810662E-7</v>
      </c>
      <c r="L83" s="23">
        <v>1.4467565000000002E-7</v>
      </c>
      <c r="M83" s="23">
        <v>1.3179641999999999E-7</v>
      </c>
      <c r="N83" s="23">
        <v>1.2793208999999999E-7</v>
      </c>
      <c r="O83" s="23">
        <v>1.2064616000000001E-7</v>
      </c>
      <c r="P83" s="23">
        <v>9.9564620000000003E-8</v>
      </c>
      <c r="Q83" s="23">
        <v>1.0122507E-7</v>
      </c>
      <c r="R83" s="23">
        <v>1.16203089999999E-7</v>
      </c>
      <c r="S83" s="23">
        <v>2.5166199999999997E-7</v>
      </c>
      <c r="T83" s="23">
        <v>7.6152623E-7</v>
      </c>
      <c r="U83" s="23">
        <v>9.2450260000000006E-2</v>
      </c>
      <c r="V83" s="23">
        <v>8.5535059999999996E-2</v>
      </c>
      <c r="W83" s="23">
        <v>8.174853E-2</v>
      </c>
    </row>
    <row r="84" spans="1:23">
      <c r="A84" s="27" t="s">
        <v>123</v>
      </c>
      <c r="B84" s="27" t="s">
        <v>32</v>
      </c>
      <c r="C84" s="23">
        <v>3.6229845000000001E-8</v>
      </c>
      <c r="D84" s="23">
        <v>4.3382893999999998E-8</v>
      </c>
      <c r="E84" s="23">
        <v>4.2176210000000001E-8</v>
      </c>
      <c r="F84" s="23">
        <v>4.3261013999999905E-8</v>
      </c>
      <c r="G84" s="23">
        <v>6.0001640000000001E-8</v>
      </c>
      <c r="H84" s="23">
        <v>2.1316991000000001E-7</v>
      </c>
      <c r="I84" s="23">
        <v>2.0963165999999999E-7</v>
      </c>
      <c r="J84" s="23">
        <v>2.0150174999999999E-7</v>
      </c>
      <c r="K84" s="23">
        <v>1.9192383999999999E-7</v>
      </c>
      <c r="L84" s="23">
        <v>1.8309297999999999E-7</v>
      </c>
      <c r="M84" s="23">
        <v>1.7697E-7</v>
      </c>
      <c r="N84" s="23">
        <v>1.6697303E-7</v>
      </c>
      <c r="O84" s="23">
        <v>1.5883954999999999E-7</v>
      </c>
      <c r="P84" s="23">
        <v>1.5236947000000002E-7</v>
      </c>
      <c r="Q84" s="23">
        <v>1.4559821000000003E-7</v>
      </c>
      <c r="R84" s="23">
        <v>1.3800098999999998E-7</v>
      </c>
      <c r="S84" s="23">
        <v>1.5851042999999998E-7</v>
      </c>
      <c r="T84" s="23">
        <v>1.506901E-7</v>
      </c>
      <c r="U84" s="23">
        <v>1.8722442E-7</v>
      </c>
      <c r="V84" s="23">
        <v>1.7857936000000001E-7</v>
      </c>
      <c r="W84" s="23">
        <v>1.5640325999999999E-7</v>
      </c>
    </row>
    <row r="85" spans="1:23">
      <c r="A85" s="27" t="s">
        <v>123</v>
      </c>
      <c r="B85" s="27" t="s">
        <v>69</v>
      </c>
      <c r="C85" s="23">
        <v>0</v>
      </c>
      <c r="D85" s="23">
        <v>0</v>
      </c>
      <c r="E85" s="23">
        <v>1.18768669E-7</v>
      </c>
      <c r="F85" s="23">
        <v>1.17455294E-7</v>
      </c>
      <c r="G85" s="23">
        <v>1.7645285999999989E-7</v>
      </c>
      <c r="H85" s="23">
        <v>1.8367942599999989E-7</v>
      </c>
      <c r="I85" s="23">
        <v>1.8853357999999992E-7</v>
      </c>
      <c r="J85" s="23">
        <v>1.9032702499999999E-7</v>
      </c>
      <c r="K85" s="23">
        <v>1.9143080999999999E-7</v>
      </c>
      <c r="L85" s="23">
        <v>1.9502865400000001E-7</v>
      </c>
      <c r="M85" s="23">
        <v>2.0013238399999989E-7</v>
      </c>
      <c r="N85" s="23">
        <v>2.0217050499999902E-7</v>
      </c>
      <c r="O85" s="23">
        <v>2.0046057999999899E-7</v>
      </c>
      <c r="P85" s="23">
        <v>2.0407528999999902E-7</v>
      </c>
      <c r="Q85" s="23">
        <v>2.0807917400000002E-7</v>
      </c>
      <c r="R85" s="23">
        <v>2.1026751000000001E-7</v>
      </c>
      <c r="S85" s="23">
        <v>2.5596421999999903E-7</v>
      </c>
      <c r="T85" s="23">
        <v>2.4288379999999898E-7</v>
      </c>
      <c r="U85" s="23">
        <v>2.7430583999999997E-7</v>
      </c>
      <c r="V85" s="23">
        <v>2.6091343000000003E-7</v>
      </c>
      <c r="W85" s="23">
        <v>2.4600874400000001E-7</v>
      </c>
    </row>
    <row r="86" spans="1:23">
      <c r="A86" s="27" t="s">
        <v>123</v>
      </c>
      <c r="B86" s="27" t="s">
        <v>52</v>
      </c>
      <c r="C86" s="23">
        <v>1.7014615300000001E-3</v>
      </c>
      <c r="D86" s="23">
        <v>1.1963448200000001E-2</v>
      </c>
      <c r="E86" s="23">
        <v>1.4930281599999999E-2</v>
      </c>
      <c r="F86" s="23">
        <v>1.3140711099999999E-2</v>
      </c>
      <c r="G86" s="23">
        <v>3.8490662999999994E-2</v>
      </c>
      <c r="H86" s="23">
        <v>7.9065891999999985E-2</v>
      </c>
      <c r="I86" s="23">
        <v>0.114867577</v>
      </c>
      <c r="J86" s="23">
        <v>0.12769833</v>
      </c>
      <c r="K86" s="23">
        <v>0.15867271799999988</v>
      </c>
      <c r="L86" s="23">
        <v>0.1981165839999999</v>
      </c>
      <c r="M86" s="23">
        <v>0.22851469599999899</v>
      </c>
      <c r="N86" s="23">
        <v>0.252359414</v>
      </c>
      <c r="O86" s="23">
        <v>0.26770843999999988</v>
      </c>
      <c r="P86" s="23">
        <v>0.26575090799999984</v>
      </c>
      <c r="Q86" s="23">
        <v>0.28655727400000003</v>
      </c>
      <c r="R86" s="23">
        <v>0.295012516</v>
      </c>
      <c r="S86" s="23">
        <v>0.248434722</v>
      </c>
      <c r="T86" s="23">
        <v>0.25277947000000001</v>
      </c>
      <c r="U86" s="23">
        <v>0.24075049399999898</v>
      </c>
      <c r="V86" s="23">
        <v>0.23984148099999991</v>
      </c>
      <c r="W86" s="23">
        <v>0.2432504459999989</v>
      </c>
    </row>
    <row r="87" spans="1:23">
      <c r="A87" s="29" t="s">
        <v>118</v>
      </c>
      <c r="B87" s="29"/>
      <c r="C87" s="28">
        <v>54978.210100019838</v>
      </c>
      <c r="D87" s="28">
        <v>56810.562783569199</v>
      </c>
      <c r="E87" s="28">
        <v>51657.374626273122</v>
      </c>
      <c r="F87" s="28">
        <v>56224.801410532084</v>
      </c>
      <c r="G87" s="28">
        <v>60341.476277405389</v>
      </c>
      <c r="H87" s="28">
        <v>52808.539097564382</v>
      </c>
      <c r="I87" s="28">
        <v>47958.382051818204</v>
      </c>
      <c r="J87" s="28">
        <v>45345.578370067502</v>
      </c>
      <c r="K87" s="28">
        <v>41464.738617804796</v>
      </c>
      <c r="L87" s="28">
        <v>37754.585425276258</v>
      </c>
      <c r="M87" s="28">
        <v>32778.986689155041</v>
      </c>
      <c r="N87" s="28">
        <v>31633.006192011046</v>
      </c>
      <c r="O87" s="28">
        <v>29160.829681270607</v>
      </c>
      <c r="P87" s="28">
        <v>26686.625005344758</v>
      </c>
      <c r="Q87" s="28">
        <v>23707.260319722696</v>
      </c>
      <c r="R87" s="28">
        <v>22119.413108056284</v>
      </c>
      <c r="S87" s="28">
        <v>21064.381694614654</v>
      </c>
      <c r="T87" s="28">
        <v>19735.829517498114</v>
      </c>
      <c r="U87" s="28">
        <v>17354.696234417661</v>
      </c>
      <c r="V87" s="28">
        <v>15931.502321617696</v>
      </c>
      <c r="W87" s="28">
        <v>15900.028909527517</v>
      </c>
    </row>
    <row r="90" spans="1:23" collapsed="1">
      <c r="A90" s="16" t="s">
        <v>124</v>
      </c>
      <c r="B90" s="7"/>
      <c r="C90" s="7"/>
      <c r="D90" s="7"/>
      <c r="E90" s="7"/>
      <c r="F90" s="7"/>
      <c r="G90" s="7"/>
      <c r="H90" s="7"/>
      <c r="I90" s="7"/>
      <c r="J90" s="7"/>
      <c r="K90" s="7"/>
      <c r="L90" s="7"/>
      <c r="M90" s="7"/>
      <c r="N90" s="7"/>
      <c r="O90" s="7"/>
      <c r="P90" s="7"/>
      <c r="Q90" s="7"/>
      <c r="R90" s="7"/>
      <c r="S90" s="7"/>
      <c r="T90" s="7"/>
      <c r="U90" s="7"/>
      <c r="V90" s="7"/>
      <c r="W90" s="7"/>
    </row>
    <row r="91" spans="1:23">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c r="A92" s="27" t="s">
        <v>36</v>
      </c>
      <c r="B92" s="27" t="s">
        <v>66</v>
      </c>
      <c r="C92" s="23">
        <v>1.223838824</v>
      </c>
      <c r="D92" s="23">
        <v>1.2324940849999999</v>
      </c>
      <c r="E92" s="23">
        <v>1.260654519999999</v>
      </c>
      <c r="F92" s="23">
        <v>1.4704851709999991</v>
      </c>
      <c r="G92" s="23">
        <v>1.3298240630000002</v>
      </c>
      <c r="H92" s="23">
        <v>1.1226593599999981</v>
      </c>
      <c r="I92" s="23">
        <v>1.1083506949999999</v>
      </c>
      <c r="J92" s="23">
        <v>0.98262794399999898</v>
      </c>
      <c r="K92" s="23">
        <v>0.93609535899999985</v>
      </c>
      <c r="L92" s="23">
        <v>0.86632598599999999</v>
      </c>
      <c r="M92" s="23">
        <v>0.7770508519999999</v>
      </c>
      <c r="N92" s="23">
        <v>0.76974493199999994</v>
      </c>
      <c r="O92" s="23">
        <v>0.56391818400000004</v>
      </c>
      <c r="P92" s="23">
        <v>0.41878631300000002</v>
      </c>
      <c r="Q92" s="23">
        <v>0.42011040899999996</v>
      </c>
      <c r="R92" s="23">
        <v>0.40812215299999999</v>
      </c>
      <c r="S92" s="23">
        <v>0.34962507699999884</v>
      </c>
      <c r="T92" s="23">
        <v>0.35064862299999999</v>
      </c>
      <c r="U92" s="23">
        <v>0.29995223299999996</v>
      </c>
      <c r="V92" s="23">
        <v>0.28042281800000002</v>
      </c>
      <c r="W92" s="23">
        <v>0.25498196499999992</v>
      </c>
    </row>
    <row r="93" spans="1:23">
      <c r="A93" s="27" t="s">
        <v>36</v>
      </c>
      <c r="B93" s="27" t="s">
        <v>68</v>
      </c>
      <c r="C93" s="23">
        <v>622.04702500000008</v>
      </c>
      <c r="D93" s="23">
        <v>1564.1631340000001</v>
      </c>
      <c r="E93" s="23">
        <v>1243.4426899999999</v>
      </c>
      <c r="F93" s="23">
        <v>4025.0508800000002</v>
      </c>
      <c r="G93" s="23">
        <v>3328.064312</v>
      </c>
      <c r="H93" s="23">
        <v>8381.8410949999998</v>
      </c>
      <c r="I93" s="23">
        <v>9093.3727749999998</v>
      </c>
      <c r="J93" s="23">
        <v>8317.1498300000003</v>
      </c>
      <c r="K93" s="23">
        <v>8800.8071550000004</v>
      </c>
      <c r="L93" s="23">
        <v>10166.145928999998</v>
      </c>
      <c r="M93" s="23">
        <v>10588.056012000001</v>
      </c>
      <c r="N93" s="23">
        <v>9558.2058469999993</v>
      </c>
      <c r="O93" s="23">
        <v>8529.1795050000001</v>
      </c>
      <c r="P93" s="23">
        <v>8116.1530160000002</v>
      </c>
      <c r="Q93" s="23">
        <v>9343.2802200000006</v>
      </c>
      <c r="R93" s="23">
        <v>8163.6085999999996</v>
      </c>
      <c r="S93" s="23">
        <v>7697.8860819999991</v>
      </c>
      <c r="T93" s="23">
        <v>6821.8526690000008</v>
      </c>
      <c r="U93" s="23">
        <v>5935.2206219999998</v>
      </c>
      <c r="V93" s="23">
        <v>6620.6609100000005</v>
      </c>
      <c r="W93" s="23">
        <v>5924.1731279999995</v>
      </c>
    </row>
    <row r="94" spans="1:23">
      <c r="A94" s="27" t="s">
        <v>36</v>
      </c>
      <c r="B94" s="27" t="s">
        <v>72</v>
      </c>
      <c r="C94" s="23">
        <v>0.37852282736999987</v>
      </c>
      <c r="D94" s="23">
        <v>0.91254881369999974</v>
      </c>
      <c r="E94" s="23">
        <v>2.2769872261999984</v>
      </c>
      <c r="F94" s="23">
        <v>5.4816765396000005</v>
      </c>
      <c r="G94" s="23">
        <v>7.6778419415999997</v>
      </c>
      <c r="H94" s="23">
        <v>8.9859958400000011</v>
      </c>
      <c r="I94" s="23">
        <v>11.060418556</v>
      </c>
      <c r="J94" s="23">
        <v>12.815086131999999</v>
      </c>
      <c r="K94" s="23">
        <v>15.125416210000001</v>
      </c>
      <c r="L94" s="23">
        <v>16.498964554999997</v>
      </c>
      <c r="M94" s="23">
        <v>17.333264600000003</v>
      </c>
      <c r="N94" s="23">
        <v>19.066430593999996</v>
      </c>
      <c r="O94" s="23">
        <v>20.030686222999989</v>
      </c>
      <c r="P94" s="23">
        <v>20.069419904</v>
      </c>
      <c r="Q94" s="23">
        <v>21.959450959999998</v>
      </c>
      <c r="R94" s="23">
        <v>21.560345379999998</v>
      </c>
      <c r="S94" s="23">
        <v>20.385649453999999</v>
      </c>
      <c r="T94" s="23">
        <v>20.132592995999996</v>
      </c>
      <c r="U94" s="23">
        <v>19.319084007000001</v>
      </c>
      <c r="V94" s="23">
        <v>18.76044181</v>
      </c>
      <c r="W94" s="23">
        <v>18.730288015999999</v>
      </c>
    </row>
    <row r="95" spans="1:23">
      <c r="A95" s="7"/>
      <c r="B95" s="7"/>
      <c r="C95" s="7"/>
      <c r="D95" s="7"/>
      <c r="E95" s="7"/>
      <c r="F95" s="7"/>
      <c r="G95" s="7"/>
      <c r="H95" s="7"/>
      <c r="I95" s="7"/>
      <c r="J95" s="7"/>
      <c r="K95" s="7"/>
      <c r="L95" s="7"/>
      <c r="M95" s="7"/>
      <c r="N95" s="7"/>
      <c r="O95" s="7"/>
      <c r="P95" s="7"/>
      <c r="Q95" s="7"/>
      <c r="R95" s="7"/>
      <c r="S95" s="7"/>
      <c r="T95" s="7"/>
      <c r="U95" s="7"/>
      <c r="V95" s="7"/>
      <c r="W95" s="7"/>
    </row>
    <row r="96" spans="1:23">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3">
      <c r="A97" s="27" t="s">
        <v>119</v>
      </c>
      <c r="B97" s="27" t="s">
        <v>66</v>
      </c>
      <c r="C97" s="23">
        <v>0</v>
      </c>
      <c r="D97" s="23">
        <v>0</v>
      </c>
      <c r="E97" s="23">
        <v>0</v>
      </c>
      <c r="F97" s="23">
        <v>0</v>
      </c>
      <c r="G97" s="23">
        <v>0</v>
      </c>
      <c r="H97" s="23">
        <v>0</v>
      </c>
      <c r="I97" s="23">
        <v>0</v>
      </c>
      <c r="J97" s="23">
        <v>0</v>
      </c>
      <c r="K97" s="23">
        <v>0</v>
      </c>
      <c r="L97" s="23">
        <v>0</v>
      </c>
      <c r="M97" s="23">
        <v>0</v>
      </c>
      <c r="N97" s="23">
        <v>0</v>
      </c>
      <c r="O97" s="23">
        <v>0</v>
      </c>
      <c r="P97" s="23">
        <v>0</v>
      </c>
      <c r="Q97" s="23">
        <v>0</v>
      </c>
      <c r="R97" s="23">
        <v>0</v>
      </c>
      <c r="S97" s="23">
        <v>0</v>
      </c>
      <c r="T97" s="23">
        <v>0</v>
      </c>
      <c r="U97" s="23">
        <v>0</v>
      </c>
      <c r="V97" s="23">
        <v>0</v>
      </c>
      <c r="W97" s="23">
        <v>0</v>
      </c>
    </row>
    <row r="98" spans="1:23">
      <c r="A98" s="27" t="s">
        <v>119</v>
      </c>
      <c r="B98" s="27" t="s">
        <v>68</v>
      </c>
      <c r="C98" s="23">
        <v>378.62886500000002</v>
      </c>
      <c r="D98" s="23">
        <v>1008.3600740000001</v>
      </c>
      <c r="E98" s="23">
        <v>886.05318999999997</v>
      </c>
      <c r="F98" s="23">
        <v>2033.1777800000002</v>
      </c>
      <c r="G98" s="23">
        <v>1290.162912</v>
      </c>
      <c r="H98" s="23">
        <v>5205.1965949999994</v>
      </c>
      <c r="I98" s="23">
        <v>5820.4199749999998</v>
      </c>
      <c r="J98" s="23">
        <v>5814.9763300000004</v>
      </c>
      <c r="K98" s="23">
        <v>6020.959355</v>
      </c>
      <c r="L98" s="23">
        <v>7210.7521289999995</v>
      </c>
      <c r="M98" s="23">
        <v>7613.3880120000003</v>
      </c>
      <c r="N98" s="23">
        <v>7065.6956469999996</v>
      </c>
      <c r="O98" s="23">
        <v>6530.7447050000001</v>
      </c>
      <c r="P98" s="23">
        <v>6387.2095159999999</v>
      </c>
      <c r="Q98" s="23">
        <v>7425.0008200000002</v>
      </c>
      <c r="R98" s="23">
        <v>6628.7505999999994</v>
      </c>
      <c r="S98" s="23">
        <v>6230.2522819999995</v>
      </c>
      <c r="T98" s="23">
        <v>5588.5980690000006</v>
      </c>
      <c r="U98" s="23">
        <v>5085.6522219999997</v>
      </c>
      <c r="V98" s="23">
        <v>5434.3411100000003</v>
      </c>
      <c r="W98" s="23">
        <v>4800.7169279999998</v>
      </c>
    </row>
    <row r="99" spans="1:23">
      <c r="A99" s="27" t="s">
        <v>119</v>
      </c>
      <c r="B99" s="27" t="s">
        <v>72</v>
      </c>
      <c r="C99" s="23">
        <v>7.6378249999999995E-2</v>
      </c>
      <c r="D99" s="23">
        <v>0.21291892999999998</v>
      </c>
      <c r="E99" s="23">
        <v>0.62895063999999901</v>
      </c>
      <c r="F99" s="23">
        <v>1.80173187</v>
      </c>
      <c r="G99" s="23">
        <v>2.3920834299999987</v>
      </c>
      <c r="H99" s="23">
        <v>2.9798319000000002</v>
      </c>
      <c r="I99" s="23">
        <v>3.5244122999999989</v>
      </c>
      <c r="J99" s="23">
        <v>4.1413494000000002</v>
      </c>
      <c r="K99" s="23">
        <v>4.9095577000000006</v>
      </c>
      <c r="L99" s="23">
        <v>5.4810442999999998</v>
      </c>
      <c r="M99" s="23">
        <v>5.8135257300000003</v>
      </c>
      <c r="N99" s="23">
        <v>6.44273585</v>
      </c>
      <c r="O99" s="23">
        <v>6.9502017</v>
      </c>
      <c r="P99" s="23">
        <v>7.0586845999999994</v>
      </c>
      <c r="Q99" s="23">
        <v>7.5998191999999998</v>
      </c>
      <c r="R99" s="23">
        <v>7.4718596000000002</v>
      </c>
      <c r="S99" s="23">
        <v>7.2981730999999996</v>
      </c>
      <c r="T99" s="23">
        <v>7.1922014999999995</v>
      </c>
      <c r="U99" s="23">
        <v>7.040375</v>
      </c>
      <c r="V99" s="23">
        <v>6.8959957999999997</v>
      </c>
      <c r="W99" s="23">
        <v>6.68771614</v>
      </c>
    </row>
    <row r="100" spans="1:23">
      <c r="A100" s="7"/>
      <c r="B100" s="7"/>
      <c r="C100" s="7"/>
      <c r="D100" s="7"/>
      <c r="E100" s="7"/>
      <c r="F100" s="7"/>
      <c r="G100" s="7"/>
      <c r="H100" s="7"/>
      <c r="I100" s="7"/>
      <c r="J100" s="7"/>
      <c r="K100" s="7"/>
      <c r="L100" s="7"/>
      <c r="M100" s="7"/>
      <c r="N100" s="7"/>
      <c r="O100" s="7"/>
      <c r="P100" s="7"/>
      <c r="Q100" s="7"/>
      <c r="R100" s="7"/>
      <c r="S100" s="7"/>
      <c r="T100" s="7"/>
      <c r="U100" s="7"/>
      <c r="V100" s="7"/>
      <c r="W100" s="7"/>
    </row>
    <row r="101" spans="1:23">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3">
      <c r="A102" s="27" t="s">
        <v>120</v>
      </c>
      <c r="B102" s="27" t="s">
        <v>66</v>
      </c>
      <c r="C102" s="23">
        <v>0.1616398</v>
      </c>
      <c r="D102" s="23">
        <v>0.11778505</v>
      </c>
      <c r="E102" s="23">
        <v>0.17180224999999999</v>
      </c>
      <c r="F102" s="23">
        <v>0.26386386000000001</v>
      </c>
      <c r="G102" s="23">
        <v>0.24575577999999998</v>
      </c>
      <c r="H102" s="23">
        <v>0.21903530000000002</v>
      </c>
      <c r="I102" s="23">
        <v>0.20945439999999999</v>
      </c>
      <c r="J102" s="23">
        <v>0.171059139999999</v>
      </c>
      <c r="K102" s="23">
        <v>0.17192311000000002</v>
      </c>
      <c r="L102" s="23">
        <v>0.15719846999999998</v>
      </c>
      <c r="M102" s="23">
        <v>0.15495609999999999</v>
      </c>
      <c r="N102" s="23">
        <v>0.14332207999999999</v>
      </c>
      <c r="O102" s="23">
        <v>0.12439202000000001</v>
      </c>
      <c r="P102" s="23">
        <v>0.10524826</v>
      </c>
      <c r="Q102" s="23">
        <v>0.11616461</v>
      </c>
      <c r="R102" s="23">
        <v>0.102072174</v>
      </c>
      <c r="S102" s="23">
        <v>8.621110999999991E-2</v>
      </c>
      <c r="T102" s="23">
        <v>8.9491639999999997E-2</v>
      </c>
      <c r="U102" s="23">
        <v>7.0229969999999989E-2</v>
      </c>
      <c r="V102" s="23">
        <v>7.9717720000000006E-2</v>
      </c>
      <c r="W102" s="23">
        <v>7.2414369999999909E-2</v>
      </c>
    </row>
    <row r="103" spans="1:23">
      <c r="A103" s="27" t="s">
        <v>120</v>
      </c>
      <c r="B103" s="27" t="s">
        <v>68</v>
      </c>
      <c r="C103" s="23">
        <v>243.41816</v>
      </c>
      <c r="D103" s="23">
        <v>555.80306000000007</v>
      </c>
      <c r="E103" s="23">
        <v>357.3895</v>
      </c>
      <c r="F103" s="23">
        <v>1991.8731</v>
      </c>
      <c r="G103" s="23">
        <v>2037.9014</v>
      </c>
      <c r="H103" s="23">
        <v>3176.6444999999999</v>
      </c>
      <c r="I103" s="23">
        <v>3272.9528</v>
      </c>
      <c r="J103" s="23">
        <v>2502.1734999999999</v>
      </c>
      <c r="K103" s="23">
        <v>2779.8478</v>
      </c>
      <c r="L103" s="23">
        <v>2955.3937999999998</v>
      </c>
      <c r="M103" s="23">
        <v>2974.6680000000001</v>
      </c>
      <c r="N103" s="23">
        <v>2492.5102000000002</v>
      </c>
      <c r="O103" s="23">
        <v>1998.4348</v>
      </c>
      <c r="P103" s="23">
        <v>1728.9435000000001</v>
      </c>
      <c r="Q103" s="23">
        <v>1918.2793999999999</v>
      </c>
      <c r="R103" s="23">
        <v>1534.8579999999999</v>
      </c>
      <c r="S103" s="23">
        <v>1467.6338000000001</v>
      </c>
      <c r="T103" s="23">
        <v>1233.2546</v>
      </c>
      <c r="U103" s="23">
        <v>849.5684</v>
      </c>
      <c r="V103" s="23">
        <v>1186.3198</v>
      </c>
      <c r="W103" s="23">
        <v>1123.4561999999999</v>
      </c>
    </row>
    <row r="104" spans="1:23">
      <c r="A104" s="27" t="s">
        <v>120</v>
      </c>
      <c r="B104" s="27" t="s">
        <v>72</v>
      </c>
      <c r="C104" s="23">
        <v>9.6836636999999989E-2</v>
      </c>
      <c r="D104" s="23">
        <v>0.256413856</v>
      </c>
      <c r="E104" s="23">
        <v>0.62246092499999994</v>
      </c>
      <c r="F104" s="23">
        <v>1.3704749700000001</v>
      </c>
      <c r="G104" s="23">
        <v>1.9857487</v>
      </c>
      <c r="H104" s="23">
        <v>2.4161467999999999</v>
      </c>
      <c r="I104" s="23">
        <v>2.9766511999999996</v>
      </c>
      <c r="J104" s="23">
        <v>3.40032852</v>
      </c>
      <c r="K104" s="23">
        <v>4.0758714999999999</v>
      </c>
      <c r="L104" s="23">
        <v>4.4011316999999996</v>
      </c>
      <c r="M104" s="23">
        <v>4.7416627</v>
      </c>
      <c r="N104" s="23">
        <v>5.1114872000000009</v>
      </c>
      <c r="O104" s="23">
        <v>5.5028797999999908</v>
      </c>
      <c r="P104" s="23">
        <v>5.6962479999999998</v>
      </c>
      <c r="Q104" s="23">
        <v>5.9351987599999996</v>
      </c>
      <c r="R104" s="23">
        <v>5.7886250600000002</v>
      </c>
      <c r="S104" s="23">
        <v>5.48258344</v>
      </c>
      <c r="T104" s="23">
        <v>5.4507319000000001</v>
      </c>
      <c r="U104" s="23">
        <v>5.1467421999999994</v>
      </c>
      <c r="V104" s="23">
        <v>5.1462625000000006</v>
      </c>
      <c r="W104" s="23">
        <v>5.0166805000000005</v>
      </c>
    </row>
    <row r="105" spans="1:23">
      <c r="A105" s="7"/>
      <c r="B105" s="7"/>
      <c r="C105" s="7"/>
      <c r="D105" s="7"/>
      <c r="E105" s="7"/>
      <c r="F105" s="7"/>
      <c r="G105" s="7"/>
      <c r="H105" s="7"/>
      <c r="I105" s="7"/>
      <c r="J105" s="7"/>
      <c r="K105" s="7"/>
      <c r="L105" s="7"/>
      <c r="M105" s="7"/>
      <c r="N105" s="7"/>
      <c r="O105" s="7"/>
      <c r="P105" s="7"/>
      <c r="Q105" s="7"/>
      <c r="R105" s="7"/>
      <c r="S105" s="7"/>
      <c r="T105" s="7"/>
      <c r="U105" s="7"/>
      <c r="V105" s="7"/>
      <c r="W105" s="7"/>
    </row>
    <row r="106" spans="1:23">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3">
      <c r="A107" s="27" t="s">
        <v>121</v>
      </c>
      <c r="B107" s="27" t="s">
        <v>66</v>
      </c>
      <c r="C107" s="23">
        <v>0.160647754</v>
      </c>
      <c r="D107" s="23">
        <v>0.21520928800000003</v>
      </c>
      <c r="E107" s="23">
        <v>0.205651899999999</v>
      </c>
      <c r="F107" s="23">
        <v>0.33926415499999901</v>
      </c>
      <c r="G107" s="23">
        <v>0.30162633800000005</v>
      </c>
      <c r="H107" s="23">
        <v>0.24325583699999903</v>
      </c>
      <c r="I107" s="23">
        <v>0.24049464599999998</v>
      </c>
      <c r="J107" s="23">
        <v>0.206471765</v>
      </c>
      <c r="K107" s="23">
        <v>0.19886687599999991</v>
      </c>
      <c r="L107" s="23">
        <v>0.18968928599999998</v>
      </c>
      <c r="M107" s="23">
        <v>0.16864412699999992</v>
      </c>
      <c r="N107" s="23">
        <v>0.168630742</v>
      </c>
      <c r="O107" s="23">
        <v>2.8012869999999999E-2</v>
      </c>
      <c r="P107" s="23">
        <v>2.3265253E-2</v>
      </c>
      <c r="Q107" s="23">
        <v>2.4494999E-2</v>
      </c>
      <c r="R107" s="23">
        <v>2.3054038999999998E-2</v>
      </c>
      <c r="S107" s="23">
        <v>1.9623836999999898E-2</v>
      </c>
      <c r="T107" s="23">
        <v>1.8712962999999999E-2</v>
      </c>
      <c r="U107" s="23">
        <v>1.6825812999999998E-2</v>
      </c>
      <c r="V107" s="23">
        <v>1.5318498E-2</v>
      </c>
      <c r="W107" s="23">
        <v>1.5018584999999999E-2</v>
      </c>
    </row>
    <row r="108" spans="1:23">
      <c r="A108" s="27" t="s">
        <v>121</v>
      </c>
      <c r="B108" s="27" t="s">
        <v>68</v>
      </c>
      <c r="C108" s="23">
        <v>0</v>
      </c>
      <c r="D108" s="23">
        <v>0</v>
      </c>
      <c r="E108" s="23">
        <v>0</v>
      </c>
      <c r="F108" s="23">
        <v>0</v>
      </c>
      <c r="G108" s="23">
        <v>0</v>
      </c>
      <c r="H108" s="23">
        <v>0</v>
      </c>
      <c r="I108" s="23">
        <v>0</v>
      </c>
      <c r="J108" s="23">
        <v>0</v>
      </c>
      <c r="K108" s="23">
        <v>0</v>
      </c>
      <c r="L108" s="23">
        <v>0</v>
      </c>
      <c r="M108" s="23">
        <v>0</v>
      </c>
      <c r="N108" s="23">
        <v>0</v>
      </c>
      <c r="O108" s="23">
        <v>0</v>
      </c>
      <c r="P108" s="23">
        <v>0</v>
      </c>
      <c r="Q108" s="23">
        <v>0</v>
      </c>
      <c r="R108" s="23">
        <v>0</v>
      </c>
      <c r="S108" s="23">
        <v>0</v>
      </c>
      <c r="T108" s="23">
        <v>0</v>
      </c>
      <c r="U108" s="23">
        <v>0</v>
      </c>
      <c r="V108" s="23">
        <v>0</v>
      </c>
      <c r="W108" s="23">
        <v>0</v>
      </c>
    </row>
    <row r="109" spans="1:23">
      <c r="A109" s="27" t="s">
        <v>121</v>
      </c>
      <c r="B109" s="27" t="s">
        <v>72</v>
      </c>
      <c r="C109" s="23">
        <v>6.9085114999999905E-2</v>
      </c>
      <c r="D109" s="23">
        <v>0.15849872199999998</v>
      </c>
      <c r="E109" s="23">
        <v>0.55628887999999999</v>
      </c>
      <c r="F109" s="23">
        <v>1.6151103800000002</v>
      </c>
      <c r="G109" s="23">
        <v>2.3948366000000001</v>
      </c>
      <c r="H109" s="23">
        <v>2.5925615000000004</v>
      </c>
      <c r="I109" s="23">
        <v>3.3785652000000002</v>
      </c>
      <c r="J109" s="23">
        <v>3.8832804000000003</v>
      </c>
      <c r="K109" s="23">
        <v>4.4996896</v>
      </c>
      <c r="L109" s="23">
        <v>4.8782331999999995</v>
      </c>
      <c r="M109" s="23">
        <v>4.9138517000000004</v>
      </c>
      <c r="N109" s="23">
        <v>5.4891131999999994</v>
      </c>
      <c r="O109" s="23">
        <v>5.4454459999999996</v>
      </c>
      <c r="P109" s="23">
        <v>5.2018608999999998</v>
      </c>
      <c r="Q109" s="23">
        <v>6.2189976299999996</v>
      </c>
      <c r="R109" s="23">
        <v>6.1224309999999997</v>
      </c>
      <c r="S109" s="23">
        <v>5.5888124700000006</v>
      </c>
      <c r="T109" s="23">
        <v>5.4752218999999993</v>
      </c>
      <c r="U109" s="23">
        <v>5.2023088</v>
      </c>
      <c r="V109" s="23">
        <v>4.9184964300000003</v>
      </c>
      <c r="W109" s="23">
        <v>5.2193011000000009</v>
      </c>
    </row>
    <row r="110" spans="1:23">
      <c r="A110" s="7"/>
      <c r="B110" s="7"/>
      <c r="C110" s="7"/>
      <c r="D110" s="7"/>
      <c r="E110" s="7"/>
      <c r="F110" s="7"/>
      <c r="G110" s="7"/>
      <c r="H110" s="7"/>
      <c r="I110" s="7"/>
      <c r="J110" s="7"/>
      <c r="K110" s="7"/>
      <c r="L110" s="7"/>
      <c r="M110" s="7"/>
      <c r="N110" s="7"/>
      <c r="O110" s="7"/>
      <c r="P110" s="7"/>
      <c r="Q110" s="7"/>
      <c r="R110" s="7"/>
      <c r="S110" s="7"/>
      <c r="T110" s="7"/>
      <c r="U110" s="7"/>
      <c r="V110" s="7"/>
      <c r="W110" s="7"/>
    </row>
    <row r="111" spans="1:23">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3">
      <c r="A112" s="27" t="s">
        <v>122</v>
      </c>
      <c r="B112" s="27" t="s">
        <v>66</v>
      </c>
      <c r="C112" s="23">
        <v>0.9015512699999999</v>
      </c>
      <c r="D112" s="23">
        <v>0.89949974699999991</v>
      </c>
      <c r="E112" s="23">
        <v>0.88320037000000007</v>
      </c>
      <c r="F112" s="23">
        <v>0.86735715600000007</v>
      </c>
      <c r="G112" s="23">
        <v>0.78244194500000008</v>
      </c>
      <c r="H112" s="23">
        <v>0.66036822299999909</v>
      </c>
      <c r="I112" s="23">
        <v>0.65840164899999998</v>
      </c>
      <c r="J112" s="23">
        <v>0.605097039</v>
      </c>
      <c r="K112" s="23">
        <v>0.56530537299999994</v>
      </c>
      <c r="L112" s="23">
        <v>0.51943823</v>
      </c>
      <c r="M112" s="23">
        <v>0.453450625</v>
      </c>
      <c r="N112" s="23">
        <v>0.45779210999999997</v>
      </c>
      <c r="O112" s="23">
        <v>0.41151329399999997</v>
      </c>
      <c r="P112" s="23">
        <v>0.2902728</v>
      </c>
      <c r="Q112" s="23">
        <v>0.2794508</v>
      </c>
      <c r="R112" s="23">
        <v>0.28299594</v>
      </c>
      <c r="S112" s="23">
        <v>0.24379012999999902</v>
      </c>
      <c r="T112" s="23">
        <v>0.24244401999999998</v>
      </c>
      <c r="U112" s="23">
        <v>0.21289644999999999</v>
      </c>
      <c r="V112" s="23">
        <v>0.18538659999999998</v>
      </c>
      <c r="W112" s="23">
        <v>0.16754901</v>
      </c>
    </row>
    <row r="113" spans="1:23">
      <c r="A113" s="27" t="s">
        <v>122</v>
      </c>
      <c r="B113" s="27" t="s">
        <v>68</v>
      </c>
      <c r="C113" s="23">
        <v>0</v>
      </c>
      <c r="D113" s="23">
        <v>0</v>
      </c>
      <c r="E113" s="23">
        <v>0</v>
      </c>
      <c r="F113" s="23">
        <v>0</v>
      </c>
      <c r="G113" s="23">
        <v>0</v>
      </c>
      <c r="H113" s="23">
        <v>0</v>
      </c>
      <c r="I113" s="23">
        <v>0</v>
      </c>
      <c r="J113" s="23">
        <v>0</v>
      </c>
      <c r="K113" s="23">
        <v>0</v>
      </c>
      <c r="L113" s="23">
        <v>0</v>
      </c>
      <c r="M113" s="23">
        <v>0</v>
      </c>
      <c r="N113" s="23">
        <v>0</v>
      </c>
      <c r="O113" s="23">
        <v>0</v>
      </c>
      <c r="P113" s="23">
        <v>0</v>
      </c>
      <c r="Q113" s="23">
        <v>0</v>
      </c>
      <c r="R113" s="23">
        <v>0</v>
      </c>
      <c r="S113" s="23">
        <v>0</v>
      </c>
      <c r="T113" s="23">
        <v>0</v>
      </c>
      <c r="U113" s="23">
        <v>0</v>
      </c>
      <c r="V113" s="23">
        <v>0</v>
      </c>
      <c r="W113" s="23">
        <v>0</v>
      </c>
    </row>
    <row r="114" spans="1:23">
      <c r="A114" s="27" t="s">
        <v>122</v>
      </c>
      <c r="B114" s="27" t="s">
        <v>72</v>
      </c>
      <c r="C114" s="23">
        <v>0.134220225</v>
      </c>
      <c r="D114" s="23">
        <v>0.27054130299999996</v>
      </c>
      <c r="E114" s="23">
        <v>0.45164290999999995</v>
      </c>
      <c r="F114" s="23">
        <v>0.67894004000000008</v>
      </c>
      <c r="G114" s="23">
        <v>0.85972636000000002</v>
      </c>
      <c r="H114" s="23">
        <v>0.90471951000000006</v>
      </c>
      <c r="I114" s="23">
        <v>1.0451096</v>
      </c>
      <c r="J114" s="23">
        <v>1.2404137</v>
      </c>
      <c r="K114" s="23">
        <v>1.4527554500000002</v>
      </c>
      <c r="L114" s="23">
        <v>1.5063200200000002</v>
      </c>
      <c r="M114" s="23">
        <v>1.5953493799999998</v>
      </c>
      <c r="N114" s="23">
        <v>1.72509756</v>
      </c>
      <c r="O114" s="23">
        <v>1.81786392</v>
      </c>
      <c r="P114" s="23">
        <v>1.7991223000000001</v>
      </c>
      <c r="Q114" s="23">
        <v>1.8695430999999998</v>
      </c>
      <c r="R114" s="23">
        <v>1.82904036</v>
      </c>
      <c r="S114" s="23">
        <v>1.7250722599999999</v>
      </c>
      <c r="T114" s="23">
        <v>1.715782479999999</v>
      </c>
      <c r="U114" s="23">
        <v>1.6476442999999998</v>
      </c>
      <c r="V114" s="23">
        <v>1.5171853999999998</v>
      </c>
      <c r="W114" s="23">
        <v>1.5206995000000001</v>
      </c>
    </row>
    <row r="115" spans="1:23">
      <c r="A115" s="7"/>
      <c r="B115" s="7"/>
      <c r="C115" s="7"/>
      <c r="D115" s="7"/>
      <c r="E115" s="7"/>
      <c r="F115" s="7"/>
      <c r="G115" s="7"/>
      <c r="H115" s="7"/>
      <c r="I115" s="7"/>
      <c r="J115" s="7"/>
      <c r="K115" s="7"/>
      <c r="L115" s="7"/>
      <c r="M115" s="7"/>
      <c r="N115" s="7"/>
      <c r="O115" s="7"/>
      <c r="P115" s="7"/>
      <c r="Q115" s="7"/>
      <c r="R115" s="7"/>
      <c r="S115" s="7"/>
      <c r="T115" s="7"/>
      <c r="U115" s="7"/>
      <c r="V115" s="7"/>
      <c r="W115" s="7"/>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0</v>
      </c>
      <c r="D117" s="23">
        <v>0</v>
      </c>
      <c r="E117" s="23">
        <v>0</v>
      </c>
      <c r="F117" s="23">
        <v>0</v>
      </c>
      <c r="G117" s="23">
        <v>0</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row>
    <row r="118" spans="1:23">
      <c r="A118" s="27" t="s">
        <v>123</v>
      </c>
      <c r="B118" s="27" t="s">
        <v>68</v>
      </c>
      <c r="C118" s="23">
        <v>0</v>
      </c>
      <c r="D118" s="23">
        <v>0</v>
      </c>
      <c r="E118" s="23">
        <v>0</v>
      </c>
      <c r="F118" s="23">
        <v>0</v>
      </c>
      <c r="G118" s="23">
        <v>0</v>
      </c>
      <c r="H118" s="23">
        <v>0</v>
      </c>
      <c r="I118" s="23">
        <v>0</v>
      </c>
      <c r="J118" s="23">
        <v>0</v>
      </c>
      <c r="K118" s="23">
        <v>0</v>
      </c>
      <c r="L118" s="23">
        <v>0</v>
      </c>
      <c r="M118" s="23">
        <v>0</v>
      </c>
      <c r="N118" s="23">
        <v>0</v>
      </c>
      <c r="O118" s="23">
        <v>0</v>
      </c>
      <c r="P118" s="23">
        <v>0</v>
      </c>
      <c r="Q118" s="23">
        <v>0</v>
      </c>
      <c r="R118" s="23">
        <v>0</v>
      </c>
      <c r="S118" s="23">
        <v>0</v>
      </c>
      <c r="T118" s="23">
        <v>0</v>
      </c>
      <c r="U118" s="23">
        <v>0</v>
      </c>
      <c r="V118" s="23">
        <v>0</v>
      </c>
      <c r="W118" s="23">
        <v>0</v>
      </c>
    </row>
    <row r="119" spans="1:23">
      <c r="A119" s="27" t="s">
        <v>123</v>
      </c>
      <c r="B119" s="27" t="s">
        <v>72</v>
      </c>
      <c r="C119" s="23">
        <v>2.00260037E-3</v>
      </c>
      <c r="D119" s="23">
        <v>1.4176002699999989E-2</v>
      </c>
      <c r="E119" s="23">
        <v>1.7643871199999901E-2</v>
      </c>
      <c r="F119" s="23">
        <v>1.5419279599999999E-2</v>
      </c>
      <c r="G119" s="23">
        <v>4.5446851600000004E-2</v>
      </c>
      <c r="H119" s="23">
        <v>9.2736129999999986E-2</v>
      </c>
      <c r="I119" s="23">
        <v>0.135680256</v>
      </c>
      <c r="J119" s="23">
        <v>0.14971411200000001</v>
      </c>
      <c r="K119" s="23">
        <v>0.18754196000000001</v>
      </c>
      <c r="L119" s="23">
        <v>0.2322353349999999</v>
      </c>
      <c r="M119" s="23">
        <v>0.26887508999999998</v>
      </c>
      <c r="N119" s="23">
        <v>0.29799678400000001</v>
      </c>
      <c r="O119" s="23">
        <v>0.31429480300000001</v>
      </c>
      <c r="P119" s="23">
        <v>0.31350410400000006</v>
      </c>
      <c r="Q119" s="23">
        <v>0.33589226999999999</v>
      </c>
      <c r="R119" s="23">
        <v>0.34838935999999987</v>
      </c>
      <c r="S119" s="23">
        <v>0.29100818399999995</v>
      </c>
      <c r="T119" s="23">
        <v>0.298655216</v>
      </c>
      <c r="U119" s="23">
        <v>0.282013707</v>
      </c>
      <c r="V119" s="23">
        <v>0.28250167999999898</v>
      </c>
      <c r="W119" s="23">
        <v>0.28589077599999996</v>
      </c>
    </row>
    <row r="121" spans="1:23" collapsed="1"/>
    <row r="122" spans="1:23">
      <c r="A122" s="7" t="s">
        <v>93</v>
      </c>
    </row>
  </sheetData>
  <sheetProtection algorithmName="SHA-512" hashValue="4Zt54t77MFh9KlY2FgBNSl+NCswqMraR/7P67iSvER0DqFKt5YpeNwQIa4UHcw9/sti66oVDq1uhUmBs+p4Acg==" saltValue="ZmgDnwjjz9Vu7brio/+1Kw=="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57E188"/>
  </sheetPr>
  <dimension ref="A1:W90"/>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131</v>
      </c>
      <c r="B1" s="17"/>
      <c r="C1" s="17"/>
      <c r="D1" s="17"/>
      <c r="E1" s="17"/>
      <c r="F1" s="17"/>
      <c r="G1" s="17"/>
      <c r="H1" s="17"/>
      <c r="I1" s="17"/>
      <c r="J1" s="17"/>
      <c r="K1" s="17"/>
      <c r="L1" s="17"/>
      <c r="M1" s="17"/>
      <c r="N1" s="17"/>
      <c r="O1" s="17"/>
      <c r="P1" s="17"/>
      <c r="Q1" s="17"/>
      <c r="R1" s="17"/>
      <c r="S1" s="17"/>
      <c r="T1" s="17"/>
      <c r="U1" s="17"/>
      <c r="V1" s="17"/>
      <c r="W1" s="17"/>
    </row>
    <row r="2" spans="1:23">
      <c r="A2" s="26" t="s">
        <v>26</v>
      </c>
      <c r="B2" s="30" t="s">
        <v>132</v>
      </c>
      <c r="C2" s="30"/>
      <c r="D2" s="30"/>
      <c r="E2" s="30"/>
      <c r="F2" s="30"/>
      <c r="G2" s="30"/>
      <c r="H2" s="30"/>
      <c r="I2" s="30"/>
      <c r="J2" s="30"/>
      <c r="K2" s="30"/>
      <c r="L2" s="30"/>
      <c r="M2" s="30"/>
      <c r="N2" s="30"/>
      <c r="O2" s="30"/>
      <c r="P2" s="30"/>
      <c r="Q2" s="30"/>
      <c r="R2" s="30"/>
      <c r="S2" s="30"/>
      <c r="T2" s="30"/>
      <c r="U2" s="30"/>
      <c r="V2" s="30"/>
      <c r="W2" s="30"/>
    </row>
    <row r="3" spans="1:23">
      <c r="B3" s="30"/>
      <c r="C3" s="30"/>
      <c r="D3" s="30"/>
      <c r="E3" s="30"/>
      <c r="F3" s="30"/>
      <c r="G3" s="30"/>
      <c r="H3" s="30"/>
      <c r="I3" s="30"/>
      <c r="J3" s="30"/>
      <c r="K3" s="30"/>
      <c r="L3" s="30"/>
      <c r="M3" s="30"/>
      <c r="N3" s="30"/>
      <c r="O3" s="30"/>
      <c r="P3" s="30"/>
      <c r="Q3" s="30"/>
      <c r="R3" s="30"/>
      <c r="S3" s="30"/>
      <c r="T3" s="30"/>
      <c r="U3" s="30"/>
      <c r="V3" s="30"/>
      <c r="W3" s="30"/>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0</v>
      </c>
      <c r="D6" s="23">
        <v>0</v>
      </c>
      <c r="E6" s="23">
        <v>0</v>
      </c>
      <c r="F6" s="23">
        <v>-108033.23302221615</v>
      </c>
      <c r="G6" s="23">
        <v>195249.39823865588</v>
      </c>
      <c r="H6" s="23">
        <v>-277757.26048395445</v>
      </c>
      <c r="I6" s="23">
        <v>-160218.03111244342</v>
      </c>
      <c r="J6" s="23">
        <v>-231569.27748996913</v>
      </c>
      <c r="K6" s="23">
        <v>-199469.85175900231</v>
      </c>
      <c r="L6" s="23">
        <v>-198651.88798891776</v>
      </c>
      <c r="M6" s="23">
        <v>2793.5755169781623</v>
      </c>
      <c r="N6" s="23">
        <v>213326.63253902839</v>
      </c>
      <c r="O6" s="23">
        <v>-150135.0786602186</v>
      </c>
      <c r="P6" s="23">
        <v>-151385.35722900362</v>
      </c>
      <c r="Q6" s="23">
        <v>-82605.828757365409</v>
      </c>
      <c r="R6" s="23">
        <v>-64312.589889542025</v>
      </c>
      <c r="S6" s="23">
        <v>-39830.369384709527</v>
      </c>
      <c r="T6" s="23">
        <v>-42030.371030757356</v>
      </c>
      <c r="U6" s="23">
        <v>-39794.346804391964</v>
      </c>
      <c r="V6" s="23">
        <v>-46651.895189048635</v>
      </c>
      <c r="W6" s="23">
        <v>-50207.229920937709</v>
      </c>
    </row>
    <row r="7" spans="1:23">
      <c r="A7" s="27" t="s">
        <v>36</v>
      </c>
      <c r="B7" s="27" t="s">
        <v>67</v>
      </c>
      <c r="C7" s="23">
        <v>0</v>
      </c>
      <c r="D7" s="23">
        <v>0</v>
      </c>
      <c r="E7" s="23">
        <v>0</v>
      </c>
      <c r="F7" s="23">
        <v>-171596.82852102077</v>
      </c>
      <c r="G7" s="23">
        <v>-174715.1417944571</v>
      </c>
      <c r="H7" s="23">
        <v>-278484.26973684406</v>
      </c>
      <c r="I7" s="23">
        <v>-369599.68209812406</v>
      </c>
      <c r="J7" s="23">
        <v>-387331.4260988796</v>
      </c>
      <c r="K7" s="23">
        <v>-337142.47008699039</v>
      </c>
      <c r="L7" s="23">
        <v>-291343.57774183858</v>
      </c>
      <c r="M7" s="23">
        <v>-248438.553253519</v>
      </c>
      <c r="N7" s="23">
        <v>-208132.0499633477</v>
      </c>
      <c r="O7" s="23">
        <v>-196536.40216530758</v>
      </c>
      <c r="P7" s="23">
        <v>-185586.82313295288</v>
      </c>
      <c r="Q7" s="23">
        <v>-175713.57044317701</v>
      </c>
      <c r="R7" s="23">
        <v>-165457.71535296889</v>
      </c>
      <c r="S7" s="23">
        <v>-156239.56240329347</v>
      </c>
      <c r="T7" s="23">
        <v>-147535.01875651049</v>
      </c>
      <c r="U7" s="23">
        <v>-139686.1259657375</v>
      </c>
      <c r="V7" s="23">
        <v>-131533.07935420569</v>
      </c>
      <c r="W7" s="23">
        <v>-124204.9851839343</v>
      </c>
    </row>
    <row r="8" spans="1:23">
      <c r="A8" s="27" t="s">
        <v>36</v>
      </c>
      <c r="B8" s="27" t="s">
        <v>18</v>
      </c>
      <c r="C8" s="23">
        <v>3.023100380761216E-4</v>
      </c>
      <c r="D8" s="23">
        <v>2.8546745795470288E-4</v>
      </c>
      <c r="E8" s="23">
        <v>2.9576383283797902E-4</v>
      </c>
      <c r="F8" s="23">
        <v>7.2636544359401534E-4</v>
      </c>
      <c r="G8" s="23">
        <v>6.8589749135856374E-4</v>
      </c>
      <c r="H8" s="23">
        <v>6.4768412759861542E-4</v>
      </c>
      <c r="I8" s="23">
        <v>6.1322720121833121E-4</v>
      </c>
      <c r="J8" s="23">
        <v>1670.797571891866</v>
      </c>
      <c r="K8" s="23">
        <v>1577.7144859215821</v>
      </c>
      <c r="L8" s="23">
        <v>1489.8153813779074</v>
      </c>
      <c r="M8" s="23">
        <v>1410.5569082110874</v>
      </c>
      <c r="N8" s="23">
        <v>1328.2274657172882</v>
      </c>
      <c r="O8" s="23">
        <v>1254.2280183096454</v>
      </c>
      <c r="P8" s="23">
        <v>1184.3512937762837</v>
      </c>
      <c r="Q8" s="23">
        <v>1121.3435669554317</v>
      </c>
      <c r="R8" s="23">
        <v>1055.8942258379045</v>
      </c>
      <c r="S8" s="23">
        <v>997.06767359697801</v>
      </c>
      <c r="T8" s="23">
        <v>941.5181050616286</v>
      </c>
      <c r="U8" s="23">
        <v>891.42915470567152</v>
      </c>
      <c r="V8" s="23">
        <v>839.39919540265316</v>
      </c>
      <c r="W8" s="23">
        <v>792.63430509857756</v>
      </c>
    </row>
    <row r="9" spans="1:23">
      <c r="A9" s="27" t="s">
        <v>36</v>
      </c>
      <c r="B9" s="27" t="s">
        <v>28</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row>
    <row r="10" spans="1:23">
      <c r="A10" s="27" t="s">
        <v>36</v>
      </c>
      <c r="B10" s="27" t="s">
        <v>62</v>
      </c>
      <c r="C10" s="23">
        <v>1.328162959184099E-4</v>
      </c>
      <c r="D10" s="23">
        <v>1.3043509984878802E-4</v>
      </c>
      <c r="E10" s="23">
        <v>1.332441884709458E-4</v>
      </c>
      <c r="F10" s="23">
        <v>1.313415334450204E-4</v>
      </c>
      <c r="G10" s="23">
        <v>1.3153521343823809E-4</v>
      </c>
      <c r="H10" s="23">
        <v>1.26686363211299E-4</v>
      </c>
      <c r="I10" s="23">
        <v>1.2333586731942209E-4</v>
      </c>
      <c r="J10" s="23">
        <v>1.3938255476728898E-4</v>
      </c>
      <c r="K10" s="23">
        <v>1.4113720119782018E-4</v>
      </c>
      <c r="L10" s="23">
        <v>1.373631442226695E-4</v>
      </c>
      <c r="M10" s="23">
        <v>1.3398053799554941E-4</v>
      </c>
      <c r="N10" s="23">
        <v>1.8573261695731618E-4</v>
      </c>
      <c r="O10" s="23">
        <v>1.7673471300821609E-4</v>
      </c>
      <c r="P10" s="23">
        <v>1.682450940086615E-4</v>
      </c>
      <c r="Q10" s="23">
        <v>1.6325752564820027E-4</v>
      </c>
      <c r="R10" s="23">
        <v>2.9953983826560318E-4</v>
      </c>
      <c r="S10" s="23">
        <v>1391.1805509650312</v>
      </c>
      <c r="T10" s="23">
        <v>1313.6737965016284</v>
      </c>
      <c r="U10" s="23">
        <v>1243.7860902634202</v>
      </c>
      <c r="V10" s="23">
        <v>1171.1901477631629</v>
      </c>
      <c r="W10" s="23">
        <v>1119.0425685855882</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26736.851072947884</v>
      </c>
      <c r="D12" s="23">
        <v>25247.266905628177</v>
      </c>
      <c r="E12" s="23">
        <v>28819.74425434765</v>
      </c>
      <c r="F12" s="23">
        <v>123426.07681240047</v>
      </c>
      <c r="G12" s="23">
        <v>233788.38177047818</v>
      </c>
      <c r="H12" s="23">
        <v>320691.88571440818</v>
      </c>
      <c r="I12" s="23">
        <v>322197.96031574579</v>
      </c>
      <c r="J12" s="23">
        <v>362527.45821059</v>
      </c>
      <c r="K12" s="23">
        <v>386115.49714055535</v>
      </c>
      <c r="L12" s="23">
        <v>411078.17329608696</v>
      </c>
      <c r="M12" s="23">
        <v>422461.82141883427</v>
      </c>
      <c r="N12" s="23">
        <v>450922.14741580613</v>
      </c>
      <c r="O12" s="23">
        <v>452925.81960523018</v>
      </c>
      <c r="P12" s="23">
        <v>436581.09665651491</v>
      </c>
      <c r="Q12" s="23">
        <v>432453.47165938432</v>
      </c>
      <c r="R12" s="23">
        <v>422832.25307582313</v>
      </c>
      <c r="S12" s="23">
        <v>449333.57919003617</v>
      </c>
      <c r="T12" s="23">
        <v>427005.01734549191</v>
      </c>
      <c r="U12" s="23">
        <v>418061.75749803276</v>
      </c>
      <c r="V12" s="23">
        <v>402688.90727837279</v>
      </c>
      <c r="W12" s="23">
        <v>409421.84769870649</v>
      </c>
    </row>
    <row r="13" spans="1:23">
      <c r="A13" s="27" t="s">
        <v>36</v>
      </c>
      <c r="B13" s="27" t="s">
        <v>64</v>
      </c>
      <c r="C13" s="23">
        <v>2.0409029596051092E-3</v>
      </c>
      <c r="D13" s="23">
        <v>2.2178720136568028E-3</v>
      </c>
      <c r="E13" s="23">
        <v>2.8556181891680413E-3</v>
      </c>
      <c r="F13" s="23">
        <v>4.34841200530284E-3</v>
      </c>
      <c r="G13" s="23">
        <v>5.3652532168525849E-3</v>
      </c>
      <c r="H13" s="23">
        <v>61170.210489585523</v>
      </c>
      <c r="I13" s="23">
        <v>82081.558229665985</v>
      </c>
      <c r="J13" s="23">
        <v>90680.82583887373</v>
      </c>
      <c r="K13" s="23">
        <v>85628.730710092597</v>
      </c>
      <c r="L13" s="23">
        <v>82326.665539537746</v>
      </c>
      <c r="M13" s="23">
        <v>85798.511934644004</v>
      </c>
      <c r="N13" s="23">
        <v>100559.41188407823</v>
      </c>
      <c r="O13" s="23">
        <v>106100.3496431403</v>
      </c>
      <c r="P13" s="23">
        <v>100189.18754450143</v>
      </c>
      <c r="Q13" s="23">
        <v>106469.43189807482</v>
      </c>
      <c r="R13" s="23">
        <v>100255.14112410993</v>
      </c>
      <c r="S13" s="23">
        <v>112066.75252872477</v>
      </c>
      <c r="T13" s="23">
        <v>110027.46753729116</v>
      </c>
      <c r="U13" s="23">
        <v>106521.75624982634</v>
      </c>
      <c r="V13" s="23">
        <v>118369.47132373039</v>
      </c>
      <c r="W13" s="23">
        <v>123014.89170376792</v>
      </c>
    </row>
    <row r="14" spans="1:23">
      <c r="A14" s="27" t="s">
        <v>36</v>
      </c>
      <c r="B14" s="27" t="s">
        <v>32</v>
      </c>
      <c r="C14" s="23">
        <v>4.357931602395216E-4</v>
      </c>
      <c r="D14" s="23">
        <v>4.8674326376970767E-4</v>
      </c>
      <c r="E14" s="23">
        <v>5.2332898722640012E-4</v>
      </c>
      <c r="F14" s="23">
        <v>5.331321794624311E-4</v>
      </c>
      <c r="G14" s="23">
        <v>5.7996047147434006E-4</v>
      </c>
      <c r="H14" s="23">
        <v>7737.029207091975</v>
      </c>
      <c r="I14" s="23">
        <v>8852.9420623829428</v>
      </c>
      <c r="J14" s="23">
        <v>15121.829448752886</v>
      </c>
      <c r="K14" s="23">
        <v>14279.347916568584</v>
      </c>
      <c r="L14" s="23">
        <v>13483.803504954165</v>
      </c>
      <c r="M14" s="23">
        <v>12766.462435598303</v>
      </c>
      <c r="N14" s="23">
        <v>12021.323556685345</v>
      </c>
      <c r="O14" s="23">
        <v>11351.580314094164</v>
      </c>
      <c r="P14" s="23">
        <v>10719.15043461821</v>
      </c>
      <c r="Q14" s="23">
        <v>10148.889466892721</v>
      </c>
      <c r="R14" s="23">
        <v>9556.5302168103408</v>
      </c>
      <c r="S14" s="23">
        <v>9024.1079073694309</v>
      </c>
      <c r="T14" s="23">
        <v>8521.3483535966589</v>
      </c>
      <c r="U14" s="23">
        <v>8068.011052073487</v>
      </c>
      <c r="V14" s="23">
        <v>7597.1062351021183</v>
      </c>
      <c r="W14" s="23">
        <v>8284.3285412097666</v>
      </c>
    </row>
    <row r="15" spans="1:23">
      <c r="A15" s="27" t="s">
        <v>36</v>
      </c>
      <c r="B15" s="27" t="s">
        <v>69</v>
      </c>
      <c r="C15" s="23">
        <v>0</v>
      </c>
      <c r="D15" s="23">
        <v>0</v>
      </c>
      <c r="E15" s="23">
        <v>1.947686325347158E-3</v>
      </c>
      <c r="F15" s="23">
        <v>3230.4081612014988</v>
      </c>
      <c r="G15" s="23">
        <v>3052.288947273345</v>
      </c>
      <c r="H15" s="23">
        <v>13295.449454873988</v>
      </c>
      <c r="I15" s="23">
        <v>23335.58593394432</v>
      </c>
      <c r="J15" s="23">
        <v>21973.561687336362</v>
      </c>
      <c r="K15" s="23">
        <v>20749.350841309199</v>
      </c>
      <c r="L15" s="23">
        <v>19593.343677831912</v>
      </c>
      <c r="M15" s="23">
        <v>21400.058453337231</v>
      </c>
      <c r="N15" s="23">
        <v>31468.026319023917</v>
      </c>
      <c r="O15" s="23">
        <v>29714.850183374878</v>
      </c>
      <c r="P15" s="23">
        <v>28059.348648654643</v>
      </c>
      <c r="Q15" s="23">
        <v>26566.585725327852</v>
      </c>
      <c r="R15" s="23">
        <v>30493.777479590575</v>
      </c>
      <c r="S15" s="23">
        <v>30494.292166874653</v>
      </c>
      <c r="T15" s="23">
        <v>28795.365591591391</v>
      </c>
      <c r="U15" s="23">
        <v>33471.574637188256</v>
      </c>
      <c r="V15" s="23">
        <v>31517.942485854703</v>
      </c>
      <c r="W15" s="23">
        <v>35034.702824017077</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26736.853548977178</v>
      </c>
      <c r="D17" s="28">
        <v>25247.269539402751</v>
      </c>
      <c r="E17" s="28">
        <v>28819.747538973861</v>
      </c>
      <c r="F17" s="28">
        <v>-156203.97952471752</v>
      </c>
      <c r="G17" s="28">
        <v>254322.64439736289</v>
      </c>
      <c r="H17" s="28">
        <v>-174379.43324243423</v>
      </c>
      <c r="I17" s="28">
        <v>-125538.19392859259</v>
      </c>
      <c r="J17" s="28">
        <v>-164021.62182811048</v>
      </c>
      <c r="K17" s="28">
        <v>-63290.379368286041</v>
      </c>
      <c r="L17" s="28">
        <v>4899.1886236094433</v>
      </c>
      <c r="M17" s="28">
        <v>264025.91265912907</v>
      </c>
      <c r="N17" s="28">
        <v>558004.3695270149</v>
      </c>
      <c r="O17" s="28">
        <v>213608.91661788864</v>
      </c>
      <c r="P17" s="28">
        <v>200982.4553010813</v>
      </c>
      <c r="Q17" s="28">
        <v>281724.84808712971</v>
      </c>
      <c r="R17" s="28">
        <v>294372.98348279984</v>
      </c>
      <c r="S17" s="28">
        <v>367718.64815531997</v>
      </c>
      <c r="T17" s="28">
        <v>349722.28699707851</v>
      </c>
      <c r="U17" s="28">
        <v>347238.25622269872</v>
      </c>
      <c r="V17" s="28">
        <v>344883.99340201472</v>
      </c>
      <c r="W17" s="28">
        <v>359936.20117128658</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0</v>
      </c>
      <c r="D20" s="23">
        <v>0</v>
      </c>
      <c r="E20" s="23">
        <v>0</v>
      </c>
      <c r="F20" s="23">
        <v>-15455.679077096409</v>
      </c>
      <c r="G20" s="23">
        <v>292464.29951160261</v>
      </c>
      <c r="H20" s="23">
        <v>-136718.89545153631</v>
      </c>
      <c r="I20" s="23">
        <v>-129445.42268122993</v>
      </c>
      <c r="J20" s="23">
        <v>-121890.09420839105</v>
      </c>
      <c r="K20" s="23">
        <v>-77140.712962293517</v>
      </c>
      <c r="L20" s="23">
        <v>-82296.838418638115</v>
      </c>
      <c r="M20" s="23">
        <v>-89765.081079026524</v>
      </c>
      <c r="N20" s="23">
        <v>207996.27894673092</v>
      </c>
      <c r="O20" s="23">
        <v>-30133.705420080711</v>
      </c>
      <c r="P20" s="23">
        <v>-38069.58474797495</v>
      </c>
      <c r="Q20" s="23">
        <v>-457.63729539866966</v>
      </c>
      <c r="R20" s="23">
        <v>-430.92642361548479</v>
      </c>
      <c r="S20" s="23">
        <v>-406.91824690269993</v>
      </c>
      <c r="T20" s="23">
        <v>-384.24763622783956</v>
      </c>
      <c r="U20" s="23">
        <v>-363.80558438631897</v>
      </c>
      <c r="V20" s="23">
        <v>-342.57137900958242</v>
      </c>
      <c r="W20" s="23">
        <v>-323.48573565748848</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6.3836603170322598E-5</v>
      </c>
      <c r="D22" s="23">
        <v>6.0280078516302894E-5</v>
      </c>
      <c r="E22" s="23">
        <v>6.2312404988657799E-5</v>
      </c>
      <c r="F22" s="23">
        <v>7.0952932533614098E-5</v>
      </c>
      <c r="G22" s="23">
        <v>6.699993626973851E-5</v>
      </c>
      <c r="H22" s="23">
        <v>6.3267173037877595E-5</v>
      </c>
      <c r="I22" s="23">
        <v>5.9901346656216104E-5</v>
      </c>
      <c r="J22" s="23">
        <v>5.7885051604892403E-5</v>
      </c>
      <c r="K22" s="23">
        <v>6.1447221243760898E-5</v>
      </c>
      <c r="L22" s="23">
        <v>5.8023816074608101E-5</v>
      </c>
      <c r="M22" s="23">
        <v>5.4936937342225502E-5</v>
      </c>
      <c r="N22" s="23">
        <v>7.0963930680449799E-5</v>
      </c>
      <c r="O22" s="23">
        <v>6.70103216775118E-5</v>
      </c>
      <c r="P22" s="23">
        <v>6.3276979844081397E-5</v>
      </c>
      <c r="Q22" s="23">
        <v>5.9910631738349499E-5</v>
      </c>
      <c r="R22" s="23">
        <v>5.7848121967129104E-5</v>
      </c>
      <c r="S22" s="23">
        <v>8.9966811718524711E-5</v>
      </c>
      <c r="T22" s="23">
        <v>8.4954496400512411E-5</v>
      </c>
      <c r="U22" s="23">
        <v>8.0434900036464001E-5</v>
      </c>
      <c r="V22" s="23">
        <v>7.5740164001247197E-5</v>
      </c>
      <c r="W22" s="23">
        <v>7.7779958103277205E-5</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2.58319860352958E-5</v>
      </c>
      <c r="D24" s="23">
        <v>2.5768154576077803E-5</v>
      </c>
      <c r="E24" s="23">
        <v>2.59294197698783E-5</v>
      </c>
      <c r="F24" s="23">
        <v>2.6728122693570702E-5</v>
      </c>
      <c r="G24" s="23">
        <v>2.6081615904824202E-5</v>
      </c>
      <c r="H24" s="23">
        <v>2.58741011168978E-5</v>
      </c>
      <c r="I24" s="23">
        <v>2.59103050908396E-5</v>
      </c>
      <c r="J24" s="23">
        <v>2.58896492511737E-5</v>
      </c>
      <c r="K24" s="23">
        <v>3.0100568453712999E-5</v>
      </c>
      <c r="L24" s="23">
        <v>2.8423577378232202E-5</v>
      </c>
      <c r="M24" s="23">
        <v>2.6911437321909802E-5</v>
      </c>
      <c r="N24" s="23">
        <v>4.66621936998225E-5</v>
      </c>
      <c r="O24" s="23">
        <v>4.4062505839532099E-5</v>
      </c>
      <c r="P24" s="23">
        <v>4.1607654225356001E-5</v>
      </c>
      <c r="Q24" s="23">
        <v>3.93941186184006E-5</v>
      </c>
      <c r="R24" s="23">
        <v>7.3105968995841396E-5</v>
      </c>
      <c r="S24" s="23">
        <v>1145.8079659739099</v>
      </c>
      <c r="T24" s="23">
        <v>1081.97163889232</v>
      </c>
      <c r="U24" s="23">
        <v>1024.4105292120601</v>
      </c>
      <c r="V24" s="23">
        <v>964.61885887782603</v>
      </c>
      <c r="W24" s="23">
        <v>910.87710911432498</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5.0525732333046112E-3</v>
      </c>
      <c r="D26" s="23">
        <v>5.3640318190937442E-3</v>
      </c>
      <c r="E26" s="23">
        <v>6.9717562945095027E-3</v>
      </c>
      <c r="F26" s="23">
        <v>11955.764943700651</v>
      </c>
      <c r="G26" s="23">
        <v>106680.09073398191</v>
      </c>
      <c r="H26" s="23">
        <v>120409.03360366366</v>
      </c>
      <c r="I26" s="23">
        <v>114003.2487209613</v>
      </c>
      <c r="J26" s="23">
        <v>121886.07637303443</v>
      </c>
      <c r="K26" s="23">
        <v>115095.44865131557</v>
      </c>
      <c r="L26" s="23">
        <v>148711.46871122502</v>
      </c>
      <c r="M26" s="23">
        <v>143386.91604025988</v>
      </c>
      <c r="N26" s="23">
        <v>151705.95464142578</v>
      </c>
      <c r="O26" s="23">
        <v>143253.97035751899</v>
      </c>
      <c r="P26" s="23">
        <v>135272.87092882933</v>
      </c>
      <c r="Q26" s="23">
        <v>128076.32688697125</v>
      </c>
      <c r="R26" s="23">
        <v>120600.90830297727</v>
      </c>
      <c r="S26" s="23">
        <v>113881.8775048883</v>
      </c>
      <c r="T26" s="23">
        <v>107537.18366110147</v>
      </c>
      <c r="U26" s="23">
        <v>104076.82840742273</v>
      </c>
      <c r="V26" s="23">
        <v>105407.46612691357</v>
      </c>
      <c r="W26" s="23">
        <v>124864.10314229663</v>
      </c>
    </row>
    <row r="27" spans="1:23">
      <c r="A27" s="27" t="s">
        <v>119</v>
      </c>
      <c r="B27" s="27" t="s">
        <v>64</v>
      </c>
      <c r="C27" s="23">
        <v>5.0617686160580851E-4</v>
      </c>
      <c r="D27" s="23">
        <v>5.8162961087286559E-4</v>
      </c>
      <c r="E27" s="23">
        <v>7.7765085578903226E-4</v>
      </c>
      <c r="F27" s="23">
        <v>1.3457966389396705E-3</v>
      </c>
      <c r="G27" s="23">
        <v>2.4314067824467889E-3</v>
      </c>
      <c r="H27" s="23">
        <v>41030.242230230338</v>
      </c>
      <c r="I27" s="23">
        <v>42435.948857396841</v>
      </c>
      <c r="J27" s="23">
        <v>47163.428883948327</v>
      </c>
      <c r="K27" s="23">
        <v>44535.81574814496</v>
      </c>
      <c r="L27" s="23">
        <v>42054.594674193948</v>
      </c>
      <c r="M27" s="23">
        <v>39817.281746381952</v>
      </c>
      <c r="N27" s="23">
        <v>48048.553195663277</v>
      </c>
      <c r="O27" s="23">
        <v>53165.793645299535</v>
      </c>
      <c r="P27" s="23">
        <v>50203.771131896523</v>
      </c>
      <c r="Q27" s="23">
        <v>54301.584916251464</v>
      </c>
      <c r="R27" s="23">
        <v>51132.16956725809</v>
      </c>
      <c r="S27" s="23">
        <v>62544.883188999906</v>
      </c>
      <c r="T27" s="23">
        <v>63264.602745085744</v>
      </c>
      <c r="U27" s="23">
        <v>61492.771127714252</v>
      </c>
      <c r="V27" s="23">
        <v>63970.357104100302</v>
      </c>
      <c r="W27" s="23">
        <v>63317.097430058733</v>
      </c>
    </row>
    <row r="28" spans="1:23">
      <c r="A28" s="27" t="s">
        <v>119</v>
      </c>
      <c r="B28" s="27" t="s">
        <v>32</v>
      </c>
      <c r="C28" s="23">
        <v>8.2892268221874797E-5</v>
      </c>
      <c r="D28" s="23">
        <v>9.5553319444586205E-5</v>
      </c>
      <c r="E28" s="23">
        <v>9.9071081145045396E-5</v>
      </c>
      <c r="F28" s="23">
        <v>1.07260109779415E-4</v>
      </c>
      <c r="G28" s="23">
        <v>1.0918908441572101E-4</v>
      </c>
      <c r="H28" s="23">
        <v>2.66713243589954E-3</v>
      </c>
      <c r="I28" s="23">
        <v>1324.3328720349</v>
      </c>
      <c r="J28" s="23">
        <v>1903.12290535649</v>
      </c>
      <c r="K28" s="23">
        <v>1797.0943387288</v>
      </c>
      <c r="L28" s="23">
        <v>1696.9729349593101</v>
      </c>
      <c r="M28" s="23">
        <v>1606.69363213616</v>
      </c>
      <c r="N28" s="23">
        <v>1512.91590021974</v>
      </c>
      <c r="O28" s="23">
        <v>1428.62691190635</v>
      </c>
      <c r="P28" s="23">
        <v>1349.0339106930101</v>
      </c>
      <c r="Q28" s="23">
        <v>1277.2650342229299</v>
      </c>
      <c r="R28" s="23">
        <v>1202.71502943682</v>
      </c>
      <c r="S28" s="23">
        <v>1135.70824321591</v>
      </c>
      <c r="T28" s="23">
        <v>1072.4346016609302</v>
      </c>
      <c r="U28" s="23">
        <v>1015.38086518197</v>
      </c>
      <c r="V28" s="23">
        <v>956.11622914617999</v>
      </c>
      <c r="W28" s="23">
        <v>902.84818741802303</v>
      </c>
    </row>
    <row r="29" spans="1:23">
      <c r="A29" s="27" t="s">
        <v>119</v>
      </c>
      <c r="B29" s="27" t="s">
        <v>69</v>
      </c>
      <c r="C29" s="23">
        <v>0</v>
      </c>
      <c r="D29" s="23">
        <v>0</v>
      </c>
      <c r="E29" s="23">
        <v>5.1425132136308704E-4</v>
      </c>
      <c r="F29" s="23">
        <v>5.7819969954615597E-4</v>
      </c>
      <c r="G29" s="23">
        <v>5.5586782387609997E-4</v>
      </c>
      <c r="H29" s="23">
        <v>7.9854376048018E-4</v>
      </c>
      <c r="I29" s="23">
        <v>9.2347602281954097E-4</v>
      </c>
      <c r="J29" s="23">
        <v>9.6309659884999204E-4</v>
      </c>
      <c r="K29" s="23">
        <v>1.6351777162991841E-3</v>
      </c>
      <c r="L29" s="23">
        <v>1.5552138090899259E-3</v>
      </c>
      <c r="M29" s="23">
        <v>1.7864596938034301E-3</v>
      </c>
      <c r="N29" s="23">
        <v>6085.071059455121</v>
      </c>
      <c r="O29" s="23">
        <v>5746.0538785648414</v>
      </c>
      <c r="P29" s="23">
        <v>5425.9243405329344</v>
      </c>
      <c r="Q29" s="23">
        <v>5137.2640750969695</v>
      </c>
      <c r="R29" s="23">
        <v>10315.218673576319</v>
      </c>
      <c r="S29" s="23">
        <v>11439.939814823543</v>
      </c>
      <c r="T29" s="23">
        <v>10802.587168647487</v>
      </c>
      <c r="U29" s="23">
        <v>13298.589875942047</v>
      </c>
      <c r="V29" s="23">
        <v>12522.392368602215</v>
      </c>
      <c r="W29" s="23">
        <v>13783.038723815929</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5.6484186841160387E-3</v>
      </c>
      <c r="D31" s="28">
        <v>6.0317096630589902E-3</v>
      </c>
      <c r="E31" s="28">
        <v>7.8376489750570707E-3</v>
      </c>
      <c r="F31" s="28">
        <v>-3499.9126899180637</v>
      </c>
      <c r="G31" s="28">
        <v>399144.39277007285</v>
      </c>
      <c r="H31" s="28">
        <v>24720.38047149896</v>
      </c>
      <c r="I31" s="28">
        <v>26993.774982939867</v>
      </c>
      <c r="J31" s="28">
        <v>47159.411132366404</v>
      </c>
      <c r="K31" s="28">
        <v>82490.551528714801</v>
      </c>
      <c r="L31" s="28">
        <v>108469.22505322823</v>
      </c>
      <c r="M31" s="28">
        <v>93439.116789463689</v>
      </c>
      <c r="N31" s="28">
        <v>407750.78690144606</v>
      </c>
      <c r="O31" s="28">
        <v>166286.05869381066</v>
      </c>
      <c r="P31" s="28">
        <v>147407.05741763554</v>
      </c>
      <c r="Q31" s="28">
        <v>181920.27460712881</v>
      </c>
      <c r="R31" s="28">
        <v>171302.15157757397</v>
      </c>
      <c r="S31" s="28">
        <v>177165.65050292623</v>
      </c>
      <c r="T31" s="28">
        <v>171499.51049380618</v>
      </c>
      <c r="U31" s="28">
        <v>166230.2045603976</v>
      </c>
      <c r="V31" s="28">
        <v>169999.87078662228</v>
      </c>
      <c r="W31" s="28">
        <v>188768.59202359215</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0</v>
      </c>
      <c r="D34" s="23">
        <v>0</v>
      </c>
      <c r="E34" s="23">
        <v>0</v>
      </c>
      <c r="F34" s="23">
        <v>-92577.55394511974</v>
      </c>
      <c r="G34" s="23">
        <v>-97214.901272946736</v>
      </c>
      <c r="H34" s="23">
        <v>-141038.36503241814</v>
      </c>
      <c r="I34" s="23">
        <v>-30772.608431213499</v>
      </c>
      <c r="J34" s="23">
        <v>-109679.18328157808</v>
      </c>
      <c r="K34" s="23">
        <v>-122329.13879670881</v>
      </c>
      <c r="L34" s="23">
        <v>-116355.04957027963</v>
      </c>
      <c r="M34" s="23">
        <v>92558.656596004686</v>
      </c>
      <c r="N34" s="23">
        <v>5330.3535922974797</v>
      </c>
      <c r="O34" s="23">
        <v>-120001.37324013788</v>
      </c>
      <c r="P34" s="23">
        <v>-113315.77248102866</v>
      </c>
      <c r="Q34" s="23">
        <v>-82148.191461966737</v>
      </c>
      <c r="R34" s="23">
        <v>-63881.66346592654</v>
      </c>
      <c r="S34" s="23">
        <v>-39423.451137806827</v>
      </c>
      <c r="T34" s="23">
        <v>-41646.123394529517</v>
      </c>
      <c r="U34" s="23">
        <v>-39430.541220005645</v>
      </c>
      <c r="V34" s="23">
        <v>-46309.323810039052</v>
      </c>
      <c r="W34" s="23">
        <v>-49883.744185280222</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6.38673364543475E-5</v>
      </c>
      <c r="D36" s="23">
        <v>6.0309099558809494E-5</v>
      </c>
      <c r="E36" s="23">
        <v>6.0493396206435402E-5</v>
      </c>
      <c r="F36" s="23">
        <v>7.25867371736923E-5</v>
      </c>
      <c r="G36" s="23">
        <v>6.8542716854749303E-5</v>
      </c>
      <c r="H36" s="23">
        <v>6.4724000785271193E-5</v>
      </c>
      <c r="I36" s="23">
        <v>6.1280670873259393E-5</v>
      </c>
      <c r="J36" s="23">
        <v>7.0989841176505005E-5</v>
      </c>
      <c r="K36" s="23">
        <v>6.7034788623731296E-5</v>
      </c>
      <c r="L36" s="23">
        <v>6.330008366486641E-5</v>
      </c>
      <c r="M36" s="23">
        <v>6.590533180746639E-5</v>
      </c>
      <c r="N36" s="23">
        <v>7.1428905690900499E-5</v>
      </c>
      <c r="O36" s="23">
        <v>7.1982882645689098E-5</v>
      </c>
      <c r="P36" s="23">
        <v>6.7972504836053108E-5</v>
      </c>
      <c r="Q36" s="23">
        <v>6.4356353852543301E-5</v>
      </c>
      <c r="R36" s="23">
        <v>6.0600072768216395E-5</v>
      </c>
      <c r="S36" s="23">
        <v>8.9673728292146798E-5</v>
      </c>
      <c r="T36" s="23">
        <v>8.4677741512619105E-5</v>
      </c>
      <c r="U36" s="23">
        <v>8.0172868564494E-5</v>
      </c>
      <c r="V36" s="23">
        <v>7.5493426494872395E-5</v>
      </c>
      <c r="W36" s="23">
        <v>8.0086403204786296E-5</v>
      </c>
    </row>
    <row r="37" spans="1:23">
      <c r="A37" s="27" t="s">
        <v>120</v>
      </c>
      <c r="B37" s="27" t="s">
        <v>28</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row>
    <row r="38" spans="1:23">
      <c r="A38" s="27" t="s">
        <v>120</v>
      </c>
      <c r="B38" s="27" t="s">
        <v>62</v>
      </c>
      <c r="C38" s="23">
        <v>2.48516549981539E-5</v>
      </c>
      <c r="D38" s="23">
        <v>2.4741502618869701E-5</v>
      </c>
      <c r="E38" s="23">
        <v>2.48482386401224E-5</v>
      </c>
      <c r="F38" s="23">
        <v>2.5237895180779901E-5</v>
      </c>
      <c r="G38" s="23">
        <v>2.9401542242711E-5</v>
      </c>
      <c r="H38" s="23">
        <v>2.7763495970521202E-5</v>
      </c>
      <c r="I38" s="23">
        <v>2.62864723783846E-5</v>
      </c>
      <c r="J38" s="23">
        <v>4.3034055865222599E-5</v>
      </c>
      <c r="K38" s="23">
        <v>4.0636502219726E-5</v>
      </c>
      <c r="L38" s="23">
        <v>3.8372523329558899E-5</v>
      </c>
      <c r="M38" s="23">
        <v>3.6331097339555797E-5</v>
      </c>
      <c r="N38" s="23">
        <v>5.5182245090886999E-5</v>
      </c>
      <c r="O38" s="23">
        <v>5.2107880143769404E-5</v>
      </c>
      <c r="P38" s="23">
        <v>4.9204797097424298E-5</v>
      </c>
      <c r="Q38" s="23">
        <v>4.6587091955522996E-5</v>
      </c>
      <c r="R38" s="23">
        <v>5.8241731228038501E-5</v>
      </c>
      <c r="S38" s="23">
        <v>4.0144310126340302E-4</v>
      </c>
      <c r="T38" s="23">
        <v>3.7907752703289298E-4</v>
      </c>
      <c r="U38" s="23">
        <v>3.58910526044585E-4</v>
      </c>
      <c r="V38" s="23">
        <v>3.3796203006490198E-4</v>
      </c>
      <c r="W38" s="23">
        <v>3.1913317275804597E-4</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23071.393960169924</v>
      </c>
      <c r="D40" s="23">
        <v>21786.021773615277</v>
      </c>
      <c r="E40" s="23">
        <v>20627.002485833698</v>
      </c>
      <c r="F40" s="23">
        <v>89168.982383467766</v>
      </c>
      <c r="G40" s="23">
        <v>102403.22973673257</v>
      </c>
      <c r="H40" s="23">
        <v>134425.88167945365</v>
      </c>
      <c r="I40" s="23">
        <v>131250.44111656555</v>
      </c>
      <c r="J40" s="23">
        <v>139956.04968260266</v>
      </c>
      <c r="K40" s="23">
        <v>145878.41606217306</v>
      </c>
      <c r="L40" s="23">
        <v>137751.10109037053</v>
      </c>
      <c r="M40" s="23">
        <v>143520.01130380828</v>
      </c>
      <c r="N40" s="23">
        <v>161449.94122750987</v>
      </c>
      <c r="O40" s="23">
        <v>160671.7538266342</v>
      </c>
      <c r="P40" s="23">
        <v>158396.66730473304</v>
      </c>
      <c r="Q40" s="23">
        <v>166973.53035226627</v>
      </c>
      <c r="R40" s="23">
        <v>167944.32163373445</v>
      </c>
      <c r="S40" s="23">
        <v>173827.35750270783</v>
      </c>
      <c r="T40" s="23">
        <v>164142.9248803985</v>
      </c>
      <c r="U40" s="23">
        <v>155410.48814142015</v>
      </c>
      <c r="V40" s="23">
        <v>146339.65942683548</v>
      </c>
      <c r="W40" s="23">
        <v>138186.66817301593</v>
      </c>
    </row>
    <row r="41" spans="1:23">
      <c r="A41" s="27" t="s">
        <v>120</v>
      </c>
      <c r="B41" s="27" t="s">
        <v>64</v>
      </c>
      <c r="C41" s="23">
        <v>6.662371092884486E-4</v>
      </c>
      <c r="D41" s="23">
        <v>7.5221500292234334E-4</v>
      </c>
      <c r="E41" s="23">
        <v>9.2229279617083858E-4</v>
      </c>
      <c r="F41" s="23">
        <v>1.1823922338676583E-3</v>
      </c>
      <c r="G41" s="23">
        <v>1.1400982943682049E-3</v>
      </c>
      <c r="H41" s="23">
        <v>7191.8232532282564</v>
      </c>
      <c r="I41" s="23">
        <v>6809.2169006943104</v>
      </c>
      <c r="J41" s="23">
        <v>12597.562976276186</v>
      </c>
      <c r="K41" s="23">
        <v>11895.715746090003</v>
      </c>
      <c r="L41" s="23">
        <v>12701.533368774484</v>
      </c>
      <c r="M41" s="23">
        <v>19877.450854049424</v>
      </c>
      <c r="N41" s="23">
        <v>26023.582736236163</v>
      </c>
      <c r="O41" s="23">
        <v>26245.723787176892</v>
      </c>
      <c r="P41" s="23">
        <v>24783.497430875985</v>
      </c>
      <c r="Q41" s="23">
        <v>28306.675173675445</v>
      </c>
      <c r="R41" s="23">
        <v>26654.502204820918</v>
      </c>
      <c r="S41" s="23">
        <v>26143.231205421034</v>
      </c>
      <c r="T41" s="23">
        <v>24686.715058684073</v>
      </c>
      <c r="U41" s="23">
        <v>23373.37691322621</v>
      </c>
      <c r="V41" s="23">
        <v>34007.476792293113</v>
      </c>
      <c r="W41" s="23">
        <v>35914.329856351214</v>
      </c>
    </row>
    <row r="42" spans="1:23">
      <c r="A42" s="27" t="s">
        <v>120</v>
      </c>
      <c r="B42" s="27" t="s">
        <v>32</v>
      </c>
      <c r="C42" s="23">
        <v>8.2361536249876298E-5</v>
      </c>
      <c r="D42" s="23">
        <v>9.3038887633009696E-5</v>
      </c>
      <c r="E42" s="23">
        <v>9.68079017501452E-5</v>
      </c>
      <c r="F42" s="23">
        <v>1.06130723468225E-4</v>
      </c>
      <c r="G42" s="23">
        <v>1.33119743827045E-4</v>
      </c>
      <c r="H42" s="23">
        <v>5552.02872850941</v>
      </c>
      <c r="I42" s="23">
        <v>5459.8536963975703</v>
      </c>
      <c r="J42" s="23">
        <v>11270.697901385802</v>
      </c>
      <c r="K42" s="23">
        <v>10642.774218677601</v>
      </c>
      <c r="L42" s="23">
        <v>10049.8340085775</v>
      </c>
      <c r="M42" s="23">
        <v>9515.1808098778092</v>
      </c>
      <c r="N42" s="23">
        <v>8959.8091713292888</v>
      </c>
      <c r="O42" s="23">
        <v>8460.6318869721799</v>
      </c>
      <c r="P42" s="23">
        <v>7989.2652352360601</v>
      </c>
      <c r="Q42" s="23">
        <v>7564.2347113852602</v>
      </c>
      <c r="R42" s="23">
        <v>7122.7337551799401</v>
      </c>
      <c r="S42" s="23">
        <v>6725.9053378418894</v>
      </c>
      <c r="T42" s="23">
        <v>6351.1853971393102</v>
      </c>
      <c r="U42" s="23">
        <v>6013.30105197181</v>
      </c>
      <c r="V42" s="23">
        <v>5662.3232913885495</v>
      </c>
      <c r="W42" s="23">
        <v>5346.8586315492103</v>
      </c>
    </row>
    <row r="43" spans="1:23">
      <c r="A43" s="27" t="s">
        <v>120</v>
      </c>
      <c r="B43" s="27" t="s">
        <v>69</v>
      </c>
      <c r="C43" s="23">
        <v>0</v>
      </c>
      <c r="D43" s="23">
        <v>0</v>
      </c>
      <c r="E43" s="23">
        <v>2.3341337582072201E-4</v>
      </c>
      <c r="F43" s="23">
        <v>2.7617992340731203E-4</v>
      </c>
      <c r="G43" s="23">
        <v>3.5683334664805502E-4</v>
      </c>
      <c r="H43" s="23">
        <v>4.0979153360085904E-4</v>
      </c>
      <c r="I43" s="23">
        <v>4.50724902347162E-4</v>
      </c>
      <c r="J43" s="23">
        <v>1.8869693065261099E-3</v>
      </c>
      <c r="K43" s="23">
        <v>1.7846543588312101E-3</v>
      </c>
      <c r="L43" s="23">
        <v>1.69039710842417E-3</v>
      </c>
      <c r="M43" s="23">
        <v>2849.0858147577801</v>
      </c>
      <c r="N43" s="23">
        <v>7914.7469569065006</v>
      </c>
      <c r="O43" s="23">
        <v>7473.7931579165806</v>
      </c>
      <c r="P43" s="23">
        <v>7057.4061901724808</v>
      </c>
      <c r="Q43" s="23">
        <v>6681.9507566165803</v>
      </c>
      <c r="R43" s="23">
        <v>6291.9459827135697</v>
      </c>
      <c r="S43" s="23">
        <v>5941.4032110692297</v>
      </c>
      <c r="T43" s="23">
        <v>5610.3901879724299</v>
      </c>
      <c r="U43" s="23">
        <v>8449.3419295147687</v>
      </c>
      <c r="V43" s="23">
        <v>7956.1800079965096</v>
      </c>
      <c r="W43" s="23">
        <v>10827.329321851499</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23071.394715126025</v>
      </c>
      <c r="D45" s="28">
        <v>21786.022610880886</v>
      </c>
      <c r="E45" s="28">
        <v>20627.003493468128</v>
      </c>
      <c r="F45" s="28">
        <v>-3408.5702814351012</v>
      </c>
      <c r="G45" s="28">
        <v>5188.3297018283947</v>
      </c>
      <c r="H45" s="28">
        <v>579.33999275126553</v>
      </c>
      <c r="I45" s="28">
        <v>107287.04967361351</v>
      </c>
      <c r="J45" s="28">
        <v>42874.42949132467</v>
      </c>
      <c r="K45" s="28">
        <v>35444.993119225546</v>
      </c>
      <c r="L45" s="28">
        <v>34097.584990538002</v>
      </c>
      <c r="M45" s="28">
        <v>255956.11885609879</v>
      </c>
      <c r="N45" s="28">
        <v>192803.87768265465</v>
      </c>
      <c r="O45" s="28">
        <v>66916.104497763969</v>
      </c>
      <c r="P45" s="28">
        <v>69864.392371757669</v>
      </c>
      <c r="Q45" s="28">
        <v>113132.01417491844</v>
      </c>
      <c r="R45" s="28">
        <v>130717.16049147064</v>
      </c>
      <c r="S45" s="28">
        <v>160547.13806143886</v>
      </c>
      <c r="T45" s="28">
        <v>147183.51700830832</v>
      </c>
      <c r="U45" s="28">
        <v>139353.32427372411</v>
      </c>
      <c r="V45" s="28">
        <v>134037.81282254501</v>
      </c>
      <c r="W45" s="28">
        <v>124217.2542433065</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0</v>
      </c>
      <c r="D49" s="23">
        <v>0</v>
      </c>
      <c r="E49" s="23">
        <v>0</v>
      </c>
      <c r="F49" s="23">
        <v>-171596.82852102077</v>
      </c>
      <c r="G49" s="23">
        <v>-174715.1417944571</v>
      </c>
      <c r="H49" s="23">
        <v>-278484.26973684406</v>
      </c>
      <c r="I49" s="23">
        <v>-369599.68209812406</v>
      </c>
      <c r="J49" s="23">
        <v>-387331.4260988796</v>
      </c>
      <c r="K49" s="23">
        <v>-337142.47008699039</v>
      </c>
      <c r="L49" s="23">
        <v>-291343.57774183858</v>
      </c>
      <c r="M49" s="23">
        <v>-248438.553253519</v>
      </c>
      <c r="N49" s="23">
        <v>-208132.0499633477</v>
      </c>
      <c r="O49" s="23">
        <v>-196536.40216530758</v>
      </c>
      <c r="P49" s="23">
        <v>-185586.82313295288</v>
      </c>
      <c r="Q49" s="23">
        <v>-175713.57044317701</v>
      </c>
      <c r="R49" s="23">
        <v>-165457.71535296889</v>
      </c>
      <c r="S49" s="23">
        <v>-156239.56240329347</v>
      </c>
      <c r="T49" s="23">
        <v>-147535.01875651049</v>
      </c>
      <c r="U49" s="23">
        <v>-139686.1259657375</v>
      </c>
      <c r="V49" s="23">
        <v>-131533.07935420569</v>
      </c>
      <c r="W49" s="23">
        <v>-124204.9851839343</v>
      </c>
    </row>
    <row r="50" spans="1:23">
      <c r="A50" s="27" t="s">
        <v>121</v>
      </c>
      <c r="B50" s="27" t="s">
        <v>18</v>
      </c>
      <c r="C50" s="23">
        <v>6.9727801371881497E-5</v>
      </c>
      <c r="D50" s="23">
        <v>6.5843060763299502E-5</v>
      </c>
      <c r="E50" s="23">
        <v>6.3594683358944709E-5</v>
      </c>
      <c r="F50" s="23">
        <v>4.7824554220092204E-4</v>
      </c>
      <c r="G50" s="23">
        <v>4.5160107841304699E-4</v>
      </c>
      <c r="H50" s="23">
        <v>4.2644105595896099E-4</v>
      </c>
      <c r="I50" s="23">
        <v>4.0375430566728997E-4</v>
      </c>
      <c r="J50" s="23">
        <v>1670.7973598793601</v>
      </c>
      <c r="K50" s="23">
        <v>1577.7142789338</v>
      </c>
      <c r="L50" s="23">
        <v>1489.81518458288</v>
      </c>
      <c r="M50" s="23">
        <v>1410.55671591277</v>
      </c>
      <c r="N50" s="23">
        <v>1328.2272435903301</v>
      </c>
      <c r="O50" s="23">
        <v>1254.22780277789</v>
      </c>
      <c r="P50" s="23">
        <v>1184.35108815329</v>
      </c>
      <c r="Q50" s="23">
        <v>1121.3433710980398</v>
      </c>
      <c r="R50" s="23">
        <v>1055.8940309514301</v>
      </c>
      <c r="S50" s="23">
        <v>997.06738914371897</v>
      </c>
      <c r="T50" s="23">
        <v>941.51783645609601</v>
      </c>
      <c r="U50" s="23">
        <v>891.42889787482295</v>
      </c>
      <c r="V50" s="23">
        <v>839.39895356222598</v>
      </c>
      <c r="W50" s="23">
        <v>792.63404930589797</v>
      </c>
    </row>
    <row r="51" spans="1:23">
      <c r="A51" s="27" t="s">
        <v>121</v>
      </c>
      <c r="B51" s="27" t="s">
        <v>28</v>
      </c>
      <c r="C51" s="23">
        <v>0</v>
      </c>
      <c r="D51" s="23">
        <v>0</v>
      </c>
      <c r="E51" s="23">
        <v>0</v>
      </c>
      <c r="F51" s="23">
        <v>0</v>
      </c>
      <c r="G51" s="23">
        <v>0</v>
      </c>
      <c r="H51" s="23">
        <v>0</v>
      </c>
      <c r="I51" s="23">
        <v>0</v>
      </c>
      <c r="J51" s="23">
        <v>0</v>
      </c>
      <c r="K51" s="23">
        <v>0</v>
      </c>
      <c r="L51" s="23">
        <v>0</v>
      </c>
      <c r="M51" s="23">
        <v>0</v>
      </c>
      <c r="N51" s="23">
        <v>0</v>
      </c>
      <c r="O51" s="23">
        <v>0</v>
      </c>
      <c r="P51" s="23">
        <v>0</v>
      </c>
      <c r="Q51" s="23">
        <v>0</v>
      </c>
      <c r="R51" s="23">
        <v>0</v>
      </c>
      <c r="S51" s="23">
        <v>0</v>
      </c>
      <c r="T51" s="23">
        <v>0</v>
      </c>
      <c r="U51" s="23">
        <v>0</v>
      </c>
      <c r="V51" s="23">
        <v>0</v>
      </c>
      <c r="W51" s="23">
        <v>0</v>
      </c>
    </row>
    <row r="52" spans="1:23">
      <c r="A52" s="27" t="s">
        <v>121</v>
      </c>
      <c r="B52" s="27" t="s">
        <v>62</v>
      </c>
      <c r="C52" s="23">
        <v>3.3878765003894599E-5</v>
      </c>
      <c r="D52" s="23">
        <v>3.1991279501844798E-5</v>
      </c>
      <c r="E52" s="23">
        <v>3.0289336972091602E-5</v>
      </c>
      <c r="F52" s="23">
        <v>2.8521442168949699E-5</v>
      </c>
      <c r="G52" s="23">
        <v>2.6932428856768598E-5</v>
      </c>
      <c r="H52" s="23">
        <v>2.5431944143223198E-5</v>
      </c>
      <c r="I52" s="23">
        <v>2.4078959579127799E-5</v>
      </c>
      <c r="J52" s="23">
        <v>2.35466209409156E-5</v>
      </c>
      <c r="K52" s="23">
        <v>2.3517822125689698E-5</v>
      </c>
      <c r="L52" s="23">
        <v>2.3628432458627598E-5</v>
      </c>
      <c r="M52" s="23">
        <v>2.36653987635601E-5</v>
      </c>
      <c r="N52" s="23">
        <v>3.0604769785218601E-5</v>
      </c>
      <c r="O52" s="23">
        <v>2.8899688172694298E-5</v>
      </c>
      <c r="P52" s="23">
        <v>2.7289601664716501E-5</v>
      </c>
      <c r="Q52" s="23">
        <v>2.6642480940556298E-5</v>
      </c>
      <c r="R52" s="23">
        <v>6.6043975147815691E-5</v>
      </c>
      <c r="S52" s="23">
        <v>2.8939848835987805E-4</v>
      </c>
      <c r="T52" s="23">
        <v>2.7327524859503899E-4</v>
      </c>
      <c r="U52" s="23">
        <v>2.5873695018512597E-4</v>
      </c>
      <c r="V52" s="23">
        <v>2.43635275624388E-4</v>
      </c>
      <c r="W52" s="23">
        <v>13.1030935121433</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3.3660984684256452E-3</v>
      </c>
      <c r="D54" s="23">
        <v>3.292775614364812E-3</v>
      </c>
      <c r="E54" s="23">
        <v>3.4122118155804973E-3</v>
      </c>
      <c r="F54" s="23">
        <v>12020.613960005159</v>
      </c>
      <c r="G54" s="23">
        <v>11350.910995860833</v>
      </c>
      <c r="H54" s="23">
        <v>28582.714456234084</v>
      </c>
      <c r="I54" s="23">
        <v>38338.00244765485</v>
      </c>
      <c r="J54" s="23">
        <v>52026.933437200911</v>
      </c>
      <c r="K54" s="23">
        <v>69526.499877594761</v>
      </c>
      <c r="L54" s="23">
        <v>66856.475233868638</v>
      </c>
      <c r="M54" s="23">
        <v>78272.242372267719</v>
      </c>
      <c r="N54" s="23">
        <v>77280.497230523179</v>
      </c>
      <c r="O54" s="23">
        <v>89540.931418776134</v>
      </c>
      <c r="P54" s="23">
        <v>84552.343151239518</v>
      </c>
      <c r="Q54" s="23">
        <v>80054.141421262408</v>
      </c>
      <c r="R54" s="23">
        <v>78312.138608991067</v>
      </c>
      <c r="S54" s="23">
        <v>99589.585206936259</v>
      </c>
      <c r="T54" s="23">
        <v>94499.598599441379</v>
      </c>
      <c r="U54" s="23">
        <v>89472.200932866996</v>
      </c>
      <c r="V54" s="23">
        <v>84249.986179907282</v>
      </c>
      <c r="W54" s="23">
        <v>82221.648247524252</v>
      </c>
    </row>
    <row r="55" spans="1:23">
      <c r="A55" s="27" t="s">
        <v>121</v>
      </c>
      <c r="B55" s="27" t="s">
        <v>64</v>
      </c>
      <c r="C55" s="23">
        <v>2.0450835304238721E-4</v>
      </c>
      <c r="D55" s="23">
        <v>1.9311459204279929E-4</v>
      </c>
      <c r="E55" s="23">
        <v>1.9204573731028491E-4</v>
      </c>
      <c r="F55" s="23">
        <v>4.5631147333168097E-4</v>
      </c>
      <c r="G55" s="23">
        <v>4.3403833857870802E-4</v>
      </c>
      <c r="H55" s="23">
        <v>11414.49759483458</v>
      </c>
      <c r="I55" s="23">
        <v>28889.33131843535</v>
      </c>
      <c r="J55" s="23">
        <v>27203.150513093151</v>
      </c>
      <c r="K55" s="23">
        <v>25687.583100950462</v>
      </c>
      <c r="L55" s="23">
        <v>24256.452402087849</v>
      </c>
      <c r="M55" s="23">
        <v>22966.004235997301</v>
      </c>
      <c r="N55" s="23">
        <v>21625.549700724066</v>
      </c>
      <c r="O55" s="23">
        <v>20420.726812576358</v>
      </c>
      <c r="P55" s="23">
        <v>19283.02814511818</v>
      </c>
      <c r="Q55" s="23">
        <v>18257.167153821818</v>
      </c>
      <c r="R55" s="23">
        <v>17191.552846850384</v>
      </c>
      <c r="S55" s="23">
        <v>18265.930578995358</v>
      </c>
      <c r="T55" s="23">
        <v>17248.281947206269</v>
      </c>
      <c r="U55" s="23">
        <v>16330.669879393748</v>
      </c>
      <c r="V55" s="23">
        <v>15377.499250993562</v>
      </c>
      <c r="W55" s="23">
        <v>19048.677830795008</v>
      </c>
    </row>
    <row r="56" spans="1:23">
      <c r="A56" s="27" t="s">
        <v>121</v>
      </c>
      <c r="B56" s="27" t="s">
        <v>32</v>
      </c>
      <c r="C56" s="23">
        <v>1.08712590296332E-4</v>
      </c>
      <c r="D56" s="23">
        <v>1.03582888141576E-4</v>
      </c>
      <c r="E56" s="23">
        <v>1.1114005002670401E-4</v>
      </c>
      <c r="F56" s="23">
        <v>1.0730276538184199E-4</v>
      </c>
      <c r="G56" s="23">
        <v>1.11145254171616E-4</v>
      </c>
      <c r="H56" s="23">
        <v>3.14524287449438E-3</v>
      </c>
      <c r="I56" s="23">
        <v>2.9785656078947496E-3</v>
      </c>
      <c r="J56" s="23">
        <v>2.80471595698076E-3</v>
      </c>
      <c r="K56" s="23">
        <v>2.6484569934217199E-3</v>
      </c>
      <c r="L56" s="23">
        <v>2.5009036756632004E-3</v>
      </c>
      <c r="M56" s="23">
        <v>2.3678550950904298E-3</v>
      </c>
      <c r="N56" s="23">
        <v>2.2296507256431698E-3</v>
      </c>
      <c r="O56" s="23">
        <v>2.1054303351182302E-3</v>
      </c>
      <c r="P56" s="23">
        <v>1.9881306273911402E-3</v>
      </c>
      <c r="Q56" s="23">
        <v>1.8823616765348099E-3</v>
      </c>
      <c r="R56" s="23">
        <v>1.7724940545183301E-3</v>
      </c>
      <c r="S56" s="23">
        <v>1.6737432048345199E-3</v>
      </c>
      <c r="T56" s="23">
        <v>1.5808330034771901E-3</v>
      </c>
      <c r="U56" s="23">
        <v>1.5485571066778201E-3</v>
      </c>
      <c r="V56" s="23">
        <v>1.45878361543396E-3</v>
      </c>
      <c r="W56" s="23">
        <v>3.6083399784879997E-3</v>
      </c>
    </row>
    <row r="57" spans="1:23">
      <c r="A57" s="27" t="s">
        <v>121</v>
      </c>
      <c r="B57" s="27" t="s">
        <v>69</v>
      </c>
      <c r="C57" s="23">
        <v>0</v>
      </c>
      <c r="D57" s="23">
        <v>0</v>
      </c>
      <c r="E57" s="23">
        <v>3.5797776376361701E-4</v>
      </c>
      <c r="F57" s="23">
        <v>3230.4064993717202</v>
      </c>
      <c r="G57" s="23">
        <v>3052.2871738025301</v>
      </c>
      <c r="H57" s="23">
        <v>13295.4473397407</v>
      </c>
      <c r="I57" s="23">
        <v>23335.583627335502</v>
      </c>
      <c r="J57" s="23">
        <v>21973.557899817501</v>
      </c>
      <c r="K57" s="23">
        <v>20749.346461786899</v>
      </c>
      <c r="L57" s="23">
        <v>19593.339434028101</v>
      </c>
      <c r="M57" s="23">
        <v>18550.969821123901</v>
      </c>
      <c r="N57" s="23">
        <v>17468.207162337399</v>
      </c>
      <c r="O57" s="23">
        <v>16495.002036296799</v>
      </c>
      <c r="P57" s="23">
        <v>15576.017026181598</v>
      </c>
      <c r="Q57" s="23">
        <v>14747.369775868401</v>
      </c>
      <c r="R57" s="23">
        <v>13886.6114703564</v>
      </c>
      <c r="S57" s="23">
        <v>13112.9475615013</v>
      </c>
      <c r="T57" s="23">
        <v>12382.386739445699</v>
      </c>
      <c r="U57" s="23">
        <v>11723.6412653518</v>
      </c>
      <c r="V57" s="23">
        <v>11039.368629390699</v>
      </c>
      <c r="W57" s="23">
        <v>10424.332981282201</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3.6742133878438087E-3</v>
      </c>
      <c r="D59" s="28">
        <v>3.5837245466727556E-3</v>
      </c>
      <c r="E59" s="28">
        <v>3.6981415732218184E-3</v>
      </c>
      <c r="F59" s="28">
        <v>-159576.21359793714</v>
      </c>
      <c r="G59" s="28">
        <v>-163364.2298860244</v>
      </c>
      <c r="H59" s="28">
        <v>-238487.05723390242</v>
      </c>
      <c r="I59" s="28">
        <v>-302372.34790420061</v>
      </c>
      <c r="J59" s="28">
        <v>-306430.54476515955</v>
      </c>
      <c r="K59" s="28">
        <v>-240350.67280599353</v>
      </c>
      <c r="L59" s="28">
        <v>-198740.83489767078</v>
      </c>
      <c r="M59" s="28">
        <v>-145789.7499056758</v>
      </c>
      <c r="N59" s="28">
        <v>-107897.77575790534</v>
      </c>
      <c r="O59" s="28">
        <v>-85320.516102277499</v>
      </c>
      <c r="P59" s="28">
        <v>-80567.100721152281</v>
      </c>
      <c r="Q59" s="28">
        <v>-76280.918470352248</v>
      </c>
      <c r="R59" s="28">
        <v>-68898.129800132039</v>
      </c>
      <c r="S59" s="28">
        <v>-37386.978938819659</v>
      </c>
      <c r="T59" s="28">
        <v>-34845.620100131491</v>
      </c>
      <c r="U59" s="28">
        <v>-32991.825996864973</v>
      </c>
      <c r="V59" s="28">
        <v>-31066.194726107344</v>
      </c>
      <c r="W59" s="28">
        <v>-22128.921962797009</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5.8899778148078301E-5</v>
      </c>
      <c r="D64" s="23">
        <v>5.5618298515757898E-5</v>
      </c>
      <c r="E64" s="23">
        <v>6.8256216626882494E-5</v>
      </c>
      <c r="F64" s="23">
        <v>6.5872396008549204E-5</v>
      </c>
      <c r="G64" s="23">
        <v>6.2202451356283103E-5</v>
      </c>
      <c r="H64" s="23">
        <v>5.87369700994118E-5</v>
      </c>
      <c r="I64" s="23">
        <v>5.5612151428896802E-5</v>
      </c>
      <c r="J64" s="23">
        <v>5.2366242362175603E-5</v>
      </c>
      <c r="K64" s="23">
        <v>4.9448765197819901E-5</v>
      </c>
      <c r="L64" s="23">
        <v>4.80329716859429E-5</v>
      </c>
      <c r="M64" s="23">
        <v>4.5477607892568401E-5</v>
      </c>
      <c r="N64" s="23">
        <v>5.4049763285471703E-5</v>
      </c>
      <c r="O64" s="23">
        <v>5.1038492225891402E-5</v>
      </c>
      <c r="P64" s="23">
        <v>4.9081284715456499E-5</v>
      </c>
      <c r="Q64" s="23">
        <v>4.6470150457217703E-5</v>
      </c>
      <c r="R64" s="23">
        <v>5.1590733892524997E-5</v>
      </c>
      <c r="S64" s="23">
        <v>7.8127047544448107E-5</v>
      </c>
      <c r="T64" s="23">
        <v>7.3774360262572502E-5</v>
      </c>
      <c r="U64" s="23">
        <v>6.9849549398756904E-5</v>
      </c>
      <c r="V64" s="23">
        <v>6.5772647500981902E-5</v>
      </c>
      <c r="W64" s="23">
        <v>7.363323957652571E-5</v>
      </c>
    </row>
    <row r="65" spans="1:23">
      <c r="A65" s="27" t="s">
        <v>122</v>
      </c>
      <c r="B65" s="27" t="s">
        <v>28</v>
      </c>
      <c r="C65" s="23">
        <v>0</v>
      </c>
      <c r="D65" s="23">
        <v>0</v>
      </c>
      <c r="E65" s="23">
        <v>0</v>
      </c>
      <c r="F65" s="23">
        <v>0</v>
      </c>
      <c r="G65" s="23">
        <v>0</v>
      </c>
      <c r="H65" s="23">
        <v>0</v>
      </c>
      <c r="I65" s="23">
        <v>0</v>
      </c>
      <c r="J65" s="23">
        <v>0</v>
      </c>
      <c r="K65" s="23">
        <v>0</v>
      </c>
      <c r="L65" s="23">
        <v>0</v>
      </c>
      <c r="M65" s="23">
        <v>0</v>
      </c>
      <c r="N65" s="23">
        <v>0</v>
      </c>
      <c r="O65" s="23">
        <v>0</v>
      </c>
      <c r="P65" s="23">
        <v>0</v>
      </c>
      <c r="Q65" s="23">
        <v>0</v>
      </c>
      <c r="R65" s="23">
        <v>0</v>
      </c>
      <c r="S65" s="23">
        <v>0</v>
      </c>
      <c r="T65" s="23">
        <v>0</v>
      </c>
      <c r="U65" s="23">
        <v>0</v>
      </c>
      <c r="V65" s="23">
        <v>0</v>
      </c>
      <c r="W65" s="23">
        <v>0</v>
      </c>
    </row>
    <row r="66" spans="1:23">
      <c r="A66" s="27" t="s">
        <v>122</v>
      </c>
      <c r="B66" s="27" t="s">
        <v>62</v>
      </c>
      <c r="C66" s="23">
        <v>2.36872493845325E-5</v>
      </c>
      <c r="D66" s="23">
        <v>2.3603953108603899E-5</v>
      </c>
      <c r="E66" s="23">
        <v>2.7665150763002401E-5</v>
      </c>
      <c r="F66" s="23">
        <v>2.64515915150686E-5</v>
      </c>
      <c r="G66" s="23">
        <v>2.54387931028033E-5</v>
      </c>
      <c r="H66" s="23">
        <v>2.4021523223996701E-5</v>
      </c>
      <c r="I66" s="23">
        <v>2.3405571304771601E-5</v>
      </c>
      <c r="J66" s="23">
        <v>2.3343393662006299E-5</v>
      </c>
      <c r="K66" s="23">
        <v>2.33082525733169E-5</v>
      </c>
      <c r="L66" s="23">
        <v>2.3364573754244702E-5</v>
      </c>
      <c r="M66" s="23">
        <v>2.34361848615291E-5</v>
      </c>
      <c r="N66" s="23">
        <v>2.9656102613470298E-5</v>
      </c>
      <c r="O66" s="23">
        <v>2.80038740353686E-5</v>
      </c>
      <c r="P66" s="23">
        <v>2.64436959640336E-5</v>
      </c>
      <c r="Q66" s="23">
        <v>2.6826743422653801E-5</v>
      </c>
      <c r="R66" s="23">
        <v>7.8338850457153588E-5</v>
      </c>
      <c r="S66" s="23">
        <v>245.37186349868301</v>
      </c>
      <c r="T66" s="23">
        <v>231.70147631333299</v>
      </c>
      <c r="U66" s="23">
        <v>219.37491098413102</v>
      </c>
      <c r="V66" s="23">
        <v>206.57067676051901</v>
      </c>
      <c r="W66" s="23">
        <v>195.062017780237</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6.8125967255704993E-3</v>
      </c>
      <c r="D68" s="23">
        <v>7.1192879516336844E-3</v>
      </c>
      <c r="E68" s="23">
        <v>8.8112149998131693E-3</v>
      </c>
      <c r="F68" s="23">
        <v>2566.1767452477025</v>
      </c>
      <c r="G68" s="23">
        <v>2423.2075619977209</v>
      </c>
      <c r="H68" s="23">
        <v>23451.037407191652</v>
      </c>
      <c r="I68" s="23">
        <v>22203.440326274827</v>
      </c>
      <c r="J68" s="23">
        <v>30091.436693633539</v>
      </c>
      <c r="K68" s="23">
        <v>35134.982930483813</v>
      </c>
      <c r="L68" s="23">
        <v>35682.163160766162</v>
      </c>
      <c r="M68" s="23">
        <v>33783.865217100923</v>
      </c>
      <c r="N68" s="23">
        <v>35877.023151880298</v>
      </c>
      <c r="O68" s="23">
        <v>33878.208899831472</v>
      </c>
      <c r="P68" s="23">
        <v>31990.75474120053</v>
      </c>
      <c r="Q68" s="23">
        <v>30288.840179422543</v>
      </c>
      <c r="R68" s="23">
        <v>28520.9917485242</v>
      </c>
      <c r="S68" s="23">
        <v>34247.60749093155</v>
      </c>
      <c r="T68" s="23">
        <v>32827.252050594485</v>
      </c>
      <c r="U68" s="23">
        <v>41767.28579388879</v>
      </c>
      <c r="V68" s="23">
        <v>39329.458904003899</v>
      </c>
      <c r="W68" s="23">
        <v>38311.527631488403</v>
      </c>
    </row>
    <row r="69" spans="1:23">
      <c r="A69" s="27" t="s">
        <v>122</v>
      </c>
      <c r="B69" s="27" t="s">
        <v>64</v>
      </c>
      <c r="C69" s="23">
        <v>5.8941093824806427E-4</v>
      </c>
      <c r="D69" s="23">
        <v>6.1765998009278569E-4</v>
      </c>
      <c r="E69" s="23">
        <v>8.7453228002207944E-4</v>
      </c>
      <c r="F69" s="23">
        <v>1.2469462624876248E-3</v>
      </c>
      <c r="G69" s="23">
        <v>1.227574569945762E-3</v>
      </c>
      <c r="H69" s="23">
        <v>1533.6468338357333</v>
      </c>
      <c r="I69" s="23">
        <v>3947.0594299035224</v>
      </c>
      <c r="J69" s="23">
        <v>3716.6818429000746</v>
      </c>
      <c r="K69" s="23">
        <v>3509.6145826541033</v>
      </c>
      <c r="L69" s="23">
        <v>3314.0836463351184</v>
      </c>
      <c r="M69" s="23">
        <v>3137.7737271106639</v>
      </c>
      <c r="N69" s="23">
        <v>4861.7249268174046</v>
      </c>
      <c r="O69" s="23">
        <v>6268.104147249649</v>
      </c>
      <c r="P69" s="23">
        <v>5918.8896554607036</v>
      </c>
      <c r="Q69" s="23">
        <v>5604.0035305414567</v>
      </c>
      <c r="R69" s="23">
        <v>5276.9152025975482</v>
      </c>
      <c r="S69" s="23">
        <v>5112.705029731751</v>
      </c>
      <c r="T69" s="23">
        <v>4827.861217499385</v>
      </c>
      <c r="U69" s="23">
        <v>4571.0180322984515</v>
      </c>
      <c r="V69" s="23">
        <v>4304.2218715936378</v>
      </c>
      <c r="W69" s="23">
        <v>4064.4218042116754</v>
      </c>
    </row>
    <row r="70" spans="1:23">
      <c r="A70" s="27" t="s">
        <v>122</v>
      </c>
      <c r="B70" s="27" t="s">
        <v>32</v>
      </c>
      <c r="C70" s="23">
        <v>8.2379564403134301E-5</v>
      </c>
      <c r="D70" s="23">
        <v>9.9960400445339606E-5</v>
      </c>
      <c r="E70" s="23">
        <v>1.19732990494472E-4</v>
      </c>
      <c r="F70" s="23">
        <v>1.1411094326646499E-4</v>
      </c>
      <c r="G70" s="23">
        <v>1.14919869015692E-4</v>
      </c>
      <c r="H70" s="23">
        <v>2184.9942078805798</v>
      </c>
      <c r="I70" s="23">
        <v>2068.7520762457902</v>
      </c>
      <c r="J70" s="23">
        <v>1948.00542378675</v>
      </c>
      <c r="K70" s="23">
        <v>1839.47632023504</v>
      </c>
      <c r="L70" s="23">
        <v>1736.99369179777</v>
      </c>
      <c r="M70" s="23">
        <v>1644.58527662909</v>
      </c>
      <c r="N70" s="23">
        <v>1548.5959267613398</v>
      </c>
      <c r="O70" s="23">
        <v>1462.3190993752401</v>
      </c>
      <c r="P70" s="23">
        <v>1380.84900744231</v>
      </c>
      <c r="Q70" s="23">
        <v>1307.3875614004901</v>
      </c>
      <c r="R70" s="23">
        <v>1231.07939798239</v>
      </c>
      <c r="S70" s="23">
        <v>1162.49234926135</v>
      </c>
      <c r="T70" s="23">
        <v>1097.72648666336</v>
      </c>
      <c r="U70" s="23">
        <v>1039.3272243817701</v>
      </c>
      <c r="V70" s="23">
        <v>978.66491367581102</v>
      </c>
      <c r="W70" s="23">
        <v>2034.6177901451999</v>
      </c>
    </row>
    <row r="71" spans="1:23">
      <c r="A71" s="27" t="s">
        <v>122</v>
      </c>
      <c r="B71" s="27" t="s">
        <v>69</v>
      </c>
      <c r="C71" s="23">
        <v>0</v>
      </c>
      <c r="D71" s="23">
        <v>0</v>
      </c>
      <c r="E71" s="23">
        <v>2.15655070680816E-4</v>
      </c>
      <c r="F71" s="23">
        <v>2.0440919446117401E-4</v>
      </c>
      <c r="G71" s="23">
        <v>1.9938087392889302E-4</v>
      </c>
      <c r="H71" s="23">
        <v>2.2455675613866199E-4</v>
      </c>
      <c r="I71" s="23">
        <v>2.4104895880333699E-4</v>
      </c>
      <c r="J71" s="23">
        <v>2.45075344321236E-4</v>
      </c>
      <c r="K71" s="23">
        <v>2.6463372096008299E-4</v>
      </c>
      <c r="L71" s="23">
        <v>2.9392817753866503E-4</v>
      </c>
      <c r="M71" s="23">
        <v>3.2124624160384101E-4</v>
      </c>
      <c r="N71" s="23">
        <v>4.2034060816669398E-4</v>
      </c>
      <c r="O71" s="23">
        <v>3.9779464032054001E-4</v>
      </c>
      <c r="P71" s="23">
        <v>3.7563233256487601E-4</v>
      </c>
      <c r="Q71" s="23">
        <v>3.9410719183657298E-4</v>
      </c>
      <c r="R71" s="23">
        <v>6.2320673456241909E-4</v>
      </c>
      <c r="S71" s="23">
        <v>6.9537703227326496E-4</v>
      </c>
      <c r="T71" s="23">
        <v>6.5663553544705695E-4</v>
      </c>
      <c r="U71" s="23">
        <v>6.2869520404619397E-4</v>
      </c>
      <c r="V71" s="23">
        <v>5.9306418700895099E-4</v>
      </c>
      <c r="W71" s="23">
        <v>9.5273720651022097E-4</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7.4845946913511749E-3</v>
      </c>
      <c r="D73" s="28">
        <v>7.8161701833508318E-3</v>
      </c>
      <c r="E73" s="28">
        <v>9.7816686472251332E-3</v>
      </c>
      <c r="F73" s="28">
        <v>2566.1780845179528</v>
      </c>
      <c r="G73" s="28">
        <v>2423.2088772135353</v>
      </c>
      <c r="H73" s="28">
        <v>24984.684323785877</v>
      </c>
      <c r="I73" s="28">
        <v>26150.499835196071</v>
      </c>
      <c r="J73" s="28">
        <v>33808.118612243248</v>
      </c>
      <c r="K73" s="28">
        <v>38644.597585894931</v>
      </c>
      <c r="L73" s="28">
        <v>38996.246878498823</v>
      </c>
      <c r="M73" s="28">
        <v>36921.639013125387</v>
      </c>
      <c r="N73" s="28">
        <v>40738.748162403572</v>
      </c>
      <c r="O73" s="28">
        <v>40146.313126123488</v>
      </c>
      <c r="P73" s="28">
        <v>37909.644472186214</v>
      </c>
      <c r="Q73" s="28">
        <v>35892.843783260891</v>
      </c>
      <c r="R73" s="28">
        <v>33797.907081051329</v>
      </c>
      <c r="S73" s="28">
        <v>39605.684462289035</v>
      </c>
      <c r="T73" s="28">
        <v>37886.814818181563</v>
      </c>
      <c r="U73" s="28">
        <v>46557.678807020922</v>
      </c>
      <c r="V73" s="28">
        <v>43840.251518130703</v>
      </c>
      <c r="W73" s="28">
        <v>42571.011527113558</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4.5978518931491696E-5</v>
      </c>
      <c r="D78" s="23">
        <v>4.3416920600533101E-5</v>
      </c>
      <c r="E78" s="23">
        <v>4.1107131657058598E-5</v>
      </c>
      <c r="F78" s="23">
        <v>3.8707835677237602E-5</v>
      </c>
      <c r="G78" s="23">
        <v>3.6551308464745801E-5</v>
      </c>
      <c r="H78" s="23">
        <v>3.4514927717093801E-5</v>
      </c>
      <c r="I78" s="23">
        <v>3.2678726592668899E-5</v>
      </c>
      <c r="J78" s="23">
        <v>3.07713705165122E-5</v>
      </c>
      <c r="K78" s="23">
        <v>2.90570070879326E-5</v>
      </c>
      <c r="L78" s="23">
        <v>2.7438155881133099E-5</v>
      </c>
      <c r="M78" s="23">
        <v>2.5978440447450499E-5</v>
      </c>
      <c r="N78" s="23">
        <v>2.5684358424969599E-5</v>
      </c>
      <c r="O78" s="23">
        <v>2.5500058902026899E-5</v>
      </c>
      <c r="P78" s="23">
        <v>2.5292224275486401E-5</v>
      </c>
      <c r="Q78" s="23">
        <v>2.5120255901235999E-5</v>
      </c>
      <c r="R78" s="23">
        <v>2.4847545707533101E-5</v>
      </c>
      <c r="S78" s="23">
        <v>2.6685671558526199E-5</v>
      </c>
      <c r="T78" s="23">
        <v>2.5198934418804799E-5</v>
      </c>
      <c r="U78" s="23">
        <v>2.6373530516533701E-5</v>
      </c>
      <c r="V78" s="23">
        <v>2.4834189210263298E-5</v>
      </c>
      <c r="W78" s="23">
        <v>2.4293078700040499E-5</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2.4566640496533101E-5</v>
      </c>
      <c r="D80" s="23">
        <v>2.4330210043391797E-5</v>
      </c>
      <c r="E80" s="23">
        <v>2.4512042325851101E-5</v>
      </c>
      <c r="F80" s="23">
        <v>2.4402481886651497E-5</v>
      </c>
      <c r="G80" s="23">
        <v>2.3680833331130999E-5</v>
      </c>
      <c r="H80" s="23">
        <v>2.3595298756660101E-5</v>
      </c>
      <c r="I80" s="23">
        <v>2.3654558966298497E-5</v>
      </c>
      <c r="J80" s="23">
        <v>2.3568835047970802E-5</v>
      </c>
      <c r="K80" s="23">
        <v>2.3574055825374598E-5</v>
      </c>
      <c r="L80" s="23">
        <v>2.35740373020061E-5</v>
      </c>
      <c r="M80" s="23">
        <v>2.3636419708994602E-5</v>
      </c>
      <c r="N80" s="23">
        <v>2.36273057679178E-5</v>
      </c>
      <c r="O80" s="23">
        <v>2.36607648168517E-5</v>
      </c>
      <c r="P80" s="23">
        <v>2.36993450571311E-5</v>
      </c>
      <c r="Q80" s="23">
        <v>2.3807090711066602E-5</v>
      </c>
      <c r="R80" s="23">
        <v>2.3809312436754001E-5</v>
      </c>
      <c r="S80" s="23">
        <v>3.0650848664018298E-5</v>
      </c>
      <c r="T80" s="23">
        <v>2.8943199861819999E-5</v>
      </c>
      <c r="U80" s="23">
        <v>3.2419752944350304E-5</v>
      </c>
      <c r="V80" s="23">
        <v>3.0527512358091501E-5</v>
      </c>
      <c r="W80" s="23">
        <v>2.9045710122895502E-5</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3665.4418815095291</v>
      </c>
      <c r="D82" s="23">
        <v>3461.229355917515</v>
      </c>
      <c r="E82" s="23">
        <v>8192.7225733308405</v>
      </c>
      <c r="F82" s="23">
        <v>7714.5387799791943</v>
      </c>
      <c r="G82" s="23">
        <v>10930.942741905146</v>
      </c>
      <c r="H82" s="23">
        <v>13823.21856786512</v>
      </c>
      <c r="I82" s="23">
        <v>16402.827704289244</v>
      </c>
      <c r="J82" s="23">
        <v>18566.962024118438</v>
      </c>
      <c r="K82" s="23">
        <v>20480.149618988184</v>
      </c>
      <c r="L82" s="23">
        <v>22076.965099856603</v>
      </c>
      <c r="M82" s="23">
        <v>23498.786485397424</v>
      </c>
      <c r="N82" s="23">
        <v>24608.731164467052</v>
      </c>
      <c r="O82" s="23">
        <v>25580.955102469441</v>
      </c>
      <c r="P82" s="23">
        <v>26368.460530512511</v>
      </c>
      <c r="Q82" s="23">
        <v>27060.632819461858</v>
      </c>
      <c r="R82" s="23">
        <v>27453.89278159614</v>
      </c>
      <c r="S82" s="23">
        <v>27787.151484572216</v>
      </c>
      <c r="T82" s="23">
        <v>27998.05815395611</v>
      </c>
      <c r="U82" s="23">
        <v>27334.954222434084</v>
      </c>
      <c r="V82" s="23">
        <v>27362.336640712594</v>
      </c>
      <c r="W82" s="23">
        <v>25837.900504381236</v>
      </c>
    </row>
    <row r="83" spans="1:23">
      <c r="A83" s="27" t="s">
        <v>123</v>
      </c>
      <c r="B83" s="27" t="s">
        <v>64</v>
      </c>
      <c r="C83" s="23">
        <v>7.4569697420400494E-5</v>
      </c>
      <c r="D83" s="23">
        <v>7.3252827726009203E-5</v>
      </c>
      <c r="E83" s="23">
        <v>8.9096519875805899E-5</v>
      </c>
      <c r="F83" s="23">
        <v>1.1696539667620499E-4</v>
      </c>
      <c r="G83" s="23">
        <v>1.3213523151312101E-4</v>
      </c>
      <c r="H83" s="23">
        <v>5.77456612693283E-4</v>
      </c>
      <c r="I83" s="23">
        <v>1.7232359477130398E-3</v>
      </c>
      <c r="J83" s="23">
        <v>1.62265600172887E-3</v>
      </c>
      <c r="K83" s="23">
        <v>1.5322530700480601E-3</v>
      </c>
      <c r="L83" s="23">
        <v>1.4481463370885298E-3</v>
      </c>
      <c r="M83" s="23">
        <v>1.3711046595196502E-3</v>
      </c>
      <c r="N83" s="23">
        <v>1.3246373218984699E-3</v>
      </c>
      <c r="O83" s="23">
        <v>1.2508378861672701E-3</v>
      </c>
      <c r="P83" s="23">
        <v>1.1811500337534E-3</v>
      </c>
      <c r="Q83" s="23">
        <v>1.1237846166757299E-3</v>
      </c>
      <c r="R83" s="23">
        <v>1.3025829941328199E-3</v>
      </c>
      <c r="S83" s="23">
        <v>2.52557673420023E-3</v>
      </c>
      <c r="T83" s="23">
        <v>6.56881569573979E-3</v>
      </c>
      <c r="U83" s="23">
        <v>753.92029719367792</v>
      </c>
      <c r="V83" s="23">
        <v>709.91630474977103</v>
      </c>
      <c r="W83" s="23">
        <v>670.36478235130301</v>
      </c>
    </row>
    <row r="84" spans="1:23">
      <c r="A84" s="27" t="s">
        <v>123</v>
      </c>
      <c r="B84" s="27" t="s">
        <v>32</v>
      </c>
      <c r="C84" s="23">
        <v>7.9447201068304205E-5</v>
      </c>
      <c r="D84" s="23">
        <v>9.4607768105196103E-5</v>
      </c>
      <c r="E84" s="23">
        <v>9.6576963810033497E-5</v>
      </c>
      <c r="F84" s="23">
        <v>9.83276375664841E-5</v>
      </c>
      <c r="G84" s="23">
        <v>1.11586520044266E-4</v>
      </c>
      <c r="H84" s="23">
        <v>4.5832667440025797E-4</v>
      </c>
      <c r="I84" s="23">
        <v>4.3913907414942901E-4</v>
      </c>
      <c r="J84" s="23">
        <v>4.1350788625777401E-4</v>
      </c>
      <c r="K84" s="23">
        <v>3.9047014742033198E-4</v>
      </c>
      <c r="L84" s="23">
        <v>3.6871590867655201E-4</v>
      </c>
      <c r="M84" s="23">
        <v>3.4910014787720601E-4</v>
      </c>
      <c r="N84" s="23">
        <v>3.28724253291701E-4</v>
      </c>
      <c r="O84" s="23">
        <v>3.1041005966070802E-4</v>
      </c>
      <c r="P84" s="23">
        <v>2.9311620354662997E-4</v>
      </c>
      <c r="Q84" s="23">
        <v>2.7752236232664903E-4</v>
      </c>
      <c r="R84" s="23">
        <v>2.61717135726524E-4</v>
      </c>
      <c r="S84" s="23">
        <v>3.0330707544639203E-4</v>
      </c>
      <c r="T84" s="23">
        <v>2.8730005434795305E-4</v>
      </c>
      <c r="U84" s="23">
        <v>3.6198083025226004E-4</v>
      </c>
      <c r="V84" s="23">
        <v>3.4210796288299401E-4</v>
      </c>
      <c r="W84" s="23">
        <v>3.2375735489222502E-4</v>
      </c>
    </row>
    <row r="85" spans="1:23">
      <c r="A85" s="27" t="s">
        <v>123</v>
      </c>
      <c r="B85" s="27" t="s">
        <v>69</v>
      </c>
      <c r="C85" s="23">
        <v>0</v>
      </c>
      <c r="D85" s="23">
        <v>0</v>
      </c>
      <c r="E85" s="23">
        <v>6.2638879371891597E-4</v>
      </c>
      <c r="F85" s="23">
        <v>6.0304096153604003E-4</v>
      </c>
      <c r="G85" s="23">
        <v>6.6138877075308002E-4</v>
      </c>
      <c r="H85" s="23">
        <v>6.8224123781481395E-4</v>
      </c>
      <c r="I85" s="23">
        <v>6.9135893476483898E-4</v>
      </c>
      <c r="J85" s="23">
        <v>6.9237760885092594E-4</v>
      </c>
      <c r="K85" s="23">
        <v>6.9505650369270603E-4</v>
      </c>
      <c r="L85" s="23">
        <v>7.0426471422938301E-4</v>
      </c>
      <c r="M85" s="23">
        <v>7.0974961117339702E-4</v>
      </c>
      <c r="N85" s="23">
        <v>7.1998428751252096E-4</v>
      </c>
      <c r="O85" s="23">
        <v>7.1280201912323306E-4</v>
      </c>
      <c r="P85" s="23">
        <v>7.1613529837260301E-4</v>
      </c>
      <c r="Q85" s="23">
        <v>7.2363870883216893E-4</v>
      </c>
      <c r="R85" s="23">
        <v>7.2973754780990795E-4</v>
      </c>
      <c r="S85" s="23">
        <v>8.8410354784197493E-4</v>
      </c>
      <c r="T85" s="23">
        <v>8.3889023444924193E-4</v>
      </c>
      <c r="U85" s="23">
        <v>9.3768444165413095E-4</v>
      </c>
      <c r="V85" s="23">
        <v>8.8680109427740695E-4</v>
      </c>
      <c r="W85" s="23">
        <v>8.443302457723529E-4</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3665.442026624386</v>
      </c>
      <c r="D87" s="28">
        <v>3461.2294969174736</v>
      </c>
      <c r="E87" s="28">
        <v>8192.722728046534</v>
      </c>
      <c r="F87" s="28">
        <v>7714.5389600549088</v>
      </c>
      <c r="G87" s="28">
        <v>10930.94293427252</v>
      </c>
      <c r="H87" s="28">
        <v>13823.21920343196</v>
      </c>
      <c r="I87" s="28">
        <v>16402.829483858477</v>
      </c>
      <c r="J87" s="28">
        <v>18566.963701114644</v>
      </c>
      <c r="K87" s="28">
        <v>20480.151203872316</v>
      </c>
      <c r="L87" s="28">
        <v>22076.966599015133</v>
      </c>
      <c r="M87" s="28">
        <v>23498.787906116944</v>
      </c>
      <c r="N87" s="28">
        <v>24608.732538416039</v>
      </c>
      <c r="O87" s="28">
        <v>25580.956402468149</v>
      </c>
      <c r="P87" s="28">
        <v>26368.461760654114</v>
      </c>
      <c r="Q87" s="28">
        <v>27060.633992173822</v>
      </c>
      <c r="R87" s="28">
        <v>27453.894132835991</v>
      </c>
      <c r="S87" s="28">
        <v>27787.154067485473</v>
      </c>
      <c r="T87" s="28">
        <v>27998.064776913943</v>
      </c>
      <c r="U87" s="28">
        <v>28088.874578421048</v>
      </c>
      <c r="V87" s="28">
        <v>28072.253000824068</v>
      </c>
      <c r="W87" s="28">
        <v>26508.265340071328</v>
      </c>
    </row>
    <row r="89" spans="1:23" collapsed="1"/>
    <row r="90" spans="1:23">
      <c r="A90" s="7" t="s">
        <v>93</v>
      </c>
    </row>
  </sheetData>
  <sheetProtection algorithmName="SHA-512" hashValue="HgZIedmR6ua9mrd0pwmSOhP1xIym6Opkg9GmgpnZ3EAbrG4AezjzlO/eSfIMzFMWU3SI7XfL5MMjEuYrJ9GwCA==" saltValue="qhOAXctvsT3NRxUGal1X1Q==" spinCount="100000" sheet="1" objects="1" scenarios="1"/>
  <mergeCells count="7">
    <mergeCell ref="A87:B87"/>
    <mergeCell ref="B2:W3"/>
    <mergeCell ref="A17:B17"/>
    <mergeCell ref="A31:B31"/>
    <mergeCell ref="A45:B45"/>
    <mergeCell ref="A59:B59"/>
    <mergeCell ref="A73:B73"/>
  </mergeCells>
  <pageMargins left="0.7" right="0.7" top="0.75" bottom="0.75" header="0.3" footer="0.3"/>
  <pageSetup paperSize="9" orientation="portrait" horizontalDpi="30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0E91F671F08BF4D8D6533A38A1C492F" ma:contentTypeVersion="13" ma:contentTypeDescription="Create a new document." ma:contentTypeScope="" ma:versionID="4fad6b8e0f938f436ac1bfc9524903a4">
  <xsd:schema xmlns:xsd="http://www.w3.org/2001/XMLSchema" xmlns:xs="http://www.w3.org/2001/XMLSchema" xmlns:p="http://schemas.microsoft.com/office/2006/metadata/properties" xmlns:ns3="084fbc1a-296e-49dc-b380-588a6f097806" xmlns:ns4="140c1bb5-0718-4afd-8867-43e2619b119b" targetNamespace="http://schemas.microsoft.com/office/2006/metadata/properties" ma:root="true" ma:fieldsID="b0438bb359726c931db9f45b3fae7bcc" ns3:_="" ns4:_="">
    <xsd:import namespace="084fbc1a-296e-49dc-b380-588a6f097806"/>
    <xsd:import namespace="140c1bb5-0718-4afd-8867-43e2619b119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4fbc1a-296e-49dc-b380-588a6f097806"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0c1bb5-0718-4afd-8867-43e2619b119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E614908-5D9E-47D8-AE0F-0384F3D3E762}">
  <ds:schemaRefs>
    <ds:schemaRef ds:uri="http://schemas.microsoft.com/sharepoint/v3/contenttype/forms"/>
  </ds:schemaRefs>
</ds:datastoreItem>
</file>

<file path=customXml/itemProps2.xml><?xml version="1.0" encoding="utf-8"?>
<ds:datastoreItem xmlns:ds="http://schemas.openxmlformats.org/officeDocument/2006/customXml" ds:itemID="{151899A6-D761-4296-8D53-C2B31DCC1C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4fbc1a-296e-49dc-b380-588a6f097806"/>
    <ds:schemaRef ds:uri="140c1bb5-0718-4afd-8867-43e2619b11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4E882EF-7C78-41ED-AF0A-8485BC9859D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Cover</vt:lpstr>
      <vt:lpstr>Release notice</vt:lpstr>
      <vt:lpstr>Version notes</vt:lpstr>
      <vt:lpstr>Abbreviations and notes</vt:lpstr>
      <vt:lpstr>---Compare options---</vt:lpstr>
      <vt:lpstr>BaseCase_Generation</vt:lpstr>
      <vt:lpstr>BaseCase_Capacity</vt:lpstr>
      <vt:lpstr>BaseCase_VOM Cost</vt:lpstr>
      <vt:lpstr>BaseCase_FOM Cost</vt:lpstr>
      <vt:lpstr>BaseCase_Fuel Cost</vt:lpstr>
      <vt:lpstr>BaseCase_Build Cost</vt:lpstr>
      <vt:lpstr>BaseCase_REHAB Cost</vt:lpstr>
      <vt:lpstr>BaseCase_REZ Tx Cost</vt:lpstr>
      <vt:lpstr>BaseCase_USE+DSP Cost</vt:lpstr>
      <vt:lpstr>BaseCase_SyncCon Cost</vt:lpstr>
      <vt:lpstr>M31_34_Generation</vt:lpstr>
      <vt:lpstr>M31_34_Capacity</vt:lpstr>
      <vt:lpstr>M31_34_VOM Cost</vt:lpstr>
      <vt:lpstr>M31_34_FOM Cost</vt:lpstr>
      <vt:lpstr>M31_34_Fuel Cost</vt:lpstr>
      <vt:lpstr>M31_34_Build Cost</vt:lpstr>
      <vt:lpstr>M31_34_REHAB Cost</vt:lpstr>
      <vt:lpstr>M31_34_REZ Tx Cost</vt:lpstr>
      <vt:lpstr>M31_34_USE+DSP Cost</vt:lpstr>
      <vt:lpstr>M31_34_SyncCon Cost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2020-11-09T06:36:02Z</dcterms:created>
  <dcterms:modified xsi:type="dcterms:W3CDTF">2020-11-09T23:03:44Z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0x010100A0E91F671F08BF4D8D6533A38A1C492F</vt:lpwstr>
  </property>
</Properties>
</file>