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28680" yWindow="-120" windowWidth="29040" windowHeight="15840"/>
  </bookViews>
  <sheets>
    <sheet name="Cover" sheetId="1" r:id="rId1"/>
    <sheet name="Release notice" sheetId="2" r:id="rId2"/>
    <sheet name="Version notes" sheetId="3" r:id="rId3"/>
    <sheet name="Abbreviations and notes" sheetId="4" r:id="rId4"/>
    <sheet name="---Compare options---" sheetId="8" r:id="rId5"/>
    <sheet name="BaseCase_Generation" sheetId="9" r:id="rId6"/>
    <sheet name="BaseCase_Capacity" sheetId="10" r:id="rId7"/>
    <sheet name="BaseCase_VOM Cost" sheetId="11" r:id="rId8"/>
    <sheet name="BaseCase_FOM Cost" sheetId="12" r:id="rId9"/>
    <sheet name="BaseCase_Fuel Cost" sheetId="13" r:id="rId10"/>
    <sheet name="BaseCase_Build Cost" sheetId="14" r:id="rId11"/>
    <sheet name="BaseCase_REHAB Cost" sheetId="15" r:id="rId12"/>
    <sheet name="BaseCase_REZ Tx Cost" sheetId="16" r:id="rId13"/>
    <sheet name="BaseCase_USE+DSP Cost" sheetId="17" r:id="rId14"/>
    <sheet name="BaseCase_SyncCon Cost" sheetId="18" r:id="rId15"/>
    <sheet name="M27_30_Generation" sheetId="19" r:id="rId16"/>
    <sheet name="M27_30_Capacity" sheetId="20" r:id="rId17"/>
    <sheet name="M27_30_VOM Cost" sheetId="21" r:id="rId18"/>
    <sheet name="M27_30_FOM Cost" sheetId="22" r:id="rId19"/>
    <sheet name="M27_30_Fuel Cost" sheetId="23" r:id="rId20"/>
    <sheet name="M27_30_Build Cost" sheetId="24" r:id="rId21"/>
    <sheet name="M27_30_REHAB Cost" sheetId="25" r:id="rId22"/>
    <sheet name="M27_30_REZ Tx Cost" sheetId="26" r:id="rId23"/>
    <sheet name="M27_30_USE+DSP Cost" sheetId="27" r:id="rId24"/>
    <sheet name="M27_30_SyncCon Cost" sheetId="28" r:id="rId25"/>
  </sheets>
  <definedNames>
    <definedName name="_xlnm._FilterDatabase" localSheetId="3" hidden="1">'Abbreviations and notes'!$A$3:$B$20</definedName>
    <definedName name="CIQWBGuid" hidden="1">"32a91085-3057-4656-87d2-f3c7894ddc12"</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6" i="8" l="1"/>
  <c r="K46" i="8" s="1"/>
  <c r="L46" i="8" s="1"/>
  <c r="M46" i="8" s="1"/>
  <c r="N46" i="8" s="1"/>
  <c r="O46" i="8" s="1"/>
  <c r="P46" i="8" s="1"/>
  <c r="Q46" i="8" s="1"/>
  <c r="R46" i="8" s="1"/>
  <c r="S46" i="8" s="1"/>
  <c r="T46" i="8" s="1"/>
  <c r="U46" i="8" s="1"/>
  <c r="V46" i="8" s="1"/>
  <c r="W46" i="8" s="1"/>
  <c r="X46" i="8" s="1"/>
  <c r="Y46" i="8" s="1"/>
  <c r="Z46" i="8" s="1"/>
  <c r="AA46" i="8" s="1"/>
  <c r="AB46" i="8" s="1"/>
  <c r="AC46" i="8" s="1"/>
  <c r="A43" i="8"/>
  <c r="J25" i="8"/>
  <c r="K25" i="8" s="1"/>
  <c r="L25" i="8" s="1"/>
  <c r="M25" i="8" s="1"/>
  <c r="N25" i="8" s="1"/>
  <c r="O25" i="8" s="1"/>
  <c r="P25" i="8" s="1"/>
  <c r="Q25" i="8" s="1"/>
  <c r="R25" i="8" s="1"/>
  <c r="S25" i="8" s="1"/>
  <c r="T25" i="8" s="1"/>
  <c r="U25" i="8" s="1"/>
  <c r="V25" i="8" s="1"/>
  <c r="W25" i="8" s="1"/>
  <c r="X25" i="8" s="1"/>
  <c r="Y25" i="8" s="1"/>
  <c r="Z25" i="8" s="1"/>
  <c r="AA25" i="8" s="1"/>
  <c r="AB25" i="8" s="1"/>
  <c r="AC25" i="8" s="1"/>
  <c r="A22" i="8"/>
  <c r="E14" i="8"/>
  <c r="E11" i="8"/>
  <c r="E10" i="8"/>
  <c r="E9" i="8"/>
  <c r="E8" i="8"/>
  <c r="L6" i="8"/>
  <c r="M6" i="8" s="1"/>
  <c r="N6" i="8" s="1"/>
  <c r="O6" i="8" s="1"/>
  <c r="P6" i="8" s="1"/>
  <c r="Q6" i="8" s="1"/>
  <c r="R6" i="8" s="1"/>
  <c r="S6" i="8" s="1"/>
  <c r="T6" i="8" s="1"/>
  <c r="U6" i="8" s="1"/>
  <c r="V6" i="8" s="1"/>
  <c r="W6" i="8" s="1"/>
  <c r="X6" i="8" s="1"/>
  <c r="Y6" i="8" s="1"/>
  <c r="Z6" i="8" s="1"/>
  <c r="AA6" i="8" s="1"/>
  <c r="AB6" i="8" s="1"/>
  <c r="AC6" i="8" s="1"/>
  <c r="K6" i="8"/>
  <c r="J6" i="8"/>
  <c r="A3" i="8"/>
  <c r="Z60" i="8"/>
  <c r="Y56" i="8"/>
  <c r="X53" i="8"/>
  <c r="W50" i="8"/>
  <c r="X40" i="8"/>
  <c r="W36" i="8"/>
  <c r="V33" i="8"/>
  <c r="U30" i="8"/>
  <c r="T27" i="8"/>
  <c r="R56" i="8"/>
  <c r="S29" i="8"/>
  <c r="N59" i="8"/>
  <c r="M55" i="8"/>
  <c r="L52" i="8"/>
  <c r="K49" i="8"/>
  <c r="Y38" i="8"/>
  <c r="X34" i="8"/>
  <c r="W31" i="8"/>
  <c r="V28" i="8"/>
  <c r="U13" i="8"/>
  <c r="W7" i="8"/>
  <c r="AA38" i="8"/>
  <c r="P60" i="8"/>
  <c r="O56" i="8"/>
  <c r="N53" i="8"/>
  <c r="M50" i="8"/>
  <c r="L47" i="8"/>
  <c r="AC36" i="8"/>
  <c r="AB33" i="8"/>
  <c r="AA30" i="8"/>
  <c r="Z27" i="8"/>
  <c r="Y12" i="8"/>
  <c r="S60" i="8"/>
  <c r="Q31" i="8"/>
  <c r="T59" i="8"/>
  <c r="S55" i="8"/>
  <c r="R52" i="8"/>
  <c r="Q49" i="8"/>
  <c r="R39" i="8"/>
  <c r="Q35" i="8"/>
  <c r="P32" i="8"/>
  <c r="O29" i="8"/>
  <c r="P12" i="8"/>
  <c r="W33" i="8"/>
  <c r="S59" i="8"/>
  <c r="R55" i="8"/>
  <c r="Q52" i="8"/>
  <c r="M48" i="8"/>
  <c r="N38" i="8"/>
  <c r="M34" i="8"/>
  <c r="L31" i="8"/>
  <c r="K28" i="8"/>
  <c r="AB7" i="8"/>
  <c r="M35" i="8"/>
  <c r="Z59" i="8"/>
  <c r="Y55" i="8"/>
  <c r="X52" i="8"/>
  <c r="W49" i="8"/>
  <c r="X39" i="8"/>
  <c r="W35" i="8"/>
  <c r="V32" i="8"/>
  <c r="U29" i="8"/>
  <c r="T26" i="8"/>
  <c r="V12" i="8"/>
  <c r="N61" i="8"/>
  <c r="O61" i="8"/>
  <c r="N57" i="8"/>
  <c r="M54" i="8"/>
  <c r="L51" i="8"/>
  <c r="K48" i="8"/>
  <c r="AB38" i="8"/>
  <c r="AA34" i="8"/>
  <c r="Z31" i="8"/>
  <c r="Y28" i="8"/>
  <c r="U12" i="8"/>
  <c r="K51" i="8"/>
  <c r="O13" i="8"/>
  <c r="AB12" i="8"/>
  <c r="S51" i="8"/>
  <c r="Z53" i="8"/>
  <c r="T38" i="8"/>
  <c r="Q28" i="8"/>
  <c r="P28" i="8"/>
  <c r="O30" i="8"/>
  <c r="AC61" i="8"/>
  <c r="S12" i="8"/>
  <c r="AB39" i="8"/>
  <c r="Q53" i="8"/>
  <c r="O48" i="8"/>
  <c r="AB10" i="8"/>
  <c r="S33" i="8"/>
  <c r="U56" i="8"/>
  <c r="P35" i="8"/>
  <c r="AB56" i="8"/>
  <c r="Y33" i="8"/>
  <c r="Q59" i="8"/>
  <c r="J40" i="8"/>
  <c r="V61" i="8"/>
  <c r="S54" i="8"/>
  <c r="O28" i="8"/>
  <c r="AB52" i="8"/>
  <c r="P26" i="8"/>
  <c r="AC50" i="8"/>
  <c r="U28" i="8"/>
  <c r="M53" i="8"/>
  <c r="K13" i="8"/>
  <c r="AC34" i="8"/>
  <c r="U60" i="8"/>
  <c r="P30" i="8"/>
  <c r="AC54" i="8"/>
  <c r="U32" i="8"/>
  <c r="R60" i="8"/>
  <c r="Q56" i="8"/>
  <c r="P53" i="8"/>
  <c r="O50" i="8"/>
  <c r="P40" i="8"/>
  <c r="O36" i="8"/>
  <c r="N33" i="8"/>
  <c r="M30" i="8"/>
  <c r="L27" i="8"/>
  <c r="L54" i="8"/>
  <c r="AB61" i="8"/>
  <c r="AA57" i="8"/>
  <c r="Z54" i="8"/>
  <c r="Y51" i="8"/>
  <c r="X48" i="8"/>
  <c r="Q38" i="8"/>
  <c r="P34" i="8"/>
  <c r="O31" i="8"/>
  <c r="N28" i="8"/>
  <c r="M13" i="8"/>
  <c r="O7" i="8"/>
  <c r="U35" i="8"/>
  <c r="AC59" i="8"/>
  <c r="AB55" i="8"/>
  <c r="AA52" i="8"/>
  <c r="Z49" i="8"/>
  <c r="V40" i="8"/>
  <c r="U36" i="8"/>
  <c r="T33" i="8"/>
  <c r="S30" i="8"/>
  <c r="R27" i="8"/>
  <c r="Q12" i="8"/>
  <c r="M57" i="8"/>
  <c r="X28" i="8"/>
  <c r="L59" i="8"/>
  <c r="K55" i="8"/>
  <c r="J52" i="8"/>
  <c r="I49" i="8"/>
  <c r="J39" i="8"/>
  <c r="I35" i="8"/>
  <c r="AC31" i="8"/>
  <c r="AB28" i="8"/>
  <c r="AA60" i="8"/>
  <c r="I31" i="8"/>
  <c r="K59" i="8"/>
  <c r="J55" i="8"/>
  <c r="I52" i="8"/>
  <c r="AB40" i="8"/>
  <c r="AA36" i="8"/>
  <c r="Z33" i="8"/>
  <c r="Y30" i="8"/>
  <c r="Z13" i="8"/>
  <c r="K60" i="8"/>
  <c r="AB32" i="8"/>
  <c r="R59" i="8"/>
  <c r="Q55" i="8"/>
  <c r="P52" i="8"/>
  <c r="O49" i="8"/>
  <c r="P39" i="8"/>
  <c r="O35" i="8"/>
  <c r="N32" i="8"/>
  <c r="M29" i="8"/>
  <c r="L26" i="8"/>
  <c r="N12" i="8"/>
  <c r="AB60" i="8"/>
  <c r="Y50" i="8"/>
  <c r="S34" i="8"/>
  <c r="M49" i="8"/>
  <c r="T12" i="8"/>
  <c r="Z38" i="8"/>
  <c r="S38" i="8"/>
  <c r="AA35" i="8"/>
  <c r="S61" i="8"/>
  <c r="J35" i="8"/>
  <c r="V56" i="8"/>
  <c r="R30" i="8"/>
  <c r="T53" i="8"/>
  <c r="O12" i="8"/>
  <c r="Z50" i="8"/>
  <c r="O33" i="8"/>
  <c r="O52" i="8"/>
  <c r="X13" i="8"/>
  <c r="Q48" i="8"/>
  <c r="U10" i="8"/>
  <c r="V7" i="8"/>
  <c r="J30" i="8"/>
  <c r="I39" i="8"/>
  <c r="R50" i="8"/>
  <c r="S7" i="8"/>
  <c r="W39" i="8"/>
  <c r="W13" i="8"/>
  <c r="J60" i="8"/>
  <c r="I56" i="8"/>
  <c r="AC52" i="8"/>
  <c r="AB49" i="8"/>
  <c r="AC39" i="8"/>
  <c r="AB35" i="8"/>
  <c r="AA32" i="8"/>
  <c r="Z29" i="8"/>
  <c r="V13" i="8"/>
  <c r="N52" i="8"/>
  <c r="T61" i="8"/>
  <c r="S57" i="8"/>
  <c r="R54" i="8"/>
  <c r="Q51" i="8"/>
  <c r="P48" i="8"/>
  <c r="I38" i="8"/>
  <c r="AC33" i="8"/>
  <c r="AB30" i="8"/>
  <c r="AA27" i="8"/>
  <c r="Z12" i="8"/>
  <c r="P59" i="8"/>
  <c r="T32" i="8"/>
  <c r="U59" i="8"/>
  <c r="T55" i="8"/>
  <c r="S52" i="8"/>
  <c r="R49" i="8"/>
  <c r="N40" i="8"/>
  <c r="M36" i="8"/>
  <c r="L33" i="8"/>
  <c r="K30" i="8"/>
  <c r="J27" i="8"/>
  <c r="I12" i="8"/>
  <c r="AB54" i="8"/>
  <c r="Z61" i="8"/>
  <c r="Y57" i="8"/>
  <c r="X54" i="8"/>
  <c r="W51" i="8"/>
  <c r="V48" i="8"/>
  <c r="W38" i="8"/>
  <c r="V34" i="8"/>
  <c r="U31" i="8"/>
  <c r="T28" i="8"/>
  <c r="J56" i="8"/>
  <c r="Y61" i="8"/>
  <c r="X57" i="8"/>
  <c r="W54" i="8"/>
  <c r="V51" i="8"/>
  <c r="T40" i="8"/>
  <c r="S36" i="8"/>
  <c r="R33" i="8"/>
  <c r="Q30" i="8"/>
  <c r="R13" i="8"/>
  <c r="AC57" i="8"/>
  <c r="N30" i="8"/>
  <c r="J59" i="8"/>
  <c r="I55" i="8"/>
  <c r="AC51" i="8"/>
  <c r="AB48" i="8"/>
  <c r="AC38" i="8"/>
  <c r="AB34" i="8"/>
  <c r="AA31" i="8"/>
  <c r="Z28" i="8"/>
  <c r="AA14" i="8"/>
  <c r="Y10" i="8"/>
  <c r="R48" i="8"/>
  <c r="T60" i="8"/>
  <c r="S56" i="8"/>
  <c r="R53" i="8"/>
  <c r="Q50" i="8"/>
  <c r="P47" i="8"/>
  <c r="L38" i="8"/>
  <c r="K34" i="8"/>
  <c r="J31" i="8"/>
  <c r="I28" i="8"/>
  <c r="Z7" i="8"/>
  <c r="Y40" i="8"/>
  <c r="AC27" i="8"/>
  <c r="N54" i="8"/>
  <c r="K31" i="8"/>
  <c r="I10" i="8"/>
  <c r="W52" i="8"/>
  <c r="Q36" i="8"/>
  <c r="J7" i="8"/>
  <c r="Z51" i="8"/>
  <c r="W28" i="8"/>
  <c r="O53" i="8"/>
  <c r="X26" i="8"/>
  <c r="P51" i="8"/>
  <c r="AB13" i="8"/>
  <c r="U53" i="8"/>
  <c r="V60" i="8"/>
  <c r="O32" i="8"/>
  <c r="AA53" i="8"/>
  <c r="X30" i="8"/>
  <c r="P55" i="8"/>
  <c r="AC32" i="8"/>
  <c r="U27" i="8"/>
  <c r="U61" i="8"/>
  <c r="K12" i="8"/>
  <c r="T39" i="8"/>
  <c r="X50" i="8"/>
  <c r="AB47" i="8"/>
  <c r="T13" i="8"/>
  <c r="L50" i="8"/>
  <c r="I40" i="8"/>
  <c r="AC48" i="8"/>
  <c r="W47" i="8"/>
  <c r="R36" i="8"/>
  <c r="I59" i="8"/>
  <c r="T29" i="8"/>
  <c r="W59" i="8"/>
  <c r="V55" i="8"/>
  <c r="U52" i="8"/>
  <c r="T49" i="8"/>
  <c r="U39" i="8"/>
  <c r="T35" i="8"/>
  <c r="S32" i="8"/>
  <c r="R29" i="8"/>
  <c r="N13" i="8"/>
  <c r="AC49" i="8"/>
  <c r="L61" i="8"/>
  <c r="K57" i="8"/>
  <c r="J54" i="8"/>
  <c r="I51" i="8"/>
  <c r="W40" i="8"/>
  <c r="V36" i="8"/>
  <c r="U33" i="8"/>
  <c r="T30" i="8"/>
  <c r="S27" i="8"/>
  <c r="R12" i="8"/>
  <c r="U57" i="8"/>
  <c r="AA29" i="8"/>
  <c r="M59" i="8"/>
  <c r="L55" i="8"/>
  <c r="K52" i="8"/>
  <c r="J49" i="8"/>
  <c r="AA39" i="8"/>
  <c r="Z35" i="8"/>
  <c r="Y32" i="8"/>
  <c r="X29" i="8"/>
  <c r="W26" i="8"/>
  <c r="V11" i="8"/>
  <c r="AA51" i="8"/>
  <c r="R61" i="8"/>
  <c r="Q57" i="8"/>
  <c r="P54" i="8"/>
  <c r="O51" i="8"/>
  <c r="N48" i="8"/>
  <c r="O38" i="8"/>
  <c r="N34" i="8"/>
  <c r="M31" i="8"/>
  <c r="L28" i="8"/>
  <c r="T54" i="8"/>
  <c r="Q61" i="8"/>
  <c r="P57" i="8"/>
  <c r="O54" i="8"/>
  <c r="N51" i="8"/>
  <c r="L40" i="8"/>
  <c r="K36" i="8"/>
  <c r="J33" i="8"/>
  <c r="I30" i="8"/>
  <c r="J13" i="8"/>
  <c r="O55" i="8"/>
  <c r="X61" i="8"/>
  <c r="W57" i="8"/>
  <c r="V54" i="8"/>
  <c r="U51" i="8"/>
  <c r="T48" i="8"/>
  <c r="U38" i="8"/>
  <c r="T34" i="8"/>
  <c r="S31" i="8"/>
  <c r="R28" i="8"/>
  <c r="S14" i="8"/>
  <c r="Q10" i="8"/>
  <c r="V39" i="8"/>
  <c r="L60" i="8"/>
  <c r="K56" i="8"/>
  <c r="J53" i="8"/>
  <c r="I50" i="8"/>
  <c r="Z40" i="8"/>
  <c r="Y36" i="8"/>
  <c r="X33" i="8"/>
  <c r="W30" i="8"/>
  <c r="V27" i="8"/>
  <c r="R7" i="8"/>
  <c r="K38" i="8"/>
  <c r="AB9" i="8"/>
  <c r="L48" i="8"/>
  <c r="K14" i="8"/>
  <c r="Y59" i="8"/>
  <c r="V49" i="8"/>
  <c r="N27" i="8"/>
  <c r="AB57" i="8"/>
  <c r="X31" i="8"/>
  <c r="P56" i="8"/>
  <c r="Y29" i="8"/>
  <c r="R57" i="8"/>
  <c r="I32" i="8"/>
  <c r="W60" i="8"/>
  <c r="T36" i="8"/>
  <c r="U49" i="8"/>
  <c r="P49" i="8"/>
  <c r="P50" i="8"/>
  <c r="AA40" i="8"/>
  <c r="Y13" i="8"/>
  <c r="N49" i="8"/>
  <c r="Y31" i="8"/>
  <c r="R51" i="8"/>
  <c r="Q34" i="8"/>
  <c r="R34" i="8"/>
  <c r="AA49" i="8"/>
  <c r="Q29" i="8"/>
  <c r="I54" i="8"/>
  <c r="V31" i="8"/>
  <c r="N56" i="8"/>
  <c r="K33" i="8"/>
  <c r="L53" i="8"/>
  <c r="AB11" i="8"/>
  <c r="S40" i="8"/>
  <c r="Q13" i="8"/>
  <c r="AA48" i="8"/>
  <c r="Z56" i="8"/>
  <c r="O59" i="8"/>
  <c r="N55" i="8"/>
  <c r="M52" i="8"/>
  <c r="L49" i="8"/>
  <c r="M39" i="8"/>
  <c r="L35" i="8"/>
  <c r="K32" i="8"/>
  <c r="J29" i="8"/>
  <c r="AA12" i="8"/>
  <c r="O47" i="8"/>
  <c r="Y60" i="8"/>
  <c r="X56" i="8"/>
  <c r="W53" i="8"/>
  <c r="V50" i="8"/>
  <c r="O40" i="8"/>
  <c r="N36" i="8"/>
  <c r="M33" i="8"/>
  <c r="L30" i="8"/>
  <c r="K27" i="8"/>
  <c r="J12" i="8"/>
  <c r="W55" i="8"/>
  <c r="AA61" i="8"/>
  <c r="Z57" i="8"/>
  <c r="Y54" i="8"/>
  <c r="X51" i="8"/>
  <c r="W48" i="8"/>
  <c r="S39" i="8"/>
  <c r="R35" i="8"/>
  <c r="Q32" i="8"/>
  <c r="P29" i="8"/>
  <c r="N14" i="8"/>
  <c r="N11" i="8"/>
  <c r="Z48" i="8"/>
  <c r="J61" i="8"/>
  <c r="I57" i="8"/>
  <c r="AC53" i="8"/>
  <c r="AB50" i="8"/>
  <c r="AC40" i="8"/>
  <c r="AB36" i="8"/>
  <c r="AA33" i="8"/>
  <c r="Z30" i="8"/>
  <c r="AA13" i="8"/>
  <c r="V52" i="8"/>
  <c r="I61" i="8"/>
  <c r="AC56" i="8"/>
  <c r="AB53" i="8"/>
  <c r="X49" i="8"/>
  <c r="Y39" i="8"/>
  <c r="X35" i="8"/>
  <c r="W32" i="8"/>
  <c r="V29" i="8"/>
  <c r="W12" i="8"/>
  <c r="I53" i="8"/>
  <c r="P61" i="8"/>
  <c r="O57" i="8"/>
  <c r="M51" i="8"/>
  <c r="M38" i="8"/>
  <c r="L34" i="8"/>
  <c r="J28" i="8"/>
  <c r="AC35" i="8"/>
  <c r="X55" i="8"/>
  <c r="R40" i="8"/>
  <c r="Z34" i="8"/>
  <c r="Y48" i="8"/>
  <c r="N50" i="8"/>
  <c r="AC10" i="8"/>
  <c r="AC28" i="8"/>
  <c r="U40" i="8"/>
  <c r="N29" i="8"/>
  <c r="W27" i="8"/>
  <c r="AB29" i="8"/>
  <c r="T57" i="8"/>
  <c r="I60" i="8"/>
  <c r="S35" i="8"/>
  <c r="K61" i="8"/>
  <c r="X38" i="8"/>
  <c r="X36" i="8"/>
  <c r="M40" i="8"/>
  <c r="N60" i="8"/>
  <c r="AB31" i="8"/>
  <c r="T56" i="8"/>
  <c r="Q33" i="8"/>
  <c r="V30" i="8"/>
  <c r="V35" i="8"/>
  <c r="K29" i="8"/>
  <c r="M61" i="8"/>
  <c r="L57" i="8"/>
  <c r="K54" i="8"/>
  <c r="J51" i="8"/>
  <c r="I48" i="8"/>
  <c r="J38" i="8"/>
  <c r="I34" i="8"/>
  <c r="AC30" i="8"/>
  <c r="AB27" i="8"/>
  <c r="X59" i="8"/>
  <c r="L32" i="8"/>
  <c r="V59" i="8"/>
  <c r="U55" i="8"/>
  <c r="T52" i="8"/>
  <c r="S49" i="8"/>
  <c r="L39" i="8"/>
  <c r="K35" i="8"/>
  <c r="J32" i="8"/>
  <c r="I29" i="8"/>
  <c r="AC13" i="8"/>
  <c r="M10" i="8"/>
  <c r="J48" i="8"/>
  <c r="X60" i="8"/>
  <c r="W56" i="8"/>
  <c r="V53" i="8"/>
  <c r="U50" i="8"/>
  <c r="T47" i="8"/>
  <c r="P38" i="8"/>
  <c r="O34" i="8"/>
  <c r="N31" i="8"/>
  <c r="M28" i="8"/>
  <c r="L13" i="8"/>
  <c r="N7" i="8"/>
  <c r="J34" i="8"/>
  <c r="AB59" i="8"/>
  <c r="AA55" i="8"/>
  <c r="Z52" i="8"/>
  <c r="Y49" i="8"/>
  <c r="Z39" i="8"/>
  <c r="Y35" i="8"/>
  <c r="X32" i="8"/>
  <c r="W29" i="8"/>
  <c r="X12" i="8"/>
  <c r="P36" i="8"/>
  <c r="AA59" i="8"/>
  <c r="Z55" i="8"/>
  <c r="Y52" i="8"/>
  <c r="U48" i="8"/>
  <c r="V38" i="8"/>
  <c r="U34" i="8"/>
  <c r="T31" i="8"/>
  <c r="S28" i="8"/>
  <c r="T11" i="8"/>
  <c r="N39" i="8"/>
  <c r="M60" i="8"/>
  <c r="L56" i="8"/>
  <c r="K53" i="8"/>
  <c r="J50" i="8"/>
  <c r="K40" i="8"/>
  <c r="J36" i="8"/>
  <c r="I33" i="8"/>
  <c r="AC29" i="8"/>
  <c r="AB26" i="8"/>
  <c r="I13" i="8"/>
  <c r="K7" i="8"/>
  <c r="W61" i="8"/>
  <c r="V57" i="8"/>
  <c r="U54" i="8"/>
  <c r="T51" i="8"/>
  <c r="S48" i="8"/>
  <c r="O39" i="8"/>
  <c r="N35" i="8"/>
  <c r="M32" i="8"/>
  <c r="L29" i="8"/>
  <c r="AC12" i="8"/>
  <c r="Y53" i="8"/>
  <c r="L12" i="8"/>
  <c r="X11" i="8"/>
  <c r="AA56" i="8"/>
  <c r="X47" i="8"/>
  <c r="R31" i="8"/>
  <c r="M12" i="8"/>
  <c r="P33" i="8"/>
  <c r="M27" i="8"/>
  <c r="AA54" i="8"/>
  <c r="Y34" i="8"/>
  <c r="Q60" i="8"/>
  <c r="Z32" i="8"/>
  <c r="Q54" i="8"/>
  <c r="K39" i="8"/>
  <c r="Q40" i="8"/>
  <c r="T50" i="8"/>
  <c r="S13" i="8"/>
  <c r="Q39" i="8"/>
  <c r="AC60" i="8"/>
  <c r="Z36" i="8"/>
  <c r="AA7" i="8"/>
  <c r="I36" i="8"/>
  <c r="R38" i="8"/>
  <c r="P31" i="8"/>
  <c r="AC55" i="8"/>
  <c r="R32" i="8"/>
  <c r="J57" i="8"/>
  <c r="W34" i="8"/>
  <c r="O60" i="8"/>
  <c r="L36" i="8"/>
  <c r="M56" i="8"/>
  <c r="AA28" i="8"/>
  <c r="S53" i="8"/>
  <c r="O27" i="8"/>
  <c r="AB51" i="8"/>
  <c r="P13" i="8"/>
  <c r="L14" i="8" l="1"/>
  <c r="T7" i="8"/>
  <c r="R10" i="8"/>
  <c r="N47" i="8"/>
  <c r="T14" i="8"/>
  <c r="I11" i="8"/>
  <c r="U7" i="8"/>
  <c r="AC8" i="8"/>
  <c r="W10" i="8"/>
  <c r="R26" i="8"/>
  <c r="S26" i="8"/>
  <c r="M47" i="8"/>
  <c r="R8" i="8"/>
  <c r="R9" i="8"/>
  <c r="N9" i="8"/>
  <c r="X8" i="8"/>
  <c r="O9" i="8"/>
  <c r="U14" i="8"/>
  <c r="Q47" i="8"/>
  <c r="V10" i="8"/>
  <c r="Z11" i="8"/>
  <c r="S8" i="8"/>
  <c r="AC7" i="8"/>
  <c r="O8" i="8"/>
  <c r="L7" i="8"/>
  <c r="O10" i="8"/>
  <c r="J9" i="8"/>
  <c r="W11" i="8"/>
  <c r="AA8" i="8"/>
  <c r="L10" i="8"/>
  <c r="V47" i="8"/>
  <c r="AB14" i="8"/>
  <c r="Q11" i="8"/>
  <c r="M7" i="8"/>
  <c r="I8" i="8"/>
  <c r="AA26" i="8"/>
  <c r="N26" i="8"/>
  <c r="R47" i="8"/>
  <c r="U47" i="8"/>
  <c r="W8" i="8"/>
  <c r="L9" i="8"/>
  <c r="R14" i="8"/>
  <c r="V9" i="8"/>
  <c r="Y9" i="8"/>
  <c r="L11" i="8"/>
  <c r="P27" i="8"/>
  <c r="AB8" i="8"/>
  <c r="I26" i="8"/>
  <c r="AA10" i="8"/>
  <c r="AC11" i="8"/>
  <c r="J10" i="8"/>
  <c r="Y8" i="8"/>
  <c r="J47" i="8"/>
  <c r="P10" i="8"/>
  <c r="O11" i="8"/>
  <c r="Z8" i="8"/>
  <c r="Z10" i="8"/>
  <c r="I47" i="8"/>
  <c r="X14" i="8"/>
  <c r="Y11" i="8"/>
  <c r="I7" i="8"/>
  <c r="Q8" i="8"/>
  <c r="U26" i="8"/>
  <c r="K26" i="8"/>
  <c r="Z47" i="8"/>
  <c r="J11" i="8"/>
  <c r="T9" i="8"/>
  <c r="J14" i="8"/>
  <c r="I9" i="8"/>
  <c r="Z14" i="8"/>
  <c r="AC14" i="8"/>
  <c r="O26" i="8"/>
  <c r="Y7" i="8"/>
  <c r="K47" i="8"/>
  <c r="P14" i="8"/>
  <c r="S50" i="8"/>
  <c r="J26" i="8"/>
  <c r="S47" i="8"/>
  <c r="K9" i="8"/>
  <c r="Q26" i="8"/>
  <c r="X7" i="8"/>
  <c r="V26" i="8"/>
  <c r="W9" i="8"/>
  <c r="K11" i="8"/>
  <c r="N8" i="8"/>
  <c r="T10" i="8"/>
  <c r="AA50" i="8"/>
  <c r="I14" i="8"/>
  <c r="Q7" i="8"/>
  <c r="U9" i="8"/>
  <c r="M8" i="8"/>
  <c r="Y27" i="8"/>
  <c r="I27" i="8"/>
  <c r="AA47" i="8"/>
  <c r="L8" i="8"/>
  <c r="S10" i="8"/>
  <c r="Z9" i="8"/>
  <c r="M14" i="8"/>
  <c r="Q9" i="8"/>
  <c r="S9" i="8"/>
  <c r="X10" i="8"/>
  <c r="Y14" i="8"/>
  <c r="Q27" i="8"/>
  <c r="P11" i="8"/>
  <c r="AA11" i="8"/>
  <c r="U8" i="8"/>
  <c r="M11" i="8"/>
  <c r="J8" i="8"/>
  <c r="Y47" i="8"/>
  <c r="X27" i="8"/>
  <c r="AA9" i="8"/>
  <c r="S11" i="8"/>
  <c r="K8" i="8"/>
  <c r="Y26" i="8"/>
  <c r="K50" i="8"/>
  <c r="Q14" i="8"/>
  <c r="P7" i="8"/>
  <c r="AC9" i="8"/>
  <c r="N10" i="8"/>
  <c r="AC26" i="8"/>
  <c r="M26" i="8"/>
  <c r="AC47" i="8"/>
  <c r="R11" i="8"/>
  <c r="T8" i="8"/>
  <c r="P9" i="8"/>
  <c r="V14" i="8"/>
  <c r="V8" i="8"/>
  <c r="M9" i="8"/>
  <c r="X9" i="8"/>
  <c r="P8" i="8"/>
  <c r="O14" i="8"/>
  <c r="Z26" i="8"/>
  <c r="K10" i="8"/>
  <c r="W14" i="8"/>
  <c r="U11" i="8"/>
  <c r="I15" i="8" l="1"/>
  <c r="J15" i="8" s="1"/>
  <c r="K15" i="8" s="1"/>
  <c r="L15" i="8" s="1"/>
  <c r="M15" i="8" s="1"/>
  <c r="N15" i="8" s="1"/>
  <c r="O15" i="8" s="1"/>
  <c r="P15" i="8" s="1"/>
  <c r="Q15" i="8" s="1"/>
  <c r="R15" i="8" s="1"/>
  <c r="S15" i="8" s="1"/>
  <c r="T15" i="8" s="1"/>
  <c r="U15" i="8" s="1"/>
  <c r="V15" i="8" s="1"/>
  <c r="W15" i="8" s="1"/>
  <c r="X15" i="8" s="1"/>
  <c r="Y15" i="8" s="1"/>
  <c r="Z15" i="8" s="1"/>
  <c r="AA15" i="8" s="1"/>
  <c r="AB15" i="8" s="1"/>
  <c r="AC15" i="8" s="1"/>
</calcChain>
</file>

<file path=xl/sharedStrings.xml><?xml version="1.0" encoding="utf-8"?>
<sst xmlns="http://schemas.openxmlformats.org/spreadsheetml/2006/main" count="6365" uniqueCount="155">
  <si>
    <t xml:space="preserve"> </t>
  </si>
  <si>
    <t>Notice</t>
  </si>
  <si>
    <r>
      <t>Ernst &amp; Young ("</t>
    </r>
    <r>
      <rPr>
        <b/>
        <sz val="11"/>
        <color theme="1"/>
        <rFont val="Calibri"/>
        <family val="2"/>
        <scheme val="minor"/>
      </rPr>
      <t>EY</t>
    </r>
    <r>
      <rPr>
        <sz val="11"/>
        <color theme="1"/>
        <rFont val="Calibri"/>
        <family val="2"/>
        <scheme val="minor"/>
      </rPr>
      <t>") was engaged on the instructions of Tasmanian Networks Pty Ltd (“</t>
    </r>
    <r>
      <rPr>
        <b/>
        <sz val="11"/>
        <color theme="1"/>
        <rFont val="Calibri"/>
        <family val="2"/>
        <scheme val="minor"/>
      </rPr>
      <t>TasNetworks</t>
    </r>
    <r>
      <rPr>
        <sz val="11"/>
        <color theme="1"/>
        <rFont val="Calibri"/>
        <family val="2"/>
        <scheme val="minor"/>
      </rPr>
      <t>” or “</t>
    </r>
    <r>
      <rPr>
        <b/>
        <sz val="11"/>
        <color theme="1"/>
        <rFont val="Calibri"/>
        <family val="2"/>
        <scheme val="minor"/>
      </rPr>
      <t>Client</t>
    </r>
    <r>
      <rPr>
        <sz val="11"/>
        <color theme="1"/>
        <rFont val="Calibri"/>
        <family val="2"/>
        <scheme val="minor"/>
      </rPr>
      <t>”) to provide market modelling in relation to the proposed Marinus Link interconnector (“</t>
    </r>
    <r>
      <rPr>
        <b/>
        <sz val="11"/>
        <color theme="1"/>
        <rFont val="Calibri"/>
        <family val="2"/>
        <scheme val="minor"/>
      </rPr>
      <t>Project</t>
    </r>
    <r>
      <rPr>
        <sz val="11"/>
        <color theme="1"/>
        <rFont val="Calibri"/>
        <family val="2"/>
        <scheme val="minor"/>
      </rPr>
      <t xml:space="preserve">”), in accordance with the contract dated 14 June 2018.
</t>
    </r>
  </si>
  <si>
    <r>
      <t>The results of EY’s work, including the assumptions and qualifications made in preparing the workbook dated 9 November 2020 (“</t>
    </r>
    <r>
      <rPr>
        <b/>
        <sz val="11"/>
        <color theme="1"/>
        <rFont val="Calibri"/>
        <family val="2"/>
        <scheme val="minor"/>
      </rPr>
      <t>Workbook</t>
    </r>
    <r>
      <rPr>
        <sz val="11"/>
        <color theme="1"/>
        <rFont val="Calibri"/>
        <family val="2"/>
        <scheme val="minor"/>
      </rPr>
      <t>”), are set out in EY's report dated 27 November 2019 ("</t>
    </r>
    <r>
      <rPr>
        <b/>
        <sz val="11"/>
        <color theme="1"/>
        <rFont val="Calibri"/>
        <family val="2"/>
        <scheme val="minor"/>
      </rPr>
      <t>Report</t>
    </r>
    <r>
      <rPr>
        <sz val="11"/>
        <color theme="1"/>
        <rFont val="Calibri"/>
        <family val="2"/>
        <scheme val="minor"/>
      </rPr>
      <t>") and addendum report dated 9 November 2020 ("</t>
    </r>
    <r>
      <rPr>
        <b/>
        <sz val="11"/>
        <color theme="1"/>
        <rFont val="Calibri"/>
        <family val="2"/>
        <scheme val="minor"/>
      </rPr>
      <t>Addendum</t>
    </r>
    <r>
      <rPr>
        <sz val="11"/>
        <color theme="1"/>
        <rFont val="Calibri"/>
        <family val="2"/>
        <scheme val="minor"/>
      </rPr>
      <t xml:space="preserve">") which is an addendum to the Report prepared at the specific request of the Client to update the scenarios and various input assumptions to align with more recent data. The Workbook must be read in conjunction with the Report and Addendum (https://www.marinuslink.com.au/rit-t-process/) to understand the full context and details of the model used to compute the long-term least-cost generation development plan and gross market benefits of Marinus Link. The Workbook, Report and Addendum should be read in their entirety including this notice, the applicable scope of the work and any limitations. A reference to the Workbook includes any part of the Report, Addendum and Workbook. No further work has been undertaken by EY since the date of the Workbook to update it. Except as described in the Addendum, no further work has been undertaken by EY since the date of the Report to update its contents.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</si>
  <si>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</si>
  <si>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</si>
  <si>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</si>
  <si>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</si>
  <si>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6 January 2020 and was completed on 21 October 2020. Therefore, our Workbook does not take account of events or circumstances arising after 21 October 2020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</si>
  <si>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</si>
  <si>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</si>
  <si>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</si>
  <si>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</si>
  <si>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</si>
  <si>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</si>
  <si>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</si>
  <si>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Supporting material for the Economic Modelling Appendix to the TasNetworks Supplementary Analysis Report, Step Scenario. Marinus Link stage 1 from 1 July 2027 and stage 2 from 1 July 2030.</t>
  </si>
  <si>
    <t>Abbreviations</t>
  </si>
  <si>
    <t>CCGT</t>
  </si>
  <si>
    <t>Closed cycle gas turbine</t>
  </si>
  <si>
    <t>Diesel</t>
  </si>
  <si>
    <t>Diesel generator</t>
  </si>
  <si>
    <t>Distributed PV</t>
  </si>
  <si>
    <t>Small-scale PV (PVNSG) and Rooftop PV</t>
  </si>
  <si>
    <t>DSP</t>
  </si>
  <si>
    <t>Demand-side participation</t>
  </si>
  <si>
    <t>FOM</t>
  </si>
  <si>
    <t>Fixed operations and maintenance</t>
  </si>
  <si>
    <t>Gas - Steam</t>
  </si>
  <si>
    <t>Gas-powered steam turbine</t>
  </si>
  <si>
    <t>GWh</t>
  </si>
  <si>
    <t>Gigawatt-hours</t>
  </si>
  <si>
    <t>LS Battery</t>
  </si>
  <si>
    <t>Explicitly modelled existing and new entrant (4 hour) battery storage</t>
  </si>
  <si>
    <t>MW</t>
  </si>
  <si>
    <t>Megawatts</t>
  </si>
  <si>
    <t>NEM</t>
  </si>
  <si>
    <t>National Electricity Market</t>
  </si>
  <si>
    <t>OCGT</t>
  </si>
  <si>
    <t>Open cycle gas turbine</t>
  </si>
  <si>
    <t>PADR</t>
  </si>
  <si>
    <t>Project Assessment Draft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</si>
  <si>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</si>
  <si>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</si>
  <si>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</si>
  <si>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</si>
  <si>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</si>
  <si>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</si>
  <si>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</si>
  <si>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</si>
  <si>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</si>
  <si>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</si>
  <si>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</si>
  <si>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</si>
  <si>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</si>
  <si>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M27_30 simulations include Marinus Link stage 1 from 1 July 2027 and stage 2 from 1 July 2030.</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</si>
  <si>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</si>
  <si>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</si>
  <si>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</si>
  <si>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Australian Energy Market Operator's (AEMO's) 2020 Electricity Statement of Opportunities (ESOO).</t>
  </si>
  <si>
    <t>Black Coal</t>
  </si>
  <si>
    <t>Hydro</t>
  </si>
  <si>
    <t>OCGT / Diesel</t>
  </si>
  <si>
    <t>USE / DSP</t>
  </si>
  <si>
    <t>Solar PV</t>
  </si>
  <si>
    <t>Wind</t>
  </si>
  <si>
    <t>LS Battery pump</t>
  </si>
  <si>
    <t>Brown Coal</t>
  </si>
  <si>
    <t>Pumped Hydro Pump</t>
  </si>
  <si>
    <t>Pumped Hydro</t>
  </si>
  <si>
    <t>Transmission</t>
  </si>
  <si>
    <t>SyncCon</t>
  </si>
  <si>
    <t>VPP pump</t>
  </si>
  <si>
    <t>Behind the meter battery</t>
  </si>
  <si>
    <t>Behind the meter battery pump</t>
  </si>
  <si>
    <t>2021-22</t>
  </si>
  <si>
    <t>Fuel</t>
  </si>
  <si>
    <t>REHAB</t>
  </si>
  <si>
    <t>Compare</t>
  </si>
  <si>
    <t>M27_30</t>
  </si>
  <si>
    <t>to</t>
  </si>
  <si>
    <t>BaseCase</t>
  </si>
  <si>
    <t>Select region</t>
  </si>
  <si>
    <t>Real June 2019 dollars ($m) discounted to 1 July 2019</t>
  </si>
  <si>
    <t>Build</t>
  </si>
  <si>
    <t>CAPEX</t>
  </si>
  <si>
    <t>REZ Tx</t>
  </si>
  <si>
    <t>REZ</t>
  </si>
  <si>
    <t>USE+DSP</t>
  </si>
  <si>
    <t>Total cumulative gross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</si>
  <si>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</si>
  <si>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</si>
  <si>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</si>
  <si>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Ernst &amp; Young’s liability is limited by a scheme approved under Professional Standards Legislation</t>
  </si>
  <si>
    <t>Annual sent-out generation by technology (GWh) - Base Case, Step Change Scenario</t>
  </si>
  <si>
    <t>Explicitly modelled generation</t>
  </si>
  <si>
    <t>Region</t>
  </si>
  <si>
    <t>Technology</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</si>
  <si>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</si>
  <si>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</si>
  <si>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</si>
  <si>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</si>
  <si>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</si>
  <si>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</si>
  <si>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</si>
  <si>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</si>
  <si>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</si>
  <si>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</si>
  <si>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</si>
  <si>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</si>
  <si>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</si>
  <si>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</si>
  <si>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</si>
  <si>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</si>
  <si>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</si>
  <si>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</si>
  <si>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</si>
  <si>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</si>
  <si>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Total excluding storage</t>
  </si>
  <si>
    <t>NSW1</t>
  </si>
  <si>
    <t>QLD1</t>
  </si>
  <si>
    <t>VIC1</t>
  </si>
  <si>
    <t>SA1</t>
  </si>
  <si>
    <t>TAS1</t>
  </si>
  <si>
    <t>Explicitly modelled pumping</t>
  </si>
  <si>
    <t>Non-controllable generation</t>
  </si>
  <si>
    <t>Installed capacity by technology (MW) - Base Case, Step Change Scenario</t>
  </si>
  <si>
    <t>Capacity calculated on 1 July. In early study years some wind and solar projects enter later in the financial year and are reflected in the following financial year's capacity.</t>
  </si>
  <si>
    <t>Non-controllable capacity</t>
  </si>
  <si>
    <t>VOM cost by technology ($000s) - Base Case, Step Change Scenario</t>
  </si>
  <si>
    <t>Real June 2019 dollars discounted to 1 July 2019</t>
  </si>
  <si>
    <t>FOM cost by technology ($000s) - Base Case, Step Change Scenario</t>
  </si>
  <si>
    <t>Real June 2019 dollars discounted to 1 July 2019.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</si>
  <si>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Step Change Scenario</t>
  </si>
  <si>
    <t>New generation build cost (CAPEX) by technology ($000s) - Base Case, Step Change Scenario</t>
  </si>
  <si>
    <t>CAPEX (Install)</t>
  </si>
  <si>
    <t>Real June 2019 dollars discounted to 1 July 2019. The total capital costs are annualised for modelling purposes.</t>
  </si>
  <si>
    <t>Rehabilition cost by technology ($000s) - Base Case, Step Change Scenario</t>
  </si>
  <si>
    <t>REZ transmission expansion cost by region ($000s) - Base Case, Step Change Scenario</t>
  </si>
  <si>
    <t>REZ Expansion</t>
  </si>
  <si>
    <t>Real June 2019 dollars discounted to 1 July 2019. As with the total capital costs, the REZ transmission expansion costs are annualised for modelling purposes.</t>
  </si>
  <si>
    <t>Aggregation</t>
  </si>
  <si>
    <t>Total</t>
  </si>
  <si>
    <t>USE and USE / DSP cost by region ($000s) - Base Case, Step Change Scenario</t>
  </si>
  <si>
    <t>Synchronous Condenser cost by region ($000s) - Base Case, Step Change Scenario</t>
  </si>
  <si>
    <t>Annual sent-out generation by technology (GWh) - Marinus 1500MW M27_30, Step Change Scenario</t>
  </si>
  <si>
    <t>Installed capacity by technology (MW) - Marinus 1500MW M27_30, Step Change Scenario</t>
  </si>
  <si>
    <t>VOM cost by technology ($000s) - Marinus 1500MW M27_30, Step Change Scenario</t>
  </si>
  <si>
    <t>FOM cost by technology ($000s) - Marinus 1500MW M27_30, Step Change Scenario</t>
  </si>
  <si>
    <t>Fuel cost by technology ($000s) - Marinus 1500MW M27_30, Step Change Scenario</t>
  </si>
  <si>
    <t>New generation build cost (CAPEX) by technology ($000s) - Marinus 1500MW M27_30, Step Change Scenario</t>
  </si>
  <si>
    <t>Rehabilitation cost by technology ($000s) - Marinus 1500MW M27_30, Step Change Scenario</t>
  </si>
  <si>
    <t>REZ transmission expansion cost by region ($000s) - Marinus 1500MW M27_30, Step Change Scenario</t>
  </si>
  <si>
    <t>USE and USE / DSP cost by region ($000s) - Marinus 1500MW M27_30, Step Change Scenario</t>
  </si>
  <si>
    <t>Synchronous Condenser cost by region ($000s) - Marinus 1500MW M27_30, Step Change Scenario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</si>
</sst>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quot;$&quot;#,##0"/>
  </numFmts>
  <fonts count="16">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
      <patternFill patternType="solid">
        <fgColor theme="0" tint="-0.499984740745262"/>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
    <xf numFmtId="0" fontId="0" fillId="0" borderId="0"/>
    <xf numFmtId="0" fontId="1" fillId="2" borderId="1" applyNumberFormat="0" applyAlignment="0" applyProtection="0"/>
    <xf numFmtId="0" fontId="2" fillId="3" borderId="2" applyNumberFormat="0" applyAlignment="0" applyProtection="0"/>
    <xf numFmtId="0" fontId="6" fillId="0" borderId="0"/>
  </cellStyleXfs>
  <cellXfs count="31">
    <xf numFmtId="0" fontId="0" fillId="0" borderId="0" xfId="0"/>
    <xf numFmtId="0" fontId="6" fillId="0" borderId="0" xfId="3"/>
    <xf numFmtId="0" fontId="7" fillId="0" borderId="0" xfId="0" applyFont="1"/>
    <xf numFmtId="14" fontId="0" fillId="0" borderId="0" xfId="0" applyNumberFormat="1"/>
    <xf numFmtId="164" fontId="0" fillId="0" borderId="0" xfId="0" applyNumberFormat="1" applyAlignment="1">
      <alignment wrapText="1"/>
    </xf>
    <xf numFmtId="164" fontId="0" fillId="0" borderId="0" xfId="0" applyNumberFormat="1"/>
    <xf numFmtId="0" fontId="0" fillId="0" borderId="0" xfId="0" applyAlignment="1">
      <alignment horizontal="left"/>
    </xf>
    <xf numFmtId="0" fontId="0" fillId="4" borderId="0" xfId="0" applyFill="1"/>
    <xf numFmtId="0" fontId="1" fillId="2" borderId="1" xfId="1"/>
    <xf numFmtId="0" fontId="8" fillId="5" borderId="0" xfId="0" applyFont="1" applyFill="1"/>
    <xf numFmtId="0" fontId="9" fillId="5" borderId="0" xfId="0" applyFont="1" applyFill="1"/>
    <xf numFmtId="0" fontId="10" fillId="3" borderId="2" xfId="2" applyFont="1"/>
    <xf numFmtId="0" fontId="5" fillId="4" borderId="0" xfId="0" applyFont="1" applyFill="1"/>
    <xf numFmtId="0" fontId="11" fillId="5" borderId="0" xfId="0" applyFont="1" applyFill="1"/>
    <xf numFmtId="0" fontId="12" fillId="5" borderId="0" xfId="0" applyFont="1" applyFill="1"/>
    <xf numFmtId="0" fontId="4" fillId="4" borderId="0" xfId="0" applyFont="1" applyFill="1"/>
    <xf numFmtId="0" fontId="13" fillId="6" borderId="0" xfId="0" applyFont="1" applyFill="1"/>
    <xf numFmtId="0" fontId="3" fillId="7" borderId="0" xfId="0" applyFont="1" applyFill="1"/>
    <xf numFmtId="165" fontId="0" fillId="4" borderId="0" xfId="0" applyNumberFormat="1" applyFill="1"/>
    <xf numFmtId="165" fontId="4" fillId="8" borderId="0" xfId="0" applyNumberFormat="1" applyFont="1" applyFill="1"/>
    <xf numFmtId="165" fontId="0" fillId="8" borderId="0" xfId="0" applyNumberFormat="1" applyFill="1"/>
    <xf numFmtId="0" fontId="14" fillId="9" borderId="0" xfId="0" applyFont="1" applyFill="1"/>
    <xf numFmtId="165" fontId="14" fillId="9" borderId="0" xfId="0" applyNumberFormat="1" applyFont="1" applyFill="1"/>
    <xf numFmtId="3" fontId="0" fillId="8" borderId="0" xfId="0" applyNumberFormat="1" applyFill="1"/>
    <xf numFmtId="0" fontId="13" fillId="4" borderId="0" xfId="0" applyFont="1" applyFill="1"/>
    <xf numFmtId="0" fontId="15" fillId="7" borderId="0" xfId="0" applyFont="1" applyFill="1" applyAlignment="1">
      <alignment vertical="center"/>
    </xf>
    <xf numFmtId="0" fontId="0" fillId="6" borderId="0" xfId="0" applyFill="1"/>
    <xf numFmtId="0" fontId="0" fillId="8" borderId="0" xfId="0" applyFill="1"/>
    <xf numFmtId="3" fontId="0" fillId="9" borderId="0" xfId="0" applyNumberFormat="1" applyFill="1"/>
    <xf numFmtId="0" fontId="14" fillId="9" borderId="0" xfId="0" applyFont="1" applyFill="1" applyAlignment="1">
      <alignment horizontal="center"/>
    </xf>
    <xf numFmtId="0" fontId="13" fillId="6" borderId="0" xfId="0" applyFont="1" applyFill="1" applyAlignment="1">
      <alignment horizontal="left" wrapText="1"/>
    </xf>
  </cellXfs>
  <cellStyles count="4">
    <cellStyle name="Input" xfId="1" builtinId="20"/>
    <cellStyle name="Normal" xfId="0" builtinId="0"/>
    <cellStyle name="Normal 2" xfId="3"/>
    <cellStyle name="Output"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options---'!$I$7:$AC$7</c:f>
              <c:numCache>
                <c:formatCode>"$"#,##0</c:formatCode>
                <c:ptCount val="21"/>
                <c:pt idx="0">
                  <c:v>1.15403381845681E-4</c:v>
                </c:pt>
                <c:pt idx="1">
                  <c:v>1.2788102784543298E-4</c:v>
                </c:pt>
                <c:pt idx="2">
                  <c:v>1.6108673567941879E-4</c:v>
                </c:pt>
                <c:pt idx="3">
                  <c:v>22.17108061091049</c:v>
                </c:pt>
                <c:pt idx="4">
                  <c:v>30.03408105951501</c:v>
                </c:pt>
                <c:pt idx="5">
                  <c:v>84.619409056632549</c:v>
                </c:pt>
                <c:pt idx="6">
                  <c:v>60.443931506359718</c:v>
                </c:pt>
                <c:pt idx="7">
                  <c:v>38.476302157998553</c:v>
                </c:pt>
                <c:pt idx="8">
                  <c:v>54.194744640327528</c:v>
                </c:pt>
                <c:pt idx="9">
                  <c:v>14.510988768774551</c:v>
                </c:pt>
                <c:pt idx="10">
                  <c:v>44.451441877052652</c:v>
                </c:pt>
                <c:pt idx="11">
                  <c:v>78.283672883907329</c:v>
                </c:pt>
                <c:pt idx="12">
                  <c:v>79.37356691513024</c:v>
                </c:pt>
                <c:pt idx="13">
                  <c:v>88.268686610868201</c:v>
                </c:pt>
                <c:pt idx="14">
                  <c:v>88.403902755034153</c:v>
                </c:pt>
                <c:pt idx="15">
                  <c:v>83.049679381130261</c:v>
                </c:pt>
                <c:pt idx="16">
                  <c:v>113.28439671919774</c:v>
                </c:pt>
                <c:pt idx="17">
                  <c:v>85.683963862853119</c:v>
                </c:pt>
                <c:pt idx="18">
                  <c:v>110.6102864923561</c:v>
                </c:pt>
                <c:pt idx="19">
                  <c:v>120.95000980288582</c:v>
                </c:pt>
                <c:pt idx="20">
                  <c:v>100.21708520211513</c:v>
                </c:pt>
              </c:numCache>
            </c:numRef>
          </c:val>
          <c:extLst>
            <c:ext xmlns:c16="http://schemas.microsoft.com/office/drawing/2014/chart" uri="{C3380CC4-5D6E-409C-BE32-E72D297353CC}">
              <c16:uniqueId val="{00000000-63A9-4C2F-9574-5E19DFC67AAE}"/>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options---'!$I$8:$AC$8</c:f>
              <c:numCache>
                <c:formatCode>"$"#,##0</c:formatCode>
                <c:ptCount val="21"/>
                <c:pt idx="0">
                  <c:v>2.3646880828891881E-5</c:v>
                </c:pt>
                <c:pt idx="1">
                  <c:v>2.6577640637697188E-5</c:v>
                </c:pt>
                <c:pt idx="2">
                  <c:v>3.1080923978151986E-5</c:v>
                </c:pt>
                <c:pt idx="3">
                  <c:v>-7.5602051962502594</c:v>
                </c:pt>
                <c:pt idx="4">
                  <c:v>-37.115000160550231</c:v>
                </c:pt>
                <c:pt idx="5">
                  <c:v>-9.4341173936350966</c:v>
                </c:pt>
                <c:pt idx="6">
                  <c:v>25.744578773048126</c:v>
                </c:pt>
                <c:pt idx="7">
                  <c:v>5.7536487611218767</c:v>
                </c:pt>
                <c:pt idx="8">
                  <c:v>12.296471735652426</c:v>
                </c:pt>
                <c:pt idx="9">
                  <c:v>13.425275155943934</c:v>
                </c:pt>
                <c:pt idx="10">
                  <c:v>-17.912802113097335</c:v>
                </c:pt>
                <c:pt idx="11">
                  <c:v>18.712187169951736</c:v>
                </c:pt>
                <c:pt idx="12">
                  <c:v>13.131436185669095</c:v>
                </c:pt>
                <c:pt idx="13">
                  <c:v>19.815579032054142</c:v>
                </c:pt>
                <c:pt idx="14">
                  <c:v>19.618173905696896</c:v>
                </c:pt>
                <c:pt idx="15">
                  <c:v>18.70197392087686</c:v>
                </c:pt>
                <c:pt idx="16">
                  <c:v>35.475675900496832</c:v>
                </c:pt>
                <c:pt idx="17">
                  <c:v>20.469020371169609</c:v>
                </c:pt>
                <c:pt idx="18">
                  <c:v>22.634714557447353</c:v>
                </c:pt>
                <c:pt idx="19">
                  <c:v>30.380026285399566</c:v>
                </c:pt>
                <c:pt idx="20">
                  <c:v>26.007651484575881</c:v>
                </c:pt>
              </c:numCache>
            </c:numRef>
          </c:val>
          <c:extLst>
            <c:ext xmlns:c16="http://schemas.microsoft.com/office/drawing/2014/chart" uri="{C3380CC4-5D6E-409C-BE32-E72D297353CC}">
              <c16:uniqueId val="{00000001-63A9-4C2F-9574-5E19DFC67AAE}"/>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options---'!$I$9:$AC$9</c:f>
              <c:numCache>
                <c:formatCode>"$"#,##0</c:formatCode>
                <c:ptCount val="21"/>
                <c:pt idx="0">
                  <c:v>1.928104250953067</c:v>
                </c:pt>
                <c:pt idx="1">
                  <c:v>0.98110084491129967</c:v>
                </c:pt>
                <c:pt idx="2">
                  <c:v>0.91768657745351079</c:v>
                </c:pt>
                <c:pt idx="3">
                  <c:v>-2.5305359531550202</c:v>
                </c:pt>
                <c:pt idx="4">
                  <c:v>-9.977593884337228</c:v>
                </c:pt>
                <c:pt idx="5">
                  <c:v>-15.504780417437665</c:v>
                </c:pt>
                <c:pt idx="6">
                  <c:v>26.628507256227195</c:v>
                </c:pt>
                <c:pt idx="7">
                  <c:v>56.213595446206511</c:v>
                </c:pt>
                <c:pt idx="8">
                  <c:v>36.89993935166823</c:v>
                </c:pt>
                <c:pt idx="9">
                  <c:v>74.498629029755719</c:v>
                </c:pt>
                <c:pt idx="10">
                  <c:v>71.864932506495265</c:v>
                </c:pt>
                <c:pt idx="11">
                  <c:v>77.66763400701619</c:v>
                </c:pt>
                <c:pt idx="12">
                  <c:v>79.895824039767732</c:v>
                </c:pt>
                <c:pt idx="13">
                  <c:v>72.468087041476394</c:v>
                </c:pt>
                <c:pt idx="14">
                  <c:v>60.957939585900689</c:v>
                </c:pt>
                <c:pt idx="15">
                  <c:v>47.530797092627999</c:v>
                </c:pt>
                <c:pt idx="16">
                  <c:v>42.188433548172995</c:v>
                </c:pt>
                <c:pt idx="17">
                  <c:v>76.986744973764516</c:v>
                </c:pt>
                <c:pt idx="18">
                  <c:v>69.150263061059846</c:v>
                </c:pt>
                <c:pt idx="19">
                  <c:v>48.566164929257184</c:v>
                </c:pt>
                <c:pt idx="20">
                  <c:v>55.593512415248526</c:v>
                </c:pt>
              </c:numCache>
            </c:numRef>
          </c:val>
          <c:extLst>
            <c:ext xmlns:c16="http://schemas.microsoft.com/office/drawing/2014/chart" uri="{C3380CC4-5D6E-409C-BE32-E72D297353CC}">
              <c16:uniqueId val="{00000002-63A9-4C2F-9574-5E19DFC67AAE}"/>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options---'!$I$10:$AC$10</c:f>
              <c:numCache>
                <c:formatCode>"$"#,##0</c:formatCode>
                <c:ptCount val="21"/>
                <c:pt idx="0">
                  <c:v>-1.6655606755521149E-2</c:v>
                </c:pt>
                <c:pt idx="1">
                  <c:v>7.4908729607705031E-4</c:v>
                </c:pt>
                <c:pt idx="2">
                  <c:v>0.13210436978645157</c:v>
                </c:pt>
                <c:pt idx="3">
                  <c:v>-3.6344529170775783E-2</c:v>
                </c:pt>
                <c:pt idx="4">
                  <c:v>1.7133568893020275</c:v>
                </c:pt>
                <c:pt idx="5">
                  <c:v>1.7438677441118051</c:v>
                </c:pt>
                <c:pt idx="6">
                  <c:v>0.38263288387958894</c:v>
                </c:pt>
                <c:pt idx="7">
                  <c:v>1.3118702011171264</c:v>
                </c:pt>
                <c:pt idx="8">
                  <c:v>2.1389225478919687</c:v>
                </c:pt>
                <c:pt idx="9">
                  <c:v>3.1498012793177042</c:v>
                </c:pt>
                <c:pt idx="10">
                  <c:v>-0.71958027950208636</c:v>
                </c:pt>
                <c:pt idx="11">
                  <c:v>2.1880661153600958</c:v>
                </c:pt>
                <c:pt idx="12">
                  <c:v>0.78712030428406432</c:v>
                </c:pt>
                <c:pt idx="13">
                  <c:v>-2.4419413606946181</c:v>
                </c:pt>
                <c:pt idx="14">
                  <c:v>-3.3977800448603812</c:v>
                </c:pt>
                <c:pt idx="15">
                  <c:v>-2.2339313446022571</c:v>
                </c:pt>
                <c:pt idx="16">
                  <c:v>-4.6900312442248397</c:v>
                </c:pt>
                <c:pt idx="17">
                  <c:v>-2.7691181511091707</c:v>
                </c:pt>
                <c:pt idx="18">
                  <c:v>-4.2448010782735945</c:v>
                </c:pt>
                <c:pt idx="19">
                  <c:v>-5.638841196925612</c:v>
                </c:pt>
                <c:pt idx="20">
                  <c:v>-3.1896923034377105</c:v>
                </c:pt>
              </c:numCache>
            </c:numRef>
          </c:val>
          <c:extLst>
            <c:ext xmlns:c16="http://schemas.microsoft.com/office/drawing/2014/chart" uri="{C3380CC4-5D6E-409C-BE32-E72D297353CC}">
              <c16:uniqueId val="{00000003-63A9-4C2F-9574-5E19DFC67AAE}"/>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options---'!$I$11:$AC$11</c:f>
              <c:numCache>
                <c:formatCode>"$"#,##0</c:formatCode>
                <c:ptCount val="21"/>
                <c:pt idx="0">
                  <c:v>0</c:v>
                </c:pt>
                <c:pt idx="1">
                  <c:v>0</c:v>
                </c:pt>
                <c:pt idx="2">
                  <c:v>0</c:v>
                </c:pt>
                <c:pt idx="3">
                  <c:v>12.622571316148038</c:v>
                </c:pt>
                <c:pt idx="4">
                  <c:v>0.47817051199791605</c:v>
                </c:pt>
                <c:pt idx="5">
                  <c:v>9.9936336464081243</c:v>
                </c:pt>
                <c:pt idx="6">
                  <c:v>-20.327193496674795</c:v>
                </c:pt>
                <c:pt idx="7">
                  <c:v>3.8840951716964263</c:v>
                </c:pt>
                <c:pt idx="8">
                  <c:v>2.4904031643459237</c:v>
                </c:pt>
                <c:pt idx="9">
                  <c:v>-4.5462728554103693</c:v>
                </c:pt>
                <c:pt idx="10">
                  <c:v>5.7072179365721025</c:v>
                </c:pt>
                <c:pt idx="11">
                  <c:v>4.175852352863779</c:v>
                </c:pt>
                <c:pt idx="12">
                  <c:v>-5.5468634511057644</c:v>
                </c:pt>
                <c:pt idx="13">
                  <c:v>-0.61205570403226894</c:v>
                </c:pt>
                <c:pt idx="14">
                  <c:v>0.28360000874997832</c:v>
                </c:pt>
                <c:pt idx="15">
                  <c:v>1.5042814168969953E-6</c:v>
                </c:pt>
                <c:pt idx="16">
                  <c:v>2.20646976910096E-7</c:v>
                </c:pt>
                <c:pt idx="17">
                  <c:v>7.3971951721098614</c:v>
                </c:pt>
                <c:pt idx="18">
                  <c:v>0</c:v>
                </c:pt>
                <c:pt idx="19">
                  <c:v>-11.389805315868005</c:v>
                </c:pt>
                <c:pt idx="20">
                  <c:v>4.7360314547404415E-6</c:v>
                </c:pt>
              </c:numCache>
            </c:numRef>
          </c:val>
          <c:extLst>
            <c:ext xmlns:c16="http://schemas.microsoft.com/office/drawing/2014/chart" uri="{C3380CC4-5D6E-409C-BE32-E72D297353CC}">
              <c16:uniqueId val="{00000004-63A9-4C2F-9574-5E19DFC67AAE}"/>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options---'!$I$12:$AC$12</c:f>
              <c:numCache>
                <c:formatCode>"$"#,##0</c:formatCode>
                <c:ptCount val="21"/>
                <c:pt idx="0">
                  <c:v>5.370477668750547E-6</c:v>
                </c:pt>
                <c:pt idx="1">
                  <c:v>5.437987312695625E-6</c:v>
                </c:pt>
                <c:pt idx="2">
                  <c:v>5.9492843167490272E-6</c:v>
                </c:pt>
                <c:pt idx="3">
                  <c:v>7.302608203727395E-6</c:v>
                </c:pt>
                <c:pt idx="4">
                  <c:v>3.8340901964461116</c:v>
                </c:pt>
                <c:pt idx="5">
                  <c:v>3.9989822122289627</c:v>
                </c:pt>
                <c:pt idx="6">
                  <c:v>6.1686738365716156</c:v>
                </c:pt>
                <c:pt idx="7">
                  <c:v>11.192154184759158</c:v>
                </c:pt>
                <c:pt idx="8">
                  <c:v>10.856551708905229</c:v>
                </c:pt>
                <c:pt idx="9">
                  <c:v>14.35252948306757</c:v>
                </c:pt>
                <c:pt idx="10">
                  <c:v>20.370324338704609</c:v>
                </c:pt>
                <c:pt idx="11">
                  <c:v>24.710481406428794</c:v>
                </c:pt>
                <c:pt idx="12">
                  <c:v>24.397835566532041</c:v>
                </c:pt>
                <c:pt idx="13">
                  <c:v>29.600257252768177</c:v>
                </c:pt>
                <c:pt idx="14">
                  <c:v>34.486440330710643</c:v>
                </c:pt>
                <c:pt idx="15">
                  <c:v>21.869117779109743</c:v>
                </c:pt>
                <c:pt idx="16">
                  <c:v>28.007032787439297</c:v>
                </c:pt>
                <c:pt idx="17">
                  <c:v>22.438735624160444</c:v>
                </c:pt>
                <c:pt idx="18">
                  <c:v>24.489139197846001</c:v>
                </c:pt>
                <c:pt idx="19">
                  <c:v>28.379161571777249</c:v>
                </c:pt>
                <c:pt idx="20">
                  <c:v>31.690974776845252</c:v>
                </c:pt>
              </c:numCache>
            </c:numRef>
          </c:val>
          <c:extLst>
            <c:ext xmlns:c16="http://schemas.microsoft.com/office/drawing/2014/chart" uri="{C3380CC4-5D6E-409C-BE32-E72D297353CC}">
              <c16:uniqueId val="{00000005-63A9-4C2F-9574-5E19DFC67AAE}"/>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options---'!$I$13:$AC$13</c:f>
              <c:numCache>
                <c:formatCode>"$"#,##0</c:formatCode>
                <c:ptCount val="21"/>
                <c:pt idx="0">
                  <c:v>9.8100590803369422E-6</c:v>
                </c:pt>
                <c:pt idx="1">
                  <c:v>1.4205194170999995E-5</c:v>
                </c:pt>
                <c:pt idx="2">
                  <c:v>9.9712341918802845E-6</c:v>
                </c:pt>
                <c:pt idx="3">
                  <c:v>-3.9202172600750198E-3</c:v>
                </c:pt>
                <c:pt idx="4">
                  <c:v>1.447527993195763E-5</c:v>
                </c:pt>
                <c:pt idx="5">
                  <c:v>0.15503870997823202</c:v>
                </c:pt>
                <c:pt idx="6">
                  <c:v>1.4414627728999997E-5</c:v>
                </c:pt>
                <c:pt idx="7">
                  <c:v>-0.39904549989134463</c:v>
                </c:pt>
                <c:pt idx="8">
                  <c:v>-0.25569869901039577</c:v>
                </c:pt>
                <c:pt idx="9">
                  <c:v>-0.16050015627929901</c:v>
                </c:pt>
                <c:pt idx="10">
                  <c:v>-0.12570517625470304</c:v>
                </c:pt>
                <c:pt idx="11">
                  <c:v>2.1591560480649314</c:v>
                </c:pt>
                <c:pt idx="12">
                  <c:v>-2.3713331119005181</c:v>
                </c:pt>
                <c:pt idx="13">
                  <c:v>-1.1910047842503155</c:v>
                </c:pt>
                <c:pt idx="14">
                  <c:v>1.1814639205277044</c:v>
                </c:pt>
                <c:pt idx="15">
                  <c:v>7.2583196133831684</c:v>
                </c:pt>
                <c:pt idx="16">
                  <c:v>4.2241449586548878</c:v>
                </c:pt>
                <c:pt idx="17">
                  <c:v>-1.2815767044993223</c:v>
                </c:pt>
                <c:pt idx="18">
                  <c:v>0.83493253388323141</c:v>
                </c:pt>
                <c:pt idx="19">
                  <c:v>0.87949205753602411</c:v>
                </c:pt>
                <c:pt idx="20">
                  <c:v>2.3950412229234188</c:v>
                </c:pt>
              </c:numCache>
            </c:numRef>
          </c:val>
          <c:extLst>
            <c:ext xmlns:c16="http://schemas.microsoft.com/office/drawing/2014/chart" uri="{C3380CC4-5D6E-409C-BE32-E72D297353CC}">
              <c16:uniqueId val="{00000006-63A9-4C2F-9574-5E19DFC67AAE}"/>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options---'!$I$14:$AC$14</c:f>
              <c:numCache>
                <c:formatCode>"$"#,##0</c:formatCode>
                <c:ptCount val="21"/>
                <c:pt idx="0">
                  <c:v>1.1298557080919864E-2</c:v>
                </c:pt>
                <c:pt idx="1">
                  <c:v>-1.2320111731484985E-2</c:v>
                </c:pt>
                <c:pt idx="2">
                  <c:v>-1.2291316899900265E-3</c:v>
                </c:pt>
                <c:pt idx="3">
                  <c:v>-7.7426994000001055E-3</c:v>
                </c:pt>
                <c:pt idx="4">
                  <c:v>-0.20523767290000006</c:v>
                </c:pt>
                <c:pt idx="5">
                  <c:v>-0.30757283699999993</c:v>
                </c:pt>
                <c:pt idx="6">
                  <c:v>-1.1745302299999998</c:v>
                </c:pt>
                <c:pt idx="7">
                  <c:v>-1.1017546499999999</c:v>
                </c:pt>
                <c:pt idx="8">
                  <c:v>-1.0297910099999998</c:v>
                </c:pt>
                <c:pt idx="9">
                  <c:v>-1.11326452</c:v>
                </c:pt>
                <c:pt idx="10">
                  <c:v>-0.63183162999999964</c:v>
                </c:pt>
                <c:pt idx="11">
                  <c:v>-0.74333607999999984</c:v>
                </c:pt>
                <c:pt idx="12">
                  <c:v>-0.47497750000000016</c:v>
                </c:pt>
                <c:pt idx="13">
                  <c:v>0.14363242999999989</c:v>
                </c:pt>
                <c:pt idx="14">
                  <c:v>0.21379737999999998</c:v>
                </c:pt>
                <c:pt idx="15">
                  <c:v>0.12670372999999996</c:v>
                </c:pt>
                <c:pt idx="16">
                  <c:v>0.38782727</c:v>
                </c:pt>
                <c:pt idx="17">
                  <c:v>0.29255561999999963</c:v>
                </c:pt>
                <c:pt idx="18">
                  <c:v>0.58451746000000027</c:v>
                </c:pt>
                <c:pt idx="19">
                  <c:v>0.70130672999999999</c:v>
                </c:pt>
                <c:pt idx="20">
                  <c:v>0.50513654000000008</c:v>
                </c:pt>
              </c:numCache>
            </c:numRef>
          </c:val>
          <c:extLst>
            <c:ext xmlns:c16="http://schemas.microsoft.com/office/drawing/2014/chart" uri="{C3380CC4-5D6E-409C-BE32-E72D297353CC}">
              <c16:uniqueId val="{00000007-63A9-4C2F-9574-5E19DFC67AAE}"/>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gross market benefits
($m, discounted to 1 July 2019)</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options---'!$I$47:$AC$47</c:f>
              <c:numCache>
                <c:formatCode>#,##0</c:formatCode>
                <c:ptCount val="21"/>
                <c:pt idx="0">
                  <c:v>-101.80810000000929</c:v>
                </c:pt>
                <c:pt idx="1">
                  <c:v>-64.674989999999525</c:v>
                </c:pt>
                <c:pt idx="2">
                  <c:v>-79.083699999988312</c:v>
                </c:pt>
                <c:pt idx="3">
                  <c:v>303.99934781600314</c:v>
                </c:pt>
                <c:pt idx="4">
                  <c:v>924.32464690101915</c:v>
                </c:pt>
                <c:pt idx="5">
                  <c:v>-53.385425639004097</c:v>
                </c:pt>
                <c:pt idx="6">
                  <c:v>-277.45992883300642</c:v>
                </c:pt>
                <c:pt idx="7">
                  <c:v>-609.75336481400154</c:v>
                </c:pt>
                <c:pt idx="8">
                  <c:v>753.76482326000405</c:v>
                </c:pt>
                <c:pt idx="9">
                  <c:v>-799.6422852199903</c:v>
                </c:pt>
                <c:pt idx="10">
                  <c:v>-1054.5579832090007</c:v>
                </c:pt>
                <c:pt idx="11">
                  <c:v>2151.3823601089971</c:v>
                </c:pt>
                <c:pt idx="12">
                  <c:v>1822.0336470880029</c:v>
                </c:pt>
                <c:pt idx="13">
                  <c:v>244.16987566999887</c:v>
                </c:pt>
                <c:pt idx="14">
                  <c:v>302.98082096598955</c:v>
                </c:pt>
                <c:pt idx="15">
                  <c:v>75.542470783000681</c:v>
                </c:pt>
                <c:pt idx="16">
                  <c:v>776.80444763100968</c:v>
                </c:pt>
                <c:pt idx="17">
                  <c:v>1717.6592140479988</c:v>
                </c:pt>
                <c:pt idx="18">
                  <c:v>1751.1097927730007</c:v>
                </c:pt>
                <c:pt idx="19">
                  <c:v>815.4939567390029</c:v>
                </c:pt>
                <c:pt idx="20">
                  <c:v>726.17707087399867</c:v>
                </c:pt>
              </c:numCache>
            </c:numRef>
          </c:val>
          <c:extLst>
            <c:ext xmlns:c16="http://schemas.microsoft.com/office/drawing/2014/chart" uri="{C3380CC4-5D6E-409C-BE32-E72D297353CC}">
              <c16:uniqueId val="{00000000-23BA-4788-B268-77414B123AB2}"/>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options---'!$I$48:$AC$48</c:f>
              <c:numCache>
                <c:formatCode>#,##0</c:formatCode>
                <c:ptCount val="21"/>
                <c:pt idx="0">
                  <c:v>111.48126000001139</c:v>
                </c:pt>
                <c:pt idx="1">
                  <c:v>91.710899999990943</c:v>
                </c:pt>
                <c:pt idx="2">
                  <c:v>142.62199999998847</c:v>
                </c:pt>
                <c:pt idx="3">
                  <c:v>331.78269150702181</c:v>
                </c:pt>
                <c:pt idx="4">
                  <c:v>629.68064163100644</c:v>
                </c:pt>
                <c:pt idx="5">
                  <c:v>1596.3952320669814</c:v>
                </c:pt>
                <c:pt idx="6">
                  <c:v>-316.54754860599951</c:v>
                </c:pt>
                <c:pt idx="7">
                  <c:v>-7.2633319999999999E-3</c:v>
                </c:pt>
                <c:pt idx="8">
                  <c:v>-6.4487770000000002E-3</c:v>
                </c:pt>
                <c:pt idx="9">
                  <c:v>-6.6443079999999998E-3</c:v>
                </c:pt>
                <c:pt idx="10">
                  <c:v>-6.2576779999999992E-3</c:v>
                </c:pt>
                <c:pt idx="11">
                  <c:v>-6.2241799999999993E-3</c:v>
                </c:pt>
                <c:pt idx="12">
                  <c:v>-6.4695989999999995E-3</c:v>
                </c:pt>
                <c:pt idx="13">
                  <c:v>-1.9460229999999994E-3</c:v>
                </c:pt>
                <c:pt idx="14">
                  <c:v>-1.5030040000000001E-3</c:v>
                </c:pt>
                <c:pt idx="15">
                  <c:v>-1.26556E-3</c:v>
                </c:pt>
                <c:pt idx="16">
                  <c:v>-1.2135319999999981E-3</c:v>
                </c:pt>
                <c:pt idx="17">
                  <c:v>-8.8950000000000032E-4</c:v>
                </c:pt>
                <c:pt idx="18">
                  <c:v>-8.5414200000000001E-4</c:v>
                </c:pt>
                <c:pt idx="19">
                  <c:v>-8.4316700000000014E-4</c:v>
                </c:pt>
                <c:pt idx="20">
                  <c:v>-8.7755400000000022E-4</c:v>
                </c:pt>
              </c:numCache>
            </c:numRef>
          </c:val>
          <c:extLst>
            <c:ext xmlns:c16="http://schemas.microsoft.com/office/drawing/2014/chart" uri="{C3380CC4-5D6E-409C-BE32-E72D297353CC}">
              <c16:uniqueId val="{00000001-23BA-4788-B268-77414B123AB2}"/>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options---'!$I$49:$AC$49</c:f>
              <c:numCache>
                <c:formatCode>#,##0</c:formatCode>
                <c:ptCount val="21"/>
                <c:pt idx="0">
                  <c:v>-1.9063823856413364E-4</c:v>
                </c:pt>
                <c:pt idx="1">
                  <c:v>-1.7939382269105408E-4</c:v>
                </c:pt>
                <c:pt idx="2">
                  <c:v>-3.3349226555628775</c:v>
                </c:pt>
                <c:pt idx="3">
                  <c:v>-108.53934297290971</c:v>
                </c:pt>
                <c:pt idx="4">
                  <c:v>-7.9613113773880286</c:v>
                </c:pt>
                <c:pt idx="5">
                  <c:v>300.44782658203121</c:v>
                </c:pt>
                <c:pt idx="6">
                  <c:v>-209.19685692746179</c:v>
                </c:pt>
                <c:pt idx="7">
                  <c:v>-928.54200040777732</c:v>
                </c:pt>
                <c:pt idx="8">
                  <c:v>-852.28886600178748</c:v>
                </c:pt>
                <c:pt idx="9">
                  <c:v>-1060.7302337125875</c:v>
                </c:pt>
                <c:pt idx="10">
                  <c:v>-781.18167305239604</c:v>
                </c:pt>
                <c:pt idx="11">
                  <c:v>-1622.6041688015521</c:v>
                </c:pt>
                <c:pt idx="12">
                  <c:v>-1859.3466402397153</c:v>
                </c:pt>
                <c:pt idx="13">
                  <c:v>-1116.2922497758882</c:v>
                </c:pt>
                <c:pt idx="14">
                  <c:v>-1273.4888335211908</c:v>
                </c:pt>
                <c:pt idx="15">
                  <c:v>-969.38222223331513</c:v>
                </c:pt>
                <c:pt idx="16">
                  <c:v>-673.85175371335345</c:v>
                </c:pt>
                <c:pt idx="17">
                  <c:v>-1275.4485263112042</c:v>
                </c:pt>
                <c:pt idx="18">
                  <c:v>-657.1881960459641</c:v>
                </c:pt>
                <c:pt idx="19">
                  <c:v>-293.41766949614885</c:v>
                </c:pt>
                <c:pt idx="20">
                  <c:v>-220.50434454008882</c:v>
                </c:pt>
              </c:numCache>
            </c:numRef>
          </c:val>
          <c:extLst>
            <c:ext xmlns:c16="http://schemas.microsoft.com/office/drawing/2014/chart" uri="{C3380CC4-5D6E-409C-BE32-E72D297353CC}">
              <c16:uniqueId val="{00000002-23BA-4788-B268-77414B123AB2}"/>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options---'!$I$50:$AC$50</c:f>
              <c:numCache>
                <c:formatCode>#,##0</c:formatCode>
                <c:ptCount val="21"/>
                <c:pt idx="0">
                  <c:v>-1.049999991664663E-5</c:v>
                </c:pt>
                <c:pt idx="1">
                  <c:v>-2.4160000000392756E-3</c:v>
                </c:pt>
                <c:pt idx="2">
                  <c:v>-4.3079999998099083E-3</c:v>
                </c:pt>
                <c:pt idx="3">
                  <c:v>-0.97644999999999982</c:v>
                </c:pt>
                <c:pt idx="4">
                  <c:v>-1.9806879999999865</c:v>
                </c:pt>
                <c:pt idx="5">
                  <c:v>5.500427000000002</c:v>
                </c:pt>
                <c:pt idx="6">
                  <c:v>-9.0106069999999931</c:v>
                </c:pt>
                <c:pt idx="7">
                  <c:v>-0.92309899999997924</c:v>
                </c:pt>
                <c:pt idx="8">
                  <c:v>-1.5151277000000221</c:v>
                </c:pt>
                <c:pt idx="9">
                  <c:v>-54.694548000000026</c:v>
                </c:pt>
                <c:pt idx="10">
                  <c:v>-54.12658799999997</c:v>
                </c:pt>
                <c:pt idx="11">
                  <c:v>-171.375731999999</c:v>
                </c:pt>
                <c:pt idx="12">
                  <c:v>-129.33257340000009</c:v>
                </c:pt>
                <c:pt idx="13">
                  <c:v>-274.96654300000006</c:v>
                </c:pt>
                <c:pt idx="14">
                  <c:v>-84.599999999999</c:v>
                </c:pt>
                <c:pt idx="15">
                  <c:v>-65.530579999999986</c:v>
                </c:pt>
                <c:pt idx="16">
                  <c:v>-124.33570000000003</c:v>
                </c:pt>
                <c:pt idx="17">
                  <c:v>-325.72407000000015</c:v>
                </c:pt>
                <c:pt idx="18">
                  <c:v>-20.587540000000004</c:v>
                </c:pt>
                <c:pt idx="19">
                  <c:v>-8.6622199999989959</c:v>
                </c:pt>
                <c:pt idx="20">
                  <c:v>-11.470390000000009</c:v>
                </c:pt>
              </c:numCache>
            </c:numRef>
          </c:val>
          <c:extLst>
            <c:ext xmlns:c16="http://schemas.microsoft.com/office/drawing/2014/chart" uri="{C3380CC4-5D6E-409C-BE32-E72D297353CC}">
              <c16:uniqueId val="{00000003-23BA-4788-B268-77414B123AB2}"/>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options---'!$I$51:$AC$51</c:f>
              <c:numCache>
                <c:formatCode>#,##0</c:formatCode>
                <c:ptCount val="21"/>
                <c:pt idx="0">
                  <c:v>-4.0717555599165678E-2</c:v>
                </c:pt>
                <c:pt idx="1">
                  <c:v>-1.7308498622270463E-4</c:v>
                </c:pt>
                <c:pt idx="2">
                  <c:v>-5.1787937717406862E-2</c:v>
                </c:pt>
                <c:pt idx="3">
                  <c:v>8.0002440413950353</c:v>
                </c:pt>
                <c:pt idx="4">
                  <c:v>-19.175169767405748</c:v>
                </c:pt>
                <c:pt idx="5">
                  <c:v>42.138280200153645</c:v>
                </c:pt>
                <c:pt idx="6">
                  <c:v>-7.6135453780531321</c:v>
                </c:pt>
                <c:pt idx="7">
                  <c:v>16.148060642664575</c:v>
                </c:pt>
                <c:pt idx="8">
                  <c:v>4.8671112053769008</c:v>
                </c:pt>
                <c:pt idx="9">
                  <c:v>-84.304866426789602</c:v>
                </c:pt>
                <c:pt idx="10">
                  <c:v>-157.67142536483396</c:v>
                </c:pt>
                <c:pt idx="11">
                  <c:v>-320.49382164193241</c:v>
                </c:pt>
                <c:pt idx="12">
                  <c:v>-332.08407186858386</c:v>
                </c:pt>
                <c:pt idx="13">
                  <c:v>-389.52558796438831</c:v>
                </c:pt>
                <c:pt idx="14">
                  <c:v>-307.09152002914959</c:v>
                </c:pt>
                <c:pt idx="15">
                  <c:v>-277.11237682190222</c:v>
                </c:pt>
                <c:pt idx="16">
                  <c:v>-459.79026742006818</c:v>
                </c:pt>
                <c:pt idx="17">
                  <c:v>-976.33285985385953</c:v>
                </c:pt>
                <c:pt idx="18">
                  <c:v>-1508.0642110275894</c:v>
                </c:pt>
                <c:pt idx="19">
                  <c:v>-1139.7700341001687</c:v>
                </c:pt>
                <c:pt idx="20">
                  <c:v>-1503.7841458075814</c:v>
                </c:pt>
              </c:numCache>
            </c:numRef>
          </c:val>
          <c:extLst>
            <c:ext xmlns:c16="http://schemas.microsoft.com/office/drawing/2014/chart" uri="{C3380CC4-5D6E-409C-BE32-E72D297353CC}">
              <c16:uniqueId val="{00000004-23BA-4788-B268-77414B123AB2}"/>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options---'!$I$52:$AC$52</c:f>
              <c:numCache>
                <c:formatCode>#,##0</c:formatCode>
                <c:ptCount val="21"/>
                <c:pt idx="0">
                  <c:v>-4.1469990000005055</c:v>
                </c:pt>
                <c:pt idx="1">
                  <c:v>-18.379254999998011</c:v>
                </c:pt>
                <c:pt idx="2">
                  <c:v>-58.526923999999781</c:v>
                </c:pt>
                <c:pt idx="3">
                  <c:v>-81.991293999997652</c:v>
                </c:pt>
                <c:pt idx="4">
                  <c:v>-850.90494100000069</c:v>
                </c:pt>
                <c:pt idx="5">
                  <c:v>-937.48798800000623</c:v>
                </c:pt>
                <c:pt idx="6">
                  <c:v>1081.2871429999996</c:v>
                </c:pt>
                <c:pt idx="7">
                  <c:v>1359.4578959999999</c:v>
                </c:pt>
                <c:pt idx="8">
                  <c:v>1019.0758400000032</c:v>
                </c:pt>
                <c:pt idx="9">
                  <c:v>1337.047426000001</c:v>
                </c:pt>
                <c:pt idx="10">
                  <c:v>2490.613964999995</c:v>
                </c:pt>
                <c:pt idx="11">
                  <c:v>1444.0966950000075</c:v>
                </c:pt>
                <c:pt idx="12">
                  <c:v>2146.6506559999889</c:v>
                </c:pt>
                <c:pt idx="13">
                  <c:v>3620.8097260000031</c:v>
                </c:pt>
                <c:pt idx="14">
                  <c:v>3931.3872289999908</c:v>
                </c:pt>
                <c:pt idx="15">
                  <c:v>3431.3123779999987</c:v>
                </c:pt>
                <c:pt idx="16">
                  <c:v>4174.6841099999965</c:v>
                </c:pt>
                <c:pt idx="17">
                  <c:v>3987.0221650000021</c:v>
                </c:pt>
                <c:pt idx="18">
                  <c:v>4023.4565490000041</c:v>
                </c:pt>
                <c:pt idx="19">
                  <c:v>4412.0586280000007</c:v>
                </c:pt>
                <c:pt idx="20">
                  <c:v>3968.0909479999991</c:v>
                </c:pt>
              </c:numCache>
            </c:numRef>
          </c:val>
          <c:extLst>
            <c:ext xmlns:c16="http://schemas.microsoft.com/office/drawing/2014/chart" uri="{C3380CC4-5D6E-409C-BE32-E72D297353CC}">
              <c16:uniqueId val="{00000005-23BA-4788-B268-77414B123AB2}"/>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options---'!$I$53:$AC$53</c:f>
              <c:numCache>
                <c:formatCode>#,##0</c:formatCode>
                <c:ptCount val="21"/>
                <c:pt idx="0">
                  <c:v>-1.8409568729111925E-3</c:v>
                </c:pt>
                <c:pt idx="1">
                  <c:v>-2.2000098542775959E-3</c:v>
                </c:pt>
                <c:pt idx="2">
                  <c:v>-2.8995060347369872E-3</c:v>
                </c:pt>
                <c:pt idx="3">
                  <c:v>-481.78437309220317</c:v>
                </c:pt>
                <c:pt idx="4">
                  <c:v>-819.79405688766565</c:v>
                </c:pt>
                <c:pt idx="5">
                  <c:v>-2022.0363564974832</c:v>
                </c:pt>
                <c:pt idx="6">
                  <c:v>-1238.6387602702307</c:v>
                </c:pt>
                <c:pt idx="7">
                  <c:v>-719.84444728895323</c:v>
                </c:pt>
                <c:pt idx="8">
                  <c:v>-2024.2644757067465</c:v>
                </c:pt>
                <c:pt idx="9">
                  <c:v>-315.33269826146716</c:v>
                </c:pt>
                <c:pt idx="10">
                  <c:v>-1041.9249097621359</c:v>
                </c:pt>
                <c:pt idx="11">
                  <c:v>-2187.0019727262697</c:v>
                </c:pt>
                <c:pt idx="12">
                  <c:v>-1757.5433472012373</c:v>
                </c:pt>
                <c:pt idx="13">
                  <c:v>-2212.9338191939896</c:v>
                </c:pt>
                <c:pt idx="14">
                  <c:v>-2863.555933248208</c:v>
                </c:pt>
                <c:pt idx="15">
                  <c:v>-2928.4594229561771</c:v>
                </c:pt>
                <c:pt idx="16">
                  <c:v>-3049.7517520669935</c:v>
                </c:pt>
                <c:pt idx="17">
                  <c:v>-2736.0967583700549</c:v>
                </c:pt>
                <c:pt idx="18">
                  <c:v>-1705.2498532957397</c:v>
                </c:pt>
                <c:pt idx="19">
                  <c:v>-1061.7229731331608</c:v>
                </c:pt>
                <c:pt idx="20">
                  <c:v>-768.69066171474697</c:v>
                </c:pt>
              </c:numCache>
            </c:numRef>
          </c:val>
          <c:extLst>
            <c:ext xmlns:c16="http://schemas.microsoft.com/office/drawing/2014/chart" uri="{C3380CC4-5D6E-409C-BE32-E72D297353CC}">
              <c16:uniqueId val="{00000006-23BA-4788-B268-77414B123AB2}"/>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options---'!$I$54:$AC$54</c:f>
              <c:numCache>
                <c:formatCode>#,##0</c:formatCode>
                <c:ptCount val="21"/>
                <c:pt idx="0">
                  <c:v>-1.2279586371732876E-4</c:v>
                </c:pt>
                <c:pt idx="1">
                  <c:v>-1.8397586609353311E-4</c:v>
                </c:pt>
                <c:pt idx="2">
                  <c:v>-2.3941756444401108E-4</c:v>
                </c:pt>
                <c:pt idx="3">
                  <c:v>-6.8485326119116507E-4</c:v>
                </c:pt>
                <c:pt idx="4">
                  <c:v>-7.8686416236450896E-4</c:v>
                </c:pt>
                <c:pt idx="5">
                  <c:v>771.45187045884813</c:v>
                </c:pt>
                <c:pt idx="6">
                  <c:v>842.51175899610098</c:v>
                </c:pt>
                <c:pt idx="7">
                  <c:v>753.54192728674388</c:v>
                </c:pt>
                <c:pt idx="8">
                  <c:v>767.91504321224056</c:v>
                </c:pt>
                <c:pt idx="9">
                  <c:v>829.29774735414685</c:v>
                </c:pt>
                <c:pt idx="10">
                  <c:v>456.84572321393352</c:v>
                </c:pt>
                <c:pt idx="11">
                  <c:v>288.26206680713221</c:v>
                </c:pt>
                <c:pt idx="12">
                  <c:v>-71.90050009755214</c:v>
                </c:pt>
                <c:pt idx="13">
                  <c:v>-85.68950474866142</c:v>
                </c:pt>
                <c:pt idx="14">
                  <c:v>414.89904646842479</c:v>
                </c:pt>
                <c:pt idx="15">
                  <c:v>381.46641563592857</c:v>
                </c:pt>
                <c:pt idx="16">
                  <c:v>-577.22347840547445</c:v>
                </c:pt>
                <c:pt idx="17">
                  <c:v>-195.85599745585932</c:v>
                </c:pt>
                <c:pt idx="18">
                  <c:v>-1295.5258378304861</c:v>
                </c:pt>
                <c:pt idx="19">
                  <c:v>-2074.8427522920247</c:v>
                </c:pt>
                <c:pt idx="20">
                  <c:v>-1801.0444239235076</c:v>
                </c:pt>
              </c:numCache>
            </c:numRef>
          </c:val>
          <c:extLst>
            <c:ext xmlns:c16="http://schemas.microsoft.com/office/drawing/2014/chart" uri="{C3380CC4-5D6E-409C-BE32-E72D297353CC}">
              <c16:uniqueId val="{00000007-23BA-4788-B268-77414B123AB2}"/>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LS Battery</c:v>
                </c:pt>
              </c:strCache>
            </c:strRef>
          </c:tx>
          <c:spPr>
            <a:ln w="28575" cap="rnd">
              <a:solidFill>
                <a:srgbClr val="724BC3"/>
              </a:solidFill>
              <a:prstDash val="sysDot"/>
              <a:round/>
            </a:ln>
            <a:effectLst/>
          </c:spPr>
          <c:marker>
            <c:symbol val="none"/>
          </c:marker>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options---'!$I$55:$AC$55</c:f>
              <c:numCache>
                <c:formatCode>#,##0</c:formatCode>
                <c:ptCount val="21"/>
                <c:pt idx="0">
                  <c:v>-8.0166135513792369E-2</c:v>
                </c:pt>
                <c:pt idx="1">
                  <c:v>0.14220247605339864</c:v>
                </c:pt>
                <c:pt idx="2">
                  <c:v>0.37330963751992385</c:v>
                </c:pt>
                <c:pt idx="3">
                  <c:v>1.5479449778455319</c:v>
                </c:pt>
                <c:pt idx="4">
                  <c:v>0.53574847913719736</c:v>
                </c:pt>
                <c:pt idx="5">
                  <c:v>-455.47536096533895</c:v>
                </c:pt>
                <c:pt idx="6">
                  <c:v>-807.67884754767988</c:v>
                </c:pt>
                <c:pt idx="7">
                  <c:v>-539.40442540775211</c:v>
                </c:pt>
                <c:pt idx="8">
                  <c:v>-258.09200505922399</c:v>
                </c:pt>
                <c:pt idx="9">
                  <c:v>-283.99877379982308</c:v>
                </c:pt>
                <c:pt idx="10">
                  <c:v>-244.52102272574803</c:v>
                </c:pt>
                <c:pt idx="11">
                  <c:v>-266.39635811781363</c:v>
                </c:pt>
                <c:pt idx="12">
                  <c:v>-256.41183325021757</c:v>
                </c:pt>
                <c:pt idx="13">
                  <c:v>-243.13335889079053</c:v>
                </c:pt>
                <c:pt idx="14">
                  <c:v>-146.79452014543085</c:v>
                </c:pt>
                <c:pt idx="15">
                  <c:v>-37.844687588785291</c:v>
                </c:pt>
                <c:pt idx="16">
                  <c:v>124.35316436544144</c:v>
                </c:pt>
                <c:pt idx="17">
                  <c:v>113.31664315607259</c:v>
                </c:pt>
                <c:pt idx="18">
                  <c:v>370.20077086033552</c:v>
                </c:pt>
                <c:pt idx="19">
                  <c:v>332.98749728832445</c:v>
                </c:pt>
                <c:pt idx="20">
                  <c:v>293.07582948776508</c:v>
                </c:pt>
              </c:numCache>
            </c:numRef>
          </c:val>
          <c:smooth val="0"/>
          <c:extLst>
            <c:ext xmlns:c16="http://schemas.microsoft.com/office/drawing/2014/chart" uri="{C3380CC4-5D6E-409C-BE32-E72D297353CC}">
              <c16:uniqueId val="{00000008-23BA-4788-B268-77414B123AB2}"/>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options---'!$I$56:$AC$56</c:f>
              <c:numCache>
                <c:formatCode>#,##0</c:formatCode>
                <c:ptCount val="21"/>
                <c:pt idx="0">
                  <c:v>0.85194539999990582</c:v>
                </c:pt>
                <c:pt idx="1">
                  <c:v>1.2703793000000019</c:v>
                </c:pt>
                <c:pt idx="2">
                  <c:v>0.83861939875160374</c:v>
                </c:pt>
                <c:pt idx="3">
                  <c:v>-183.91221780663363</c:v>
                </c:pt>
                <c:pt idx="4">
                  <c:v>-192.26293807118509</c:v>
                </c:pt>
                <c:pt idx="5">
                  <c:v>-403.92431895098343</c:v>
                </c:pt>
                <c:pt idx="6">
                  <c:v>-122.52219288043852</c:v>
                </c:pt>
                <c:pt idx="7">
                  <c:v>260.47232118991269</c:v>
                </c:pt>
                <c:pt idx="8">
                  <c:v>-78.040563865153672</c:v>
                </c:pt>
                <c:pt idx="9">
                  <c:v>554.50439507940246</c:v>
                </c:pt>
                <c:pt idx="10">
                  <c:v>386.60432242016395</c:v>
                </c:pt>
                <c:pt idx="11">
                  <c:v>-259.54974475669951</c:v>
                </c:pt>
                <c:pt idx="12">
                  <c:v>185.81364919152838</c:v>
                </c:pt>
                <c:pt idx="13">
                  <c:v>436.35030015003576</c:v>
                </c:pt>
                <c:pt idx="14">
                  <c:v>736.69046166864428</c:v>
                </c:pt>
                <c:pt idx="15">
                  <c:v>-241.46525115431359</c:v>
                </c:pt>
                <c:pt idx="16">
                  <c:v>842.60237255352331</c:v>
                </c:pt>
                <c:pt idx="17">
                  <c:v>970.00186962169755</c:v>
                </c:pt>
                <c:pt idx="18">
                  <c:v>1112.9592861044803</c:v>
                </c:pt>
                <c:pt idx="19">
                  <c:v>1175.4604684660226</c:v>
                </c:pt>
                <c:pt idx="20">
                  <c:v>1055.6395257377662</c:v>
                </c:pt>
              </c:numCache>
            </c:numRef>
          </c:val>
          <c:smooth val="0"/>
          <c:extLst>
            <c:ext xmlns:c16="http://schemas.microsoft.com/office/drawing/2014/chart" uri="{C3380CC4-5D6E-409C-BE32-E72D297353CC}">
              <c16:uniqueId val="{00000009-23BA-4788-B268-77414B123AB2}"/>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options---'!$I$26:$AC$26</c:f>
              <c:numCache>
                <c:formatCode>#,##0</c:formatCode>
                <c:ptCount val="21"/>
                <c:pt idx="0">
                  <c:v>0</c:v>
                </c:pt>
                <c:pt idx="1">
                  <c:v>0</c:v>
                </c:pt>
                <c:pt idx="2">
                  <c:v>0</c:v>
                </c:pt>
                <c:pt idx="3">
                  <c:v>87.932237164970502</c:v>
                </c:pt>
                <c:pt idx="4">
                  <c:v>120.03841682657003</c:v>
                </c:pt>
                <c:pt idx="5">
                  <c:v>-133.3411218477504</c:v>
                </c:pt>
                <c:pt idx="6">
                  <c:v>-121.46836622425053</c:v>
                </c:pt>
                <c:pt idx="7">
                  <c:v>-121.46836552371678</c:v>
                </c:pt>
                <c:pt idx="8">
                  <c:v>-46.713958776699656</c:v>
                </c:pt>
                <c:pt idx="9">
                  <c:v>-388.63056703223083</c:v>
                </c:pt>
                <c:pt idx="10">
                  <c:v>-317.06111564415005</c:v>
                </c:pt>
                <c:pt idx="11">
                  <c:v>366.55190757210221</c:v>
                </c:pt>
                <c:pt idx="12">
                  <c:v>203.80164639722898</c:v>
                </c:pt>
                <c:pt idx="13">
                  <c:v>43.99815816410046</c:v>
                </c:pt>
                <c:pt idx="14">
                  <c:v>117.20112999999992</c:v>
                </c:pt>
                <c:pt idx="15">
                  <c:v>117.20112999999992</c:v>
                </c:pt>
                <c:pt idx="16">
                  <c:v>117.20112999999992</c:v>
                </c:pt>
                <c:pt idx="17">
                  <c:v>374.71185000000014</c:v>
                </c:pt>
                <c:pt idx="18">
                  <c:v>374.71185000000014</c:v>
                </c:pt>
                <c:pt idx="19">
                  <c:v>134.86287581621991</c:v>
                </c:pt>
                <c:pt idx="20">
                  <c:v>134.86299000000008</c:v>
                </c:pt>
              </c:numCache>
            </c:numRef>
          </c:val>
          <c:extLst>
            <c:ext xmlns:c16="http://schemas.microsoft.com/office/drawing/2014/chart" uri="{C3380CC4-5D6E-409C-BE32-E72D297353CC}">
              <c16:uniqueId val="{00000000-05E2-4301-8808-146F034184F1}"/>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options---'!$I$27:$AC$27</c:f>
              <c:numCache>
                <c:formatCode>#,##0</c:formatCode>
                <c:ptCount val="21"/>
                <c:pt idx="0">
                  <c:v>0</c:v>
                </c:pt>
                <c:pt idx="1">
                  <c:v>0</c:v>
                </c:pt>
                <c:pt idx="2">
                  <c:v>0</c:v>
                </c:pt>
                <c:pt idx="3">
                  <c:v>83.165678444673176</c:v>
                </c:pt>
                <c:pt idx="4">
                  <c:v>57.721299999998791</c:v>
                </c:pt>
                <c:pt idx="5">
                  <c:v>273.27028449290106</c:v>
                </c:pt>
                <c:pt idx="6">
                  <c:v>-58.678777496150019</c:v>
                </c:pt>
                <c:pt idx="7">
                  <c:v>-1.1419856199999989E-3</c:v>
                </c:pt>
                <c:pt idx="8">
                  <c:v>-1.1423388399999989E-3</c:v>
                </c:pt>
                <c:pt idx="9">
                  <c:v>-1.1421615E-3</c:v>
                </c:pt>
                <c:pt idx="10">
                  <c:v>-1.1420524099999998E-3</c:v>
                </c:pt>
                <c:pt idx="11">
                  <c:v>-1.142877759999999E-3</c:v>
                </c:pt>
                <c:pt idx="12">
                  <c:v>-1.1421667E-3</c:v>
                </c:pt>
                <c:pt idx="13">
                  <c:v>-1.8710639999999901E-4</c:v>
                </c:pt>
                <c:pt idx="14">
                  <c:v>-1.15456389999999E-4</c:v>
                </c:pt>
                <c:pt idx="15">
                  <c:v>0</c:v>
                </c:pt>
                <c:pt idx="16">
                  <c:v>0</c:v>
                </c:pt>
                <c:pt idx="17">
                  <c:v>0</c:v>
                </c:pt>
                <c:pt idx="18">
                  <c:v>0</c:v>
                </c:pt>
                <c:pt idx="19">
                  <c:v>0</c:v>
                </c:pt>
                <c:pt idx="20">
                  <c:v>0</c:v>
                </c:pt>
              </c:numCache>
            </c:numRef>
          </c:val>
          <c:extLst>
            <c:ext xmlns:c16="http://schemas.microsoft.com/office/drawing/2014/chart" uri="{C3380CC4-5D6E-409C-BE32-E72D297353CC}">
              <c16:uniqueId val="{00000001-05E2-4301-8808-146F034184F1}"/>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options---'!$I$28:$AC$28</c:f>
              <c:numCache>
                <c:formatCode>#,##0</c:formatCode>
                <c:ptCount val="21"/>
                <c:pt idx="0">
                  <c:v>0</c:v>
                </c:pt>
                <c:pt idx="1">
                  <c:v>0</c:v>
                </c:pt>
                <c:pt idx="2">
                  <c:v>0</c:v>
                </c:pt>
                <c:pt idx="3">
                  <c:v>0</c:v>
                </c:pt>
                <c:pt idx="4">
                  <c:v>0</c:v>
                </c:pt>
                <c:pt idx="5">
                  <c:v>0</c:v>
                </c:pt>
                <c:pt idx="6">
                  <c:v>0</c:v>
                </c:pt>
                <c:pt idx="7">
                  <c:v>-121.87962999999991</c:v>
                </c:pt>
                <c:pt idx="8">
                  <c:v>-57.115829999999733</c:v>
                </c:pt>
                <c:pt idx="9">
                  <c:v>-57.115829999999733</c:v>
                </c:pt>
                <c:pt idx="10">
                  <c:v>-57.115829999999733</c:v>
                </c:pt>
                <c:pt idx="11">
                  <c:v>-57.115919999999733</c:v>
                </c:pt>
                <c:pt idx="12">
                  <c:v>-57.115919999999733</c:v>
                </c:pt>
                <c:pt idx="13">
                  <c:v>-57.115919999999733</c:v>
                </c:pt>
                <c:pt idx="14">
                  <c:v>-57.115919999999733</c:v>
                </c:pt>
                <c:pt idx="15">
                  <c:v>-57.115920000000187</c:v>
                </c:pt>
                <c:pt idx="16">
                  <c:v>-57.115970000000289</c:v>
                </c:pt>
                <c:pt idx="17">
                  <c:v>-57.115970000000289</c:v>
                </c:pt>
                <c:pt idx="18">
                  <c:v>-57.115970000000061</c:v>
                </c:pt>
                <c:pt idx="19">
                  <c:v>-57.115970000000061</c:v>
                </c:pt>
                <c:pt idx="20">
                  <c:v>-7.0000000050640665E-5</c:v>
                </c:pt>
              </c:numCache>
            </c:numRef>
          </c:val>
          <c:extLst>
            <c:ext xmlns:c16="http://schemas.microsoft.com/office/drawing/2014/chart" uri="{C3380CC4-5D6E-409C-BE32-E72D297353CC}">
              <c16:uniqueId val="{00000002-05E2-4301-8808-146F034184F1}"/>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options---'!$I$29:$AC$29</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05E2-4301-8808-146F034184F1}"/>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options---'!$I$30:$AC$30</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-344.29358342586966</c:v>
                </c:pt>
                <c:pt idx="17">
                  <c:v>-344.29354347587014</c:v>
                </c:pt>
                <c:pt idx="18">
                  <c:v>-344.2935435817999</c:v>
                </c:pt>
                <c:pt idx="19">
                  <c:v>-344.29354365697054</c:v>
                </c:pt>
                <c:pt idx="20">
                  <c:v>-355.77388170279937</c:v>
                </c:pt>
              </c:numCache>
            </c:numRef>
          </c:val>
          <c:extLst>
            <c:ext xmlns:c16="http://schemas.microsoft.com/office/drawing/2014/chart" uri="{C3380CC4-5D6E-409C-BE32-E72D297353CC}">
              <c16:uniqueId val="{00000004-05E2-4301-8808-146F034184F1}"/>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options---'!$I$31:$AC$31</c:f>
              <c:numCache>
                <c:formatCode>#,##0</c:formatCode>
                <c:ptCount val="21"/>
                <c:pt idx="0">
                  <c:v>0</c:v>
                </c:pt>
                <c:pt idx="1">
                  <c:v>0</c:v>
                </c:pt>
                <c:pt idx="2">
                  <c:v>0</c:v>
                </c:pt>
                <c:pt idx="3">
                  <c:v>0</c:v>
                </c:pt>
                <c:pt idx="4">
                  <c:v>0</c:v>
                </c:pt>
                <c:pt idx="5">
                  <c:v>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numCache>
            </c:numRef>
          </c:val>
          <c:extLst>
            <c:ext xmlns:c16="http://schemas.microsoft.com/office/drawing/2014/chart" uri="{C3380CC4-5D6E-409C-BE32-E72D297353CC}">
              <c16:uniqueId val="{00000005-05E2-4301-8808-146F034184F1}"/>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options---'!$I$32:$AC$32</c:f>
              <c:numCache>
                <c:formatCode>#,##0</c:formatCode>
                <c:ptCount val="21"/>
                <c:pt idx="0">
                  <c:v>3.9999998989515007E-5</c:v>
                </c:pt>
                <c:pt idx="1">
                  <c:v>3.9999998989515007E-5</c:v>
                </c:pt>
                <c:pt idx="2">
                  <c:v>1.1000000085914508E-4</c:v>
                </c:pt>
                <c:pt idx="3">
                  <c:v>-149.52248042561951</c:v>
                </c:pt>
                <c:pt idx="4">
                  <c:v>-239.66561696318604</c:v>
                </c:pt>
                <c:pt idx="5">
                  <c:v>-384.91866721412589</c:v>
                </c:pt>
                <c:pt idx="6">
                  <c:v>-275.09809432758993</c:v>
                </c:pt>
                <c:pt idx="7">
                  <c:v>-109.1497451639043</c:v>
                </c:pt>
                <c:pt idx="8">
                  <c:v>-615.93411314353943</c:v>
                </c:pt>
                <c:pt idx="9">
                  <c:v>-339.15448123772512</c:v>
                </c:pt>
                <c:pt idx="10">
                  <c:v>-567.62139989154821</c:v>
                </c:pt>
                <c:pt idx="11">
                  <c:v>-987.17086395675869</c:v>
                </c:pt>
                <c:pt idx="12">
                  <c:v>-1131.6074623789173</c:v>
                </c:pt>
                <c:pt idx="13">
                  <c:v>-1380.9063670765099</c:v>
                </c:pt>
                <c:pt idx="14">
                  <c:v>-1635.6269970032226</c:v>
                </c:pt>
                <c:pt idx="15">
                  <c:v>-1502.7917937893435</c:v>
                </c:pt>
                <c:pt idx="16">
                  <c:v>-2984.506470298038</c:v>
                </c:pt>
                <c:pt idx="17">
                  <c:v>-2335.8456273520424</c:v>
                </c:pt>
                <c:pt idx="18">
                  <c:v>-2309.7810430568643</c:v>
                </c:pt>
                <c:pt idx="19">
                  <c:v>-2627.3491183847509</c:v>
                </c:pt>
                <c:pt idx="20">
                  <c:v>-2366.8206374041765</c:v>
                </c:pt>
              </c:numCache>
            </c:numRef>
          </c:val>
          <c:extLst>
            <c:ext xmlns:c16="http://schemas.microsoft.com/office/drawing/2014/chart" uri="{C3380CC4-5D6E-409C-BE32-E72D297353CC}">
              <c16:uniqueId val="{00000006-05E2-4301-8808-146F034184F1}"/>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options---'!$I$33:$AC$33</c:f>
              <c:numCache>
                <c:formatCode>#,##0</c:formatCode>
                <c:ptCount val="21"/>
                <c:pt idx="0">
                  <c:v>0</c:v>
                </c:pt>
                <c:pt idx="1">
                  <c:v>0</c:v>
                </c:pt>
                <c:pt idx="2">
                  <c:v>0</c:v>
                </c:pt>
                <c:pt idx="3">
                  <c:v>0</c:v>
                </c:pt>
                <c:pt idx="4">
                  <c:v>0</c:v>
                </c:pt>
                <c:pt idx="5">
                  <c:v>275.56313697977203</c:v>
                </c:pt>
                <c:pt idx="6">
                  <c:v>310.35609965865842</c:v>
                </c:pt>
                <c:pt idx="7">
                  <c:v>312.76473810767129</c:v>
                </c:pt>
                <c:pt idx="8">
                  <c:v>312.76473741373047</c:v>
                </c:pt>
                <c:pt idx="9">
                  <c:v>307.26233488987236</c:v>
                </c:pt>
                <c:pt idx="10">
                  <c:v>157.29383464748753</c:v>
                </c:pt>
                <c:pt idx="11">
                  <c:v>114.8878899500487</c:v>
                </c:pt>
                <c:pt idx="12">
                  <c:v>-35.425012442348816</c:v>
                </c:pt>
                <c:pt idx="13">
                  <c:v>-35.425012664694805</c:v>
                </c:pt>
                <c:pt idx="14">
                  <c:v>149.03538634759389</c:v>
                </c:pt>
                <c:pt idx="15">
                  <c:v>149.03534478908477</c:v>
                </c:pt>
                <c:pt idx="16">
                  <c:v>-289.21697247416159</c:v>
                </c:pt>
                <c:pt idx="17">
                  <c:v>-101.83748169234968</c:v>
                </c:pt>
                <c:pt idx="18">
                  <c:v>-548.04504504115539</c:v>
                </c:pt>
                <c:pt idx="19">
                  <c:v>-902.78465332686756</c:v>
                </c:pt>
                <c:pt idx="20">
                  <c:v>-845.5886372201021</c:v>
                </c:pt>
              </c:numCache>
            </c:numRef>
          </c:val>
          <c:extLst>
            <c:ext xmlns:c16="http://schemas.microsoft.com/office/drawing/2014/chart" uri="{C3380CC4-5D6E-409C-BE32-E72D297353CC}">
              <c16:uniqueId val="{00000007-05E2-4301-8808-146F034184F1}"/>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LS Battery</c:v>
                </c:pt>
              </c:strCache>
            </c:strRef>
          </c:tx>
          <c:spPr>
            <a:ln w="28575" cap="rnd">
              <a:solidFill>
                <a:srgbClr val="724BC3"/>
              </a:solidFill>
              <a:prstDash val="sysDot"/>
              <a:round/>
            </a:ln>
            <a:effectLst/>
          </c:spPr>
          <c:marker>
            <c:symbol val="none"/>
          </c:marker>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options---'!$I$34:$AC$34</c:f>
              <c:numCache>
                <c:formatCode>#,##0</c:formatCode>
                <c:ptCount val="21"/>
                <c:pt idx="0">
                  <c:v>0</c:v>
                </c:pt>
                <c:pt idx="1">
                  <c:v>0</c:v>
                </c:pt>
                <c:pt idx="2">
                  <c:v>0</c:v>
                </c:pt>
                <c:pt idx="3">
                  <c:v>0</c:v>
                </c:pt>
                <c:pt idx="4">
                  <c:v>0</c:v>
                </c:pt>
                <c:pt idx="5">
                  <c:v>-430.02872891987977</c:v>
                </c:pt>
                <c:pt idx="6">
                  <c:v>-709.90104902702001</c:v>
                </c:pt>
                <c:pt idx="7">
                  <c:v>-475.16411031555072</c:v>
                </c:pt>
                <c:pt idx="8">
                  <c:v>-252.15165032189998</c:v>
                </c:pt>
                <c:pt idx="9">
                  <c:v>-252.15165032549976</c:v>
                </c:pt>
                <c:pt idx="10">
                  <c:v>-252.15165032776986</c:v>
                </c:pt>
                <c:pt idx="11">
                  <c:v>-252.15165032940013</c:v>
                </c:pt>
                <c:pt idx="12">
                  <c:v>-252.15165033059975</c:v>
                </c:pt>
                <c:pt idx="13">
                  <c:v>-252.15165033237008</c:v>
                </c:pt>
                <c:pt idx="14">
                  <c:v>-252.15165033603989</c:v>
                </c:pt>
                <c:pt idx="15">
                  <c:v>-118.78348234880013</c:v>
                </c:pt>
                <c:pt idx="16">
                  <c:v>1.304591869430169</c:v>
                </c:pt>
                <c:pt idx="17">
                  <c:v>1.3045914094600448</c:v>
                </c:pt>
                <c:pt idx="18">
                  <c:v>200.26600515954033</c:v>
                </c:pt>
                <c:pt idx="19">
                  <c:v>200.26600437496063</c:v>
                </c:pt>
                <c:pt idx="20">
                  <c:v>155.09840441957022</c:v>
                </c:pt>
              </c:numCache>
            </c:numRef>
          </c:val>
          <c:smooth val="0"/>
          <c:extLst>
            <c:ext xmlns:c16="http://schemas.microsoft.com/office/drawing/2014/chart" uri="{C3380CC4-5D6E-409C-BE32-E72D297353CC}">
              <c16:uniqueId val="{00000008-05E2-4301-8808-146F034184F1}"/>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options---'!$I$35:$AC$35</c:f>
              <c:numCache>
                <c:formatCode>#,##0</c:formatCode>
                <c:ptCount val="21"/>
                <c:pt idx="0">
                  <c:v>0</c:v>
                </c:pt>
                <c:pt idx="1">
                  <c:v>0</c:v>
                </c:pt>
                <c:pt idx="2">
                  <c:v>0</c:v>
                </c:pt>
                <c:pt idx="3">
                  <c:v>-42.682340000000067</c:v>
                </c:pt>
                <c:pt idx="4">
                  <c:v>-42.853020000000924</c:v>
                </c:pt>
                <c:pt idx="5">
                  <c:v>-215.48630000000048</c:v>
                </c:pt>
                <c:pt idx="6">
                  <c:v>0</c:v>
                </c:pt>
                <c:pt idx="7">
                  <c:v>-1.9258811971667456E-4</c:v>
                </c:pt>
                <c:pt idx="8">
                  <c:v>-1.9289223018859047E-4</c:v>
                </c:pt>
                <c:pt idx="9">
                  <c:v>193.55532902470986</c:v>
                </c:pt>
                <c:pt idx="10">
                  <c:v>96.12360389463538</c:v>
                </c:pt>
                <c:pt idx="11">
                  <c:v>1.6215210537729945</c:v>
                </c:pt>
                <c:pt idx="12">
                  <c:v>95.872690969059477</c:v>
                </c:pt>
                <c:pt idx="13">
                  <c:v>95.87269091613507</c:v>
                </c:pt>
                <c:pt idx="14">
                  <c:v>155.92329062506542</c:v>
                </c:pt>
                <c:pt idx="15">
                  <c:v>-211.57451636671976</c:v>
                </c:pt>
                <c:pt idx="16">
                  <c:v>331.47492352262998</c:v>
                </c:pt>
                <c:pt idx="17">
                  <c:v>331.47492332208549</c:v>
                </c:pt>
                <c:pt idx="18">
                  <c:v>19.195201543901931</c:v>
                </c:pt>
                <c:pt idx="19">
                  <c:v>19.195201030401222</c:v>
                </c:pt>
                <c:pt idx="20">
                  <c:v>92.896689775339837</c:v>
                </c:pt>
              </c:numCache>
            </c:numRef>
          </c:val>
          <c:smooth val="0"/>
          <c:extLst>
            <c:ext xmlns:c16="http://schemas.microsoft.com/office/drawing/2014/chart" uri="{C3380CC4-5D6E-409C-BE32-E72D297353CC}">
              <c16:uniqueId val="{00000009-05E2-4301-8808-146F034184F1}"/>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543116</xdr:colOff>
      <xdr:row>5</xdr:row>
      <xdr:rowOff>1118</xdr:rowOff>
    </xdr:from>
    <xdr:to>
      <xdr:col>14</xdr:col>
      <xdr:colOff>1226571</xdr:colOff>
      <xdr:row>31</xdr:row>
      <xdr:rowOff>47998</xdr:rowOff>
    </xdr:to>
    <xdr:sp macro="" textlink="">
      <xdr:nvSpPr>
        <xdr:cNvPr id="2" name="Rectangle 1">
          <a:extLst>
            <a:ext uri="{FF2B5EF4-FFF2-40B4-BE49-F238E27FC236}">
              <a16:creationId xmlns:a16="http://schemas.microsoft.com/office/drawing/2014/main" id="{CC824446-E2CF-4AAE-BEC6-A34EF9A0D229}"/>
            </a:ext>
          </a:extLst>
        </xdr:cNvPr>
        <xdr:cNvSpPr>
          <a:spLocks noChangeAspect="1"/>
        </xdr:cNvSpPr>
      </xdr:nvSpPr>
      <xdr:spPr>
        <a:xfrm>
          <a:off x="2981516" y="810743"/>
          <a:ext cx="6779455" cy="4256930"/>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29463</xdr:rowOff>
    </xdr:to>
    <xdr:sp macro="" textlink="">
      <xdr:nvSpPr>
        <xdr:cNvPr id="3" name="Title 1">
          <a:extLst>
            <a:ext uri="{FF2B5EF4-FFF2-40B4-BE49-F238E27FC236}">
              <a16:creationId xmlns:a16="http://schemas.microsoft.com/office/drawing/2014/main" id="{BB6CE351-8F67-4776-9BAC-644360BC535C}"/>
            </a:ext>
          </a:extLst>
        </xdr:cNvPr>
        <xdr:cNvSpPr>
          <a:spLocks noGrp="1"/>
        </xdr:cNvSpPr>
      </xdr:nvSpPr>
      <xdr:spPr>
        <a:xfrm>
          <a:off x="3275966" y="2463889"/>
          <a:ext cx="6248175" cy="965999"/>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87709</xdr:rowOff>
    </xdr:from>
    <xdr:to>
      <xdr:col>14</xdr:col>
      <xdr:colOff>989741</xdr:colOff>
      <xdr:row>26</xdr:row>
      <xdr:rowOff>7691</xdr:rowOff>
    </xdr:to>
    <xdr:sp macro="" textlink="">
      <xdr:nvSpPr>
        <xdr:cNvPr id="4" name="Subtitle 2">
          <a:extLst>
            <a:ext uri="{FF2B5EF4-FFF2-40B4-BE49-F238E27FC236}">
              <a16:creationId xmlns:a16="http://schemas.microsoft.com/office/drawing/2014/main" id="{E9BCFADC-ECAF-4AFF-89DF-17E8D5DCDA1A}"/>
            </a:ext>
          </a:extLst>
        </xdr:cNvPr>
        <xdr:cNvSpPr>
          <a:spLocks noGrp="1"/>
        </xdr:cNvSpPr>
      </xdr:nvSpPr>
      <xdr:spPr>
        <a:xfrm>
          <a:off x="3275966" y="3488134"/>
          <a:ext cx="6248175" cy="72960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material</a:t>
          </a:r>
          <a:r>
            <a:rPr lang="en-US" sz="2000" b="0" kern="1200" baseline="0">
              <a:solidFill>
                <a:schemeClr val="tx1"/>
              </a:solidFill>
              <a:latin typeface="EYInterstate" panose="02000503020000020004" pitchFamily="2" charset="0"/>
              <a:ea typeface="+mj-ea"/>
              <a:cs typeface="Arial" pitchFamily="34" charset="0"/>
            </a:rPr>
            <a:t> for </a:t>
          </a:r>
          <a:r>
            <a:rPr lang="en-US" sz="2000" b="0" kern="1200">
              <a:solidFill>
                <a:schemeClr val="tx1"/>
              </a:solidFill>
              <a:latin typeface="EYInterstate" panose="02000503020000020004" pitchFamily="2" charset="0"/>
              <a:ea typeface="+mj-ea"/>
              <a:cs typeface="Arial" pitchFamily="34" charset="0"/>
            </a:rPr>
            <a:t>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Supplementary Analysis Report</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chemeClr val="tx1"/>
              </a:solidFill>
              <a:latin typeface="EYInterstate" panose="02000503020000020004" pitchFamily="2" charset="0"/>
              <a:ea typeface="+mj-ea"/>
              <a:cs typeface="Arial" pitchFamily="34" charset="0"/>
            </a:rPr>
            <a:t>TasNetworks</a:t>
          </a:r>
          <a:r>
            <a:rPr lang="en-US" sz="1800" b="0" kern="1200" baseline="0">
              <a:solidFill>
                <a:schemeClr val="tx1"/>
              </a:solidFill>
              <a:latin typeface="EYInterstate" panose="02000503020000020004" pitchFamily="2" charset="0"/>
              <a:ea typeface="+mj-ea"/>
              <a:cs typeface="Arial" pitchFamily="34" charset="0"/>
            </a:rPr>
            <a:t> | 09 November 2020</a:t>
          </a:r>
          <a:endParaRPr lang="en-GB" sz="1800" b="0" kern="1200">
            <a:solidFill>
              <a:schemeClr val="tx1"/>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01B26DA7-50E3-4911-9141-877023DF873A}"/>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3800" y="5999828"/>
          <a:ext cx="996696" cy="1251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383DBD36-20D6-48AC-8457-71CCEF3B25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0DDC6BA3-CC4B-46E1-97D2-BA1E3515AE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CABB7061-1D58-4021-9FCC-8462E498B5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rgb="FFFFE600"/>
    <pageSetUpPr fitToPage="1"/>
  </sheetPr>
  <dimension ref="A1:O44"/>
  <sheetViews>
    <sheetView showGridLines="0" tabSelected="1" zoomScale="85" zoomScaleNormal="85" zoomScaleSheetLayoutView="70" workbookViewId="0"/>
  </sheetViews>
  <sheetFormatPr defaultColWidth="8.7109375" defaultRowHeight="12.75"/>
  <cols>
    <col min="1" max="14" width="8.7109375" style="1"/>
    <col min="15" max="15" width="18.85546875" style="1" customWidth="1"/>
    <col min="16" max="16" width="9.28515625" style="1" customWidth="1"/>
    <col min="17" max="16384" width="8.7109375" style="1"/>
  </cols>
  <sheetData>
    <row r="1" spans="1:1">
      <c r="A1" s="1" t="s">
        <v>0</v>
      </c>
    </row>
    <row r="43" spans="15:15">
      <c r="O43" s="1" t="s">
        <v>0</v>
      </c>
    </row>
    <row r="44" spans="15:15">
      <c r="O44" s="1" t="s">
        <v>0</v>
      </c>
    </row>
  </sheetData>
  <sheetProtection algorithmName="SHA-512" hashValue="J+Fo/AU2BSv5Y9P7i01hmE0bIJMtKXJd9VquN6XqN7beH7LOeEo9d5YogUlxMLll0ER54g4xLJ3yG8VN04wybw==" saltValue="6hX2OYPvCys3EtbU4OfKyg==" spinCount="100000" sheet="1" objects="1" scenarios="1"/>
  <pageMargins left="0.45" right="0.45" top="0.45" bottom="0.45" header="0.25" footer="0.25"/>
  <pageSetup paperSize="9" scale="9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57E188"/>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133</v>
      </c>
      <c r="B1" s="17"/>
      <c r="C1" s="17"/>
      <c r="D1" s="17"/>
      <c r="E1" s="17"/>
      <c r="F1" s="17"/>
      <c r="G1" s="17"/>
      <c r="H1" s="17"/>
      <c r="I1" s="17"/>
      <c r="J1" s="17"/>
      <c r="K1" s="17"/>
      <c r="L1" s="17"/>
      <c r="M1" s="17"/>
      <c r="N1" s="17"/>
      <c r="O1" s="17"/>
      <c r="P1" s="17"/>
      <c r="Q1" s="17"/>
      <c r="R1" s="17"/>
      <c r="S1" s="17"/>
      <c r="T1" s="17"/>
      <c r="U1" s="17"/>
      <c r="V1" s="17"/>
      <c r="W1" s="17"/>
    </row>
    <row r="2" spans="1:23">
      <c r="A2" s="26" t="s">
        <v>76</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1689594.8558</v>
      </c>
      <c r="D6" s="23">
        <v>1539332.1215400002</v>
      </c>
      <c r="E6" s="23">
        <v>1501802.4594000001</v>
      </c>
      <c r="F6" s="23">
        <v>1272266.467899953</v>
      </c>
      <c r="G6" s="23">
        <v>961088.19354910997</v>
      </c>
      <c r="H6" s="23">
        <v>618652.94821730966</v>
      </c>
      <c r="I6" s="23">
        <v>579165.26579754823</v>
      </c>
      <c r="J6" s="23">
        <v>538128.23063667933</v>
      </c>
      <c r="K6" s="23">
        <v>458432.94985515188</v>
      </c>
      <c r="L6" s="23">
        <v>392093.39189382002</v>
      </c>
      <c r="M6" s="23">
        <v>330211.08790609916</v>
      </c>
      <c r="N6" s="23">
        <v>255521.65731867711</v>
      </c>
      <c r="O6" s="23">
        <v>226244.43003572879</v>
      </c>
      <c r="P6" s="23">
        <v>182532.29531724169</v>
      </c>
      <c r="Q6" s="23">
        <v>111804.59287090678</v>
      </c>
      <c r="R6" s="23">
        <v>96701.382766926006</v>
      </c>
      <c r="S6" s="23">
        <v>94856.759257605794</v>
      </c>
      <c r="T6" s="23">
        <v>87572.649914214562</v>
      </c>
      <c r="U6" s="23">
        <v>75212.868325752002</v>
      </c>
      <c r="V6" s="23">
        <v>62484.607887298102</v>
      </c>
      <c r="W6" s="23">
        <v>50573.187004780404</v>
      </c>
    </row>
    <row r="7" spans="1:23">
      <c r="A7" s="27" t="s">
        <v>36</v>
      </c>
      <c r="B7" s="27" t="s">
        <v>67</v>
      </c>
      <c r="C7" s="23">
        <v>200287.28205000001</v>
      </c>
      <c r="D7" s="23">
        <v>173229.56134000001</v>
      </c>
      <c r="E7" s="23">
        <v>171053.24111</v>
      </c>
      <c r="F7" s="23">
        <v>112927.21435506969</v>
      </c>
      <c r="G7" s="23">
        <v>101893.07686229856</v>
      </c>
      <c r="H7" s="23">
        <v>55609.436819697243</v>
      </c>
      <c r="I7" s="23">
        <v>13556.540498820359</v>
      </c>
      <c r="J7" s="23">
        <v>3.4108198399999991E-2</v>
      </c>
      <c r="K7" s="23">
        <v>2.8582798270000001E-2</v>
      </c>
      <c r="L7" s="23">
        <v>2.7640417019999999E-2</v>
      </c>
      <c r="M7" s="23">
        <v>2.4432772780000001E-2</v>
      </c>
      <c r="N7" s="23">
        <v>2.28413968E-2</v>
      </c>
      <c r="O7" s="23">
        <v>2.2396710249999993E-2</v>
      </c>
      <c r="P7" s="23">
        <v>6.747937139999988E-3</v>
      </c>
      <c r="Q7" s="23">
        <v>4.8746331799999895E-3</v>
      </c>
      <c r="R7" s="23">
        <v>3.9033927700000003E-3</v>
      </c>
      <c r="S7" s="23">
        <v>3.5659975099999997E-3</v>
      </c>
      <c r="T7" s="23">
        <v>2.5069387299999999E-3</v>
      </c>
      <c r="U7" s="23">
        <v>2.2737417299999998E-3</v>
      </c>
      <c r="V7" s="23">
        <v>2.1203812999999998E-3</v>
      </c>
      <c r="W7" s="23">
        <v>2.0841468500000003E-3</v>
      </c>
    </row>
    <row r="8" spans="1:23">
      <c r="A8" s="27" t="s">
        <v>36</v>
      </c>
      <c r="B8" s="27" t="s">
        <v>18</v>
      </c>
      <c r="C8" s="23">
        <v>136466.9948846167</v>
      </c>
      <c r="D8" s="23">
        <v>133046.21582888172</v>
      </c>
      <c r="E8" s="23">
        <v>118648.0205405069</v>
      </c>
      <c r="F8" s="23">
        <v>208322.68069224554</v>
      </c>
      <c r="G8" s="23">
        <v>157428.30864111023</v>
      </c>
      <c r="H8" s="23">
        <v>148129.75408029227</v>
      </c>
      <c r="I8" s="23">
        <v>127736.33551755738</v>
      </c>
      <c r="J8" s="23">
        <v>182408.30240887916</v>
      </c>
      <c r="K8" s="23">
        <v>207813.84764834479</v>
      </c>
      <c r="L8" s="23">
        <v>232440.04568978786</v>
      </c>
      <c r="M8" s="23">
        <v>244662.36873260143</v>
      </c>
      <c r="N8" s="23">
        <v>208564.68638821607</v>
      </c>
      <c r="O8" s="23">
        <v>255375.90537012706</v>
      </c>
      <c r="P8" s="23">
        <v>225344.52732626657</v>
      </c>
      <c r="Q8" s="23">
        <v>184592.87924879021</v>
      </c>
      <c r="R8" s="23">
        <v>126613.40587694279</v>
      </c>
      <c r="S8" s="23">
        <v>117313.62825899481</v>
      </c>
      <c r="T8" s="23">
        <v>139146.10020088789</v>
      </c>
      <c r="U8" s="23">
        <v>120899.8876841271</v>
      </c>
      <c r="V8" s="23">
        <v>127384.76392033404</v>
      </c>
      <c r="W8" s="23">
        <v>123267.94603751719</v>
      </c>
    </row>
    <row r="9" spans="1:23">
      <c r="A9" s="27" t="s">
        <v>36</v>
      </c>
      <c r="B9" s="27" t="s">
        <v>28</v>
      </c>
      <c r="C9" s="23">
        <v>93055.101750000002</v>
      </c>
      <c r="D9" s="23">
        <v>73634.901499999993</v>
      </c>
      <c r="E9" s="23">
        <v>69860.648799999995</v>
      </c>
      <c r="F9" s="23">
        <v>12076.7978</v>
      </c>
      <c r="G9" s="23">
        <v>11586.9776</v>
      </c>
      <c r="H9" s="23">
        <v>11752.0687</v>
      </c>
      <c r="I9" s="23">
        <v>10848.9234</v>
      </c>
      <c r="J9" s="23">
        <v>10054.507300000001</v>
      </c>
      <c r="K9" s="23">
        <v>9151.0626200000006</v>
      </c>
      <c r="L9" s="23">
        <v>13285.703300000001</v>
      </c>
      <c r="M9" s="23">
        <v>13105.279500000001</v>
      </c>
      <c r="N9" s="23">
        <v>20674.800999999999</v>
      </c>
      <c r="O9" s="23">
        <v>14181.037700000001</v>
      </c>
      <c r="P9" s="23">
        <v>23886.849000000002</v>
      </c>
      <c r="Q9" s="23">
        <v>12318.061799999999</v>
      </c>
      <c r="R9" s="23">
        <v>10474.137699999999</v>
      </c>
      <c r="S9" s="23">
        <v>16329.0445</v>
      </c>
      <c r="T9" s="23">
        <v>19473.4205</v>
      </c>
      <c r="U9" s="23">
        <v>2615.8029999999999</v>
      </c>
      <c r="V9" s="23">
        <v>4186.6318000000001</v>
      </c>
      <c r="W9" s="23">
        <v>3820.4687999999996</v>
      </c>
    </row>
    <row r="10" spans="1:23">
      <c r="A10" s="27" t="s">
        <v>36</v>
      </c>
      <c r="B10" s="27" t="s">
        <v>62</v>
      </c>
      <c r="C10" s="23">
        <v>3988.1360668709708</v>
      </c>
      <c r="D10" s="23">
        <v>4125.7302159185792</v>
      </c>
      <c r="E10" s="23">
        <v>9128.942917418959</v>
      </c>
      <c r="F10" s="23">
        <v>45648.052501435668</v>
      </c>
      <c r="G10" s="23">
        <v>18259.323218969752</v>
      </c>
      <c r="H10" s="23">
        <v>15587.690470401862</v>
      </c>
      <c r="I10" s="23">
        <v>6612.192123647309</v>
      </c>
      <c r="J10" s="23">
        <v>11647.111874398999</v>
      </c>
      <c r="K10" s="23">
        <v>5707.5758705015687</v>
      </c>
      <c r="L10" s="23">
        <v>23579.265319620888</v>
      </c>
      <c r="M10" s="23">
        <v>34593.229992414366</v>
      </c>
      <c r="N10" s="23">
        <v>34957.374353703315</v>
      </c>
      <c r="O10" s="23">
        <v>27258.846961249328</v>
      </c>
      <c r="P10" s="23">
        <v>35380.630122208437</v>
      </c>
      <c r="Q10" s="23">
        <v>46735.469256814999</v>
      </c>
      <c r="R10" s="23">
        <v>34373.258551870749</v>
      </c>
      <c r="S10" s="23">
        <v>53669.996887682668</v>
      </c>
      <c r="T10" s="23">
        <v>53972.569403122776</v>
      </c>
      <c r="U10" s="23">
        <v>115968.95042782901</v>
      </c>
      <c r="V10" s="23">
        <v>153830.3439718546</v>
      </c>
      <c r="W10" s="23">
        <v>135012.68520529277</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2123392.3705514874</v>
      </c>
      <c r="D17" s="28">
        <v>1923368.5304248002</v>
      </c>
      <c r="E17" s="28">
        <v>1870493.3127679259</v>
      </c>
      <c r="F17" s="28">
        <v>1651241.2132487039</v>
      </c>
      <c r="G17" s="28">
        <v>1250255.8798714888</v>
      </c>
      <c r="H17" s="28">
        <v>849731.89828770107</v>
      </c>
      <c r="I17" s="28">
        <v>737919.25733757322</v>
      </c>
      <c r="J17" s="28">
        <v>742238.18632815592</v>
      </c>
      <c r="K17" s="28">
        <v>681105.46457679651</v>
      </c>
      <c r="L17" s="28">
        <v>661398.43384364585</v>
      </c>
      <c r="M17" s="28">
        <v>622571.99056388764</v>
      </c>
      <c r="N17" s="28">
        <v>519718.54190199333</v>
      </c>
      <c r="O17" s="28">
        <v>523060.24246381538</v>
      </c>
      <c r="P17" s="28">
        <v>467144.30851365381</v>
      </c>
      <c r="Q17" s="28">
        <v>355451.00805114518</v>
      </c>
      <c r="R17" s="28">
        <v>268162.1887991323</v>
      </c>
      <c r="S17" s="28">
        <v>282169.43247028079</v>
      </c>
      <c r="T17" s="28">
        <v>300164.74252516398</v>
      </c>
      <c r="U17" s="28">
        <v>314697.51171144983</v>
      </c>
      <c r="V17" s="28">
        <v>347886.34969986801</v>
      </c>
      <c r="W17" s="28">
        <v>312674.2891317372</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952161.65749999997</v>
      </c>
      <c r="D20" s="23">
        <v>855963.61124</v>
      </c>
      <c r="E20" s="23">
        <v>856150.54399999999</v>
      </c>
      <c r="F20" s="23">
        <v>811456.93435400014</v>
      </c>
      <c r="G20" s="23">
        <v>554761.91844609997</v>
      </c>
      <c r="H20" s="23">
        <v>358537.28540322796</v>
      </c>
      <c r="I20" s="23">
        <v>359473.01239605795</v>
      </c>
      <c r="J20" s="23">
        <v>341962.35555339593</v>
      </c>
      <c r="K20" s="23">
        <v>307836.4813479</v>
      </c>
      <c r="L20" s="23">
        <v>255658.098475265</v>
      </c>
      <c r="M20" s="23">
        <v>216827.10968458603</v>
      </c>
      <c r="N20" s="23">
        <v>148807.4582655</v>
      </c>
      <c r="O20" s="23">
        <v>145554.24180929997</v>
      </c>
      <c r="P20" s="23">
        <v>114865.7099529</v>
      </c>
      <c r="Q20" s="23">
        <v>67557.190614999883</v>
      </c>
      <c r="R20" s="23">
        <v>57371.676171999999</v>
      </c>
      <c r="S20" s="23">
        <v>57092.410775999997</v>
      </c>
      <c r="T20" s="23">
        <v>55834.046776000003</v>
      </c>
      <c r="U20" s="23">
        <v>47577.141324000004</v>
      </c>
      <c r="V20" s="23">
        <v>46897.463153999997</v>
      </c>
      <c r="W20" s="23">
        <v>43139.948089000005</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1916.6057887584</v>
      </c>
      <c r="D22" s="23">
        <v>1933.2301386323002</v>
      </c>
      <c r="E22" s="23">
        <v>5710.0429276743998</v>
      </c>
      <c r="F22" s="23">
        <v>28204.153331799196</v>
      </c>
      <c r="G22" s="23">
        <v>18901.5584347902</v>
      </c>
      <c r="H22" s="23">
        <v>15072.136358342501</v>
      </c>
      <c r="I22" s="23">
        <v>13331.7062789956</v>
      </c>
      <c r="J22" s="23">
        <v>20958.160851294902</v>
      </c>
      <c r="K22" s="23">
        <v>28394.7562660767</v>
      </c>
      <c r="L22" s="23">
        <v>33826.353234982198</v>
      </c>
      <c r="M22" s="23">
        <v>36059.060847292509</v>
      </c>
      <c r="N22" s="23">
        <v>31142.913828483801</v>
      </c>
      <c r="O22" s="23">
        <v>42697.2976163165</v>
      </c>
      <c r="P22" s="23">
        <v>38289.648010414101</v>
      </c>
      <c r="Q22" s="23">
        <v>27152.340312142598</v>
      </c>
      <c r="R22" s="23">
        <v>18093.398378743797</v>
      </c>
      <c r="S22" s="23">
        <v>26244.429102060803</v>
      </c>
      <c r="T22" s="23">
        <v>36291.301011798394</v>
      </c>
      <c r="U22" s="23">
        <v>32098.286993788701</v>
      </c>
      <c r="V22" s="23">
        <v>32941.889889536003</v>
      </c>
      <c r="W22" s="23">
        <v>32134.200942863201</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5.8821732438599996</v>
      </c>
      <c r="D24" s="23">
        <v>60.406504257410006</v>
      </c>
      <c r="E24" s="23">
        <v>948.76624504020003</v>
      </c>
      <c r="F24" s="23">
        <v>2610.9771741894497</v>
      </c>
      <c r="G24" s="23">
        <v>755.19831316033003</v>
      </c>
      <c r="H24" s="23">
        <v>1987.4506433164599</v>
      </c>
      <c r="I24" s="23">
        <v>1474.1270761764499</v>
      </c>
      <c r="J24" s="23">
        <v>3288.2704690003393</v>
      </c>
      <c r="K24" s="23">
        <v>2353.8318955922</v>
      </c>
      <c r="L24" s="23">
        <v>9516.6749015400001</v>
      </c>
      <c r="M24" s="23">
        <v>11617.41698893429</v>
      </c>
      <c r="N24" s="23">
        <v>16989.725915143204</v>
      </c>
      <c r="O24" s="23">
        <v>16265.8095376848</v>
      </c>
      <c r="P24" s="23">
        <v>20799.537164187361</v>
      </c>
      <c r="Q24" s="23">
        <v>18056.182742117599</v>
      </c>
      <c r="R24" s="23">
        <v>12674.0408539175</v>
      </c>
      <c r="S24" s="23">
        <v>18228.446399999997</v>
      </c>
      <c r="T24" s="23">
        <v>25444.481612</v>
      </c>
      <c r="U24" s="23">
        <v>35793.140799999994</v>
      </c>
      <c r="V24" s="23">
        <v>43291.968200000003</v>
      </c>
      <c r="W24" s="23">
        <v>36900.544200000004</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954084.14546200226</v>
      </c>
      <c r="D31" s="28">
        <v>857957.24788288982</v>
      </c>
      <c r="E31" s="28">
        <v>862809.35317271459</v>
      </c>
      <c r="F31" s="28">
        <v>842272.06485998875</v>
      </c>
      <c r="G31" s="28">
        <v>574418.67519405053</v>
      </c>
      <c r="H31" s="28">
        <v>375596.87240488688</v>
      </c>
      <c r="I31" s="28">
        <v>374278.84575123002</v>
      </c>
      <c r="J31" s="28">
        <v>366208.78687369113</v>
      </c>
      <c r="K31" s="28">
        <v>338585.06950956892</v>
      </c>
      <c r="L31" s="28">
        <v>299001.12661178719</v>
      </c>
      <c r="M31" s="28">
        <v>264503.58752081281</v>
      </c>
      <c r="N31" s="28">
        <v>196940.09800912702</v>
      </c>
      <c r="O31" s="28">
        <v>204517.34896330128</v>
      </c>
      <c r="P31" s="28">
        <v>173954.89512750146</v>
      </c>
      <c r="Q31" s="28">
        <v>112765.71366926008</v>
      </c>
      <c r="R31" s="28">
        <v>88139.115404661294</v>
      </c>
      <c r="S31" s="28">
        <v>101565.2862780608</v>
      </c>
      <c r="T31" s="28">
        <v>117569.8293997984</v>
      </c>
      <c r="U31" s="28">
        <v>115468.56911778869</v>
      </c>
      <c r="V31" s="28">
        <v>123131.321243536</v>
      </c>
      <c r="W31" s="28">
        <v>112174.6932318632</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737433.19829999993</v>
      </c>
      <c r="D34" s="23">
        <v>683368.51030000008</v>
      </c>
      <c r="E34" s="23">
        <v>645651.91539999994</v>
      </c>
      <c r="F34" s="23">
        <v>460809.53354595293</v>
      </c>
      <c r="G34" s="23">
        <v>406326.27510301</v>
      </c>
      <c r="H34" s="23">
        <v>260115.66281408168</v>
      </c>
      <c r="I34" s="23">
        <v>219692.25340149025</v>
      </c>
      <c r="J34" s="23">
        <v>196165.87508328338</v>
      </c>
      <c r="K34" s="23">
        <v>150596.46850725188</v>
      </c>
      <c r="L34" s="23">
        <v>136435.293418555</v>
      </c>
      <c r="M34" s="23">
        <v>113383.9782215131</v>
      </c>
      <c r="N34" s="23">
        <v>106714.1990531771</v>
      </c>
      <c r="O34" s="23">
        <v>80690.1882264288</v>
      </c>
      <c r="P34" s="23">
        <v>67666.585364341707</v>
      </c>
      <c r="Q34" s="23">
        <v>44247.402255906898</v>
      </c>
      <c r="R34" s="23">
        <v>39329.706594926007</v>
      </c>
      <c r="S34" s="23">
        <v>37764.34848160579</v>
      </c>
      <c r="T34" s="23">
        <v>31738.603138214563</v>
      </c>
      <c r="U34" s="23">
        <v>27635.727001751995</v>
      </c>
      <c r="V34" s="23">
        <v>15587.144733298108</v>
      </c>
      <c r="W34" s="23">
        <v>7433.2389157804</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70387.581882298793</v>
      </c>
      <c r="D36" s="23">
        <v>67206.300823433397</v>
      </c>
      <c r="E36" s="23">
        <v>70688.269663182698</v>
      </c>
      <c r="F36" s="23">
        <v>120652.83089667221</v>
      </c>
      <c r="G36" s="23">
        <v>82134.244026255605</v>
      </c>
      <c r="H36" s="23">
        <v>103860.2697980838</v>
      </c>
      <c r="I36" s="23">
        <v>90168.260210908396</v>
      </c>
      <c r="J36" s="23">
        <v>82828.377582097499</v>
      </c>
      <c r="K36" s="23">
        <v>96224.959529465195</v>
      </c>
      <c r="L36" s="23">
        <v>105259.5644735496</v>
      </c>
      <c r="M36" s="23">
        <v>115939.676160289</v>
      </c>
      <c r="N36" s="23">
        <v>86246.135057619395</v>
      </c>
      <c r="O36" s="23">
        <v>123328.22388280369</v>
      </c>
      <c r="P36" s="23">
        <v>99637.583590395996</v>
      </c>
      <c r="Q36" s="23">
        <v>89172.155411997301</v>
      </c>
      <c r="R36" s="23">
        <v>52337.598203319802</v>
      </c>
      <c r="S36" s="23">
        <v>55704.151165659001</v>
      </c>
      <c r="T36" s="23">
        <v>64724.738568956098</v>
      </c>
      <c r="U36" s="23">
        <v>53332.100350943605</v>
      </c>
      <c r="V36" s="23">
        <v>60549.981799379602</v>
      </c>
      <c r="W36" s="23">
        <v>58851.532474017906</v>
      </c>
    </row>
    <row r="37" spans="1:23">
      <c r="A37" s="27" t="s">
        <v>120</v>
      </c>
      <c r="B37" s="27" t="s">
        <v>28</v>
      </c>
      <c r="C37" s="23">
        <v>2213.1255000000001</v>
      </c>
      <c r="D37" s="23">
        <v>2232.1129999999998</v>
      </c>
      <c r="E37" s="23">
        <v>4246.826</v>
      </c>
      <c r="F37" s="23">
        <v>3944.8472000000002</v>
      </c>
      <c r="G37" s="23">
        <v>3858.027</v>
      </c>
      <c r="H37" s="23">
        <v>3853.1827999999996</v>
      </c>
      <c r="I37" s="23">
        <v>3703.2477999999996</v>
      </c>
      <c r="J37" s="23">
        <v>3590.4742000000001</v>
      </c>
      <c r="K37" s="23">
        <v>3477.2762000000002</v>
      </c>
      <c r="L37" s="23">
        <v>3385.8197999999998</v>
      </c>
      <c r="M37" s="23">
        <v>3302.7669999999998</v>
      </c>
      <c r="N37" s="23">
        <v>3036.4140000000002</v>
      </c>
      <c r="O37" s="23">
        <v>4172.6941999999999</v>
      </c>
      <c r="P37" s="23">
        <v>3101.19</v>
      </c>
      <c r="Q37" s="23">
        <v>2589.2318</v>
      </c>
      <c r="R37" s="23">
        <v>2351.9522000000002</v>
      </c>
      <c r="S37" s="23">
        <v>2367.3955000000001</v>
      </c>
      <c r="T37" s="23">
        <v>2958.1875</v>
      </c>
      <c r="U37" s="23">
        <v>2615.8029999999999</v>
      </c>
      <c r="V37" s="23">
        <v>4186.6318000000001</v>
      </c>
      <c r="W37" s="23">
        <v>3820.4687999999996</v>
      </c>
    </row>
    <row r="38" spans="1:23">
      <c r="A38" s="27" t="s">
        <v>120</v>
      </c>
      <c r="B38" s="27" t="s">
        <v>62</v>
      </c>
      <c r="C38" s="23">
        <v>4.2481162199999971E-3</v>
      </c>
      <c r="D38" s="23">
        <v>4.1413324899999999E-3</v>
      </c>
      <c r="E38" s="23">
        <v>4.1802633499999995E-3</v>
      </c>
      <c r="F38" s="23">
        <v>1555.0744668654099</v>
      </c>
      <c r="G38" s="23">
        <v>1190.73933885764</v>
      </c>
      <c r="H38" s="23">
        <v>3509.4099720985901</v>
      </c>
      <c r="I38" s="23">
        <v>2202.4689997759292</v>
      </c>
      <c r="J38" s="23">
        <v>3851.0796422301</v>
      </c>
      <c r="K38" s="23">
        <v>2880.9363731063195</v>
      </c>
      <c r="L38" s="23">
        <v>8854.6456581001385</v>
      </c>
      <c r="M38" s="23">
        <v>17108.218433291557</v>
      </c>
      <c r="N38" s="23">
        <v>4737.4758015475791</v>
      </c>
      <c r="O38" s="23">
        <v>5261.2111474492995</v>
      </c>
      <c r="P38" s="23">
        <v>1013.6667873953401</v>
      </c>
      <c r="Q38" s="23">
        <v>9204.2602063929407</v>
      </c>
      <c r="R38" s="23">
        <v>6946.4740788474401</v>
      </c>
      <c r="S38" s="23">
        <v>9054.6857218774003</v>
      </c>
      <c r="T38" s="23">
        <v>6606.8181078021598</v>
      </c>
      <c r="U38" s="23">
        <v>20646.158887408299</v>
      </c>
      <c r="V38" s="23">
        <v>34220.0259101755</v>
      </c>
      <c r="W38" s="23">
        <v>22997.5312501277</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810033.90993041487</v>
      </c>
      <c r="D45" s="28">
        <v>752806.928264766</v>
      </c>
      <c r="E45" s="28">
        <v>720587.01524344599</v>
      </c>
      <c r="F45" s="28">
        <v>586962.28610949044</v>
      </c>
      <c r="G45" s="28">
        <v>493509.28546812327</v>
      </c>
      <c r="H45" s="28">
        <v>371338.52538426407</v>
      </c>
      <c r="I45" s="28">
        <v>315766.2304121746</v>
      </c>
      <c r="J45" s="28">
        <v>286435.80650761101</v>
      </c>
      <c r="K45" s="28">
        <v>253179.64060982337</v>
      </c>
      <c r="L45" s="28">
        <v>253935.32335020474</v>
      </c>
      <c r="M45" s="28">
        <v>249734.63981509366</v>
      </c>
      <c r="N45" s="28">
        <v>200734.22391234408</v>
      </c>
      <c r="O45" s="28">
        <v>213452.31745668181</v>
      </c>
      <c r="P45" s="28">
        <v>171419.02574213306</v>
      </c>
      <c r="Q45" s="28">
        <v>145213.04967429713</v>
      </c>
      <c r="R45" s="28">
        <v>100965.73107709325</v>
      </c>
      <c r="S45" s="28">
        <v>104890.58086914218</v>
      </c>
      <c r="T45" s="28">
        <v>106028.34731497282</v>
      </c>
      <c r="U45" s="28">
        <v>104229.7892401039</v>
      </c>
      <c r="V45" s="28">
        <v>114543.7842428532</v>
      </c>
      <c r="W45" s="28">
        <v>93102.771439926</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200287.28205000001</v>
      </c>
      <c r="D49" s="23">
        <v>173229.56134000001</v>
      </c>
      <c r="E49" s="23">
        <v>171053.24111</v>
      </c>
      <c r="F49" s="23">
        <v>112927.21435506969</v>
      </c>
      <c r="G49" s="23">
        <v>101893.07686229856</v>
      </c>
      <c r="H49" s="23">
        <v>55609.436819697243</v>
      </c>
      <c r="I49" s="23">
        <v>13556.540498820359</v>
      </c>
      <c r="J49" s="23">
        <v>3.4108198399999991E-2</v>
      </c>
      <c r="K49" s="23">
        <v>2.8582798270000001E-2</v>
      </c>
      <c r="L49" s="23">
        <v>2.7640417019999999E-2</v>
      </c>
      <c r="M49" s="23">
        <v>2.4432772780000001E-2</v>
      </c>
      <c r="N49" s="23">
        <v>2.28413968E-2</v>
      </c>
      <c r="O49" s="23">
        <v>2.2396710249999993E-2</v>
      </c>
      <c r="P49" s="23">
        <v>6.747937139999988E-3</v>
      </c>
      <c r="Q49" s="23">
        <v>4.8746331799999895E-3</v>
      </c>
      <c r="R49" s="23">
        <v>3.9033927700000003E-3</v>
      </c>
      <c r="S49" s="23">
        <v>3.5659975099999997E-3</v>
      </c>
      <c r="T49" s="23">
        <v>2.5069387299999999E-3</v>
      </c>
      <c r="U49" s="23">
        <v>2.2737417299999998E-3</v>
      </c>
      <c r="V49" s="23">
        <v>2.1203812999999998E-3</v>
      </c>
      <c r="W49" s="23">
        <v>2.0841468500000003E-3</v>
      </c>
    </row>
    <row r="50" spans="1:23">
      <c r="A50" s="27" t="s">
        <v>121</v>
      </c>
      <c r="B50" s="27" t="s">
        <v>18</v>
      </c>
      <c r="C50" s="23">
        <v>2.3314067999999997E-3</v>
      </c>
      <c r="D50" s="23">
        <v>2.26977629999999E-3</v>
      </c>
      <c r="E50" s="23">
        <v>2.2697481999999999E-3</v>
      </c>
      <c r="F50" s="23">
        <v>1.5437544000000001E-2</v>
      </c>
      <c r="G50" s="23">
        <v>1.4562060999999901E-2</v>
      </c>
      <c r="H50" s="23">
        <v>1.3741764E-2</v>
      </c>
      <c r="I50" s="23">
        <v>1.2976482000000001E-2</v>
      </c>
      <c r="J50" s="23">
        <v>50339.271999999997</v>
      </c>
      <c r="K50" s="23">
        <v>50672.332000000002</v>
      </c>
      <c r="L50" s="23">
        <v>56703.9</v>
      </c>
      <c r="M50" s="23">
        <v>55867.076000000001</v>
      </c>
      <c r="N50" s="23">
        <v>53369.387999999999</v>
      </c>
      <c r="O50" s="23">
        <v>51218.336000000003</v>
      </c>
      <c r="P50" s="23">
        <v>47296.444000000003</v>
      </c>
      <c r="Q50" s="23">
        <v>41679.576000000001</v>
      </c>
      <c r="R50" s="23">
        <v>34604.328000000001</v>
      </c>
      <c r="S50" s="23">
        <v>35362.171999999999</v>
      </c>
      <c r="T50" s="23">
        <v>38130.055999999997</v>
      </c>
      <c r="U50" s="23">
        <v>35469.196000000004</v>
      </c>
      <c r="V50" s="23">
        <v>33892.887999999999</v>
      </c>
      <c r="W50" s="23">
        <v>32249.222000000002</v>
      </c>
    </row>
    <row r="51" spans="1:23">
      <c r="A51" s="27" t="s">
        <v>121</v>
      </c>
      <c r="B51" s="27" t="s">
        <v>28</v>
      </c>
      <c r="C51" s="23">
        <v>868.57124999999996</v>
      </c>
      <c r="D51" s="23">
        <v>820.23</v>
      </c>
      <c r="E51" s="23">
        <v>1089.7958000000001</v>
      </c>
      <c r="F51" s="23">
        <v>1842.8341</v>
      </c>
      <c r="G51" s="23">
        <v>1632.1561000000002</v>
      </c>
      <c r="H51" s="23">
        <v>1890.6884</v>
      </c>
      <c r="I51" s="23">
        <v>1338.5671</v>
      </c>
      <c r="J51" s="23">
        <v>682.08159999999998</v>
      </c>
      <c r="K51" s="23">
        <v>218.80892</v>
      </c>
      <c r="L51" s="23">
        <v>4595.62</v>
      </c>
      <c r="M51" s="23">
        <v>4598.2349999999997</v>
      </c>
      <c r="N51" s="23">
        <v>10587.231</v>
      </c>
      <c r="O51" s="23">
        <v>5444.4359999999997</v>
      </c>
      <c r="P51" s="23">
        <v>12808</v>
      </c>
      <c r="Q51" s="23">
        <v>9728.83</v>
      </c>
      <c r="R51" s="23">
        <v>8122.1854999999996</v>
      </c>
      <c r="S51" s="23">
        <v>13961.648999999999</v>
      </c>
      <c r="T51" s="23">
        <v>16515.233</v>
      </c>
      <c r="U51" s="23">
        <v>0</v>
      </c>
      <c r="V51" s="23">
        <v>0</v>
      </c>
      <c r="W51" s="23">
        <v>0</v>
      </c>
    </row>
    <row r="52" spans="1:23">
      <c r="A52" s="27" t="s">
        <v>121</v>
      </c>
      <c r="B52" s="27" t="s">
        <v>62</v>
      </c>
      <c r="C52" s="23">
        <v>1170.075246978</v>
      </c>
      <c r="D52" s="23">
        <v>1019.6632355100699</v>
      </c>
      <c r="E52" s="23">
        <v>1998.4654916958998</v>
      </c>
      <c r="F52" s="23">
        <v>34993.289687217031</v>
      </c>
      <c r="G52" s="23">
        <v>11672.760456982362</v>
      </c>
      <c r="H52" s="23">
        <v>7480.1965142830995</v>
      </c>
      <c r="I52" s="23">
        <v>2107.3466789963004</v>
      </c>
      <c r="J52" s="23">
        <v>1306.4120708072599</v>
      </c>
      <c r="K52" s="23">
        <v>271.00223283917006</v>
      </c>
      <c r="L52" s="23">
        <v>1440.4448803390501</v>
      </c>
      <c r="M52" s="23">
        <v>1562.3746576260498</v>
      </c>
      <c r="N52" s="23">
        <v>7479.9312203518002</v>
      </c>
      <c r="O52" s="23">
        <v>1000.6330458972301</v>
      </c>
      <c r="P52" s="23">
        <v>5741.2280992133492</v>
      </c>
      <c r="Q52" s="23">
        <v>12414.07612957186</v>
      </c>
      <c r="R52" s="23">
        <v>9630.5774982452003</v>
      </c>
      <c r="S52" s="23">
        <v>15059.6579284662</v>
      </c>
      <c r="T52" s="23">
        <v>10816.62531430908</v>
      </c>
      <c r="U52" s="23">
        <v>44679.5735654093</v>
      </c>
      <c r="V52" s="23">
        <v>57196.800038529997</v>
      </c>
      <c r="W52" s="23">
        <v>57960.410920000002</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202325.93087838482</v>
      </c>
      <c r="D59" s="28">
        <v>175069.45684528639</v>
      </c>
      <c r="E59" s="28">
        <v>174141.5046714441</v>
      </c>
      <c r="F59" s="28">
        <v>149763.35357983073</v>
      </c>
      <c r="G59" s="28">
        <v>115198.00798134191</v>
      </c>
      <c r="H59" s="28">
        <v>64980.335475744345</v>
      </c>
      <c r="I59" s="28">
        <v>17002.467254298659</v>
      </c>
      <c r="J59" s="28">
        <v>52327.799779005654</v>
      </c>
      <c r="K59" s="28">
        <v>51162.17173563745</v>
      </c>
      <c r="L59" s="28">
        <v>62739.992520756074</v>
      </c>
      <c r="M59" s="28">
        <v>62027.710090398832</v>
      </c>
      <c r="N59" s="28">
        <v>71436.573061748597</v>
      </c>
      <c r="O59" s="28">
        <v>57663.427442607484</v>
      </c>
      <c r="P59" s="28">
        <v>65845.678847150499</v>
      </c>
      <c r="Q59" s="28">
        <v>63822.487004205046</v>
      </c>
      <c r="R59" s="28">
        <v>52357.094901637967</v>
      </c>
      <c r="S59" s="28">
        <v>64383.482494463708</v>
      </c>
      <c r="T59" s="28">
        <v>65461.916821247803</v>
      </c>
      <c r="U59" s="28">
        <v>80148.771839151043</v>
      </c>
      <c r="V59" s="28">
        <v>91089.690158911297</v>
      </c>
      <c r="W59" s="28">
        <v>90209.635004146854</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64162.802124358401</v>
      </c>
      <c r="D64" s="23">
        <v>63906.6800699081</v>
      </c>
      <c r="E64" s="23">
        <v>42249.703097765698</v>
      </c>
      <c r="F64" s="23">
        <v>59465.678578042702</v>
      </c>
      <c r="G64" s="23">
        <v>56353.238515523</v>
      </c>
      <c r="H64" s="23">
        <v>29197.332389912797</v>
      </c>
      <c r="I64" s="23">
        <v>24236.3543071487</v>
      </c>
      <c r="J64" s="23">
        <v>28282.490269701997</v>
      </c>
      <c r="K64" s="23">
        <v>32521.798192517301</v>
      </c>
      <c r="L64" s="23">
        <v>36650.226194213596</v>
      </c>
      <c r="M64" s="23">
        <v>36796.554131514495</v>
      </c>
      <c r="N64" s="23">
        <v>37711.758466289801</v>
      </c>
      <c r="O64" s="23">
        <v>38132.046350065</v>
      </c>
      <c r="P64" s="23">
        <v>40120.850236114304</v>
      </c>
      <c r="Q64" s="23">
        <v>26588.806066848501</v>
      </c>
      <c r="R64" s="23">
        <v>21576.770213677202</v>
      </c>
      <c r="S64" s="23">
        <v>3.2961037000000001E-3</v>
      </c>
      <c r="T64" s="23">
        <v>3.1671583999999999E-3</v>
      </c>
      <c r="U64" s="23">
        <v>2.9593330000000002E-3</v>
      </c>
      <c r="V64" s="23">
        <v>2.8159434999999997E-3</v>
      </c>
      <c r="W64" s="23">
        <v>3.1548140000000001E-3</v>
      </c>
    </row>
    <row r="65" spans="1:23">
      <c r="A65" s="27" t="s">
        <v>122</v>
      </c>
      <c r="B65" s="27" t="s">
        <v>28</v>
      </c>
      <c r="C65" s="23">
        <v>89973.404999999999</v>
      </c>
      <c r="D65" s="23">
        <v>70582.558499999999</v>
      </c>
      <c r="E65" s="23">
        <v>64524.027000000002</v>
      </c>
      <c r="F65" s="23">
        <v>6289.1165000000001</v>
      </c>
      <c r="G65" s="23">
        <v>6096.7945</v>
      </c>
      <c r="H65" s="23">
        <v>6008.1975000000002</v>
      </c>
      <c r="I65" s="23">
        <v>5807.1085000000003</v>
      </c>
      <c r="J65" s="23">
        <v>5781.9515000000001</v>
      </c>
      <c r="K65" s="23">
        <v>5454.9775</v>
      </c>
      <c r="L65" s="23">
        <v>5304.2635</v>
      </c>
      <c r="M65" s="23">
        <v>5204.2775000000001</v>
      </c>
      <c r="N65" s="23">
        <v>7051.1559999999999</v>
      </c>
      <c r="O65" s="23">
        <v>4563.9075000000003</v>
      </c>
      <c r="P65" s="23">
        <v>7977.6589999999997</v>
      </c>
      <c r="Q65" s="23">
        <v>0</v>
      </c>
      <c r="R65" s="23">
        <v>0</v>
      </c>
      <c r="S65" s="23">
        <v>0</v>
      </c>
      <c r="T65" s="23">
        <v>0</v>
      </c>
      <c r="U65" s="23">
        <v>0</v>
      </c>
      <c r="V65" s="23">
        <v>0</v>
      </c>
      <c r="W65" s="23">
        <v>0</v>
      </c>
    </row>
    <row r="66" spans="1:23">
      <c r="A66" s="27" t="s">
        <v>122</v>
      </c>
      <c r="B66" s="27" t="s">
        <v>62</v>
      </c>
      <c r="C66" s="23">
        <v>2812.1721096617007</v>
      </c>
      <c r="D66" s="23">
        <v>3045.65426672286</v>
      </c>
      <c r="E66" s="23">
        <v>6181.7048133170001</v>
      </c>
      <c r="F66" s="23">
        <v>6488.7090134474001</v>
      </c>
      <c r="G66" s="23">
        <v>4640.6236458663907</v>
      </c>
      <c r="H66" s="23">
        <v>2610.63185796684</v>
      </c>
      <c r="I66" s="23">
        <v>828.24790055597009</v>
      </c>
      <c r="J66" s="23">
        <v>3201.3482559046197</v>
      </c>
      <c r="K66" s="23">
        <v>201.80395665251996</v>
      </c>
      <c r="L66" s="23">
        <v>3767.4984334125297</v>
      </c>
      <c r="M66" s="23">
        <v>4305.2184825079385</v>
      </c>
      <c r="N66" s="23">
        <v>5750.2400056803299</v>
      </c>
      <c r="O66" s="23">
        <v>4731.1918495825194</v>
      </c>
      <c r="P66" s="23">
        <v>7826.1967230097316</v>
      </c>
      <c r="Q66" s="23">
        <v>7060.9488336366994</v>
      </c>
      <c r="R66" s="23">
        <v>5122.1648048526995</v>
      </c>
      <c r="S66" s="23">
        <v>11327.205497999999</v>
      </c>
      <c r="T66" s="23">
        <v>11104.6430392204</v>
      </c>
      <c r="U66" s="23">
        <v>14850.075863</v>
      </c>
      <c r="V66" s="23">
        <v>19121.548970100001</v>
      </c>
      <c r="W66" s="23">
        <v>17149.006359999999</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156948.3792340201</v>
      </c>
      <c r="D73" s="28">
        <v>137534.89283663096</v>
      </c>
      <c r="E73" s="28">
        <v>112955.4349110827</v>
      </c>
      <c r="F73" s="28">
        <v>72243.504091490104</v>
      </c>
      <c r="G73" s="28">
        <v>67090.656661389396</v>
      </c>
      <c r="H73" s="28">
        <v>37816.161747879632</v>
      </c>
      <c r="I73" s="28">
        <v>30871.710707704671</v>
      </c>
      <c r="J73" s="28">
        <v>37265.790025606613</v>
      </c>
      <c r="K73" s="28">
        <v>38178.57964916982</v>
      </c>
      <c r="L73" s="28">
        <v>45721.988127626129</v>
      </c>
      <c r="M73" s="28">
        <v>46306.05011402243</v>
      </c>
      <c r="N73" s="28">
        <v>50513.154471970134</v>
      </c>
      <c r="O73" s="28">
        <v>47427.145699647517</v>
      </c>
      <c r="P73" s="28">
        <v>55924.705959124032</v>
      </c>
      <c r="Q73" s="28">
        <v>33649.754900485204</v>
      </c>
      <c r="R73" s="28">
        <v>26698.935018529901</v>
      </c>
      <c r="S73" s="28">
        <v>11327.208794103699</v>
      </c>
      <c r="T73" s="28">
        <v>11104.6462063788</v>
      </c>
      <c r="U73" s="28">
        <v>14850.078822333</v>
      </c>
      <c r="V73" s="28">
        <v>19121.551786043499</v>
      </c>
      <c r="W73" s="28">
        <v>17149.009514813999</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2.7577943000000001E-3</v>
      </c>
      <c r="D78" s="23">
        <v>2.5271315999999999E-3</v>
      </c>
      <c r="E78" s="23">
        <v>2.5821359E-3</v>
      </c>
      <c r="F78" s="23">
        <v>2.4481874400000001E-3</v>
      </c>
      <c r="G78" s="23">
        <v>39.253102480399995</v>
      </c>
      <c r="H78" s="23">
        <v>1.7921891600000002E-3</v>
      </c>
      <c r="I78" s="23">
        <v>1.7440226999999998E-3</v>
      </c>
      <c r="J78" s="23">
        <v>1.7057847600000001E-3</v>
      </c>
      <c r="K78" s="23">
        <v>1.66028557E-3</v>
      </c>
      <c r="L78" s="23">
        <v>1.7870424499999999E-3</v>
      </c>
      <c r="M78" s="23">
        <v>1.5935054E-3</v>
      </c>
      <c r="N78" s="23">
        <v>94.491035823100006</v>
      </c>
      <c r="O78" s="23">
        <v>1.5209418500000001E-3</v>
      </c>
      <c r="P78" s="23">
        <v>1.4893422000000001E-3</v>
      </c>
      <c r="Q78" s="23">
        <v>1.45780178E-3</v>
      </c>
      <c r="R78" s="23">
        <v>1.3110812019999998</v>
      </c>
      <c r="S78" s="23">
        <v>2.8726951712999997</v>
      </c>
      <c r="T78" s="23">
        <v>1.4529749699999999E-3</v>
      </c>
      <c r="U78" s="23">
        <v>0.30138006179999999</v>
      </c>
      <c r="V78" s="23">
        <v>1.4154749299999901E-3</v>
      </c>
      <c r="W78" s="23">
        <v>32.987465822099999</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2.2888711900000002E-3</v>
      </c>
      <c r="D80" s="23">
        <v>2.068095749999999E-3</v>
      </c>
      <c r="E80" s="23">
        <v>2.1871025099999999E-3</v>
      </c>
      <c r="F80" s="23">
        <v>2.1597163799999997E-3</v>
      </c>
      <c r="G80" s="23">
        <v>1.4641030300000001E-3</v>
      </c>
      <c r="H80" s="23">
        <v>1.4827368700000001E-3</v>
      </c>
      <c r="I80" s="23">
        <v>1.4681426599999999E-3</v>
      </c>
      <c r="J80" s="23">
        <v>1.4364566800000001E-3</v>
      </c>
      <c r="K80" s="23">
        <v>1.4123113599999999E-3</v>
      </c>
      <c r="L80" s="23">
        <v>1.4462291699999998E-3</v>
      </c>
      <c r="M80" s="23">
        <v>1.4300545400000001E-3</v>
      </c>
      <c r="N80" s="23">
        <v>1.4109804000000002E-3</v>
      </c>
      <c r="O80" s="23">
        <v>1.3806354800000001E-3</v>
      </c>
      <c r="P80" s="23">
        <v>1.34840266E-3</v>
      </c>
      <c r="Q80" s="23">
        <v>1.3450959E-3</v>
      </c>
      <c r="R80" s="23">
        <v>1.3160079099999991E-3</v>
      </c>
      <c r="S80" s="23">
        <v>1.3393390800000001E-3</v>
      </c>
      <c r="T80" s="23">
        <v>1.32979114E-3</v>
      </c>
      <c r="U80" s="23">
        <v>1.3120114199999999E-3</v>
      </c>
      <c r="V80" s="23">
        <v>8.5304909999999996E-4</v>
      </c>
      <c r="W80" s="23">
        <v>5.1924751650800003</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5.0466654900000003E-3</v>
      </c>
      <c r="D87" s="28">
        <v>4.5952273499999989E-3</v>
      </c>
      <c r="E87" s="28">
        <v>4.7692384099999995E-3</v>
      </c>
      <c r="F87" s="28">
        <v>4.6079038200000002E-3</v>
      </c>
      <c r="G87" s="28">
        <v>39.254566583429998</v>
      </c>
      <c r="H87" s="28">
        <v>3.2749260300000004E-3</v>
      </c>
      <c r="I87" s="28">
        <v>3.2121653599999998E-3</v>
      </c>
      <c r="J87" s="28">
        <v>3.1422414400000005E-3</v>
      </c>
      <c r="K87" s="28">
        <v>3.0725969300000001E-3</v>
      </c>
      <c r="L87" s="28">
        <v>3.2332716199999995E-3</v>
      </c>
      <c r="M87" s="28">
        <v>3.02355994E-3</v>
      </c>
      <c r="N87" s="28">
        <v>94.492446803500002</v>
      </c>
      <c r="O87" s="28">
        <v>2.9015773300000002E-3</v>
      </c>
      <c r="P87" s="28">
        <v>2.8377448600000002E-3</v>
      </c>
      <c r="Q87" s="28">
        <v>2.8028976800000003E-3</v>
      </c>
      <c r="R87" s="28">
        <v>1.3123972099099999</v>
      </c>
      <c r="S87" s="28">
        <v>2.8740345103799996</v>
      </c>
      <c r="T87" s="28">
        <v>2.7827661099999999E-3</v>
      </c>
      <c r="U87" s="28">
        <v>0.30269207321999997</v>
      </c>
      <c r="V87" s="28">
        <v>2.26852402999999E-3</v>
      </c>
      <c r="W87" s="28">
        <v>38.179940987179997</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row>
    <row r="93" spans="1:23">
      <c r="A93" s="27" t="s">
        <v>36</v>
      </c>
      <c r="B93" s="27" t="s">
        <v>68</v>
      </c>
      <c r="C93" s="23">
        <v>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row>
    <row r="94" spans="1:23">
      <c r="A94" s="27" t="s">
        <v>36</v>
      </c>
      <c r="B94" s="27" t="s">
        <v>72</v>
      </c>
      <c r="C94" s="23">
        <v>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0</v>
      </c>
      <c r="D98" s="23">
        <v>0</v>
      </c>
      <c r="E98" s="23">
        <v>0</v>
      </c>
      <c r="F98" s="23">
        <v>0</v>
      </c>
      <c r="G98" s="23">
        <v>0</v>
      </c>
      <c r="H98" s="23">
        <v>0</v>
      </c>
      <c r="I98" s="23">
        <v>0</v>
      </c>
      <c r="J98" s="23">
        <v>0</v>
      </c>
      <c r="K98" s="23">
        <v>0</v>
      </c>
      <c r="L98" s="23">
        <v>0</v>
      </c>
      <c r="M98" s="23">
        <v>0</v>
      </c>
      <c r="N98" s="23">
        <v>0</v>
      </c>
      <c r="O98" s="23">
        <v>0</v>
      </c>
      <c r="P98" s="23">
        <v>0</v>
      </c>
      <c r="Q98" s="23">
        <v>0</v>
      </c>
      <c r="R98" s="23">
        <v>0</v>
      </c>
      <c r="S98" s="23">
        <v>0</v>
      </c>
      <c r="T98" s="23">
        <v>0</v>
      </c>
      <c r="U98" s="23">
        <v>0</v>
      </c>
      <c r="V98" s="23">
        <v>0</v>
      </c>
      <c r="W98" s="23">
        <v>0</v>
      </c>
    </row>
    <row r="99" spans="1:23">
      <c r="A99" s="27" t="s">
        <v>119</v>
      </c>
      <c r="B99" s="27" t="s">
        <v>72</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row>
    <row r="103" spans="1:23">
      <c r="A103" s="27" t="s">
        <v>120</v>
      </c>
      <c r="B103" s="27" t="s">
        <v>68</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row>
    <row r="104" spans="1:23">
      <c r="A104" s="27" t="s">
        <v>120</v>
      </c>
      <c r="B104" s="27" t="s">
        <v>72</v>
      </c>
      <c r="C104" s="23">
        <v>0</v>
      </c>
      <c r="D104" s="23">
        <v>0</v>
      </c>
      <c r="E104" s="23">
        <v>0</v>
      </c>
      <c r="F104" s="23">
        <v>0</v>
      </c>
      <c r="G104" s="23">
        <v>0</v>
      </c>
      <c r="H104" s="23">
        <v>0</v>
      </c>
      <c r="I104" s="23">
        <v>0</v>
      </c>
      <c r="J104" s="23">
        <v>0</v>
      </c>
      <c r="K104" s="23">
        <v>0</v>
      </c>
      <c r="L104" s="23">
        <v>0</v>
      </c>
      <c r="M104" s="23">
        <v>0</v>
      </c>
      <c r="N104" s="23">
        <v>0</v>
      </c>
      <c r="O104" s="23">
        <v>0</v>
      </c>
      <c r="P104" s="23">
        <v>0</v>
      </c>
      <c r="Q104" s="23">
        <v>0</v>
      </c>
      <c r="R104" s="23">
        <v>0</v>
      </c>
      <c r="S104" s="23">
        <v>0</v>
      </c>
      <c r="T104" s="23">
        <v>0</v>
      </c>
      <c r="U104" s="23">
        <v>0</v>
      </c>
      <c r="V104" s="23">
        <v>0</v>
      </c>
      <c r="W104" s="23">
        <v>0</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v>
      </c>
      <c r="D107" s="23">
        <v>0</v>
      </c>
      <c r="E107" s="23">
        <v>0</v>
      </c>
      <c r="F107" s="23">
        <v>0</v>
      </c>
      <c r="G107" s="23">
        <v>0</v>
      </c>
      <c r="H107" s="23">
        <v>0</v>
      </c>
      <c r="I107" s="23">
        <v>0</v>
      </c>
      <c r="J107" s="23">
        <v>0</v>
      </c>
      <c r="K107" s="23">
        <v>0</v>
      </c>
      <c r="L107" s="23">
        <v>0</v>
      </c>
      <c r="M107" s="23">
        <v>0</v>
      </c>
      <c r="N107" s="23">
        <v>0</v>
      </c>
      <c r="O107" s="23">
        <v>0</v>
      </c>
      <c r="P107" s="23">
        <v>0</v>
      </c>
      <c r="Q107" s="23">
        <v>0</v>
      </c>
      <c r="R107" s="23">
        <v>0</v>
      </c>
      <c r="S107" s="23">
        <v>0</v>
      </c>
      <c r="T107" s="23">
        <v>0</v>
      </c>
      <c r="U107" s="23">
        <v>0</v>
      </c>
      <c r="V107" s="23">
        <v>0</v>
      </c>
      <c r="W107" s="23">
        <v>0</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3">
        <v>0</v>
      </c>
      <c r="S114" s="23">
        <v>0</v>
      </c>
      <c r="T114" s="23">
        <v>0</v>
      </c>
      <c r="U114" s="23">
        <v>0</v>
      </c>
      <c r="V114" s="23">
        <v>0</v>
      </c>
      <c r="W114" s="23">
        <v>0</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0</v>
      </c>
      <c r="D119" s="23">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row>
    <row r="121" spans="1:23" collapsed="1"/>
    <row r="122" spans="1:23">
      <c r="A122" s="7" t="s">
        <v>93</v>
      </c>
    </row>
  </sheetData>
  <sheetProtection algorithmName="SHA-512" hashValue="Kl07JiTVsyZ/cRj2nV+58tAR44doikAi/iw9x5ua/PHEz8MnJhTPbMHMp2LrtAqaQNV35NKfdxsgA0ns1emXKA==" saltValue="rc0h5U0x+Ro6KIoK0jTHCA=="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134</v>
      </c>
      <c r="B1" s="17"/>
      <c r="C1" s="17"/>
      <c r="D1" s="17"/>
      <c r="E1" s="17"/>
      <c r="F1" s="17"/>
      <c r="G1" s="17"/>
      <c r="H1" s="17"/>
      <c r="I1" s="17"/>
      <c r="J1" s="17"/>
      <c r="K1" s="17"/>
      <c r="L1" s="17"/>
      <c r="M1" s="17"/>
      <c r="N1" s="17"/>
      <c r="O1" s="17"/>
      <c r="P1" s="17"/>
      <c r="Q1" s="17"/>
      <c r="R1" s="17"/>
      <c r="S1" s="17"/>
      <c r="T1" s="17"/>
      <c r="U1" s="17"/>
      <c r="V1" s="17"/>
      <c r="W1" s="17"/>
    </row>
    <row r="2" spans="1:23">
      <c r="A2" s="26" t="s">
        <v>135</v>
      </c>
      <c r="B2" s="16" t="s">
        <v>136</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0</v>
      </c>
      <c r="G6" s="23">
        <v>0</v>
      </c>
      <c r="H6" s="23">
        <v>0</v>
      </c>
      <c r="I6" s="23">
        <v>0</v>
      </c>
      <c r="J6" s="23">
        <v>0</v>
      </c>
      <c r="K6" s="23">
        <v>0</v>
      </c>
      <c r="L6" s="23">
        <v>0</v>
      </c>
      <c r="M6" s="23">
        <v>0</v>
      </c>
      <c r="N6" s="23">
        <v>0</v>
      </c>
      <c r="O6" s="23">
        <v>0</v>
      </c>
      <c r="P6" s="23">
        <v>0</v>
      </c>
      <c r="Q6" s="23">
        <v>0</v>
      </c>
      <c r="R6" s="23">
        <v>0</v>
      </c>
      <c r="S6" s="23">
        <v>0</v>
      </c>
      <c r="T6" s="23">
        <v>0</v>
      </c>
      <c r="U6" s="23">
        <v>0</v>
      </c>
      <c r="V6" s="23">
        <v>0</v>
      </c>
      <c r="W6" s="23">
        <v>0</v>
      </c>
    </row>
    <row r="7" spans="1:23">
      <c r="A7" s="27" t="s">
        <v>36</v>
      </c>
      <c r="B7" s="27" t="s">
        <v>67</v>
      </c>
      <c r="C7" s="23">
        <v>0</v>
      </c>
      <c r="D7" s="23">
        <v>0</v>
      </c>
      <c r="E7" s="23">
        <v>0</v>
      </c>
      <c r="F7" s="23">
        <v>0</v>
      </c>
      <c r="G7" s="23">
        <v>0</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4.0578271853800845E-3</v>
      </c>
      <c r="D8" s="23">
        <v>3.8317537148345069E-3</v>
      </c>
      <c r="E8" s="23">
        <v>3.9723569338548431E-3</v>
      </c>
      <c r="F8" s="23">
        <v>9.9436715871170818E-3</v>
      </c>
      <c r="G8" s="23">
        <v>9.3896804379216912E-3</v>
      </c>
      <c r="H8" s="23">
        <v>8.8665537627485944E-3</v>
      </c>
      <c r="I8" s="23">
        <v>8.3948513120762312E-3</v>
      </c>
      <c r="J8" s="23">
        <v>23107.017089356523</v>
      </c>
      <c r="K8" s="23">
        <v>21819.684273521398</v>
      </c>
      <c r="L8" s="23">
        <v>20604.045622472226</v>
      </c>
      <c r="M8" s="23">
        <v>19507.906312312913</v>
      </c>
      <c r="N8" s="23">
        <v>18369.295641949229</v>
      </c>
      <c r="O8" s="23">
        <v>17345.888305331548</v>
      </c>
      <c r="P8" s="23">
        <v>16379.497950072182</v>
      </c>
      <c r="Q8" s="23">
        <v>15508.105366851109</v>
      </c>
      <c r="R8" s="23">
        <v>14602.945419835931</v>
      </c>
      <c r="S8" s="23">
        <v>13789.378043975532</v>
      </c>
      <c r="T8" s="23">
        <v>13021.13129303001</v>
      </c>
      <c r="U8" s="23">
        <v>12328.404517580262</v>
      </c>
      <c r="V8" s="23">
        <v>11608.833722823574</v>
      </c>
      <c r="W8" s="23">
        <v>10962.078320132441</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3.6485905266799602E-3</v>
      </c>
      <c r="D10" s="23">
        <v>3.5810390082074662E-3</v>
      </c>
      <c r="E10" s="23">
        <v>3.6593205812090078E-3</v>
      </c>
      <c r="F10" s="23">
        <v>3.6016825197089102E-3</v>
      </c>
      <c r="G10" s="23">
        <v>3.6023410984407549E-3</v>
      </c>
      <c r="H10" s="23">
        <v>3.4668993113820138E-3</v>
      </c>
      <c r="I10" s="23">
        <v>3.372749929842855E-3</v>
      </c>
      <c r="J10" s="23">
        <v>3.7984536223964211E-3</v>
      </c>
      <c r="K10" s="23">
        <v>3.8378924329158272E-3</v>
      </c>
      <c r="L10" s="23">
        <v>3.7375658616576558E-3</v>
      </c>
      <c r="M10" s="23">
        <v>3.6474353284576769E-3</v>
      </c>
      <c r="N10" s="23">
        <v>5.0136157358849631E-3</v>
      </c>
      <c r="O10" s="23">
        <v>4.7705080938490159E-3</v>
      </c>
      <c r="P10" s="23">
        <v>4.5410767493695757E-3</v>
      </c>
      <c r="Q10" s="23">
        <v>4.4085089282719743E-3</v>
      </c>
      <c r="R10" s="23">
        <v>8.0942889063047949E-3</v>
      </c>
      <c r="S10" s="23">
        <v>35591.683225008106</v>
      </c>
      <c r="T10" s="23">
        <v>33608.76601793075</v>
      </c>
      <c r="U10" s="23">
        <v>31820.773012256177</v>
      </c>
      <c r="V10" s="23">
        <v>29963.493029793728</v>
      </c>
      <c r="W10" s="23">
        <v>28657.078528455899</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107720.22792101389</v>
      </c>
      <c r="D12" s="23">
        <v>101718.83462753311</v>
      </c>
      <c r="E12" s="23">
        <v>115501.89560209641</v>
      </c>
      <c r="F12" s="23">
        <v>470682.85710286326</v>
      </c>
      <c r="G12" s="23">
        <v>852150.91826252698</v>
      </c>
      <c r="H12" s="23">
        <v>1163136.6308688631</v>
      </c>
      <c r="I12" s="23">
        <v>1169108.9711175107</v>
      </c>
      <c r="J12" s="23">
        <v>1309168.8867641357</v>
      </c>
      <c r="K12" s="23">
        <v>1392631.4068172353</v>
      </c>
      <c r="L12" s="23">
        <v>1469290.39963427</v>
      </c>
      <c r="M12" s="23">
        <v>1506645.6183190234</v>
      </c>
      <c r="N12" s="23">
        <v>1597550.5597674637</v>
      </c>
      <c r="O12" s="23">
        <v>1602346.0985557379</v>
      </c>
      <c r="P12" s="23">
        <v>1543025.3357615112</v>
      </c>
      <c r="Q12" s="23">
        <v>1525093.8666359452</v>
      </c>
      <c r="R12" s="23">
        <v>1488822.2551073849</v>
      </c>
      <c r="S12" s="23">
        <v>1576175.485310659</v>
      </c>
      <c r="T12" s="23">
        <v>1497371.4407040146</v>
      </c>
      <c r="U12" s="23">
        <v>1463907.7885387139</v>
      </c>
      <c r="V12" s="23">
        <v>1406507.8779063302</v>
      </c>
      <c r="W12" s="23">
        <v>1418069.1268258388</v>
      </c>
    </row>
    <row r="13" spans="1:23">
      <c r="A13" s="27" t="s">
        <v>36</v>
      </c>
      <c r="B13" s="27" t="s">
        <v>64</v>
      </c>
      <c r="C13" s="23">
        <v>1.4054135040024115E-2</v>
      </c>
      <c r="D13" s="23">
        <v>1.51005348701523E-2</v>
      </c>
      <c r="E13" s="23">
        <v>1.8713183681389009E-2</v>
      </c>
      <c r="F13" s="23">
        <v>2.6467898141116861E-2</v>
      </c>
      <c r="G13" s="23">
        <v>3.0685129345531366E-2</v>
      </c>
      <c r="H13" s="23">
        <v>256750.48199232953</v>
      </c>
      <c r="I13" s="23">
        <v>350699.45358975977</v>
      </c>
      <c r="J13" s="23">
        <v>383018.68537017878</v>
      </c>
      <c r="K13" s="23">
        <v>361679.58951467474</v>
      </c>
      <c r="L13" s="23">
        <v>347579.1115592756</v>
      </c>
      <c r="M13" s="23">
        <v>361134.36400857271</v>
      </c>
      <c r="N13" s="23">
        <v>414715.84353795997</v>
      </c>
      <c r="O13" s="23">
        <v>432920.94495795987</v>
      </c>
      <c r="P13" s="23">
        <v>408801.64761112421</v>
      </c>
      <c r="Q13" s="23">
        <v>428433.2182752614</v>
      </c>
      <c r="R13" s="23">
        <v>403426.89899943175</v>
      </c>
      <c r="S13" s="23">
        <v>439083.63474990067</v>
      </c>
      <c r="T13" s="23">
        <v>427999.84135647002</v>
      </c>
      <c r="U13" s="23">
        <v>412751.5879450441</v>
      </c>
      <c r="V13" s="23">
        <v>448763.92541102815</v>
      </c>
      <c r="W13" s="23">
        <v>461995.10846115602</v>
      </c>
    </row>
    <row r="14" spans="1:23">
      <c r="A14" s="27" t="s">
        <v>36</v>
      </c>
      <c r="B14" s="27" t="s">
        <v>32</v>
      </c>
      <c r="C14" s="23">
        <v>1.3109439384156788E-2</v>
      </c>
      <c r="D14" s="23">
        <v>1.4382189805746039E-2</v>
      </c>
      <c r="E14" s="23">
        <v>1.5099643291471411E-2</v>
      </c>
      <c r="F14" s="23">
        <v>1.5020161608215489E-2</v>
      </c>
      <c r="G14" s="23">
        <v>1.5478210750431771E-2</v>
      </c>
      <c r="H14" s="23">
        <v>106038.15351064882</v>
      </c>
      <c r="I14" s="23">
        <v>120337.10220152143</v>
      </c>
      <c r="J14" s="23">
        <v>203955.12463853214</v>
      </c>
      <c r="K14" s="23">
        <v>192592.18561818352</v>
      </c>
      <c r="L14" s="23">
        <v>181862.30930419639</v>
      </c>
      <c r="M14" s="23">
        <v>172187.19031730475</v>
      </c>
      <c r="N14" s="23">
        <v>162137.15609586373</v>
      </c>
      <c r="O14" s="23">
        <v>153104.01809145103</v>
      </c>
      <c r="P14" s="23">
        <v>144574.14311732</v>
      </c>
      <c r="Q14" s="23">
        <v>136882.76877684944</v>
      </c>
      <c r="R14" s="23">
        <v>69148.853847206512</v>
      </c>
      <c r="S14" s="23">
        <v>54091.386852246898</v>
      </c>
      <c r="T14" s="23">
        <v>7.4101597143109196E-4</v>
      </c>
      <c r="U14" s="23">
        <v>2.7231521322740081E-3</v>
      </c>
      <c r="V14" s="23">
        <v>2.6195442278586266E-3</v>
      </c>
      <c r="W14" s="23">
        <v>14945.09830263911</v>
      </c>
    </row>
    <row r="15" spans="1:23">
      <c r="A15" s="27" t="s">
        <v>36</v>
      </c>
      <c r="B15" s="27" t="s">
        <v>69</v>
      </c>
      <c r="C15" s="23">
        <v>0</v>
      </c>
      <c r="D15" s="23">
        <v>0</v>
      </c>
      <c r="E15" s="23">
        <v>2.4269667107285519E-2</v>
      </c>
      <c r="F15" s="23">
        <v>43379.361322798577</v>
      </c>
      <c r="G15" s="23">
        <v>40987.407764629446</v>
      </c>
      <c r="H15" s="23">
        <v>177538.83478877609</v>
      </c>
      <c r="I15" s="23">
        <v>311189.09810941672</v>
      </c>
      <c r="J15" s="23">
        <v>293025.97528240643</v>
      </c>
      <c r="K15" s="23">
        <v>276700.64702817955</v>
      </c>
      <c r="L15" s="23">
        <v>261284.84289939996</v>
      </c>
      <c r="M15" s="23">
        <v>284249.61938167125</v>
      </c>
      <c r="N15" s="23">
        <v>408733.69718838652</v>
      </c>
      <c r="O15" s="23">
        <v>385961.94277848367</v>
      </c>
      <c r="P15" s="23">
        <v>364458.86976830097</v>
      </c>
      <c r="Q15" s="23">
        <v>345069.58557325747</v>
      </c>
      <c r="R15" s="23">
        <v>390706.04024411109</v>
      </c>
      <c r="S15" s="23">
        <v>389317.26269589801</v>
      </c>
      <c r="T15" s="23">
        <v>367627.25459124456</v>
      </c>
      <c r="U15" s="23">
        <v>424946.57653838652</v>
      </c>
      <c r="V15" s="23">
        <v>400143.76090128103</v>
      </c>
      <c r="W15" s="23">
        <v>441970.97862968978</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107720.24968156665</v>
      </c>
      <c r="D17" s="28">
        <v>101718.85714086071</v>
      </c>
      <c r="E17" s="28">
        <v>115501.92194695761</v>
      </c>
      <c r="F17" s="28">
        <v>470682.89711611555</v>
      </c>
      <c r="G17" s="28">
        <v>852150.96193967783</v>
      </c>
      <c r="H17" s="28">
        <v>1419887.1251946457</v>
      </c>
      <c r="I17" s="28">
        <v>1519808.4364748716</v>
      </c>
      <c r="J17" s="28">
        <v>1715294.5930221244</v>
      </c>
      <c r="K17" s="28">
        <v>1776130.6844433239</v>
      </c>
      <c r="L17" s="28">
        <v>1837473.5605535835</v>
      </c>
      <c r="M17" s="28">
        <v>1887287.8922873442</v>
      </c>
      <c r="N17" s="28">
        <v>2030635.7039609887</v>
      </c>
      <c r="O17" s="28">
        <v>2052612.9365895374</v>
      </c>
      <c r="P17" s="28">
        <v>1968206.4858637843</v>
      </c>
      <c r="Q17" s="28">
        <v>1969035.1946865665</v>
      </c>
      <c r="R17" s="28">
        <v>1906852.1076209415</v>
      </c>
      <c r="S17" s="28">
        <v>2064640.1813295432</v>
      </c>
      <c r="T17" s="28">
        <v>1972001.1793714454</v>
      </c>
      <c r="U17" s="28">
        <v>1920808.5540135945</v>
      </c>
      <c r="V17" s="28">
        <v>1896844.1300699755</v>
      </c>
      <c r="W17" s="28">
        <v>1919683.3921355831</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8.0441063684790403E-4</v>
      </c>
      <c r="D22" s="23">
        <v>7.5959455767351408E-4</v>
      </c>
      <c r="E22" s="23">
        <v>7.8500300938241395E-4</v>
      </c>
      <c r="F22" s="23">
        <v>8.9318858011729497E-4</v>
      </c>
      <c r="G22" s="23">
        <v>8.43426420977962E-4</v>
      </c>
      <c r="H22" s="23">
        <v>7.9643665787831398E-4</v>
      </c>
      <c r="I22" s="23">
        <v>7.5406606684836101E-4</v>
      </c>
      <c r="J22" s="23">
        <v>7.2850468639866094E-4</v>
      </c>
      <c r="K22" s="23">
        <v>7.7240568190242297E-4</v>
      </c>
      <c r="L22" s="23">
        <v>7.2937269276825199E-4</v>
      </c>
      <c r="M22" s="23">
        <v>6.9056991822491693E-4</v>
      </c>
      <c r="N22" s="23">
        <v>8.8859574078045504E-4</v>
      </c>
      <c r="O22" s="23">
        <v>8.3908946220998405E-4</v>
      </c>
      <c r="P22" s="23">
        <v>7.9234132382117193E-4</v>
      </c>
      <c r="Q22" s="23">
        <v>7.5018860539006202E-4</v>
      </c>
      <c r="R22" s="23">
        <v>7.2406744065390508E-4</v>
      </c>
      <c r="S22" s="23">
        <v>1.1183398388702399E-3</v>
      </c>
      <c r="T22" s="23">
        <v>1.05603384182491E-3</v>
      </c>
      <c r="U22" s="23">
        <v>9.9985262818646213E-4</v>
      </c>
      <c r="V22" s="23">
        <v>9.41494326487508E-4</v>
      </c>
      <c r="W22" s="23">
        <v>9.6554944503797902E-4</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6.6445254421370606E-4</v>
      </c>
      <c r="D24" s="23">
        <v>6.6275725817998296E-4</v>
      </c>
      <c r="E24" s="23">
        <v>6.6678927714027599E-4</v>
      </c>
      <c r="F24" s="23">
        <v>6.8707454425697995E-4</v>
      </c>
      <c r="G24" s="23">
        <v>6.7033834594681192E-4</v>
      </c>
      <c r="H24" s="23">
        <v>6.6478937615254796E-4</v>
      </c>
      <c r="I24" s="23">
        <v>6.6543248400677301E-4</v>
      </c>
      <c r="J24" s="23">
        <v>6.6455802291904198E-4</v>
      </c>
      <c r="K24" s="23">
        <v>7.7120192253874495E-4</v>
      </c>
      <c r="L24" s="23">
        <v>7.2823599837422805E-4</v>
      </c>
      <c r="M24" s="23">
        <v>6.89493696202198E-4</v>
      </c>
      <c r="N24" s="23">
        <v>1.1886480756295398E-3</v>
      </c>
      <c r="O24" s="23">
        <v>1.1224250002154199E-3</v>
      </c>
      <c r="P24" s="23">
        <v>1.05989140683321E-3</v>
      </c>
      <c r="Q24" s="23">
        <v>1.0035049699573301E-3</v>
      </c>
      <c r="R24" s="23">
        <v>1.8504726167282198E-3</v>
      </c>
      <c r="S24" s="23">
        <v>28769.124764583801</v>
      </c>
      <c r="T24" s="23">
        <v>27166.312327543299</v>
      </c>
      <c r="U24" s="23">
        <v>25721.059025807201</v>
      </c>
      <c r="V24" s="23">
        <v>24219.800459965099</v>
      </c>
      <c r="W24" s="23">
        <v>22870.444241535399</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1.8868708243061062E-2</v>
      </c>
      <c r="D26" s="23">
        <v>1.9985517968347345E-2</v>
      </c>
      <c r="E26" s="23">
        <v>2.5766485537473776E-2</v>
      </c>
      <c r="F26" s="23">
        <v>42335.639986034883</v>
      </c>
      <c r="G26" s="23">
        <v>366917.65019653324</v>
      </c>
      <c r="H26" s="23">
        <v>411758.1196905665</v>
      </c>
      <c r="I26" s="23">
        <v>389852.50463847828</v>
      </c>
      <c r="J26" s="23">
        <v>414964.82098434679</v>
      </c>
      <c r="K26" s="23">
        <v>391845.92332670407</v>
      </c>
      <c r="L26" s="23">
        <v>501233.58627673954</v>
      </c>
      <c r="M26" s="23">
        <v>482817.51117279247</v>
      </c>
      <c r="N26" s="23">
        <v>508479.70639205776</v>
      </c>
      <c r="O26" s="23">
        <v>480150.80857165746</v>
      </c>
      <c r="P26" s="23">
        <v>453400.19681156514</v>
      </c>
      <c r="Q26" s="23">
        <v>429279.21480767196</v>
      </c>
      <c r="R26" s="23">
        <v>404223.51639412885</v>
      </c>
      <c r="S26" s="23">
        <v>381703.03711523523</v>
      </c>
      <c r="T26" s="23">
        <v>360437.23992299283</v>
      </c>
      <c r="U26" s="23">
        <v>348258.33082390967</v>
      </c>
      <c r="V26" s="23">
        <v>350727.01139783324</v>
      </c>
      <c r="W26" s="23">
        <v>408280.18077972246</v>
      </c>
    </row>
    <row r="27" spans="1:23">
      <c r="A27" s="27" t="s">
        <v>119</v>
      </c>
      <c r="B27" s="27" t="s">
        <v>64</v>
      </c>
      <c r="C27" s="23">
        <v>3.2290252914920839E-3</v>
      </c>
      <c r="D27" s="23">
        <v>3.6662222248162158E-3</v>
      </c>
      <c r="E27" s="23">
        <v>4.7153921808236786E-3</v>
      </c>
      <c r="F27" s="23">
        <v>7.4595578007925064E-3</v>
      </c>
      <c r="G27" s="23">
        <v>1.2249450173355872E-2</v>
      </c>
      <c r="H27" s="23">
        <v>164055.43645285445</v>
      </c>
      <c r="I27" s="23">
        <v>168853.62133134122</v>
      </c>
      <c r="J27" s="23">
        <v>185649.45321776945</v>
      </c>
      <c r="K27" s="23">
        <v>175306.37695096279</v>
      </c>
      <c r="L27" s="23">
        <v>165539.54390419583</v>
      </c>
      <c r="M27" s="23">
        <v>156732.80674464398</v>
      </c>
      <c r="N27" s="23">
        <v>185313.52587776873</v>
      </c>
      <c r="O27" s="23">
        <v>202681.67551302671</v>
      </c>
      <c r="P27" s="23">
        <v>191389.68408800865</v>
      </c>
      <c r="Q27" s="23">
        <v>204320.07562215484</v>
      </c>
      <c r="R27" s="23">
        <v>192394.54554807904</v>
      </c>
      <c r="S27" s="23">
        <v>228073.23081394259</v>
      </c>
      <c r="T27" s="23">
        <v>228745.43211154215</v>
      </c>
      <c r="U27" s="23">
        <v>221544.71811396611</v>
      </c>
      <c r="V27" s="23">
        <v>227666.99360468812</v>
      </c>
      <c r="W27" s="23">
        <v>224167.66427474184</v>
      </c>
    </row>
    <row r="28" spans="1:23">
      <c r="A28" s="27" t="s">
        <v>119</v>
      </c>
      <c r="B28" s="27" t="s">
        <v>32</v>
      </c>
      <c r="C28" s="23">
        <v>2.3694353681513796E-3</v>
      </c>
      <c r="D28" s="23">
        <v>2.6776912233743202E-3</v>
      </c>
      <c r="E28" s="23">
        <v>2.7276834210189799E-3</v>
      </c>
      <c r="F28" s="23">
        <v>2.8376957397859498E-3</v>
      </c>
      <c r="G28" s="23">
        <v>2.8073718409398901E-3</v>
      </c>
      <c r="H28" s="23">
        <v>3.6134290892233502E-2</v>
      </c>
      <c r="I28" s="23">
        <v>17201.692415313399</v>
      </c>
      <c r="J28" s="23">
        <v>24673.682984339201</v>
      </c>
      <c r="K28" s="23">
        <v>23299.039637400299</v>
      </c>
      <c r="L28" s="23">
        <v>22000.9817087177</v>
      </c>
      <c r="M28" s="23">
        <v>20830.523700219001</v>
      </c>
      <c r="N28" s="23">
        <v>19614.710288927999</v>
      </c>
      <c r="O28" s="23">
        <v>18521.917061173499</v>
      </c>
      <c r="P28" s="23">
        <v>17490.006510159998</v>
      </c>
      <c r="Q28" s="23">
        <v>16559.534559729498</v>
      </c>
      <c r="R28" s="23">
        <v>15592.986941475299</v>
      </c>
      <c r="S28" s="23">
        <v>5058.1405696433594</v>
      </c>
      <c r="T28" s="23">
        <v>9.8719078122091903E-6</v>
      </c>
      <c r="U28" s="23">
        <v>2.0561174470676599E-5</v>
      </c>
      <c r="V28" s="23">
        <v>2.89962218941091E-5</v>
      </c>
      <c r="W28" s="23">
        <v>4.6829392779822896E-5</v>
      </c>
    </row>
    <row r="29" spans="1:23">
      <c r="A29" s="27" t="s">
        <v>119</v>
      </c>
      <c r="B29" s="27" t="s">
        <v>69</v>
      </c>
      <c r="C29" s="23">
        <v>0</v>
      </c>
      <c r="D29" s="23">
        <v>0</v>
      </c>
      <c r="E29" s="23">
        <v>5.9072833180438605E-3</v>
      </c>
      <c r="F29" s="23">
        <v>6.6380472741698199E-3</v>
      </c>
      <c r="G29" s="23">
        <v>6.3818011307319794E-3</v>
      </c>
      <c r="H29" s="23">
        <v>9.1312704147156788E-3</v>
      </c>
      <c r="I29" s="23">
        <v>1.0544355215317399E-2</v>
      </c>
      <c r="J29" s="23">
        <v>1.099909736406726E-2</v>
      </c>
      <c r="K29" s="23">
        <v>1.8621377975709001E-2</v>
      </c>
      <c r="L29" s="23">
        <v>1.7711725103784232E-2</v>
      </c>
      <c r="M29" s="23">
        <v>2.0445379345446279E-2</v>
      </c>
      <c r="N29" s="23">
        <v>73469.468567962496</v>
      </c>
      <c r="O29" s="23">
        <v>69376.268690416997</v>
      </c>
      <c r="P29" s="23">
        <v>65511.112999989069</v>
      </c>
      <c r="Q29" s="23">
        <v>62025.908618406494</v>
      </c>
      <c r="R29" s="23">
        <v>124182.7407987334</v>
      </c>
      <c r="S29" s="23">
        <v>137642.75483636238</v>
      </c>
      <c r="T29" s="23">
        <v>129974.27270684777</v>
      </c>
      <c r="U29" s="23">
        <v>159781.75063851295</v>
      </c>
      <c r="V29" s="23">
        <v>150455.78467119209</v>
      </c>
      <c r="W29" s="23">
        <v>163889.18761675293</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2.3566596715614757E-2</v>
      </c>
      <c r="D31" s="28">
        <v>2.5074092009017057E-2</v>
      </c>
      <c r="E31" s="28">
        <v>3.1933670004820149E-2</v>
      </c>
      <c r="F31" s="28">
        <v>42335.649025855811</v>
      </c>
      <c r="G31" s="28">
        <v>366917.66395974823</v>
      </c>
      <c r="H31" s="28">
        <v>575813.55760464701</v>
      </c>
      <c r="I31" s="28">
        <v>558706.12738931808</v>
      </c>
      <c r="J31" s="28">
        <v>600614.27559517894</v>
      </c>
      <c r="K31" s="28">
        <v>567152.30182127445</v>
      </c>
      <c r="L31" s="28">
        <v>666773.13163854415</v>
      </c>
      <c r="M31" s="28">
        <v>639550.31929750007</v>
      </c>
      <c r="N31" s="28">
        <v>693793.23434707033</v>
      </c>
      <c r="O31" s="28">
        <v>682832.48604619864</v>
      </c>
      <c r="P31" s="28">
        <v>644789.88275180652</v>
      </c>
      <c r="Q31" s="28">
        <v>633599.29218352039</v>
      </c>
      <c r="R31" s="28">
        <v>596618.06451674795</v>
      </c>
      <c r="S31" s="28">
        <v>638545.39381210145</v>
      </c>
      <c r="T31" s="28">
        <v>616348.98541811213</v>
      </c>
      <c r="U31" s="28">
        <v>595524.10896353563</v>
      </c>
      <c r="V31" s="28">
        <v>602613.80640398082</v>
      </c>
      <c r="W31" s="28">
        <v>655318.29026154918</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0</v>
      </c>
      <c r="K34" s="23">
        <v>0</v>
      </c>
      <c r="L34" s="23">
        <v>0</v>
      </c>
      <c r="M34" s="23">
        <v>0</v>
      </c>
      <c r="N34" s="23">
        <v>0</v>
      </c>
      <c r="O34" s="23">
        <v>0</v>
      </c>
      <c r="P34" s="23">
        <v>0</v>
      </c>
      <c r="Q34" s="23">
        <v>0</v>
      </c>
      <c r="R34" s="23">
        <v>0</v>
      </c>
      <c r="S34" s="23">
        <v>0</v>
      </c>
      <c r="T34" s="23">
        <v>0</v>
      </c>
      <c r="U34" s="23">
        <v>0</v>
      </c>
      <c r="V34" s="23">
        <v>0</v>
      </c>
      <c r="W34" s="23">
        <v>0</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8.4359396019621996E-4</v>
      </c>
      <c r="D36" s="23">
        <v>7.9659486299465097E-4</v>
      </c>
      <c r="E36" s="23">
        <v>7.9889237438317696E-4</v>
      </c>
      <c r="F36" s="23">
        <v>9.57691603143741E-4</v>
      </c>
      <c r="G36" s="23">
        <v>9.0433579114289494E-4</v>
      </c>
      <c r="H36" s="23">
        <v>8.5395258813739106E-4</v>
      </c>
      <c r="I36" s="23">
        <v>8.0852213800300398E-4</v>
      </c>
      <c r="J36" s="23">
        <v>9.34951732110692E-4</v>
      </c>
      <c r="K36" s="23">
        <v>8.8286282511327197E-4</v>
      </c>
      <c r="L36" s="23">
        <v>8.3367594411248999E-4</v>
      </c>
      <c r="M36" s="23">
        <v>8.6702019775356995E-4</v>
      </c>
      <c r="N36" s="23">
        <v>9.3811958608784195E-4</v>
      </c>
      <c r="O36" s="23">
        <v>9.4464709417443004E-4</v>
      </c>
      <c r="P36" s="23">
        <v>8.9201803008066101E-4</v>
      </c>
      <c r="Q36" s="23">
        <v>8.4456249074803204E-4</v>
      </c>
      <c r="R36" s="23">
        <v>7.9526799348987902E-4</v>
      </c>
      <c r="S36" s="23">
        <v>1.1692271420484901E-3</v>
      </c>
      <c r="T36" s="23">
        <v>1.10408606388446E-3</v>
      </c>
      <c r="U36" s="23">
        <v>1.04534846232887E-3</v>
      </c>
      <c r="V36" s="23">
        <v>9.8433470967637204E-4</v>
      </c>
      <c r="W36" s="23">
        <v>1.04221893506414E-3</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6.7066939990730002E-4</v>
      </c>
      <c r="D38" s="23">
        <v>6.6764467012155699E-4</v>
      </c>
      <c r="E38" s="23">
        <v>6.7041175339068999E-4</v>
      </c>
      <c r="F38" s="23">
        <v>6.8071191616820399E-4</v>
      </c>
      <c r="G38" s="23">
        <v>7.9218922719436402E-4</v>
      </c>
      <c r="H38" s="23">
        <v>7.48054038646684E-4</v>
      </c>
      <c r="I38" s="23">
        <v>7.0825741273014401E-4</v>
      </c>
      <c r="J38" s="23">
        <v>1.1550866098867E-3</v>
      </c>
      <c r="K38" s="23">
        <v>1.0907333423008701E-3</v>
      </c>
      <c r="L38" s="23">
        <v>1.02996538426112E-3</v>
      </c>
      <c r="M38" s="23">
        <v>9.7517101782928096E-4</v>
      </c>
      <c r="N38" s="23">
        <v>1.4748659250691E-3</v>
      </c>
      <c r="O38" s="23">
        <v>1.3926968126260898E-3</v>
      </c>
      <c r="P38" s="23">
        <v>1.3151055827722101E-3</v>
      </c>
      <c r="Q38" s="23">
        <v>1.24514170019894E-3</v>
      </c>
      <c r="R38" s="23">
        <v>1.5516613794744601E-3</v>
      </c>
      <c r="S38" s="23">
        <v>1.05909939494396E-2</v>
      </c>
      <c r="T38" s="23">
        <v>1.0000938570220001E-2</v>
      </c>
      <c r="U38" s="23">
        <v>9.4688866187147992E-3</v>
      </c>
      <c r="V38" s="23">
        <v>8.9162170287468909E-3</v>
      </c>
      <c r="W38" s="23">
        <v>8.4194683906854209E-3</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92749.45086792692</v>
      </c>
      <c r="D40" s="23">
        <v>87582.118073257501</v>
      </c>
      <c r="E40" s="23">
        <v>82922.73733554002</v>
      </c>
      <c r="F40" s="23">
        <v>339960.69143396913</v>
      </c>
      <c r="G40" s="23">
        <v>388202.85245521751</v>
      </c>
      <c r="H40" s="23">
        <v>501669.67225230241</v>
      </c>
      <c r="I40" s="23">
        <v>489130.35050959187</v>
      </c>
      <c r="J40" s="23">
        <v>517902.70459172828</v>
      </c>
      <c r="K40" s="23">
        <v>536851.49908959365</v>
      </c>
      <c r="L40" s="23">
        <v>506941.92545095546</v>
      </c>
      <c r="M40" s="23">
        <v>524956.37182213273</v>
      </c>
      <c r="N40" s="23">
        <v>583721.59594453615</v>
      </c>
      <c r="O40" s="23">
        <v>578905.71235018643</v>
      </c>
      <c r="P40" s="23">
        <v>569211.0959234162</v>
      </c>
      <c r="Q40" s="23">
        <v>596119.33934903715</v>
      </c>
      <c r="R40" s="23">
        <v>597202.87917691725</v>
      </c>
      <c r="S40" s="23">
        <v>614365.20611871767</v>
      </c>
      <c r="T40" s="23">
        <v>580137.11607692053</v>
      </c>
      <c r="U40" s="23">
        <v>549273.70438691555</v>
      </c>
      <c r="V40" s="23">
        <v>517214.29990500142</v>
      </c>
      <c r="W40" s="23">
        <v>488398.83969115978</v>
      </c>
    </row>
    <row r="41" spans="1:23">
      <c r="A41" s="27" t="s">
        <v>120</v>
      </c>
      <c r="B41" s="27" t="s">
        <v>64</v>
      </c>
      <c r="C41" s="23">
        <v>4.6186928055991679E-3</v>
      </c>
      <c r="D41" s="23">
        <v>5.1532745461079282E-3</v>
      </c>
      <c r="E41" s="23">
        <v>6.1255115072853632E-3</v>
      </c>
      <c r="F41" s="23">
        <v>7.4729823888095926E-3</v>
      </c>
      <c r="G41" s="23">
        <v>7.1731498001921471E-3</v>
      </c>
      <c r="H41" s="23">
        <v>31860.285995225742</v>
      </c>
      <c r="I41" s="23">
        <v>30165.312762601327</v>
      </c>
      <c r="J41" s="23">
        <v>54541.834640067034</v>
      </c>
      <c r="K41" s="23">
        <v>51503.148852333266</v>
      </c>
      <c r="L41" s="23">
        <v>54683.511301994338</v>
      </c>
      <c r="M41" s="23">
        <v>83820.868826854829</v>
      </c>
      <c r="N41" s="23">
        <v>107779.36912229341</v>
      </c>
      <c r="O41" s="23">
        <v>108332.72725089132</v>
      </c>
      <c r="P41" s="23">
        <v>102297.19284051536</v>
      </c>
      <c r="Q41" s="23">
        <v>115122.50099660989</v>
      </c>
      <c r="R41" s="23">
        <v>108403.15712672954</v>
      </c>
      <c r="S41" s="23">
        <v>105868.1208881059</v>
      </c>
      <c r="T41" s="23">
        <v>99969.897100990158</v>
      </c>
      <c r="U41" s="23">
        <v>94651.478666464114</v>
      </c>
      <c r="V41" s="23">
        <v>130177.17979111036</v>
      </c>
      <c r="W41" s="23">
        <v>135780.5217580733</v>
      </c>
    </row>
    <row r="42" spans="1:23">
      <c r="A42" s="27" t="s">
        <v>120</v>
      </c>
      <c r="B42" s="27" t="s">
        <v>32</v>
      </c>
      <c r="C42" s="23">
        <v>2.4425183060522099E-3</v>
      </c>
      <c r="D42" s="23">
        <v>2.7099916378576601E-3</v>
      </c>
      <c r="E42" s="23">
        <v>2.76821235788132E-3</v>
      </c>
      <c r="F42" s="23">
        <v>2.90599109270211E-3</v>
      </c>
      <c r="G42" s="23">
        <v>3.29589465938104E-3</v>
      </c>
      <c r="H42" s="23">
        <v>75230.112697688295</v>
      </c>
      <c r="I42" s="23">
        <v>73966.397077286892</v>
      </c>
      <c r="J42" s="23">
        <v>151814.933890441</v>
      </c>
      <c r="K42" s="23">
        <v>143356.87803510201</v>
      </c>
      <c r="L42" s="23">
        <v>135370.04531321002</v>
      </c>
      <c r="M42" s="23">
        <v>128168.330186138</v>
      </c>
      <c r="N42" s="23">
        <v>120687.541420138</v>
      </c>
      <c r="O42" s="23">
        <v>113963.683908349</v>
      </c>
      <c r="P42" s="23">
        <v>107614.43219190001</v>
      </c>
      <c r="Q42" s="23">
        <v>101889.32235607099</v>
      </c>
      <c r="R42" s="23">
        <v>53555.866840747702</v>
      </c>
      <c r="S42" s="23">
        <v>49033.245532562796</v>
      </c>
      <c r="T42" s="23">
        <v>0</v>
      </c>
      <c r="U42" s="23">
        <v>6.5808163683844799E-6</v>
      </c>
      <c r="V42" s="23">
        <v>1.4543116073129501E-5</v>
      </c>
      <c r="W42" s="23">
        <v>3.00278577209816E-5</v>
      </c>
    </row>
    <row r="43" spans="1:23">
      <c r="A43" s="27" t="s">
        <v>120</v>
      </c>
      <c r="B43" s="27" t="s">
        <v>69</v>
      </c>
      <c r="C43" s="23">
        <v>0</v>
      </c>
      <c r="D43" s="23">
        <v>0</v>
      </c>
      <c r="E43" s="23">
        <v>3.0737310813966998E-3</v>
      </c>
      <c r="F43" s="23">
        <v>3.6342659818505299E-3</v>
      </c>
      <c r="G43" s="23">
        <v>4.6875100074398402E-3</v>
      </c>
      <c r="H43" s="23">
        <v>5.3753009338985197E-3</v>
      </c>
      <c r="I43" s="23">
        <v>5.9055255050937307E-3</v>
      </c>
      <c r="J43" s="23">
        <v>2.4563035425072401E-2</v>
      </c>
      <c r="K43" s="23">
        <v>2.3231063006952598E-2</v>
      </c>
      <c r="L43" s="23">
        <v>2.20037940549127E-2</v>
      </c>
      <c r="M43" s="23">
        <v>36865.198761285996</v>
      </c>
      <c r="N43" s="23">
        <v>102318.886946364</v>
      </c>
      <c r="O43" s="23">
        <v>96618.401238726205</v>
      </c>
      <c r="P43" s="23">
        <v>91235.506332481498</v>
      </c>
      <c r="Q43" s="23">
        <v>86381.758983513995</v>
      </c>
      <c r="R43" s="23">
        <v>81339.923206985797</v>
      </c>
      <c r="S43" s="23">
        <v>76808.237427137195</v>
      </c>
      <c r="T43" s="23">
        <v>72529.024930310508</v>
      </c>
      <c r="U43" s="23">
        <v>108825.495289375</v>
      </c>
      <c r="V43" s="23">
        <v>102473.68815261</v>
      </c>
      <c r="W43" s="23">
        <v>139069.23555232302</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92749.457000883092</v>
      </c>
      <c r="D45" s="28">
        <v>87582.124690771583</v>
      </c>
      <c r="E45" s="28">
        <v>82922.744930355664</v>
      </c>
      <c r="F45" s="28">
        <v>339960.70054535504</v>
      </c>
      <c r="G45" s="28">
        <v>388202.86132489232</v>
      </c>
      <c r="H45" s="28">
        <v>533529.95984953479</v>
      </c>
      <c r="I45" s="28">
        <v>519295.6647889727</v>
      </c>
      <c r="J45" s="28">
        <v>572444.54132183362</v>
      </c>
      <c r="K45" s="28">
        <v>588354.64991552313</v>
      </c>
      <c r="L45" s="28">
        <v>561625.43861659116</v>
      </c>
      <c r="M45" s="28">
        <v>608777.2424911788</v>
      </c>
      <c r="N45" s="28">
        <v>691500.96747981512</v>
      </c>
      <c r="O45" s="28">
        <v>687238.44193842157</v>
      </c>
      <c r="P45" s="28">
        <v>671508.29097105516</v>
      </c>
      <c r="Q45" s="28">
        <v>711241.84243535122</v>
      </c>
      <c r="R45" s="28">
        <v>705606.03865057614</v>
      </c>
      <c r="S45" s="28">
        <v>720233.33876704471</v>
      </c>
      <c r="T45" s="28">
        <v>680107.02428293531</v>
      </c>
      <c r="U45" s="28">
        <v>643925.19356761477</v>
      </c>
      <c r="V45" s="28">
        <v>647391.48959666351</v>
      </c>
      <c r="W45" s="28">
        <v>624179.37091092044</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9.7474951835332003E-4</v>
      </c>
      <c r="D50" s="23">
        <v>9.2044335979617003E-4</v>
      </c>
      <c r="E50" s="23">
        <v>8.8895872843594201E-4</v>
      </c>
      <c r="F50" s="23">
        <v>6.6586356212456404E-3</v>
      </c>
      <c r="G50" s="23">
        <v>6.2876634740292705E-3</v>
      </c>
      <c r="H50" s="23">
        <v>5.9373592746986793E-3</v>
      </c>
      <c r="I50" s="23">
        <v>5.62149056230625E-3</v>
      </c>
      <c r="J50" s="23">
        <v>23107.014285796602</v>
      </c>
      <c r="K50" s="23">
        <v>21819.681541667902</v>
      </c>
      <c r="L50" s="23">
        <v>20604.043024429498</v>
      </c>
      <c r="M50" s="23">
        <v>19507.9037747906</v>
      </c>
      <c r="N50" s="23">
        <v>18369.292722730799</v>
      </c>
      <c r="O50" s="23">
        <v>17345.8854735858</v>
      </c>
      <c r="P50" s="23">
        <v>16379.4952480907</v>
      </c>
      <c r="Q50" s="23">
        <v>15508.1027932498</v>
      </c>
      <c r="R50" s="23">
        <v>14602.942856601501</v>
      </c>
      <c r="S50" s="23">
        <v>13789.374329039101</v>
      </c>
      <c r="T50" s="23">
        <v>13021.1277850636</v>
      </c>
      <c r="U50" s="23">
        <v>12328.401163508401</v>
      </c>
      <c r="V50" s="23">
        <v>11608.830564518501</v>
      </c>
      <c r="W50" s="23">
        <v>10962.0749820001</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9.6742038150803402E-4</v>
      </c>
      <c r="D52" s="23">
        <v>9.1352255069058791E-4</v>
      </c>
      <c r="E52" s="23">
        <v>8.6492296651893093E-4</v>
      </c>
      <c r="F52" s="23">
        <v>8.1444009133959706E-4</v>
      </c>
      <c r="G52" s="23">
        <v>7.6906524179844908E-4</v>
      </c>
      <c r="H52" s="23">
        <v>7.2621835839351597E-4</v>
      </c>
      <c r="I52" s="23">
        <v>6.8758339507589709E-4</v>
      </c>
      <c r="J52" s="23">
        <v>6.7211794263024108E-4</v>
      </c>
      <c r="K52" s="23">
        <v>6.7086671671178204E-4</v>
      </c>
      <c r="L52" s="23">
        <v>6.73511657075779E-4</v>
      </c>
      <c r="M52" s="23">
        <v>6.7407311353863593E-4</v>
      </c>
      <c r="N52" s="23">
        <v>8.683826192862461E-4</v>
      </c>
      <c r="O52" s="23">
        <v>8.2000247308119901E-4</v>
      </c>
      <c r="P52" s="23">
        <v>7.74317726916224E-4</v>
      </c>
      <c r="Q52" s="23">
        <v>7.5561759006946908E-4</v>
      </c>
      <c r="R52" s="23">
        <v>1.85464113475016E-3</v>
      </c>
      <c r="S52" s="23">
        <v>8.0783654065372801E-3</v>
      </c>
      <c r="T52" s="23">
        <v>7.6282959431626003E-3</v>
      </c>
      <c r="U52" s="23">
        <v>7.2224690585435194E-3</v>
      </c>
      <c r="V52" s="23">
        <v>6.8009159051609499E-3</v>
      </c>
      <c r="W52" s="23">
        <v>362.94611227684396</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1.4436302611278701E-2</v>
      </c>
      <c r="D54" s="23">
        <v>1.4104068042945058E-2</v>
      </c>
      <c r="E54" s="23">
        <v>1.4555865231438422E-2</v>
      </c>
      <c r="F54" s="23">
        <v>47569.615446099342</v>
      </c>
      <c r="G54" s="23">
        <v>44919.375307842711</v>
      </c>
      <c r="H54" s="23">
        <v>108652.21947149865</v>
      </c>
      <c r="I54" s="23">
        <v>144809.12458060106</v>
      </c>
      <c r="J54" s="23">
        <v>195149.80279831236</v>
      </c>
      <c r="K54" s="23">
        <v>257896.38806751664</v>
      </c>
      <c r="L54" s="23">
        <v>247830.80870068696</v>
      </c>
      <c r="M54" s="23">
        <v>287900.5724151571</v>
      </c>
      <c r="N54" s="23">
        <v>283682.80903673213</v>
      </c>
      <c r="O54" s="23">
        <v>326093.86950074486</v>
      </c>
      <c r="P54" s="23">
        <v>307926.22230492719</v>
      </c>
      <c r="Q54" s="23">
        <v>291544.48509629868</v>
      </c>
      <c r="R54" s="23">
        <v>284864.02879424457</v>
      </c>
      <c r="S54" s="23">
        <v>358553.65753058559</v>
      </c>
      <c r="T54" s="23">
        <v>340161.57042935095</v>
      </c>
      <c r="U54" s="23">
        <v>322064.90642365336</v>
      </c>
      <c r="V54" s="23">
        <v>303266.97707932693</v>
      </c>
      <c r="W54" s="23">
        <v>295416.40297935333</v>
      </c>
    </row>
    <row r="55" spans="1:23">
      <c r="A55" s="27" t="s">
        <v>121</v>
      </c>
      <c r="B55" s="27" t="s">
        <v>64</v>
      </c>
      <c r="C55" s="23">
        <v>1.509297099555764E-3</v>
      </c>
      <c r="D55" s="23">
        <v>1.4252097252559679E-3</v>
      </c>
      <c r="E55" s="23">
        <v>1.4073639870979299E-3</v>
      </c>
      <c r="F55" s="23">
        <v>2.9157038289112035E-3</v>
      </c>
      <c r="G55" s="23">
        <v>2.7697604954288976E-3</v>
      </c>
      <c r="H55" s="23">
        <v>53558.924882052495</v>
      </c>
      <c r="I55" s="23">
        <v>133288.80534293101</v>
      </c>
      <c r="J55" s="23">
        <v>125509.15053986752</v>
      </c>
      <c r="K55" s="23">
        <v>118516.66713643317</v>
      </c>
      <c r="L55" s="23">
        <v>111913.75552700786</v>
      </c>
      <c r="M55" s="23">
        <v>105959.92113333104</v>
      </c>
      <c r="N55" s="23">
        <v>99775.368717505335</v>
      </c>
      <c r="O55" s="23">
        <v>94216.589885154594</v>
      </c>
      <c r="P55" s="23">
        <v>88967.50694366137</v>
      </c>
      <c r="Q55" s="23">
        <v>84234.417608338161</v>
      </c>
      <c r="R55" s="23">
        <v>79317.91551182991</v>
      </c>
      <c r="S55" s="23">
        <v>82660.758730438014</v>
      </c>
      <c r="T55" s="23">
        <v>78055.48511528541</v>
      </c>
      <c r="U55" s="23">
        <v>73902.917599063803</v>
      </c>
      <c r="V55" s="23">
        <v>69589.433158083004</v>
      </c>
      <c r="W55" s="23">
        <v>81904.975594286108</v>
      </c>
    </row>
    <row r="56" spans="1:23">
      <c r="A56" s="27" t="s">
        <v>121</v>
      </c>
      <c r="B56" s="27" t="s">
        <v>32</v>
      </c>
      <c r="C56" s="23">
        <v>3.3717306514915004E-3</v>
      </c>
      <c r="D56" s="23">
        <v>3.2095100027134402E-3</v>
      </c>
      <c r="E56" s="23">
        <v>3.3560274037611301E-3</v>
      </c>
      <c r="F56" s="23">
        <v>3.2155497569316396E-3</v>
      </c>
      <c r="G56" s="23">
        <v>3.2086712133476301E-3</v>
      </c>
      <c r="H56" s="23">
        <v>4.6120405874552101E-2</v>
      </c>
      <c r="I56" s="23">
        <v>4.36759582872875E-2</v>
      </c>
      <c r="J56" s="23">
        <v>4.1126727851854596E-2</v>
      </c>
      <c r="K56" s="23">
        <v>3.8835437051903704E-2</v>
      </c>
      <c r="L56" s="23">
        <v>3.6671800792057396E-2</v>
      </c>
      <c r="M56" s="23">
        <v>3.2815783434989601E-2</v>
      </c>
      <c r="N56" s="23">
        <v>3.08859881230075E-2</v>
      </c>
      <c r="O56" s="23">
        <v>2.89869590927543E-2</v>
      </c>
      <c r="P56" s="23">
        <v>2.7340789993843099E-2</v>
      </c>
      <c r="Q56" s="23">
        <v>2.5788920196871002E-2</v>
      </c>
      <c r="R56" s="23">
        <v>5.4553164420374899E-6</v>
      </c>
      <c r="S56" s="23">
        <v>0</v>
      </c>
      <c r="T56" s="23">
        <v>4.6239698386132402E-6</v>
      </c>
      <c r="U56" s="23">
        <v>7.0941054764939301E-4</v>
      </c>
      <c r="V56" s="23">
        <v>6.7629330952942803E-4</v>
      </c>
      <c r="W56" s="23">
        <v>3.0817959882655899E-2</v>
      </c>
    </row>
    <row r="57" spans="1:23">
      <c r="A57" s="27" t="s">
        <v>121</v>
      </c>
      <c r="B57" s="27" t="s">
        <v>69</v>
      </c>
      <c r="C57" s="23">
        <v>0</v>
      </c>
      <c r="D57" s="23">
        <v>0</v>
      </c>
      <c r="E57" s="23">
        <v>4.8242450264436099E-3</v>
      </c>
      <c r="F57" s="23">
        <v>43379.341041096501</v>
      </c>
      <c r="G57" s="23">
        <v>40987.386224310103</v>
      </c>
      <c r="H57" s="23">
        <v>177538.809113625</v>
      </c>
      <c r="I57" s="23">
        <v>311189.07008111797</v>
      </c>
      <c r="J57" s="23">
        <v>293025.92805879901</v>
      </c>
      <c r="K57" s="23">
        <v>276700.593107705</v>
      </c>
      <c r="L57" s="23">
        <v>261284.790455062</v>
      </c>
      <c r="M57" s="23">
        <v>247384.38686105399</v>
      </c>
      <c r="N57" s="23">
        <v>232945.326313272</v>
      </c>
      <c r="O57" s="23">
        <v>219967.25801190297</v>
      </c>
      <c r="P57" s="23">
        <v>207712.23601286102</v>
      </c>
      <c r="Q57" s="23">
        <v>196661.90312343201</v>
      </c>
      <c r="R57" s="23">
        <v>185183.356842587</v>
      </c>
      <c r="S57" s="23">
        <v>174866.248164146</v>
      </c>
      <c r="T57" s="23">
        <v>165123.93588771799</v>
      </c>
      <c r="U57" s="23">
        <v>156339.30916573101</v>
      </c>
      <c r="V57" s="23">
        <v>147214.26782683798</v>
      </c>
      <c r="W57" s="23">
        <v>139012.52860898399</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1.7887769610695818E-2</v>
      </c>
      <c r="D59" s="28">
        <v>1.7363243678687783E-2</v>
      </c>
      <c r="E59" s="28">
        <v>1.7717110913491225E-2</v>
      </c>
      <c r="F59" s="28">
        <v>47569.625834878883</v>
      </c>
      <c r="G59" s="28">
        <v>44919.385134331926</v>
      </c>
      <c r="H59" s="28">
        <v>162211.15101712878</v>
      </c>
      <c r="I59" s="28">
        <v>278097.93623260607</v>
      </c>
      <c r="J59" s="28">
        <v>343765.96829609445</v>
      </c>
      <c r="K59" s="28">
        <v>398232.73741648445</v>
      </c>
      <c r="L59" s="28">
        <v>380348.607925636</v>
      </c>
      <c r="M59" s="28">
        <v>413368.39799735183</v>
      </c>
      <c r="N59" s="28">
        <v>401827.47134535084</v>
      </c>
      <c r="O59" s="28">
        <v>437656.34567948768</v>
      </c>
      <c r="P59" s="28">
        <v>413273.22527099698</v>
      </c>
      <c r="Q59" s="28">
        <v>391287.00625350425</v>
      </c>
      <c r="R59" s="28">
        <v>378784.88901731709</v>
      </c>
      <c r="S59" s="28">
        <v>455003.79866842809</v>
      </c>
      <c r="T59" s="28">
        <v>431238.19095799595</v>
      </c>
      <c r="U59" s="28">
        <v>408296.23240869457</v>
      </c>
      <c r="V59" s="28">
        <v>384465.24760284432</v>
      </c>
      <c r="W59" s="28">
        <v>388646.39966791635</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8.1999597575650599E-4</v>
      </c>
      <c r="D64" s="23">
        <v>7.7431159157657307E-4</v>
      </c>
      <c r="E64" s="23">
        <v>9.4959265318380801E-4</v>
      </c>
      <c r="F64" s="23">
        <v>9.1634216778708902E-4</v>
      </c>
      <c r="G64" s="23">
        <v>8.6529005427538898E-4</v>
      </c>
      <c r="H64" s="23">
        <v>8.1708220395012101E-4</v>
      </c>
      <c r="I64" s="23">
        <v>7.7361326570002799E-4</v>
      </c>
      <c r="J64" s="23">
        <v>7.2845985500196993E-4</v>
      </c>
      <c r="K64" s="23">
        <v>6.8787521695558697E-4</v>
      </c>
      <c r="L64" s="23">
        <v>6.6794048347477194E-4</v>
      </c>
      <c r="M64" s="23">
        <v>6.32405914871348E-4</v>
      </c>
      <c r="N64" s="23">
        <v>7.4918469924968297E-4</v>
      </c>
      <c r="O64" s="23">
        <v>7.0744541926032103E-4</v>
      </c>
      <c r="P64" s="23">
        <v>6.8012788682175296E-4</v>
      </c>
      <c r="Q64" s="23">
        <v>6.4394494589917E-4</v>
      </c>
      <c r="R64" s="23">
        <v>7.1293875539685399E-4</v>
      </c>
      <c r="S64" s="23">
        <v>1.0727854658145399E-3</v>
      </c>
      <c r="T64" s="23">
        <v>1.0130174366876801E-3</v>
      </c>
      <c r="U64" s="23">
        <v>9.5912470448918292E-4</v>
      </c>
      <c r="V64" s="23">
        <v>9.0314356557571693E-4</v>
      </c>
      <c r="W64" s="23">
        <v>1.0084500615425501E-3</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6.7476432478993497E-4</v>
      </c>
      <c r="D66" s="23">
        <v>6.7233821652541302E-4</v>
      </c>
      <c r="E66" s="23">
        <v>7.8757190269879596E-4</v>
      </c>
      <c r="F66" s="23">
        <v>7.5297985777778302E-4</v>
      </c>
      <c r="G66" s="23">
        <v>7.2407916338655101E-4</v>
      </c>
      <c r="H66" s="23">
        <v>6.8373858653638102E-4</v>
      </c>
      <c r="I66" s="23">
        <v>6.6605095252154705E-4</v>
      </c>
      <c r="J66" s="23">
        <v>6.6392839442874101E-4</v>
      </c>
      <c r="K66" s="23">
        <v>6.6255138991442599E-4</v>
      </c>
      <c r="L66" s="23">
        <v>6.6371240687600999E-4</v>
      </c>
      <c r="M66" s="23">
        <v>6.6528867540105994E-4</v>
      </c>
      <c r="N66" s="23">
        <v>8.3903799638342005E-4</v>
      </c>
      <c r="O66" s="23">
        <v>7.9229272530696303E-4</v>
      </c>
      <c r="P66" s="23">
        <v>7.4815177057545204E-4</v>
      </c>
      <c r="Q66" s="23">
        <v>7.5826751324862499E-4</v>
      </c>
      <c r="R66" s="23">
        <v>2.1920689264887201E-3</v>
      </c>
      <c r="S66" s="23">
        <v>6822.5389637596109</v>
      </c>
      <c r="T66" s="23">
        <v>6442.43527993921</v>
      </c>
      <c r="U66" s="23">
        <v>6099.6964220739401</v>
      </c>
      <c r="V66" s="23">
        <v>5743.6760306317701</v>
      </c>
      <c r="W66" s="23">
        <v>5423.6789731068602</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2.8014728117132473E-2</v>
      </c>
      <c r="D68" s="23">
        <v>2.9245775206246251E-2</v>
      </c>
      <c r="E68" s="23">
        <v>3.5864871386921363E-2</v>
      </c>
      <c r="F68" s="23">
        <v>10139.368091655131</v>
      </c>
      <c r="G68" s="23">
        <v>9574.4743462034512</v>
      </c>
      <c r="H68" s="23">
        <v>88397.476287655998</v>
      </c>
      <c r="I68" s="23">
        <v>83694.723228130257</v>
      </c>
      <c r="J68" s="23">
        <v>112223.43928767083</v>
      </c>
      <c r="K68" s="23">
        <v>130707.98197937614</v>
      </c>
      <c r="L68" s="23">
        <v>132560.89424730488</v>
      </c>
      <c r="M68" s="23">
        <v>125508.62914521893</v>
      </c>
      <c r="N68" s="23">
        <v>132782.03464585313</v>
      </c>
      <c r="O68" s="23">
        <v>125384.35779370392</v>
      </c>
      <c r="P68" s="23">
        <v>118398.82823976192</v>
      </c>
      <c r="Q68" s="23">
        <v>112099.98684279055</v>
      </c>
      <c r="R68" s="23">
        <v>105557.11819323651</v>
      </c>
      <c r="S68" s="23">
        <v>123843.21812454557</v>
      </c>
      <c r="T68" s="23">
        <v>118618.81739849182</v>
      </c>
      <c r="U68" s="23">
        <v>148821.70729955562</v>
      </c>
      <c r="V68" s="23">
        <v>140135.44591485965</v>
      </c>
      <c r="W68" s="23">
        <v>136111.43370064482</v>
      </c>
    </row>
    <row r="69" spans="1:23">
      <c r="A69" s="27" t="s">
        <v>122</v>
      </c>
      <c r="B69" s="27" t="s">
        <v>64</v>
      </c>
      <c r="C69" s="23">
        <v>4.1869445724570581E-3</v>
      </c>
      <c r="D69" s="23">
        <v>4.3560771825491883E-3</v>
      </c>
      <c r="E69" s="23">
        <v>5.8763756037287932E-3</v>
      </c>
      <c r="F69" s="23">
        <v>7.8886756583016523E-3</v>
      </c>
      <c r="G69" s="23">
        <v>7.6973901967144522E-3</v>
      </c>
      <c r="H69" s="23">
        <v>7275.8319424034871</v>
      </c>
      <c r="I69" s="23">
        <v>18391.706608184777</v>
      </c>
      <c r="J69" s="23">
        <v>17318.239868134224</v>
      </c>
      <c r="K69" s="23">
        <v>16353.389866408685</v>
      </c>
      <c r="L69" s="23">
        <v>15442.294486200291</v>
      </c>
      <c r="M69" s="23">
        <v>14620.761301148328</v>
      </c>
      <c r="N69" s="23">
        <v>21847.574038103987</v>
      </c>
      <c r="O69" s="23">
        <v>27689.94684874692</v>
      </c>
      <c r="P69" s="23">
        <v>26147.258582998995</v>
      </c>
      <c r="Q69" s="23">
        <v>24756.219146258325</v>
      </c>
      <c r="R69" s="23">
        <v>23311.275313517162</v>
      </c>
      <c r="S69" s="23">
        <v>22481.514550334534</v>
      </c>
      <c r="T69" s="23">
        <v>21229.003350065428</v>
      </c>
      <c r="U69" s="23">
        <v>20099.616107610302</v>
      </c>
      <c r="V69" s="23">
        <v>18926.463781451905</v>
      </c>
      <c r="W69" s="23">
        <v>17872.017584873549</v>
      </c>
    </row>
    <row r="70" spans="1:23">
      <c r="A70" s="27" t="s">
        <v>122</v>
      </c>
      <c r="B70" s="27" t="s">
        <v>32</v>
      </c>
      <c r="C70" s="23">
        <v>2.5418629048684E-3</v>
      </c>
      <c r="D70" s="23">
        <v>3.010032107259E-3</v>
      </c>
      <c r="E70" s="23">
        <v>3.4559141433184101E-3</v>
      </c>
      <c r="F70" s="23">
        <v>3.2826270188163901E-3</v>
      </c>
      <c r="G70" s="23">
        <v>3.2248022414977703E-3</v>
      </c>
      <c r="H70" s="23">
        <v>30807.950941442501</v>
      </c>
      <c r="I70" s="23">
        <v>29168.9617505067</v>
      </c>
      <c r="J70" s="23">
        <v>27466.459779622397</v>
      </c>
      <c r="K70" s="23">
        <v>25936.2226348884</v>
      </c>
      <c r="L70" s="23">
        <v>24491.2394958732</v>
      </c>
      <c r="M70" s="23">
        <v>23188.299172796302</v>
      </c>
      <c r="N70" s="23">
        <v>21834.8696128993</v>
      </c>
      <c r="O70" s="23">
        <v>20618.384556086399</v>
      </c>
      <c r="P70" s="23">
        <v>19469.673779189099</v>
      </c>
      <c r="Q70" s="23">
        <v>18433.883131808798</v>
      </c>
      <c r="R70" s="23">
        <v>1.2166441871294E-5</v>
      </c>
      <c r="S70" s="23">
        <v>3.8589533898789898E-6</v>
      </c>
      <c r="T70" s="23">
        <v>1.0150606557960601E-5</v>
      </c>
      <c r="U70" s="23">
        <v>1.2439809426639402E-4</v>
      </c>
      <c r="V70" s="23">
        <v>1.297334576651E-4</v>
      </c>
      <c r="W70" s="23">
        <v>14945.0657271731</v>
      </c>
    </row>
    <row r="71" spans="1:23">
      <c r="A71" s="27" t="s">
        <v>122</v>
      </c>
      <c r="B71" s="27" t="s">
        <v>69</v>
      </c>
      <c r="C71" s="23">
        <v>0</v>
      </c>
      <c r="D71" s="23">
        <v>0</v>
      </c>
      <c r="E71" s="23">
        <v>4.3415383668269402E-3</v>
      </c>
      <c r="F71" s="23">
        <v>4.1150418819013903E-3</v>
      </c>
      <c r="G71" s="23">
        <v>4.0129069267607004E-3</v>
      </c>
      <c r="H71" s="23">
        <v>4.5120054409417904E-3</v>
      </c>
      <c r="I71" s="23">
        <v>4.8376053610768499E-3</v>
      </c>
      <c r="J71" s="23">
        <v>4.9146765514694601E-3</v>
      </c>
      <c r="K71" s="23">
        <v>5.2996458448458404E-3</v>
      </c>
      <c r="L71" s="23">
        <v>5.8767072693716102E-3</v>
      </c>
      <c r="M71" s="23">
        <v>6.4137731321377905E-3</v>
      </c>
      <c r="N71" s="23">
        <v>8.3673552914740098E-3</v>
      </c>
      <c r="O71" s="23">
        <v>7.9183962880616209E-3</v>
      </c>
      <c r="P71" s="23">
        <v>7.47723917411478E-3</v>
      </c>
      <c r="Q71" s="23">
        <v>7.8360630863769896E-3</v>
      </c>
      <c r="R71" s="23">
        <v>1.23316630178835E-2</v>
      </c>
      <c r="S71" s="23">
        <v>1.3741814522683801E-2</v>
      </c>
      <c r="T71" s="23">
        <v>1.2976217675206E-2</v>
      </c>
      <c r="U71" s="23">
        <v>1.24227042392467E-2</v>
      </c>
      <c r="V71" s="23">
        <v>1.1718419217461699E-2</v>
      </c>
      <c r="W71" s="23">
        <v>1.87286145394071E-2</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3.3696432990135972E-2</v>
      </c>
      <c r="D73" s="28">
        <v>3.5048502196897424E-2</v>
      </c>
      <c r="E73" s="28">
        <v>4.3478411546532758E-2</v>
      </c>
      <c r="F73" s="28">
        <v>10139.377649652815</v>
      </c>
      <c r="G73" s="28">
        <v>9574.4836329628652</v>
      </c>
      <c r="H73" s="28">
        <v>95673.309730880268</v>
      </c>
      <c r="I73" s="28">
        <v>102086.43127597925</v>
      </c>
      <c r="J73" s="28">
        <v>129541.68054819331</v>
      </c>
      <c r="K73" s="28">
        <v>147061.37319621144</v>
      </c>
      <c r="L73" s="28">
        <v>148003.19006515807</v>
      </c>
      <c r="M73" s="28">
        <v>140129.39174406184</v>
      </c>
      <c r="N73" s="28">
        <v>154629.61027217979</v>
      </c>
      <c r="O73" s="28">
        <v>153074.30614218899</v>
      </c>
      <c r="P73" s="28">
        <v>144546.08825104058</v>
      </c>
      <c r="Q73" s="28">
        <v>136856.20739126133</v>
      </c>
      <c r="R73" s="28">
        <v>128868.39641176137</v>
      </c>
      <c r="S73" s="28">
        <v>153147.27271142518</v>
      </c>
      <c r="T73" s="28">
        <v>146290.25704151389</v>
      </c>
      <c r="U73" s="28">
        <v>175021.02078836458</v>
      </c>
      <c r="V73" s="28">
        <v>164805.58663008688</v>
      </c>
      <c r="W73" s="28">
        <v>159407.13126707528</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6.1507709422613504E-4</v>
      </c>
      <c r="D78" s="23">
        <v>5.8080934279359901E-4</v>
      </c>
      <c r="E78" s="23">
        <v>5.4991016846950205E-4</v>
      </c>
      <c r="F78" s="23">
        <v>5.1781361482331704E-4</v>
      </c>
      <c r="G78" s="23">
        <v>4.8896469749617501E-4</v>
      </c>
      <c r="H78" s="23">
        <v>4.6172303808408898E-4</v>
      </c>
      <c r="I78" s="23">
        <v>4.3715927921858798E-4</v>
      </c>
      <c r="J78" s="23">
        <v>4.1164364582628498E-4</v>
      </c>
      <c r="K78" s="23">
        <v>3.8870976929865098E-4</v>
      </c>
      <c r="L78" s="23">
        <v>3.6705360639035199E-4</v>
      </c>
      <c r="M78" s="23">
        <v>3.4752628040831399E-4</v>
      </c>
      <c r="N78" s="23">
        <v>3.4331840449327E-4</v>
      </c>
      <c r="O78" s="23">
        <v>3.4056377354102502E-4</v>
      </c>
      <c r="P78" s="23">
        <v>3.3749424175623198E-4</v>
      </c>
      <c r="Q78" s="23">
        <v>3.3490526565367303E-4</v>
      </c>
      <c r="R78" s="23">
        <v>3.3096023935695102E-4</v>
      </c>
      <c r="S78" s="23">
        <v>3.5458398431838402E-4</v>
      </c>
      <c r="T78" s="23">
        <v>3.3482906912052899E-4</v>
      </c>
      <c r="U78" s="23">
        <v>3.4974606649582004E-4</v>
      </c>
      <c r="V78" s="23">
        <v>3.2933247164073997E-4</v>
      </c>
      <c r="W78" s="23">
        <v>3.2191389902566902E-4</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6.7128387626098495E-4</v>
      </c>
      <c r="D80" s="23">
        <v>6.6477631268992599E-4</v>
      </c>
      <c r="E80" s="23">
        <v>6.69624681460315E-4</v>
      </c>
      <c r="F80" s="23">
        <v>6.6647611016634604E-4</v>
      </c>
      <c r="G80" s="23">
        <v>6.4666912011457898E-4</v>
      </c>
      <c r="H80" s="23">
        <v>6.4409895165288503E-4</v>
      </c>
      <c r="I80" s="23">
        <v>6.4542568550849397E-4</v>
      </c>
      <c r="J80" s="23">
        <v>6.4276265253169693E-4</v>
      </c>
      <c r="K80" s="23">
        <v>6.4253906145000396E-4</v>
      </c>
      <c r="L80" s="23">
        <v>6.42140415070519E-4</v>
      </c>
      <c r="M80" s="23">
        <v>6.4340882548650201E-4</v>
      </c>
      <c r="N80" s="23">
        <v>6.4268111951665795E-4</v>
      </c>
      <c r="O80" s="23">
        <v>6.4309108261934402E-4</v>
      </c>
      <c r="P80" s="23">
        <v>6.4361026227247996E-4</v>
      </c>
      <c r="Q80" s="23">
        <v>6.4597715479761E-4</v>
      </c>
      <c r="R80" s="23">
        <v>6.4544484886323405E-4</v>
      </c>
      <c r="S80" s="23">
        <v>8.2730534003260903E-4</v>
      </c>
      <c r="T80" s="23">
        <v>7.8121372970087297E-4</v>
      </c>
      <c r="U80" s="23">
        <v>8.7301935951487593E-4</v>
      </c>
      <c r="V80" s="23">
        <v>8.2206392294818201E-4</v>
      </c>
      <c r="W80" s="23">
        <v>7.8206840352844093E-4</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14970.715733348012</v>
      </c>
      <c r="D82" s="23">
        <v>14136.653218914396</v>
      </c>
      <c r="E82" s="23">
        <v>32579.082079334239</v>
      </c>
      <c r="F82" s="23">
        <v>30677.542145104759</v>
      </c>
      <c r="G82" s="23">
        <v>42536.565956729901</v>
      </c>
      <c r="H82" s="23">
        <v>52659.143166839647</v>
      </c>
      <c r="I82" s="23">
        <v>61622.2681607091</v>
      </c>
      <c r="J82" s="23">
        <v>68928.119102077268</v>
      </c>
      <c r="K82" s="23">
        <v>75329.614354044679</v>
      </c>
      <c r="L82" s="23">
        <v>80723.184958583297</v>
      </c>
      <c r="M82" s="23">
        <v>85462.533763722007</v>
      </c>
      <c r="N82" s="23">
        <v>88884.413748284584</v>
      </c>
      <c r="O82" s="23">
        <v>91811.350339445198</v>
      </c>
      <c r="P82" s="23">
        <v>94088.992481840876</v>
      </c>
      <c r="Q82" s="23">
        <v>96050.840540146746</v>
      </c>
      <c r="R82" s="23">
        <v>96974.712548857802</v>
      </c>
      <c r="S82" s="23">
        <v>97710.366421575003</v>
      </c>
      <c r="T82" s="23">
        <v>98016.696876258546</v>
      </c>
      <c r="U82" s="23">
        <v>95489.139604679716</v>
      </c>
      <c r="V82" s="23">
        <v>95164.143609308871</v>
      </c>
      <c r="W82" s="23">
        <v>89862.269674958079</v>
      </c>
    </row>
    <row r="83" spans="1:23">
      <c r="A83" s="27" t="s">
        <v>123</v>
      </c>
      <c r="B83" s="27" t="s">
        <v>64</v>
      </c>
      <c r="C83" s="23">
        <v>5.1017527092004202E-4</v>
      </c>
      <c r="D83" s="23">
        <v>4.9975119142299897E-4</v>
      </c>
      <c r="E83" s="23">
        <v>5.8854040245324502E-4</v>
      </c>
      <c r="F83" s="23">
        <v>7.30978464301907E-4</v>
      </c>
      <c r="G83" s="23">
        <v>7.9537867983999497E-4</v>
      </c>
      <c r="H83" s="23">
        <v>2.71979336154806E-3</v>
      </c>
      <c r="I83" s="23">
        <v>7.5447013727363097E-3</v>
      </c>
      <c r="J83" s="23">
        <v>7.1043405170197298E-3</v>
      </c>
      <c r="K83" s="23">
        <v>6.7085368410014796E-3</v>
      </c>
      <c r="L83" s="23">
        <v>6.3398773244200905E-3</v>
      </c>
      <c r="M83" s="23">
        <v>6.0025945704987897E-3</v>
      </c>
      <c r="N83" s="23">
        <v>5.7822885758791196E-3</v>
      </c>
      <c r="O83" s="23">
        <v>5.4601402964366604E-3</v>
      </c>
      <c r="P83" s="23">
        <v>5.1559398438080807E-3</v>
      </c>
      <c r="Q83" s="23">
        <v>4.9019001734359304E-3</v>
      </c>
      <c r="R83" s="23">
        <v>5.4992761507699902E-3</v>
      </c>
      <c r="S83" s="23">
        <v>9.7670795876575092E-3</v>
      </c>
      <c r="T83" s="23">
        <v>2.3678586821488198E-2</v>
      </c>
      <c r="U83" s="23">
        <v>2552.8574579398301</v>
      </c>
      <c r="V83" s="23">
        <v>2403.8550756947302</v>
      </c>
      <c r="W83" s="23">
        <v>2269.9292491812503</v>
      </c>
    </row>
    <row r="84" spans="1:23">
      <c r="A84" s="27" t="s">
        <v>123</v>
      </c>
      <c r="B84" s="27" t="s">
        <v>32</v>
      </c>
      <c r="C84" s="23">
        <v>2.3838921535933003E-3</v>
      </c>
      <c r="D84" s="23">
        <v>2.7749648345416198E-3</v>
      </c>
      <c r="E84" s="23">
        <v>2.79180596549157E-3</v>
      </c>
      <c r="F84" s="23">
        <v>2.7782979999794E-3</v>
      </c>
      <c r="G84" s="23">
        <v>2.9414707952654402E-3</v>
      </c>
      <c r="H84" s="23">
        <v>7.6168212515483292E-3</v>
      </c>
      <c r="I84" s="23">
        <v>7.2824561452087206E-3</v>
      </c>
      <c r="J84" s="23">
        <v>6.8574017313373994E-3</v>
      </c>
      <c r="K84" s="23">
        <v>6.4753557403414898E-3</v>
      </c>
      <c r="L84" s="23">
        <v>6.1145946535927599E-3</v>
      </c>
      <c r="M84" s="23">
        <v>4.4423679871806801E-3</v>
      </c>
      <c r="N84" s="23">
        <v>3.8879103088241699E-3</v>
      </c>
      <c r="O84" s="23">
        <v>3.5788829999507899E-3</v>
      </c>
      <c r="P84" s="23">
        <v>3.2952809040586797E-3</v>
      </c>
      <c r="Q84" s="23">
        <v>2.9403199382652197E-3</v>
      </c>
      <c r="R84" s="23">
        <v>4.7361757584060998E-5</v>
      </c>
      <c r="S84" s="23">
        <v>7.4618178474127495E-4</v>
      </c>
      <c r="T84" s="23">
        <v>7.1636948722230895E-4</v>
      </c>
      <c r="U84" s="23">
        <v>1.8622014995191599E-3</v>
      </c>
      <c r="V84" s="23">
        <v>1.76997812269686E-3</v>
      </c>
      <c r="W84" s="23">
        <v>1.68064887660991E-3</v>
      </c>
    </row>
    <row r="85" spans="1:23">
      <c r="A85" s="27" t="s">
        <v>123</v>
      </c>
      <c r="B85" s="27" t="s">
        <v>69</v>
      </c>
      <c r="C85" s="23">
        <v>0</v>
      </c>
      <c r="D85" s="23">
        <v>0</v>
      </c>
      <c r="E85" s="23">
        <v>6.1228693145744103E-3</v>
      </c>
      <c r="F85" s="23">
        <v>5.8943469349076504E-3</v>
      </c>
      <c r="G85" s="23">
        <v>6.4581012824340396E-3</v>
      </c>
      <c r="H85" s="23">
        <v>6.6565743212744603E-3</v>
      </c>
      <c r="I85" s="23">
        <v>6.7408126959009797E-3</v>
      </c>
      <c r="J85" s="23">
        <v>6.746798108781849E-3</v>
      </c>
      <c r="K85" s="23">
        <v>6.7683877335641199E-3</v>
      </c>
      <c r="L85" s="23">
        <v>6.8521115339550704E-3</v>
      </c>
      <c r="M85" s="23">
        <v>6.9001788128969805E-3</v>
      </c>
      <c r="N85" s="23">
        <v>6.9934327454963599E-3</v>
      </c>
      <c r="O85" s="23">
        <v>6.9190412335786702E-3</v>
      </c>
      <c r="P85" s="23">
        <v>6.9457302041604297E-3</v>
      </c>
      <c r="Q85" s="23">
        <v>7.0118418427492007E-3</v>
      </c>
      <c r="R85" s="23">
        <v>7.0641419123859102E-3</v>
      </c>
      <c r="S85" s="23">
        <v>8.5264378763074099E-3</v>
      </c>
      <c r="T85" s="23">
        <v>8.090150590822659E-3</v>
      </c>
      <c r="U85" s="23">
        <v>9.0220632956437008E-3</v>
      </c>
      <c r="V85" s="23">
        <v>8.5322216976691408E-3</v>
      </c>
      <c r="W85" s="23">
        <v>8.1230153150732391E-3</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14970.717529884252</v>
      </c>
      <c r="D87" s="28">
        <v>14136.654964251244</v>
      </c>
      <c r="E87" s="28">
        <v>32579.083887409492</v>
      </c>
      <c r="F87" s="28">
        <v>30677.544060372948</v>
      </c>
      <c r="G87" s="28">
        <v>42536.567887742392</v>
      </c>
      <c r="H87" s="28">
        <v>52659.146992454997</v>
      </c>
      <c r="I87" s="28">
        <v>61622.276787995441</v>
      </c>
      <c r="J87" s="28">
        <v>68928.127260824083</v>
      </c>
      <c r="K87" s="28">
        <v>75329.622093830345</v>
      </c>
      <c r="L87" s="28">
        <v>80723.192307654637</v>
      </c>
      <c r="M87" s="28">
        <v>85462.540757251685</v>
      </c>
      <c r="N87" s="28">
        <v>88884.420516572674</v>
      </c>
      <c r="O87" s="28">
        <v>91811.35678324035</v>
      </c>
      <c r="P87" s="28">
        <v>94088.99861888522</v>
      </c>
      <c r="Q87" s="28">
        <v>96050.846422929346</v>
      </c>
      <c r="R87" s="28">
        <v>96974.719024539052</v>
      </c>
      <c r="S87" s="28">
        <v>97710.377370543923</v>
      </c>
      <c r="T87" s="28">
        <v>98016.721670888161</v>
      </c>
      <c r="U87" s="28">
        <v>98041.998285384965</v>
      </c>
      <c r="V87" s="28">
        <v>97567.999836400006</v>
      </c>
      <c r="W87" s="28">
        <v>92132.200028121631</v>
      </c>
    </row>
    <row r="89" spans="1:23" collapsed="1"/>
    <row r="90" spans="1:23">
      <c r="A90" s="7" t="s">
        <v>93</v>
      </c>
    </row>
  </sheetData>
  <sheetProtection algorithmName="SHA-512" hashValue="D1BGn2DKVeKnpYuC0V9857ooQ2Nyh4H7ZkeRGk582Gb0QbGW0lvKoe3gZ6j5NI/xGCM5tFMvsAvnBu/Yhm3NlQ==" saltValue="SFClXxVFEY84x8RGB26qx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137</v>
      </c>
      <c r="B1" s="17"/>
      <c r="C1" s="17"/>
      <c r="D1" s="17"/>
      <c r="E1" s="17"/>
      <c r="F1" s="17"/>
      <c r="G1" s="17"/>
      <c r="H1" s="17"/>
      <c r="I1" s="17"/>
      <c r="J1" s="17"/>
      <c r="K1" s="17"/>
      <c r="L1" s="17"/>
      <c r="M1" s="17"/>
      <c r="N1" s="17"/>
      <c r="O1" s="17"/>
      <c r="P1" s="17"/>
      <c r="Q1" s="17"/>
      <c r="R1" s="17"/>
      <c r="S1" s="17"/>
      <c r="T1" s="17"/>
      <c r="U1" s="17"/>
      <c r="V1" s="17"/>
      <c r="W1" s="17"/>
    </row>
    <row r="2" spans="1:23">
      <c r="A2" s="26" t="s">
        <v>77</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167613.72415002732</v>
      </c>
      <c r="G6" s="23">
        <v>117523.54977721522</v>
      </c>
      <c r="H6" s="23">
        <v>68108.45123265413</v>
      </c>
      <c r="I6" s="23">
        <v>17727.196190749695</v>
      </c>
      <c r="J6" s="23">
        <v>0</v>
      </c>
      <c r="K6" s="23">
        <v>42401.774689183883</v>
      </c>
      <c r="L6" s="23">
        <v>5944.8038317062064</v>
      </c>
      <c r="M6" s="23">
        <v>15150.223362099654</v>
      </c>
      <c r="N6" s="23">
        <v>4175.8537152949257</v>
      </c>
      <c r="O6" s="23">
        <v>24189.536226307951</v>
      </c>
      <c r="P6" s="23">
        <v>1705.9892841548017</v>
      </c>
      <c r="Q6" s="23">
        <v>3168.5833016605297</v>
      </c>
      <c r="R6" s="23">
        <v>2.3384822466109055E-4</v>
      </c>
      <c r="S6" s="23">
        <v>0</v>
      </c>
      <c r="T6" s="23">
        <v>7397.1931706457835</v>
      </c>
      <c r="U6" s="23">
        <v>0</v>
      </c>
      <c r="V6" s="23">
        <v>18489.029249481751</v>
      </c>
      <c r="W6" s="23">
        <v>8555.4803314740402</v>
      </c>
    </row>
    <row r="7" spans="1:23">
      <c r="A7" s="27" t="s">
        <v>36</v>
      </c>
      <c r="B7" s="27" t="s">
        <v>67</v>
      </c>
      <c r="C7" s="23">
        <v>0</v>
      </c>
      <c r="D7" s="23">
        <v>0</v>
      </c>
      <c r="E7" s="23">
        <v>0</v>
      </c>
      <c r="F7" s="23">
        <v>73114.592188564522</v>
      </c>
      <c r="G7" s="23">
        <v>4698.2194697505729</v>
      </c>
      <c r="H7" s="23">
        <v>94711.138488692202</v>
      </c>
      <c r="I7" s="23">
        <v>101480.71701110291</v>
      </c>
      <c r="J7" s="23">
        <v>31221.345439010176</v>
      </c>
      <c r="K7" s="23">
        <v>0</v>
      </c>
      <c r="L7" s="23">
        <v>0</v>
      </c>
      <c r="M7" s="23">
        <v>1.3924434100450901E-5</v>
      </c>
      <c r="N7" s="23">
        <v>0</v>
      </c>
      <c r="O7" s="23">
        <v>0</v>
      </c>
      <c r="P7" s="23">
        <v>3.1780222766602702E-2</v>
      </c>
      <c r="Q7" s="23">
        <v>2.7609010896587219E-3</v>
      </c>
      <c r="R7" s="23">
        <v>1.3025403289301E-3</v>
      </c>
      <c r="S7" s="23">
        <v>2.2064697691009599E-4</v>
      </c>
      <c r="T7" s="23">
        <v>2.1590844581368457E-3</v>
      </c>
      <c r="U7" s="23">
        <v>0</v>
      </c>
      <c r="V7" s="23">
        <v>0</v>
      </c>
      <c r="W7" s="23">
        <v>0</v>
      </c>
    </row>
    <row r="8" spans="1:23">
      <c r="A8" s="27" t="s">
        <v>36</v>
      </c>
      <c r="B8" s="27" t="s">
        <v>18</v>
      </c>
      <c r="C8" s="23">
        <v>0</v>
      </c>
      <c r="D8" s="23">
        <v>0</v>
      </c>
      <c r="E8" s="23">
        <v>0</v>
      </c>
      <c r="F8" s="23">
        <v>0</v>
      </c>
      <c r="G8" s="23">
        <v>0</v>
      </c>
      <c r="H8" s="23">
        <v>0</v>
      </c>
      <c r="I8" s="23">
        <v>0</v>
      </c>
      <c r="J8" s="23">
        <v>0</v>
      </c>
      <c r="K8" s="23">
        <v>0</v>
      </c>
      <c r="L8" s="23">
        <v>0</v>
      </c>
      <c r="M8" s="23">
        <v>0</v>
      </c>
      <c r="N8" s="23">
        <v>0</v>
      </c>
      <c r="O8" s="23">
        <v>0</v>
      </c>
      <c r="P8" s="23">
        <v>0</v>
      </c>
      <c r="Q8" s="23">
        <v>0</v>
      </c>
      <c r="R8" s="23">
        <v>0</v>
      </c>
      <c r="S8" s="23">
        <v>0</v>
      </c>
      <c r="T8" s="23">
        <v>0</v>
      </c>
      <c r="U8" s="23">
        <v>0</v>
      </c>
      <c r="V8" s="23">
        <v>0</v>
      </c>
      <c r="W8" s="23">
        <v>0</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0</v>
      </c>
      <c r="D10" s="23">
        <v>0</v>
      </c>
      <c r="E10" s="23">
        <v>0</v>
      </c>
      <c r="F10" s="23">
        <v>0</v>
      </c>
      <c r="G10" s="23">
        <v>0</v>
      </c>
      <c r="H10" s="23">
        <v>0</v>
      </c>
      <c r="I10" s="23">
        <v>0</v>
      </c>
      <c r="J10" s="23">
        <v>0</v>
      </c>
      <c r="K10" s="23">
        <v>0</v>
      </c>
      <c r="L10" s="23">
        <v>0</v>
      </c>
      <c r="M10" s="23">
        <v>0</v>
      </c>
      <c r="N10" s="23">
        <v>0</v>
      </c>
      <c r="O10" s="23">
        <v>0</v>
      </c>
      <c r="P10" s="23">
        <v>0</v>
      </c>
      <c r="Q10" s="23">
        <v>0</v>
      </c>
      <c r="R10" s="23">
        <v>0</v>
      </c>
      <c r="S10" s="23">
        <v>0</v>
      </c>
      <c r="T10" s="23">
        <v>0</v>
      </c>
      <c r="U10" s="23">
        <v>0</v>
      </c>
      <c r="V10" s="23">
        <v>0</v>
      </c>
      <c r="W10" s="23">
        <v>0</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0</v>
      </c>
      <c r="D17" s="28">
        <v>0</v>
      </c>
      <c r="E17" s="28">
        <v>0</v>
      </c>
      <c r="F17" s="28">
        <v>240728.31633859186</v>
      </c>
      <c r="G17" s="28">
        <v>122221.76924696579</v>
      </c>
      <c r="H17" s="28">
        <v>162819.58972134633</v>
      </c>
      <c r="I17" s="28">
        <v>119207.91320185261</v>
      </c>
      <c r="J17" s="28">
        <v>31221.345439010176</v>
      </c>
      <c r="K17" s="28">
        <v>42401.774689183883</v>
      </c>
      <c r="L17" s="28">
        <v>5944.8038317062064</v>
      </c>
      <c r="M17" s="28">
        <v>15150.223376024089</v>
      </c>
      <c r="N17" s="28">
        <v>4175.8537152949257</v>
      </c>
      <c r="O17" s="28">
        <v>24189.536226307951</v>
      </c>
      <c r="P17" s="28">
        <v>1706.0210643775683</v>
      </c>
      <c r="Q17" s="28">
        <v>3168.5860625616192</v>
      </c>
      <c r="R17" s="28">
        <v>1.5363885535911905E-3</v>
      </c>
      <c r="S17" s="28">
        <v>2.2064697691009599E-4</v>
      </c>
      <c r="T17" s="28">
        <v>7397.1953297302416</v>
      </c>
      <c r="U17" s="28">
        <v>0</v>
      </c>
      <c r="V17" s="28">
        <v>18489.029249481751</v>
      </c>
      <c r="W17" s="28">
        <v>8555.4803314740402</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18115.738892703459</v>
      </c>
      <c r="G20" s="23">
        <v>102924.99267919171</v>
      </c>
      <c r="H20" s="23">
        <v>22489.926965863335</v>
      </c>
      <c r="I20" s="23">
        <v>2.6340084786390401E-5</v>
      </c>
      <c r="J20" s="23">
        <v>0</v>
      </c>
      <c r="K20" s="23">
        <v>0</v>
      </c>
      <c r="L20" s="23">
        <v>3265.6562710586613</v>
      </c>
      <c r="M20" s="23">
        <v>2101.9807238296835</v>
      </c>
      <c r="N20" s="23">
        <v>753.54250661653612</v>
      </c>
      <c r="O20" s="23">
        <v>0</v>
      </c>
      <c r="P20" s="23">
        <v>1705.9892810628501</v>
      </c>
      <c r="Q20" s="23">
        <v>0</v>
      </c>
      <c r="R20" s="23">
        <v>0</v>
      </c>
      <c r="S20" s="23">
        <v>0</v>
      </c>
      <c r="T20" s="23">
        <v>0</v>
      </c>
      <c r="U20" s="23">
        <v>0</v>
      </c>
      <c r="V20" s="23">
        <v>0</v>
      </c>
      <c r="W20" s="23">
        <v>2.5412919341643052E-6</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23">
        <v>0</v>
      </c>
      <c r="T22" s="23">
        <v>0</v>
      </c>
      <c r="U22" s="23">
        <v>0</v>
      </c>
      <c r="V22" s="23">
        <v>0</v>
      </c>
      <c r="W22" s="23">
        <v>0</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0</v>
      </c>
      <c r="D31" s="28">
        <v>0</v>
      </c>
      <c r="E31" s="28">
        <v>0</v>
      </c>
      <c r="F31" s="28">
        <v>18115.738892703459</v>
      </c>
      <c r="G31" s="28">
        <v>102924.99267919171</v>
      </c>
      <c r="H31" s="28">
        <v>22489.926965863335</v>
      </c>
      <c r="I31" s="28">
        <v>2.6340084786390401E-5</v>
      </c>
      <c r="J31" s="28">
        <v>0</v>
      </c>
      <c r="K31" s="28">
        <v>0</v>
      </c>
      <c r="L31" s="28">
        <v>3265.6562710586613</v>
      </c>
      <c r="M31" s="28">
        <v>2101.9807238296835</v>
      </c>
      <c r="N31" s="28">
        <v>753.54250661653612</v>
      </c>
      <c r="O31" s="28">
        <v>0</v>
      </c>
      <c r="P31" s="28">
        <v>1705.9892810628501</v>
      </c>
      <c r="Q31" s="28">
        <v>0</v>
      </c>
      <c r="R31" s="28">
        <v>0</v>
      </c>
      <c r="S31" s="28">
        <v>0</v>
      </c>
      <c r="T31" s="28">
        <v>0</v>
      </c>
      <c r="U31" s="28">
        <v>0</v>
      </c>
      <c r="V31" s="28">
        <v>0</v>
      </c>
      <c r="W31" s="28">
        <v>2.5412919341643052E-6</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149497.98525732386</v>
      </c>
      <c r="G34" s="23">
        <v>14598.55709802351</v>
      </c>
      <c r="H34" s="23">
        <v>45618.524266790795</v>
      </c>
      <c r="I34" s="23">
        <v>17727.196164409612</v>
      </c>
      <c r="J34" s="23">
        <v>0</v>
      </c>
      <c r="K34" s="23">
        <v>42401.774689183883</v>
      </c>
      <c r="L34" s="23">
        <v>2679.1475606475451</v>
      </c>
      <c r="M34" s="23">
        <v>13048.24263826997</v>
      </c>
      <c r="N34" s="23">
        <v>3422.3112086783899</v>
      </c>
      <c r="O34" s="23">
        <v>24189.536226307951</v>
      </c>
      <c r="P34" s="23">
        <v>3.0919515941809577E-6</v>
      </c>
      <c r="Q34" s="23">
        <v>3168.5833016605297</v>
      </c>
      <c r="R34" s="23">
        <v>2.3384822466109055E-4</v>
      </c>
      <c r="S34" s="23">
        <v>0</v>
      </c>
      <c r="T34" s="23">
        <v>7397.1931706457835</v>
      </c>
      <c r="U34" s="23">
        <v>0</v>
      </c>
      <c r="V34" s="23">
        <v>18489.029249481751</v>
      </c>
      <c r="W34" s="23">
        <v>8555.4803289327483</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0</v>
      </c>
      <c r="D38" s="23">
        <v>0</v>
      </c>
      <c r="E38" s="23">
        <v>0</v>
      </c>
      <c r="F38" s="23">
        <v>0</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0</v>
      </c>
      <c r="D45" s="28">
        <v>0</v>
      </c>
      <c r="E45" s="28">
        <v>0</v>
      </c>
      <c r="F45" s="28">
        <v>149497.98525732386</v>
      </c>
      <c r="G45" s="28">
        <v>14598.55709802351</v>
      </c>
      <c r="H45" s="28">
        <v>45618.524266790795</v>
      </c>
      <c r="I45" s="28">
        <v>17727.196164409612</v>
      </c>
      <c r="J45" s="28">
        <v>0</v>
      </c>
      <c r="K45" s="28">
        <v>42401.774689183883</v>
      </c>
      <c r="L45" s="28">
        <v>2679.1475606475451</v>
      </c>
      <c r="M45" s="28">
        <v>13048.24263826997</v>
      </c>
      <c r="N45" s="28">
        <v>3422.3112086783899</v>
      </c>
      <c r="O45" s="28">
        <v>24189.536226307951</v>
      </c>
      <c r="P45" s="28">
        <v>3.0919515941809577E-6</v>
      </c>
      <c r="Q45" s="28">
        <v>3168.5833016605297</v>
      </c>
      <c r="R45" s="28">
        <v>2.3384822466109055E-4</v>
      </c>
      <c r="S45" s="28">
        <v>0</v>
      </c>
      <c r="T45" s="28">
        <v>7397.1931706457835</v>
      </c>
      <c r="U45" s="28">
        <v>0</v>
      </c>
      <c r="V45" s="28">
        <v>18489.029249481751</v>
      </c>
      <c r="W45" s="28">
        <v>8555.4803289327483</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73114.592188564522</v>
      </c>
      <c r="G49" s="23">
        <v>4698.2194697505729</v>
      </c>
      <c r="H49" s="23">
        <v>94711.138488692202</v>
      </c>
      <c r="I49" s="23">
        <v>101480.71701110291</v>
      </c>
      <c r="J49" s="23">
        <v>31221.345439010176</v>
      </c>
      <c r="K49" s="23">
        <v>0</v>
      </c>
      <c r="L49" s="23">
        <v>0</v>
      </c>
      <c r="M49" s="23">
        <v>1.3924434100450901E-5</v>
      </c>
      <c r="N49" s="23">
        <v>0</v>
      </c>
      <c r="O49" s="23">
        <v>0</v>
      </c>
      <c r="P49" s="23">
        <v>3.1780222766602702E-2</v>
      </c>
      <c r="Q49" s="23">
        <v>2.7609010896587219E-3</v>
      </c>
      <c r="R49" s="23">
        <v>1.3025403289301E-3</v>
      </c>
      <c r="S49" s="23">
        <v>2.2064697691009599E-4</v>
      </c>
      <c r="T49" s="23">
        <v>2.1590844581368457E-3</v>
      </c>
      <c r="U49" s="23">
        <v>0</v>
      </c>
      <c r="V49" s="23">
        <v>0</v>
      </c>
      <c r="W49" s="23">
        <v>0</v>
      </c>
    </row>
    <row r="50" spans="1:23">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0</v>
      </c>
      <c r="D52" s="23">
        <v>0</v>
      </c>
      <c r="E52" s="23">
        <v>0</v>
      </c>
      <c r="F52" s="23">
        <v>0</v>
      </c>
      <c r="G52" s="23">
        <v>0</v>
      </c>
      <c r="H52" s="23">
        <v>0</v>
      </c>
      <c r="I52" s="23">
        <v>0</v>
      </c>
      <c r="J52" s="23">
        <v>0</v>
      </c>
      <c r="K52" s="23">
        <v>0</v>
      </c>
      <c r="L52" s="23">
        <v>0</v>
      </c>
      <c r="M52" s="23">
        <v>0</v>
      </c>
      <c r="N52" s="23">
        <v>0</v>
      </c>
      <c r="O52" s="23">
        <v>0</v>
      </c>
      <c r="P52" s="23">
        <v>0</v>
      </c>
      <c r="Q52" s="23">
        <v>0</v>
      </c>
      <c r="R52" s="23">
        <v>0</v>
      </c>
      <c r="S52" s="23">
        <v>0</v>
      </c>
      <c r="T52" s="23">
        <v>0</v>
      </c>
      <c r="U52" s="23">
        <v>0</v>
      </c>
      <c r="V52" s="23">
        <v>0</v>
      </c>
      <c r="W52" s="23">
        <v>0</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0</v>
      </c>
      <c r="D59" s="28">
        <v>0</v>
      </c>
      <c r="E59" s="28">
        <v>0</v>
      </c>
      <c r="F59" s="28">
        <v>73114.592188564522</v>
      </c>
      <c r="G59" s="28">
        <v>4698.2194697505729</v>
      </c>
      <c r="H59" s="28">
        <v>94711.138488692202</v>
      </c>
      <c r="I59" s="28">
        <v>101480.71701110291</v>
      </c>
      <c r="J59" s="28">
        <v>31221.345439010176</v>
      </c>
      <c r="K59" s="28">
        <v>0</v>
      </c>
      <c r="L59" s="28">
        <v>0</v>
      </c>
      <c r="M59" s="28">
        <v>1.3924434100450901E-5</v>
      </c>
      <c r="N59" s="28">
        <v>0</v>
      </c>
      <c r="O59" s="28">
        <v>0</v>
      </c>
      <c r="P59" s="28">
        <v>3.1780222766602702E-2</v>
      </c>
      <c r="Q59" s="28">
        <v>2.7609010896587219E-3</v>
      </c>
      <c r="R59" s="28">
        <v>1.3025403289301E-3</v>
      </c>
      <c r="S59" s="28">
        <v>2.2064697691009599E-4</v>
      </c>
      <c r="T59" s="28">
        <v>2.1590844581368457E-3</v>
      </c>
      <c r="U59" s="28">
        <v>0</v>
      </c>
      <c r="V59" s="28">
        <v>0</v>
      </c>
      <c r="W59" s="28">
        <v>0</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0</v>
      </c>
      <c r="D64" s="23">
        <v>0</v>
      </c>
      <c r="E64" s="23">
        <v>0</v>
      </c>
      <c r="F64" s="23">
        <v>0</v>
      </c>
      <c r="G64" s="23">
        <v>0</v>
      </c>
      <c r="H64" s="23">
        <v>0</v>
      </c>
      <c r="I64" s="23">
        <v>0</v>
      </c>
      <c r="J64" s="23">
        <v>0</v>
      </c>
      <c r="K64" s="23">
        <v>0</v>
      </c>
      <c r="L64" s="23">
        <v>0</v>
      </c>
      <c r="M64" s="23">
        <v>0</v>
      </c>
      <c r="N64" s="23">
        <v>0</v>
      </c>
      <c r="O64" s="23">
        <v>0</v>
      </c>
      <c r="P64" s="23">
        <v>0</v>
      </c>
      <c r="Q64" s="23">
        <v>0</v>
      </c>
      <c r="R64" s="23">
        <v>0</v>
      </c>
      <c r="S64" s="23">
        <v>0</v>
      </c>
      <c r="T64" s="23">
        <v>0</v>
      </c>
      <c r="U64" s="23">
        <v>0</v>
      </c>
      <c r="V64" s="23">
        <v>0</v>
      </c>
      <c r="W64" s="23">
        <v>0</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0</v>
      </c>
      <c r="D66" s="23">
        <v>0</v>
      </c>
      <c r="E66" s="23">
        <v>0</v>
      </c>
      <c r="F66" s="23">
        <v>0</v>
      </c>
      <c r="G66" s="23">
        <v>0</v>
      </c>
      <c r="H66" s="23">
        <v>0</v>
      </c>
      <c r="I66" s="23">
        <v>0</v>
      </c>
      <c r="J66" s="23">
        <v>0</v>
      </c>
      <c r="K66" s="23">
        <v>0</v>
      </c>
      <c r="L66" s="23">
        <v>0</v>
      </c>
      <c r="M66" s="23">
        <v>0</v>
      </c>
      <c r="N66" s="23">
        <v>0</v>
      </c>
      <c r="O66" s="23">
        <v>0</v>
      </c>
      <c r="P66" s="23">
        <v>0</v>
      </c>
      <c r="Q66" s="23">
        <v>0</v>
      </c>
      <c r="R66" s="23">
        <v>0</v>
      </c>
      <c r="S66" s="23">
        <v>0</v>
      </c>
      <c r="T66" s="23">
        <v>0</v>
      </c>
      <c r="U66" s="23">
        <v>0</v>
      </c>
      <c r="V66" s="23">
        <v>0</v>
      </c>
      <c r="W66" s="23">
        <v>0</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0</v>
      </c>
      <c r="D73" s="28">
        <v>0</v>
      </c>
      <c r="E73" s="28">
        <v>0</v>
      </c>
      <c r="F73" s="28">
        <v>0</v>
      </c>
      <c r="G73" s="28">
        <v>0</v>
      </c>
      <c r="H73" s="28">
        <v>0</v>
      </c>
      <c r="I73" s="28">
        <v>0</v>
      </c>
      <c r="J73" s="28">
        <v>0</v>
      </c>
      <c r="K73" s="28">
        <v>0</v>
      </c>
      <c r="L73" s="28">
        <v>0</v>
      </c>
      <c r="M73" s="28">
        <v>0</v>
      </c>
      <c r="N73" s="28">
        <v>0</v>
      </c>
      <c r="O73" s="28">
        <v>0</v>
      </c>
      <c r="P73" s="28">
        <v>0</v>
      </c>
      <c r="Q73" s="28">
        <v>0</v>
      </c>
      <c r="R73" s="28">
        <v>0</v>
      </c>
      <c r="S73" s="28">
        <v>0</v>
      </c>
      <c r="T73" s="28">
        <v>0</v>
      </c>
      <c r="U73" s="28">
        <v>0</v>
      </c>
      <c r="V73" s="28">
        <v>0</v>
      </c>
      <c r="W73" s="28">
        <v>0</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0</v>
      </c>
      <c r="D78" s="23">
        <v>0</v>
      </c>
      <c r="E78" s="23">
        <v>0</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0</v>
      </c>
      <c r="D87" s="28">
        <v>0</v>
      </c>
      <c r="E87" s="28">
        <v>0</v>
      </c>
      <c r="F87" s="28">
        <v>0</v>
      </c>
      <c r="G87" s="28">
        <v>0</v>
      </c>
      <c r="H87" s="28">
        <v>0</v>
      </c>
      <c r="I87" s="28">
        <v>0</v>
      </c>
      <c r="J87" s="28">
        <v>0</v>
      </c>
      <c r="K87" s="28">
        <v>0</v>
      </c>
      <c r="L87" s="28">
        <v>0</v>
      </c>
      <c r="M87" s="28">
        <v>0</v>
      </c>
      <c r="N87" s="28">
        <v>0</v>
      </c>
      <c r="O87" s="28">
        <v>0</v>
      </c>
      <c r="P87" s="28">
        <v>0</v>
      </c>
      <c r="Q87" s="28">
        <v>0</v>
      </c>
      <c r="R87" s="28">
        <v>0</v>
      </c>
      <c r="S87" s="28">
        <v>0</v>
      </c>
      <c r="T87" s="28">
        <v>0</v>
      </c>
      <c r="U87" s="28">
        <v>0</v>
      </c>
      <c r="V87" s="28">
        <v>0</v>
      </c>
      <c r="W87" s="28">
        <v>0</v>
      </c>
    </row>
    <row r="89" spans="1:23" collapsed="1"/>
    <row r="90" spans="1:23">
      <c r="A90" s="7" t="s">
        <v>93</v>
      </c>
    </row>
  </sheetData>
  <sheetProtection algorithmName="SHA-512" hashValue="ohP9q3BZPVlr/usFjV/sIyuHQV+u5ANsFULDtyCxHciQtuajTAcDmgTY87PRzT2ERAIsPKxHsUvIn8TuVNdNiA==" saltValue="D+Qgk8mwj5h/uEoFp8u7UA=="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57E188"/>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138</v>
      </c>
      <c r="B1" s="17"/>
      <c r="C1" s="17"/>
      <c r="D1" s="17"/>
      <c r="E1" s="17"/>
      <c r="F1" s="17"/>
      <c r="G1" s="17"/>
      <c r="H1" s="17"/>
      <c r="I1" s="17"/>
      <c r="J1" s="17"/>
      <c r="K1" s="17"/>
      <c r="L1" s="17"/>
      <c r="M1" s="17"/>
      <c r="N1" s="17"/>
      <c r="O1" s="17"/>
      <c r="P1" s="17"/>
      <c r="Q1" s="17"/>
      <c r="R1" s="17"/>
      <c r="S1" s="17"/>
      <c r="T1" s="17"/>
      <c r="U1" s="17"/>
      <c r="V1" s="17"/>
      <c r="W1" s="17"/>
    </row>
    <row r="2" spans="1:23">
      <c r="A2" s="26" t="s">
        <v>139</v>
      </c>
      <c r="B2" s="16" t="s">
        <v>140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70</v>
      </c>
      <c r="C4" s="23">
        <v>1.6785158453345439E-3</v>
      </c>
      <c r="D4" s="23">
        <v>1.7250294684940429E-3</v>
      </c>
      <c r="E4" s="23">
        <v>1.7938797291808947E-3</v>
      </c>
      <c r="F4" s="23">
        <v>2.0822260054972164E-3</v>
      </c>
      <c r="G4" s="23">
        <v>20436.282850793756</v>
      </c>
      <c r="H4" s="23">
        <v>38052.317872261134</v>
      </c>
      <c r="I4" s="23">
        <v>36027.926924493433</v>
      </c>
      <c r="J4" s="23">
        <v>41305.979384680613</v>
      </c>
      <c r="K4" s="23">
        <v>39004.702728525801</v>
      </c>
      <c r="L4" s="23">
        <v>63902.31224750456</v>
      </c>
      <c r="M4" s="23">
        <v>61529.313675658501</v>
      </c>
      <c r="N4" s="23">
        <v>71334.065397522572</v>
      </c>
      <c r="O4" s="23">
        <v>74714.791379894043</v>
      </c>
      <c r="P4" s="23">
        <v>70552.210919872523</v>
      </c>
      <c r="Q4" s="23">
        <v>66798.819061453047</v>
      </c>
      <c r="R4" s="23">
        <v>62899.978866771307</v>
      </c>
      <c r="S4" s="23">
        <v>72853.426332758783</v>
      </c>
      <c r="T4" s="23">
        <v>72761.910777182638</v>
      </c>
      <c r="U4" s="23">
        <v>71923.851606630342</v>
      </c>
      <c r="V4" s="23">
        <v>80698.48820661522</v>
      </c>
      <c r="W4" s="23">
        <v>99899.583740618778</v>
      </c>
    </row>
    <row r="5" spans="1:23">
      <c r="A5" s="27" t="s">
        <v>120</v>
      </c>
      <c r="B5" s="27" t="s">
        <v>70</v>
      </c>
      <c r="C5" s="23">
        <v>1.8398588197682808E-3</v>
      </c>
      <c r="D5" s="23">
        <v>1.9041779258713956E-3</v>
      </c>
      <c r="E5" s="23">
        <v>2.1189624727672783E-3</v>
      </c>
      <c r="F5" s="23">
        <v>2.672549706973712E-3</v>
      </c>
      <c r="G5" s="23">
        <v>13362.539026540642</v>
      </c>
      <c r="H5" s="23">
        <v>18922.482729532519</v>
      </c>
      <c r="I5" s="23">
        <v>19313.592475752703</v>
      </c>
      <c r="J5" s="23">
        <v>65889.466487392201</v>
      </c>
      <c r="K5" s="23">
        <v>67041.78042956999</v>
      </c>
      <c r="L5" s="23">
        <v>64594.091351723087</v>
      </c>
      <c r="M5" s="23">
        <v>88760.520877097966</v>
      </c>
      <c r="N5" s="23">
        <v>93068.472093607037</v>
      </c>
      <c r="O5" s="23">
        <v>92237.686630693686</v>
      </c>
      <c r="P5" s="23">
        <v>107753.42676834844</v>
      </c>
      <c r="Q5" s="23">
        <v>154624.35604903198</v>
      </c>
      <c r="R5" s="23">
        <v>178752.73038428964</v>
      </c>
      <c r="S5" s="23">
        <v>223618.33996782606</v>
      </c>
      <c r="T5" s="23">
        <v>211159.90563163848</v>
      </c>
      <c r="U5" s="23">
        <v>199926.1564377746</v>
      </c>
      <c r="V5" s="23">
        <v>198775.33861717422</v>
      </c>
      <c r="W5" s="23">
        <v>192591.07448240768</v>
      </c>
    </row>
    <row r="6" spans="1:23">
      <c r="A6" s="27" t="s">
        <v>121</v>
      </c>
      <c r="B6" s="27" t="s">
        <v>70</v>
      </c>
      <c r="C6" s="23">
        <v>4.73643682418798E-4</v>
      </c>
      <c r="D6" s="23">
        <v>4.5019516110084899E-4</v>
      </c>
      <c r="E6" s="23">
        <v>4.2771253196333445E-4</v>
      </c>
      <c r="F6" s="23">
        <v>4.0586452108676762E-4</v>
      </c>
      <c r="G6" s="23">
        <v>3.8423829977384959E-4</v>
      </c>
      <c r="H6" s="23">
        <v>3.7202595435587173E-4</v>
      </c>
      <c r="I6" s="23">
        <v>1487.96392407557</v>
      </c>
      <c r="J6" s="23">
        <v>1401.1161005797885</v>
      </c>
      <c r="K6" s="23">
        <v>6706.512236253976</v>
      </c>
      <c r="L6" s="23">
        <v>6650.4993183285706</v>
      </c>
      <c r="M6" s="23">
        <v>10248.229223848009</v>
      </c>
      <c r="N6" s="23">
        <v>10594.047640957446</v>
      </c>
      <c r="O6" s="23">
        <v>13252.418485721697</v>
      </c>
      <c r="P6" s="23">
        <v>12514.087329987</v>
      </c>
      <c r="Q6" s="23">
        <v>11848.335356961948</v>
      </c>
      <c r="R6" s="23">
        <v>11156.784719683763</v>
      </c>
      <c r="S6" s="23">
        <v>20004.469509829894</v>
      </c>
      <c r="T6" s="23">
        <v>19090.092303554338</v>
      </c>
      <c r="U6" s="23">
        <v>18074.495579213792</v>
      </c>
      <c r="V6" s="23">
        <v>17019.54357303918</v>
      </c>
      <c r="W6" s="23">
        <v>25756.135587693265</v>
      </c>
    </row>
    <row r="7" spans="1:23">
      <c r="A7" s="27" t="s">
        <v>122</v>
      </c>
      <c r="B7" s="27" t="s">
        <v>70</v>
      </c>
      <c r="C7" s="23">
        <v>2.0919289041329454E-3</v>
      </c>
      <c r="D7" s="23">
        <v>2.0733942723389332E-3</v>
      </c>
      <c r="E7" s="23">
        <v>2.3916652617957937E-3</v>
      </c>
      <c r="F7" s="23">
        <v>3.1075175504244302E-3</v>
      </c>
      <c r="G7" s="23">
        <v>3.0108961666571385E-3</v>
      </c>
      <c r="H7" s="23">
        <v>296.78214170057527</v>
      </c>
      <c r="I7" s="23">
        <v>280.99470399961058</v>
      </c>
      <c r="J7" s="23">
        <v>5721.0852609434669</v>
      </c>
      <c r="K7" s="23">
        <v>9144.6134800200889</v>
      </c>
      <c r="L7" s="23">
        <v>10029.93776238268</v>
      </c>
      <c r="M7" s="23">
        <v>9496.3430694326198</v>
      </c>
      <c r="N7" s="23">
        <v>11205.808217952697</v>
      </c>
      <c r="O7" s="23">
        <v>10581.499844579066</v>
      </c>
      <c r="P7" s="23">
        <v>9991.9736386933619</v>
      </c>
      <c r="Q7" s="23">
        <v>9460.3986782221345</v>
      </c>
      <c r="R7" s="23">
        <v>8908.2343031410237</v>
      </c>
      <c r="S7" s="23">
        <v>21373.471476908169</v>
      </c>
      <c r="T7" s="23">
        <v>20456.74961806311</v>
      </c>
      <c r="U7" s="23">
        <v>25373.810420580798</v>
      </c>
      <c r="V7" s="23">
        <v>23892.819991417266</v>
      </c>
      <c r="W7" s="23">
        <v>24640.247215616186</v>
      </c>
    </row>
    <row r="8" spans="1:23">
      <c r="A8" s="27" t="s">
        <v>123</v>
      </c>
      <c r="B8" s="27" t="s">
        <v>70</v>
      </c>
      <c r="C8" s="23">
        <v>5.1086583968146299E-6</v>
      </c>
      <c r="D8" s="23">
        <v>4.8240400331344806E-6</v>
      </c>
      <c r="E8" s="23">
        <v>5.9720498446356302E-6</v>
      </c>
      <c r="F8" s="23">
        <v>5.6234797886398796E-6</v>
      </c>
      <c r="G8" s="23">
        <v>5.3101792131641307E-6</v>
      </c>
      <c r="H8" s="23">
        <v>7.4212908262387006E-6</v>
      </c>
      <c r="I8" s="23">
        <v>7.0264766556421697E-6</v>
      </c>
      <c r="J8" s="23">
        <v>1.0005397101139191E-5</v>
      </c>
      <c r="K8" s="23">
        <v>3.6122892023762694E-5</v>
      </c>
      <c r="L8" s="23">
        <v>554.72196255618519</v>
      </c>
      <c r="M8" s="23">
        <v>1343.307933162713</v>
      </c>
      <c r="N8" s="23">
        <v>2540.0869009058952</v>
      </c>
      <c r="O8" s="23">
        <v>3602.7125717583272</v>
      </c>
      <c r="P8" s="23">
        <v>4539.0482142553174</v>
      </c>
      <c r="Q8" s="23">
        <v>5374.1318381022984</v>
      </c>
      <c r="R8" s="23">
        <v>6074.1884407705929</v>
      </c>
      <c r="S8" s="23">
        <v>6693.027064591115</v>
      </c>
      <c r="T8" s="23">
        <v>7224.0593594396305</v>
      </c>
      <c r="U8" s="23">
        <v>8237.6101931711964</v>
      </c>
      <c r="V8" s="23">
        <v>8590.7460911738472</v>
      </c>
      <c r="W8" s="23">
        <v>8112.1304003674331</v>
      </c>
    </row>
    <row r="9" spans="1:23">
      <c r="A9" s="21" t="s">
        <v>36</v>
      </c>
      <c r="B9" s="21" t="s">
        <v>142</v>
      </c>
      <c r="C9" s="28">
        <v>6.0890559100513827E-3</v>
      </c>
      <c r="D9" s="28">
        <v>6.1576208678383549E-3</v>
      </c>
      <c r="E9" s="28">
        <v>6.7381920455519368E-3</v>
      </c>
      <c r="F9" s="28">
        <v>8.2737812637707665E-3</v>
      </c>
      <c r="G9" s="28">
        <v>33798.82527777904</v>
      </c>
      <c r="H9" s="28">
        <v>57271.583122941476</v>
      </c>
      <c r="I9" s="28">
        <v>57110.478035347798</v>
      </c>
      <c r="J9" s="28">
        <v>114317.64724360147</v>
      </c>
      <c r="K9" s="28">
        <v>121897.60891049274</v>
      </c>
      <c r="L9" s="28">
        <v>145731.56264249509</v>
      </c>
      <c r="M9" s="28">
        <v>171377.7147791998</v>
      </c>
      <c r="N9" s="28">
        <v>188742.48025094561</v>
      </c>
      <c r="O9" s="28">
        <v>194389.10891264683</v>
      </c>
      <c r="P9" s="28">
        <v>205350.74687115662</v>
      </c>
      <c r="Q9" s="28">
        <v>248106.04098377141</v>
      </c>
      <c r="R9" s="28">
        <v>267791.91671465628</v>
      </c>
      <c r="S9" s="28">
        <v>344542.73435191403</v>
      </c>
      <c r="T9" s="28">
        <v>330692.71768987825</v>
      </c>
      <c r="U9" s="28">
        <v>323535.92423737067</v>
      </c>
      <c r="V9" s="28">
        <v>328976.93647941976</v>
      </c>
      <c r="W9" s="28">
        <v>350999.17142670328</v>
      </c>
    </row>
    <row r="12" spans="1:23">
      <c r="A12" s="7" t="s">
        <v>93</v>
      </c>
    </row>
  </sheetData>
  <sheetProtection algorithmName="SHA-512" hashValue="/pBrMtBO3B1aWk6kF+do2pA1QH7u1FXeziCoxzdwCEMdDmFCDh81aIbSxRSbUZI9Cc87UlVmaqp/aRT6p8VYvw==" saltValue="MRbYJM8WvdHm7AeVRxvoYw==" spinCount="100000" sheet="1" objects="1" scenarios="1"/>
  <pageMargins left="0.7" right="0.7" top="0.75" bottom="0.75" header="0.3" footer="0.3"/>
  <pageSetup paperSize="9" orientation="portrait" horizontalDpi="30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57E188"/>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143</v>
      </c>
      <c r="B1" s="17"/>
      <c r="C1" s="17"/>
      <c r="D1" s="17"/>
      <c r="E1" s="17"/>
      <c r="F1" s="17"/>
      <c r="G1" s="17"/>
      <c r="H1" s="17"/>
      <c r="I1" s="17"/>
      <c r="J1" s="17"/>
      <c r="K1" s="17"/>
      <c r="L1" s="17"/>
      <c r="M1" s="17"/>
      <c r="N1" s="17"/>
      <c r="O1" s="17"/>
      <c r="P1" s="17"/>
      <c r="Q1" s="17"/>
      <c r="R1" s="17"/>
      <c r="S1" s="17"/>
      <c r="T1" s="17"/>
      <c r="U1" s="17"/>
      <c r="V1" s="17"/>
      <c r="W1" s="17"/>
    </row>
    <row r="2" spans="1:23">
      <c r="A2" s="26" t="s">
        <v>63</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63</v>
      </c>
      <c r="C4" s="23">
        <v>3.3828319499999981E-3</v>
      </c>
      <c r="D4" s="23">
        <v>3.3886656099999975E-3</v>
      </c>
      <c r="E4" s="23">
        <v>3.4260594199999996E-3</v>
      </c>
      <c r="F4" s="23">
        <v>131.74524012223</v>
      </c>
      <c r="G4" s="23">
        <v>3.4949827000000004E-3</v>
      </c>
      <c r="H4" s="23">
        <v>3.4676886999999977E-3</v>
      </c>
      <c r="I4" s="23">
        <v>3.4800540999999998E-3</v>
      </c>
      <c r="J4" s="23">
        <v>3.5020278999999973E-3</v>
      </c>
      <c r="K4" s="23">
        <v>1131.8937179131701</v>
      </c>
      <c r="L4" s="23">
        <v>3.5398237500000006E-3</v>
      </c>
      <c r="M4" s="23">
        <v>3.5743552E-3</v>
      </c>
      <c r="N4" s="23">
        <v>4862.8385849999995</v>
      </c>
      <c r="O4" s="23">
        <v>427.02585680159007</v>
      </c>
      <c r="P4" s="23">
        <v>222.32835300000002</v>
      </c>
      <c r="Q4" s="23">
        <v>956.59078512975998</v>
      </c>
      <c r="R4" s="23">
        <v>1674.1102839437499</v>
      </c>
      <c r="S4" s="23">
        <v>9096.5530745420001</v>
      </c>
      <c r="T4" s="23">
        <v>3.6187916599999996E-3</v>
      </c>
      <c r="U4" s="23">
        <v>2087.6681944589</v>
      </c>
      <c r="V4" s="23">
        <v>452.67808424639003</v>
      </c>
      <c r="W4" s="23">
        <v>3894.02795412465</v>
      </c>
    </row>
    <row r="5" spans="1:23">
      <c r="A5" s="27" t="s">
        <v>120</v>
      </c>
      <c r="B5" s="27" t="s">
        <v>63</v>
      </c>
      <c r="C5" s="23">
        <v>3.9576515000000001E-3</v>
      </c>
      <c r="D5" s="23">
        <v>3.9559633299999994E-3</v>
      </c>
      <c r="E5" s="23">
        <v>3.9825188799999982E-3</v>
      </c>
      <c r="F5" s="23">
        <v>4.0459795200000004E-3</v>
      </c>
      <c r="G5" s="23">
        <v>480.31936007969</v>
      </c>
      <c r="H5" s="23">
        <v>160.41428488906001</v>
      </c>
      <c r="I5" s="23">
        <v>4.0457985799999992E-3</v>
      </c>
      <c r="J5" s="23">
        <v>16854.355415126498</v>
      </c>
      <c r="K5" s="23">
        <v>4.0716898999999997E-3</v>
      </c>
      <c r="L5" s="23">
        <v>0.92002916323999984</v>
      </c>
      <c r="M5" s="23">
        <v>77.298894350609999</v>
      </c>
      <c r="N5" s="23">
        <v>12353.7104939816</v>
      </c>
      <c r="O5" s="23">
        <v>15870.041347154449</v>
      </c>
      <c r="P5" s="23">
        <v>7993.2840572833002</v>
      </c>
      <c r="Q5" s="23">
        <v>33.040919945749998</v>
      </c>
      <c r="R5" s="23">
        <v>10757.56656831355</v>
      </c>
      <c r="S5" s="23">
        <v>4492.2972825716397</v>
      </c>
      <c r="T5" s="23">
        <v>4.1073329599999988E-3</v>
      </c>
      <c r="U5" s="23">
        <v>12401.3358212597</v>
      </c>
      <c r="V5" s="23">
        <v>55.456644454369993</v>
      </c>
      <c r="W5" s="23">
        <v>163.58886526614</v>
      </c>
    </row>
    <row r="6" spans="1:23">
      <c r="A6" s="27" t="s">
        <v>121</v>
      </c>
      <c r="B6" s="27" t="s">
        <v>63</v>
      </c>
      <c r="C6" s="23">
        <v>19443.490491</v>
      </c>
      <c r="D6" s="23">
        <v>3.5422641299999997E-3</v>
      </c>
      <c r="E6" s="23">
        <v>633.95644929134994</v>
      </c>
      <c r="F6" s="23">
        <v>3.6907124699999999E-3</v>
      </c>
      <c r="G6" s="23">
        <v>3.6742103099999999E-3</v>
      </c>
      <c r="H6" s="23">
        <v>3.6636766599999998E-3</v>
      </c>
      <c r="I6" s="23">
        <v>3.6818534100000007E-3</v>
      </c>
      <c r="J6" s="23">
        <v>3.7077884999999998E-3</v>
      </c>
      <c r="K6" s="23">
        <v>3.7094067199999999E-3</v>
      </c>
      <c r="L6" s="23">
        <v>3.7426095599999995E-3</v>
      </c>
      <c r="M6" s="23">
        <v>3.7402311299999992E-3</v>
      </c>
      <c r="N6" s="23">
        <v>916.2298318892299</v>
      </c>
      <c r="O6" s="23">
        <v>3.7904572999999989E-3</v>
      </c>
      <c r="P6" s="23">
        <v>3.8154341799999992E-3</v>
      </c>
      <c r="Q6" s="23">
        <v>881.32645437358008</v>
      </c>
      <c r="R6" s="23">
        <v>1379.16724155676</v>
      </c>
      <c r="S6" s="23">
        <v>6313.4329169088087</v>
      </c>
      <c r="T6" s="23">
        <v>3.8109962699999986E-3</v>
      </c>
      <c r="U6" s="23">
        <v>1544.53416182252</v>
      </c>
      <c r="V6" s="23">
        <v>387.32568781599002</v>
      </c>
      <c r="W6" s="23">
        <v>3605.2759602664701</v>
      </c>
    </row>
    <row r="7" spans="1:23">
      <c r="A7" s="27" t="s">
        <v>122</v>
      </c>
      <c r="B7" s="27" t="s">
        <v>63</v>
      </c>
      <c r="C7" s="23">
        <v>3.37337372E-3</v>
      </c>
      <c r="D7" s="23">
        <v>3.36103761E-3</v>
      </c>
      <c r="E7" s="23">
        <v>669.09671232559992</v>
      </c>
      <c r="F7" s="23">
        <v>3.4785267400000001E-3</v>
      </c>
      <c r="G7" s="23">
        <v>3.4656757700000001E-3</v>
      </c>
      <c r="H7" s="23">
        <v>3.3910896100000001E-3</v>
      </c>
      <c r="I7" s="23">
        <v>3.3713918400000002E-3</v>
      </c>
      <c r="J7" s="23">
        <v>3.3862699199999997E-3</v>
      </c>
      <c r="K7" s="23">
        <v>3.37381036E-3</v>
      </c>
      <c r="L7" s="23">
        <v>3.3930075999999993E-3</v>
      </c>
      <c r="M7" s="23">
        <v>3.4055895399999988E-3</v>
      </c>
      <c r="N7" s="23">
        <v>953.79584224795997</v>
      </c>
      <c r="O7" s="23">
        <v>3.4551954599999993E-3</v>
      </c>
      <c r="P7" s="23">
        <v>3.4875290000000001E-3</v>
      </c>
      <c r="Q7" s="23">
        <v>127.44542085460002</v>
      </c>
      <c r="R7" s="23">
        <v>1227.6586638870999</v>
      </c>
      <c r="S7" s="23">
        <v>5784.8982500969996</v>
      </c>
      <c r="T7" s="23">
        <v>10.707599279149999</v>
      </c>
      <c r="U7" s="23">
        <v>1461.8521440851</v>
      </c>
      <c r="V7" s="23">
        <v>108.81429567302003</v>
      </c>
      <c r="W7" s="23">
        <v>1509.6943564048599</v>
      </c>
    </row>
    <row r="8" spans="1:23">
      <c r="A8" s="27" t="s">
        <v>123</v>
      </c>
      <c r="B8" s="27" t="s">
        <v>63</v>
      </c>
      <c r="C8" s="23">
        <v>1.9588451400000002E-3</v>
      </c>
      <c r="D8" s="23">
        <v>1.9406799000000001E-3</v>
      </c>
      <c r="E8" s="23">
        <v>1.96403323E-3</v>
      </c>
      <c r="F8" s="23">
        <v>1.9518137099999999E-3</v>
      </c>
      <c r="G8" s="23">
        <v>1.853636859999999E-3</v>
      </c>
      <c r="H8" s="23">
        <v>1.8524376500000002E-3</v>
      </c>
      <c r="I8" s="23">
        <v>1.8552313499999998E-3</v>
      </c>
      <c r="J8" s="23">
        <v>1.8485195199999991E-3</v>
      </c>
      <c r="K8" s="23">
        <v>1.8481651E-3</v>
      </c>
      <c r="L8" s="23">
        <v>1.8479729899999993E-3</v>
      </c>
      <c r="M8" s="23">
        <v>1.85071743E-3</v>
      </c>
      <c r="N8" s="23">
        <v>1.8465212999999997E-3</v>
      </c>
      <c r="O8" s="23">
        <v>1.8449902999999998E-3</v>
      </c>
      <c r="P8" s="23">
        <v>1.8434058500000001E-3</v>
      </c>
      <c r="Q8" s="23">
        <v>1.84736725E-3</v>
      </c>
      <c r="R8" s="23">
        <v>1.84210926E-3</v>
      </c>
      <c r="S8" s="23">
        <v>97.064446558900002</v>
      </c>
      <c r="T8" s="23">
        <v>1.84097222E-3</v>
      </c>
      <c r="U8" s="23">
        <v>51.960780704600005</v>
      </c>
      <c r="V8" s="23">
        <v>1.839413699999999E-3</v>
      </c>
      <c r="W8" s="23">
        <v>145.26705845855</v>
      </c>
    </row>
    <row r="9" spans="1:23">
      <c r="A9" s="21" t="s">
        <v>36</v>
      </c>
      <c r="B9" s="21" t="s">
        <v>142</v>
      </c>
      <c r="C9" s="28">
        <v>19443.503163702309</v>
      </c>
      <c r="D9" s="28">
        <v>1.6188610579999995E-2</v>
      </c>
      <c r="E9" s="28">
        <v>1303.06253422848</v>
      </c>
      <c r="F9" s="28">
        <v>131.75840715466998</v>
      </c>
      <c r="G9" s="28">
        <v>480.33184858532996</v>
      </c>
      <c r="H9" s="28">
        <v>160.42665978168003</v>
      </c>
      <c r="I9" s="28">
        <v>1.6434329279999996E-2</v>
      </c>
      <c r="J9" s="28">
        <v>16854.367859732338</v>
      </c>
      <c r="K9" s="28">
        <v>1131.9067209852501</v>
      </c>
      <c r="L9" s="28">
        <v>0.93255257713999984</v>
      </c>
      <c r="M9" s="28">
        <v>77.311465243909993</v>
      </c>
      <c r="N9" s="28">
        <v>19086.576599640091</v>
      </c>
      <c r="O9" s="28">
        <v>16297.076294599099</v>
      </c>
      <c r="P9" s="28">
        <v>8215.6215566523297</v>
      </c>
      <c r="Q9" s="28">
        <v>1998.4054276709403</v>
      </c>
      <c r="R9" s="28">
        <v>15038.50459981042</v>
      </c>
      <c r="S9" s="28">
        <v>25784.245970678348</v>
      </c>
      <c r="T9" s="28">
        <v>10.72097737226</v>
      </c>
      <c r="U9" s="28">
        <v>17547.35110233082</v>
      </c>
      <c r="V9" s="28">
        <v>1004.2765516034701</v>
      </c>
      <c r="W9" s="28">
        <v>9317.8541945206707</v>
      </c>
    </row>
    <row r="12" spans="1:23">
      <c r="A12" s="7" t="s">
        <v>93</v>
      </c>
    </row>
  </sheetData>
  <sheetProtection algorithmName="SHA-512" hashValue="cbT20nMKDSuHz520WZ2WLYfTEDZr4Bif62VV2WbTpYVJCn/ynyUSaQ3RKxFmVx8bYA+iAB9UxcpuVfRVlOfybQ==" saltValue="gBO7DPz7FtTRldPfLCECTw==" spinCount="100000" sheet="1" objects="1" scenarios="1"/>
  <pageMargins left="0.7" right="0.7" top="0.75" bottom="0.75" header="0.3" footer="0.3"/>
  <pageSetup paperSize="9" orientation="portrait" horizontalDpi="30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57E188"/>
  </sheetPr>
  <dimension ref="A1:W8"/>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144</v>
      </c>
      <c r="B1" s="17"/>
      <c r="C1" s="17"/>
      <c r="D1" s="17"/>
      <c r="E1" s="17"/>
      <c r="F1" s="17"/>
      <c r="G1" s="17"/>
      <c r="H1" s="17"/>
      <c r="I1" s="17"/>
      <c r="J1" s="17"/>
      <c r="K1" s="17"/>
      <c r="L1" s="17"/>
      <c r="M1" s="17"/>
      <c r="N1" s="17"/>
      <c r="O1" s="17"/>
      <c r="P1" s="17"/>
      <c r="Q1" s="17"/>
      <c r="R1" s="17"/>
      <c r="S1" s="17"/>
      <c r="T1" s="17"/>
      <c r="U1" s="17"/>
      <c r="V1" s="17"/>
      <c r="W1" s="17"/>
    </row>
    <row r="2" spans="1:23">
      <c r="A2" s="26" t="s">
        <v>71</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123</v>
      </c>
      <c r="B4" s="27" t="s">
        <v>71</v>
      </c>
      <c r="C4" s="23">
        <v>1298.2112926094699</v>
      </c>
      <c r="D4" s="23">
        <v>1127.9267438030001</v>
      </c>
      <c r="E4" s="23">
        <v>1368.2152540422001</v>
      </c>
      <c r="F4" s="23">
        <v>792.65696149999997</v>
      </c>
      <c r="G4" s="23">
        <v>399.0694206</v>
      </c>
      <c r="H4" s="23">
        <v>737.13986700000009</v>
      </c>
      <c r="I4" s="23">
        <v>837.75918999999999</v>
      </c>
      <c r="J4" s="23">
        <v>899.91098000000011</v>
      </c>
      <c r="K4" s="23">
        <v>975.32801000000006</v>
      </c>
      <c r="L4" s="23">
        <v>1226.7634399999999</v>
      </c>
      <c r="M4" s="23">
        <v>1537.35617</v>
      </c>
      <c r="N4" s="23">
        <v>1449.59142</v>
      </c>
      <c r="O4" s="23">
        <v>1487.5047</v>
      </c>
      <c r="P4" s="23">
        <v>1609.7724099999998</v>
      </c>
      <c r="Q4" s="23">
        <v>1724.7358999999999</v>
      </c>
      <c r="R4" s="23">
        <v>1698.8610800000001</v>
      </c>
      <c r="S4" s="23">
        <v>1619.0559699999999</v>
      </c>
      <c r="T4" s="23">
        <v>1539.3365099999999</v>
      </c>
      <c r="U4" s="23">
        <v>1554.2857000000001</v>
      </c>
      <c r="V4" s="23">
        <v>1575.0572500000001</v>
      </c>
      <c r="W4" s="23">
        <v>1385.9065000000001</v>
      </c>
    </row>
    <row r="5" spans="1:23">
      <c r="A5" s="21" t="s">
        <v>36</v>
      </c>
      <c r="B5" s="21" t="s">
        <v>142</v>
      </c>
      <c r="C5" s="28">
        <v>1298.2112926094699</v>
      </c>
      <c r="D5" s="28">
        <v>1127.9267438030001</v>
      </c>
      <c r="E5" s="28">
        <v>1368.2152540422001</v>
      </c>
      <c r="F5" s="28">
        <v>792.65696149999997</v>
      </c>
      <c r="G5" s="28">
        <v>399.0694206</v>
      </c>
      <c r="H5" s="28">
        <v>737.13986700000009</v>
      </c>
      <c r="I5" s="28">
        <v>837.75918999999999</v>
      </c>
      <c r="J5" s="28">
        <v>899.91098000000011</v>
      </c>
      <c r="K5" s="28">
        <v>975.32801000000006</v>
      </c>
      <c r="L5" s="28">
        <v>1226.7634399999999</v>
      </c>
      <c r="M5" s="28">
        <v>1537.35617</v>
      </c>
      <c r="N5" s="28">
        <v>1449.59142</v>
      </c>
      <c r="O5" s="28">
        <v>1487.5047</v>
      </c>
      <c r="P5" s="28">
        <v>1609.7724099999998</v>
      </c>
      <c r="Q5" s="28">
        <v>1724.7358999999999</v>
      </c>
      <c r="R5" s="28">
        <v>1698.8610800000001</v>
      </c>
      <c r="S5" s="28">
        <v>1619.0559699999999</v>
      </c>
      <c r="T5" s="28">
        <v>1539.3365099999999</v>
      </c>
      <c r="U5" s="28">
        <v>1554.2857000000001</v>
      </c>
      <c r="V5" s="28">
        <v>1575.0572500000001</v>
      </c>
      <c r="W5" s="28">
        <v>1385.9065000000001</v>
      </c>
    </row>
    <row r="8" spans="1:23">
      <c r="A8" s="7" t="s">
        <v>93</v>
      </c>
    </row>
  </sheetData>
  <sheetProtection algorithmName="SHA-512" hashValue="q4se4cpEEDUT5JMsTDzl2xKnzTceyXIOxUhHDbrjahjncS2hrgfpX4m1B+MHLn7TnV6SBaMGZ3xyrw4tD3rx9Q==" saltValue="DV7iso1UbQhSr4G9wR27EQ==" spinCount="100000" sheet="1" objects="1" scenarios="1"/>
  <pageMargins left="0.7" right="0.7" top="0.75" bottom="0.75" header="0.3" footer="0.3"/>
  <pageSetup paperSize="9" orientation="portrait" horizontalDpi="30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5A0A42"/>
  </sheetPr>
  <dimension ref="A1:Y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5" s="26" customFormat="1" ht="23.25" customHeight="1">
      <c r="A1" s="25" t="s">
        <v>145</v>
      </c>
      <c r="B1" s="17"/>
      <c r="C1" s="17"/>
      <c r="D1" s="17"/>
      <c r="E1" s="17"/>
      <c r="F1" s="17"/>
      <c r="G1" s="17"/>
      <c r="H1" s="17"/>
      <c r="I1" s="17"/>
      <c r="J1" s="17"/>
      <c r="K1" s="17"/>
      <c r="L1" s="17"/>
      <c r="M1" s="17"/>
      <c r="N1" s="17"/>
      <c r="O1" s="17"/>
      <c r="P1" s="17"/>
      <c r="Q1" s="17"/>
      <c r="R1" s="17"/>
      <c r="S1" s="17"/>
      <c r="T1" s="17"/>
      <c r="U1" s="17"/>
      <c r="V1" s="17"/>
      <c r="W1" s="17"/>
    </row>
    <row r="2" spans="1:25" s="26" customFormat="1"/>
    <row r="3" spans="1:25">
      <c r="A3" s="26"/>
      <c r="B3" s="26"/>
      <c r="C3" s="26"/>
      <c r="D3" s="26"/>
      <c r="E3" s="26"/>
      <c r="F3" s="26"/>
      <c r="G3" s="26"/>
      <c r="H3" s="26"/>
      <c r="I3" s="26"/>
      <c r="J3" s="26"/>
      <c r="K3" s="26"/>
      <c r="L3" s="26"/>
      <c r="M3" s="26"/>
      <c r="N3" s="26"/>
      <c r="O3" s="26"/>
      <c r="P3" s="26"/>
      <c r="Q3" s="26"/>
      <c r="R3" s="26"/>
      <c r="S3" s="26"/>
      <c r="T3" s="26"/>
      <c r="U3" s="26"/>
      <c r="V3" s="26"/>
      <c r="W3" s="26"/>
      <c r="X3" s="26"/>
      <c r="Y3" s="26"/>
    </row>
    <row r="4" spans="1:25">
      <c r="A4" s="16" t="s">
        <v>95</v>
      </c>
      <c r="B4" s="16"/>
      <c r="C4" s="26"/>
      <c r="D4" s="26"/>
      <c r="E4" s="26"/>
      <c r="F4" s="26"/>
      <c r="G4" s="26"/>
      <c r="H4" s="26"/>
      <c r="I4" s="26"/>
      <c r="J4" s="26"/>
      <c r="K4" s="26"/>
      <c r="L4" s="26"/>
      <c r="M4" s="26"/>
      <c r="N4" s="26"/>
      <c r="O4" s="26"/>
      <c r="P4" s="26"/>
      <c r="Q4" s="26"/>
      <c r="R4" s="26"/>
      <c r="S4" s="26"/>
      <c r="T4" s="26"/>
      <c r="U4" s="26"/>
      <c r="V4" s="26"/>
      <c r="W4" s="26"/>
    </row>
    <row r="5" spans="1:25">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5">
      <c r="A6" s="27" t="s">
        <v>36</v>
      </c>
      <c r="B6" s="27" t="s">
        <v>60</v>
      </c>
      <c r="C6" s="23">
        <v>91329.866899999994</v>
      </c>
      <c r="D6" s="23">
        <v>88397.909179999988</v>
      </c>
      <c r="E6" s="23">
        <v>88718.964499999987</v>
      </c>
      <c r="F6" s="23">
        <v>80836.647760021995</v>
      </c>
      <c r="G6" s="23">
        <v>65888.726735794</v>
      </c>
      <c r="H6" s="23">
        <v>46626.080028746997</v>
      </c>
      <c r="I6" s="23">
        <v>45734.191788614</v>
      </c>
      <c r="J6" s="23">
        <v>44638.46155226</v>
      </c>
      <c r="K6" s="23">
        <v>42268.430803587995</v>
      </c>
      <c r="L6" s="23">
        <v>37397.723424566007</v>
      </c>
      <c r="M6" s="23">
        <v>32228.215958021996</v>
      </c>
      <c r="N6" s="23">
        <v>30502.145565068997</v>
      </c>
      <c r="O6" s="23">
        <v>28534.180914497003</v>
      </c>
      <c r="P6" s="23">
        <v>23121.085323158986</v>
      </c>
      <c r="Q6" s="23">
        <v>15575.49549499999</v>
      </c>
      <c r="R6" s="23">
        <v>14167.860235200002</v>
      </c>
      <c r="S6" s="23">
        <v>15474.6234707</v>
      </c>
      <c r="T6" s="23">
        <v>15745.3594808</v>
      </c>
      <c r="U6" s="23">
        <v>14501.6930713</v>
      </c>
      <c r="V6" s="23">
        <v>11616.085375223001</v>
      </c>
      <c r="W6" s="23">
        <v>9131.7643819899986</v>
      </c>
    </row>
    <row r="7" spans="1:25">
      <c r="A7" s="27" t="s">
        <v>36</v>
      </c>
      <c r="B7" s="27" t="s">
        <v>67</v>
      </c>
      <c r="C7" s="23">
        <v>27388.890300000003</v>
      </c>
      <c r="D7" s="23">
        <v>24875.824199999992</v>
      </c>
      <c r="E7" s="23">
        <v>26127.17379999999</v>
      </c>
      <c r="F7" s="23">
        <v>19180.042367625003</v>
      </c>
      <c r="G7" s="23">
        <v>18660.4115079</v>
      </c>
      <c r="H7" s="23">
        <v>11955.629582146981</v>
      </c>
      <c r="I7" s="23">
        <v>2387.0254636710001</v>
      </c>
      <c r="J7" s="23">
        <v>2.9599999999999966E-4</v>
      </c>
      <c r="K7" s="23">
        <v>2.745999999999999E-4</v>
      </c>
      <c r="L7" s="23">
        <v>2.6360000000000001E-4</v>
      </c>
      <c r="M7" s="23">
        <v>2.3440000000000001E-4</v>
      </c>
      <c r="N7" s="23">
        <v>2.2219999999999982E-4</v>
      </c>
      <c r="O7" s="23">
        <v>2.190999999999998E-4</v>
      </c>
      <c r="P7" s="23">
        <v>2.0289999999999967E-4</v>
      </c>
      <c r="Q7" s="23">
        <v>1.421999999999998E-4</v>
      </c>
      <c r="R7" s="23">
        <v>1.3279999999999992E-4</v>
      </c>
      <c r="S7" s="23">
        <v>1.394E-4</v>
      </c>
      <c r="T7" s="23">
        <v>1.1379999999999989E-4</v>
      </c>
      <c r="U7" s="23">
        <v>1.0929999999999989E-4</v>
      </c>
      <c r="V7" s="23">
        <v>1.0869999999999981E-4</v>
      </c>
      <c r="W7" s="23">
        <v>1.127999999999999E-4</v>
      </c>
    </row>
    <row r="8" spans="1:25">
      <c r="A8" s="27" t="s">
        <v>36</v>
      </c>
      <c r="B8" s="27" t="s">
        <v>18</v>
      </c>
      <c r="C8" s="23">
        <v>2252.5547455828068</v>
      </c>
      <c r="D8" s="23">
        <v>2253.1015011196055</v>
      </c>
      <c r="E8" s="23">
        <v>2120.488869090902</v>
      </c>
      <c r="F8" s="23">
        <v>3975.8011699181889</v>
      </c>
      <c r="G8" s="23">
        <v>3136.6727765108826</v>
      </c>
      <c r="H8" s="23">
        <v>3345.308348856458</v>
      </c>
      <c r="I8" s="23">
        <v>2537.005212346226</v>
      </c>
      <c r="J8" s="23">
        <v>3033.9399680652036</v>
      </c>
      <c r="K8" s="23">
        <v>3849.631569300645</v>
      </c>
      <c r="L8" s="23">
        <v>4343.3882103347551</v>
      </c>
      <c r="M8" s="23">
        <v>5093.6229932860751</v>
      </c>
      <c r="N8" s="23">
        <v>3748.712967531199</v>
      </c>
      <c r="O8" s="23">
        <v>5156.5097019616132</v>
      </c>
      <c r="P8" s="23">
        <v>5512.787752076737</v>
      </c>
      <c r="Q8" s="23">
        <v>4530.2120127580147</v>
      </c>
      <c r="R8" s="23">
        <v>3277.5573381869831</v>
      </c>
      <c r="S8" s="23">
        <v>3493.63140387467</v>
      </c>
      <c r="T8" s="23">
        <v>3933.5149906690126</v>
      </c>
      <c r="U8" s="23">
        <v>4139.0129747258998</v>
      </c>
      <c r="V8" s="23">
        <v>5055.1944899610107</v>
      </c>
      <c r="W8" s="23">
        <v>5273.4541096440444</v>
      </c>
    </row>
    <row r="9" spans="1:25">
      <c r="A9" s="27" t="s">
        <v>36</v>
      </c>
      <c r="B9" s="27" t="s">
        <v>28</v>
      </c>
      <c r="C9" s="23">
        <v>993.62574299999903</v>
      </c>
      <c r="D9" s="23">
        <v>793.80076199999996</v>
      </c>
      <c r="E9" s="23">
        <v>805.06001600000002</v>
      </c>
      <c r="F9" s="23">
        <v>176.76078199999989</v>
      </c>
      <c r="G9" s="23">
        <v>173.3054009999999</v>
      </c>
      <c r="H9" s="23">
        <v>184.58461199999991</v>
      </c>
      <c r="I9" s="23">
        <v>163.66403199999999</v>
      </c>
      <c r="J9" s="23">
        <v>161.93379799999991</v>
      </c>
      <c r="K9" s="23">
        <v>154.63321799999989</v>
      </c>
      <c r="L9" s="23">
        <v>171.86822699999991</v>
      </c>
      <c r="M9" s="23">
        <v>173.849062</v>
      </c>
      <c r="N9" s="23">
        <v>207.94832799999989</v>
      </c>
      <c r="O9" s="23">
        <v>158.34344559999991</v>
      </c>
      <c r="P9" s="23">
        <v>223.89915699999989</v>
      </c>
      <c r="Q9" s="23">
        <v>202.50387999999998</v>
      </c>
      <c r="R9" s="23">
        <v>193.40783999999991</v>
      </c>
      <c r="S9" s="23">
        <v>288.87941999999993</v>
      </c>
      <c r="T9" s="23">
        <v>202.92238999999989</v>
      </c>
      <c r="U9" s="23">
        <v>75.787869999999998</v>
      </c>
      <c r="V9" s="23">
        <v>155.63956999999999</v>
      </c>
      <c r="W9" s="23">
        <v>146.91171</v>
      </c>
    </row>
    <row r="10" spans="1:25">
      <c r="A10" s="27" t="s">
        <v>36</v>
      </c>
      <c r="B10" s="27" t="s">
        <v>62</v>
      </c>
      <c r="C10" s="23">
        <v>55.676804272775307</v>
      </c>
      <c r="D10" s="23">
        <v>57.51235511722615</v>
      </c>
      <c r="E10" s="23">
        <v>124.60793380296168</v>
      </c>
      <c r="F10" s="23">
        <v>633.49236357718166</v>
      </c>
      <c r="G10" s="23">
        <v>215.88686278152352</v>
      </c>
      <c r="H10" s="23">
        <v>245.70629216449902</v>
      </c>
      <c r="I10" s="23">
        <v>85.750678270325054</v>
      </c>
      <c r="J10" s="23">
        <v>199.02172258878173</v>
      </c>
      <c r="K10" s="23">
        <v>95.742819976710507</v>
      </c>
      <c r="L10" s="23">
        <v>343.64266681397396</v>
      </c>
      <c r="M10" s="23">
        <v>467.67784022218262</v>
      </c>
      <c r="N10" s="23">
        <v>404.51997423334785</v>
      </c>
      <c r="O10" s="23">
        <v>291.72783058208239</v>
      </c>
      <c r="P10" s="23">
        <v>494.74363912978464</v>
      </c>
      <c r="Q10" s="23">
        <v>779.06359436225</v>
      </c>
      <c r="R10" s="23">
        <v>569.42476108070434</v>
      </c>
      <c r="S10" s="23">
        <v>909.72851219720451</v>
      </c>
      <c r="T10" s="23">
        <v>638.64963621647928</v>
      </c>
      <c r="U10" s="23">
        <v>1790.173560709738</v>
      </c>
      <c r="V10" s="23">
        <v>3468.7477322175005</v>
      </c>
      <c r="W10" s="23">
        <v>2707.7672561478325</v>
      </c>
    </row>
    <row r="11" spans="1:25">
      <c r="A11" s="27" t="s">
        <v>36</v>
      </c>
      <c r="B11" s="27" t="s">
        <v>61</v>
      </c>
      <c r="C11" s="23">
        <v>13421.193553999998</v>
      </c>
      <c r="D11" s="23">
        <v>14092.877058000002</v>
      </c>
      <c r="E11" s="23">
        <v>13061.512745999997</v>
      </c>
      <c r="F11" s="23">
        <v>15774.871115999998</v>
      </c>
      <c r="G11" s="23">
        <v>16271.478158999998</v>
      </c>
      <c r="H11" s="23">
        <v>15183.485665999993</v>
      </c>
      <c r="I11" s="23">
        <v>16623.116006999997</v>
      </c>
      <c r="J11" s="23">
        <v>18534.716804999996</v>
      </c>
      <c r="K11" s="23">
        <v>16383.678970000001</v>
      </c>
      <c r="L11" s="23">
        <v>15583.367055999996</v>
      </c>
      <c r="M11" s="23">
        <v>15670.516790999993</v>
      </c>
      <c r="N11" s="23">
        <v>14338.152204999995</v>
      </c>
      <c r="O11" s="23">
        <v>15775.228895999988</v>
      </c>
      <c r="P11" s="23">
        <v>17083.726375999999</v>
      </c>
      <c r="Q11" s="23">
        <v>16632.215509999987</v>
      </c>
      <c r="R11" s="23">
        <v>15658.158159999995</v>
      </c>
      <c r="S11" s="23">
        <v>17812.176999999996</v>
      </c>
      <c r="T11" s="23">
        <v>16018.998019999997</v>
      </c>
      <c r="U11" s="23">
        <v>14728.593755999998</v>
      </c>
      <c r="V11" s="23">
        <v>14844.264001</v>
      </c>
      <c r="W11" s="23">
        <v>14443.515696999997</v>
      </c>
    </row>
    <row r="12" spans="1:25">
      <c r="A12" s="27" t="s">
        <v>36</v>
      </c>
      <c r="B12" s="27" t="s">
        <v>65</v>
      </c>
      <c r="C12" s="23">
        <v>31486.881297725369</v>
      </c>
      <c r="D12" s="23">
        <v>34208.291028437001</v>
      </c>
      <c r="E12" s="23">
        <v>31579.089503889361</v>
      </c>
      <c r="F12" s="23">
        <v>42055.434019486114</v>
      </c>
      <c r="G12" s="23">
        <v>58115.888620338847</v>
      </c>
      <c r="H12" s="23">
        <v>70509.315187298504</v>
      </c>
      <c r="I12" s="23">
        <v>74961.031829586151</v>
      </c>
      <c r="J12" s="23">
        <v>77754.267866465147</v>
      </c>
      <c r="K12" s="23">
        <v>81587.702477338287</v>
      </c>
      <c r="L12" s="23">
        <v>88470.85424501606</v>
      </c>
      <c r="M12" s="23">
        <v>93892.325766828828</v>
      </c>
      <c r="N12" s="23">
        <v>94805.231533096608</v>
      </c>
      <c r="O12" s="23">
        <v>95711.586867196602</v>
      </c>
      <c r="P12" s="23">
        <v>104093.39896307666</v>
      </c>
      <c r="Q12" s="23">
        <v>109241.7081722486</v>
      </c>
      <c r="R12" s="23">
        <v>117180.12216419086</v>
      </c>
      <c r="S12" s="23">
        <v>117848.12869453583</v>
      </c>
      <c r="T12" s="23">
        <v>118614.80959001314</v>
      </c>
      <c r="U12" s="23">
        <v>121648.17353388535</v>
      </c>
      <c r="V12" s="23">
        <v>116262.01391561014</v>
      </c>
      <c r="W12" s="23">
        <v>117448.06973336419</v>
      </c>
    </row>
    <row r="13" spans="1:25">
      <c r="A13" s="27" t="s">
        <v>36</v>
      </c>
      <c r="B13" s="27" t="s">
        <v>64</v>
      </c>
      <c r="C13" s="23">
        <v>15292.988158815142</v>
      </c>
      <c r="D13" s="23">
        <v>15986.334895798878</v>
      </c>
      <c r="E13" s="23">
        <v>16249.844949158894</v>
      </c>
      <c r="F13" s="23">
        <v>15574.294679211849</v>
      </c>
      <c r="G13" s="23">
        <v>14991.228695598988</v>
      </c>
      <c r="H13" s="23">
        <v>31064.074203820146</v>
      </c>
      <c r="I13" s="23">
        <v>37889.391177364094</v>
      </c>
      <c r="J13" s="23">
        <v>37444.785083131726</v>
      </c>
      <c r="K13" s="23">
        <v>39231.921448843801</v>
      </c>
      <c r="L13" s="23">
        <v>41212.492719023925</v>
      </c>
      <c r="M13" s="23">
        <v>44181.766317758244</v>
      </c>
      <c r="N13" s="23">
        <v>51237.361236938588</v>
      </c>
      <c r="O13" s="23">
        <v>52914.195512204205</v>
      </c>
      <c r="P13" s="23">
        <v>51268.996311112933</v>
      </c>
      <c r="Q13" s="23">
        <v>59922.013504663722</v>
      </c>
      <c r="R13" s="23">
        <v>60097.526001765407</v>
      </c>
      <c r="S13" s="23">
        <v>59644.558887827538</v>
      </c>
      <c r="T13" s="23">
        <v>64285.678447417762</v>
      </c>
      <c r="U13" s="23">
        <v>67291.232197428515</v>
      </c>
      <c r="V13" s="23">
        <v>77442.700400833171</v>
      </c>
      <c r="W13" s="23">
        <v>83947.195780657916</v>
      </c>
    </row>
    <row r="14" spans="1:25">
      <c r="A14" s="27" t="s">
        <v>36</v>
      </c>
      <c r="B14" s="27" t="s">
        <v>32</v>
      </c>
      <c r="C14" s="23">
        <v>114.6614752928312</v>
      </c>
      <c r="D14" s="23">
        <v>121.38941025187938</v>
      </c>
      <c r="E14" s="23">
        <v>132.9158250193089</v>
      </c>
      <c r="F14" s="23">
        <v>164.82112878482951</v>
      </c>
      <c r="G14" s="23">
        <v>156.58608735696711</v>
      </c>
      <c r="H14" s="23">
        <v>1306.6916725728308</v>
      </c>
      <c r="I14" s="23">
        <v>1312.3372230549201</v>
      </c>
      <c r="J14" s="23">
        <v>2950.7382695143679</v>
      </c>
      <c r="K14" s="23">
        <v>3292.1334606298151</v>
      </c>
      <c r="L14" s="23">
        <v>3252.3344372728461</v>
      </c>
      <c r="M14" s="23">
        <v>3293.3464748741917</v>
      </c>
      <c r="N14" s="23">
        <v>3396.7448432954457</v>
      </c>
      <c r="O14" s="23">
        <v>3265.8092105196115</v>
      </c>
      <c r="P14" s="23">
        <v>3071.0573058822097</v>
      </c>
      <c r="Q14" s="23">
        <v>3267.8068607777877</v>
      </c>
      <c r="R14" s="23">
        <v>3323.1629457700142</v>
      </c>
      <c r="S14" s="23">
        <v>3292.4172584491903</v>
      </c>
      <c r="T14" s="23">
        <v>3424.7751635161521</v>
      </c>
      <c r="U14" s="23">
        <v>3476.552645872966</v>
      </c>
      <c r="V14" s="23">
        <v>3542.5969687214247</v>
      </c>
      <c r="W14" s="23">
        <v>3959.2902984953648</v>
      </c>
    </row>
    <row r="15" spans="1:25">
      <c r="A15" s="27" t="s">
        <v>36</v>
      </c>
      <c r="B15" s="27" t="s">
        <v>69</v>
      </c>
      <c r="C15" s="23">
        <v>39.784760999999904</v>
      </c>
      <c r="D15" s="23">
        <v>86.145729000000003</v>
      </c>
      <c r="E15" s="23">
        <v>69.419270993051597</v>
      </c>
      <c r="F15" s="23">
        <v>2517.9061110821613</v>
      </c>
      <c r="G15" s="23">
        <v>4492.5641054620837</v>
      </c>
      <c r="H15" s="23">
        <v>9462.3995280789331</v>
      </c>
      <c r="I15" s="23">
        <v>13100.913428396922</v>
      </c>
      <c r="J15" s="23">
        <v>13529.90806866341</v>
      </c>
      <c r="K15" s="23">
        <v>13496.536765325136</v>
      </c>
      <c r="L15" s="23">
        <v>14586.047489943805</v>
      </c>
      <c r="M15" s="23">
        <v>15655.365548893704</v>
      </c>
      <c r="N15" s="23">
        <v>18859.020068849608</v>
      </c>
      <c r="O15" s="23">
        <v>18411.789444086517</v>
      </c>
      <c r="P15" s="23">
        <v>18773.260692757292</v>
      </c>
      <c r="Q15" s="23">
        <v>20410.978767137232</v>
      </c>
      <c r="R15" s="23">
        <v>20694.097899692457</v>
      </c>
      <c r="S15" s="23">
        <v>22613.969621342501</v>
      </c>
      <c r="T15" s="23">
        <v>22369.452475859522</v>
      </c>
      <c r="U15" s="23">
        <v>25036.094905349601</v>
      </c>
      <c r="V15" s="23">
        <v>25616.955217439361</v>
      </c>
      <c r="W15" s="23">
        <v>28588.024094728287</v>
      </c>
    </row>
    <row r="16" spans="1:25">
      <c r="A16" s="27" t="s">
        <v>36</v>
      </c>
      <c r="B16" s="27" t="s">
        <v>52</v>
      </c>
      <c r="C16" s="23">
        <v>37.140870932999995</v>
      </c>
      <c r="D16" s="23">
        <v>94.454226309999996</v>
      </c>
      <c r="E16" s="23">
        <v>250.0510490799999</v>
      </c>
      <c r="F16" s="23">
        <v>650.33303676000003</v>
      </c>
      <c r="G16" s="23">
        <v>948.8116815599999</v>
      </c>
      <c r="H16" s="23">
        <v>1188.1231542000003</v>
      </c>
      <c r="I16" s="23">
        <v>1534.277069</v>
      </c>
      <c r="J16" s="23">
        <v>1896.5560559999999</v>
      </c>
      <c r="K16" s="23">
        <v>2361.3175939999996</v>
      </c>
      <c r="L16" s="23">
        <v>2733.4667935999987</v>
      </c>
      <c r="M16" s="23">
        <v>3054.1579830000005</v>
      </c>
      <c r="N16" s="23">
        <v>3560.4123099999993</v>
      </c>
      <c r="O16" s="23">
        <v>3959.0343280000002</v>
      </c>
      <c r="P16" s="23">
        <v>4249.6559745999984</v>
      </c>
      <c r="Q16" s="23">
        <v>4951.9775189999991</v>
      </c>
      <c r="R16" s="23">
        <v>5092.231029999999</v>
      </c>
      <c r="S16" s="23">
        <v>5101.4154229999995</v>
      </c>
      <c r="T16" s="23">
        <v>5386.6698039999992</v>
      </c>
      <c r="U16" s="23">
        <v>5496.3701829999991</v>
      </c>
      <c r="V16" s="23">
        <v>5636.426782999989</v>
      </c>
      <c r="W16" s="23">
        <v>5811.4259489999995</v>
      </c>
    </row>
    <row r="17" spans="1:25">
      <c r="A17" s="29" t="s">
        <v>118</v>
      </c>
      <c r="B17" s="29"/>
      <c r="C17" s="28">
        <v>182221.67750339606</v>
      </c>
      <c r="D17" s="28">
        <v>180665.65098047268</v>
      </c>
      <c r="E17" s="28">
        <v>178786.74231794209</v>
      </c>
      <c r="F17" s="28">
        <v>178207.34425784036</v>
      </c>
      <c r="G17" s="28">
        <v>177453.59875892423</v>
      </c>
      <c r="H17" s="28">
        <v>179114.18392103357</v>
      </c>
      <c r="I17" s="28">
        <v>180381.17618885182</v>
      </c>
      <c r="J17" s="28">
        <v>181767.12709151083</v>
      </c>
      <c r="K17" s="28">
        <v>183571.74158164742</v>
      </c>
      <c r="L17" s="28">
        <v>187523.33681235471</v>
      </c>
      <c r="M17" s="28">
        <v>191707.97496351734</v>
      </c>
      <c r="N17" s="28">
        <v>195244.07203206874</v>
      </c>
      <c r="O17" s="28">
        <v>198541.77338714147</v>
      </c>
      <c r="P17" s="28">
        <v>201798.6377244551</v>
      </c>
      <c r="Q17" s="28">
        <v>206883.21231123258</v>
      </c>
      <c r="R17" s="28">
        <v>211144.05663322395</v>
      </c>
      <c r="S17" s="28">
        <v>215471.72752853524</v>
      </c>
      <c r="T17" s="28">
        <v>219439.93266891639</v>
      </c>
      <c r="U17" s="28">
        <v>224174.66707334953</v>
      </c>
      <c r="V17" s="28">
        <v>228844.64559354482</v>
      </c>
      <c r="W17" s="28">
        <v>233098.67878160399</v>
      </c>
    </row>
    <row r="19" spans="1:25">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5" s="26" customFormat="1">
      <c r="A20" s="27" t="s">
        <v>119</v>
      </c>
      <c r="B20" s="27" t="s">
        <v>60</v>
      </c>
      <c r="C20" s="23">
        <v>49061.785499999998</v>
      </c>
      <c r="D20" s="23">
        <v>45779.733179999996</v>
      </c>
      <c r="E20" s="23">
        <v>45202.658599999988</v>
      </c>
      <c r="F20" s="23">
        <v>46307.458599999998</v>
      </c>
      <c r="G20" s="23">
        <v>33700.549635691998</v>
      </c>
      <c r="H20" s="23">
        <v>23219.658745437999</v>
      </c>
      <c r="I20" s="23">
        <v>23699.569531714002</v>
      </c>
      <c r="J20" s="23">
        <v>23205.923762960003</v>
      </c>
      <c r="K20" s="23">
        <v>23488.602565988</v>
      </c>
      <c r="L20" s="23">
        <v>19382.261066356001</v>
      </c>
      <c r="M20" s="23">
        <v>15768.323974722001</v>
      </c>
      <c r="N20" s="23">
        <v>13629.620260968999</v>
      </c>
      <c r="O20" s="23">
        <v>14468.518426696999</v>
      </c>
      <c r="P20" s="23">
        <v>10873.367765258989</v>
      </c>
      <c r="Q20" s="23">
        <v>5801.7075999999997</v>
      </c>
      <c r="R20" s="23">
        <v>5041.2321000000002</v>
      </c>
      <c r="S20" s="23">
        <v>5812.7078000000001</v>
      </c>
      <c r="T20" s="23">
        <v>5971.5174999999999</v>
      </c>
      <c r="U20" s="23">
        <v>5471.0936999999994</v>
      </c>
      <c r="V20" s="23">
        <v>5748.8268000000007</v>
      </c>
      <c r="W20" s="23">
        <v>5621.1484999999993</v>
      </c>
      <c r="X20" s="7"/>
      <c r="Y20" s="7"/>
    </row>
    <row r="21" spans="1:25"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5" s="26" customFormat="1">
      <c r="A22" s="27" t="s">
        <v>119</v>
      </c>
      <c r="B22" s="27" t="s">
        <v>18</v>
      </c>
      <c r="C22" s="23">
        <v>33.751519691958997</v>
      </c>
      <c r="D22" s="23">
        <v>34.298275821420397</v>
      </c>
      <c r="E22" s="23">
        <v>104.170753409901</v>
      </c>
      <c r="F22" s="23">
        <v>522.96153947932305</v>
      </c>
      <c r="G22" s="23">
        <v>374.89754023959455</v>
      </c>
      <c r="H22" s="23">
        <v>379.4528989433087</v>
      </c>
      <c r="I22" s="23">
        <v>203.37932988564438</v>
      </c>
      <c r="J22" s="23">
        <v>288.55342000350834</v>
      </c>
      <c r="K22" s="23">
        <v>443.68677284288299</v>
      </c>
      <c r="L22" s="23">
        <v>511.98663921146101</v>
      </c>
      <c r="M22" s="23">
        <v>696.59366025462498</v>
      </c>
      <c r="N22" s="23">
        <v>362.23707403521905</v>
      </c>
      <c r="O22" s="23">
        <v>713.38881824181988</v>
      </c>
      <c r="P22" s="23">
        <v>814.279670224592</v>
      </c>
      <c r="Q22" s="23">
        <v>592.75335110884896</v>
      </c>
      <c r="R22" s="23">
        <v>381.15378122811393</v>
      </c>
      <c r="S22" s="23">
        <v>649.15241646491302</v>
      </c>
      <c r="T22" s="23">
        <v>881.75537978639352</v>
      </c>
      <c r="U22" s="23">
        <v>1009.935419755415</v>
      </c>
      <c r="V22" s="23">
        <v>1279.7857342162249</v>
      </c>
      <c r="W22" s="23">
        <v>1243.1416941674854</v>
      </c>
    </row>
    <row r="23" spans="1:25"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5" s="26" customFormat="1">
      <c r="A24" s="27" t="s">
        <v>119</v>
      </c>
      <c r="B24" s="27" t="s">
        <v>62</v>
      </c>
      <c r="C24" s="23">
        <v>7.4516601346159991E-2</v>
      </c>
      <c r="D24" s="23">
        <v>0.80704835787699902</v>
      </c>
      <c r="E24" s="23">
        <v>13.072608008366901</v>
      </c>
      <c r="F24" s="23">
        <v>36.590285767747801</v>
      </c>
      <c r="G24" s="23">
        <v>9.8843416813000484</v>
      </c>
      <c r="H24" s="23">
        <v>38.638443488185189</v>
      </c>
      <c r="I24" s="23">
        <v>24.602115902100699</v>
      </c>
      <c r="J24" s="23">
        <v>40.220946251627694</v>
      </c>
      <c r="K24" s="23">
        <v>33.881871378261792</v>
      </c>
      <c r="L24" s="23">
        <v>141.4379214236219</v>
      </c>
      <c r="M24" s="23">
        <v>151.63682027223649</v>
      </c>
      <c r="N24" s="23">
        <v>202.12946563025727</v>
      </c>
      <c r="O24" s="23">
        <v>119.69565777035869</v>
      </c>
      <c r="P24" s="23">
        <v>303.4639938367751</v>
      </c>
      <c r="Q24" s="23">
        <v>327.9141814772193</v>
      </c>
      <c r="R24" s="23">
        <v>273.08121346872878</v>
      </c>
      <c r="S24" s="23">
        <v>400.65796299999988</v>
      </c>
      <c r="T24" s="23">
        <v>341.2872713731079</v>
      </c>
      <c r="U24" s="23">
        <v>843.55308000000002</v>
      </c>
      <c r="V24" s="23">
        <v>1231.5258840000001</v>
      </c>
      <c r="W24" s="23">
        <v>953.6626399999999</v>
      </c>
    </row>
    <row r="25" spans="1:25" s="26" customFormat="1">
      <c r="A25" s="27" t="s">
        <v>119</v>
      </c>
      <c r="B25" s="27" t="s">
        <v>61</v>
      </c>
      <c r="C25" s="23">
        <v>2065.9704749999992</v>
      </c>
      <c r="D25" s="23">
        <v>2012.993361</v>
      </c>
      <c r="E25" s="23">
        <v>1822.0414900000001</v>
      </c>
      <c r="F25" s="23">
        <v>2493.057929999999</v>
      </c>
      <c r="G25" s="23">
        <v>2522.1370639999991</v>
      </c>
      <c r="H25" s="23">
        <v>2891.7764499999976</v>
      </c>
      <c r="I25" s="23">
        <v>2859.4511210000001</v>
      </c>
      <c r="J25" s="23">
        <v>3789.5164749999985</v>
      </c>
      <c r="K25" s="23">
        <v>3047.50605</v>
      </c>
      <c r="L25" s="23">
        <v>2855.7261099999978</v>
      </c>
      <c r="M25" s="23">
        <v>2962.248396</v>
      </c>
      <c r="N25" s="23">
        <v>2686.7168399999991</v>
      </c>
      <c r="O25" s="23">
        <v>3147.6724750000003</v>
      </c>
      <c r="P25" s="23">
        <v>3480.0557159999998</v>
      </c>
      <c r="Q25" s="23">
        <v>3557.8913200000002</v>
      </c>
      <c r="R25" s="23">
        <v>3340.04241</v>
      </c>
      <c r="S25" s="23">
        <v>4300.9946199999995</v>
      </c>
      <c r="T25" s="23">
        <v>3617.9525100000001</v>
      </c>
      <c r="U25" s="23">
        <v>3401.5675709999996</v>
      </c>
      <c r="V25" s="23">
        <v>3359.6781060000003</v>
      </c>
      <c r="W25" s="23">
        <v>3007.533743</v>
      </c>
    </row>
    <row r="26" spans="1:25" s="26" customFormat="1">
      <c r="A26" s="27" t="s">
        <v>119</v>
      </c>
      <c r="B26" s="27" t="s">
        <v>65</v>
      </c>
      <c r="C26" s="23">
        <v>6057.7227903845769</v>
      </c>
      <c r="D26" s="23">
        <v>7063.7979437396716</v>
      </c>
      <c r="E26" s="23">
        <v>6711.1399535388819</v>
      </c>
      <c r="F26" s="23">
        <v>7875.9395419469229</v>
      </c>
      <c r="G26" s="23">
        <v>18287.138271926346</v>
      </c>
      <c r="H26" s="23">
        <v>19968.673853642042</v>
      </c>
      <c r="I26" s="23">
        <v>19544.912553495949</v>
      </c>
      <c r="J26" s="23">
        <v>18992.823108019336</v>
      </c>
      <c r="K26" s="23">
        <v>17753.253669844325</v>
      </c>
      <c r="L26" s="23">
        <v>22995.07616301188</v>
      </c>
      <c r="M26" s="23">
        <v>24589.712737825692</v>
      </c>
      <c r="N26" s="23">
        <v>26789.680783975818</v>
      </c>
      <c r="O26" s="23">
        <v>25998.609259562043</v>
      </c>
      <c r="P26" s="23">
        <v>27995.807462376226</v>
      </c>
      <c r="Q26" s="23">
        <v>28480.143621966083</v>
      </c>
      <c r="R26" s="23">
        <v>28787.757674275043</v>
      </c>
      <c r="S26" s="23">
        <v>25146.240694367669</v>
      </c>
      <c r="T26" s="23">
        <v>22538.254793353022</v>
      </c>
      <c r="U26" s="23">
        <v>24619.985918433107</v>
      </c>
      <c r="V26" s="23">
        <v>24042.875768840528</v>
      </c>
      <c r="W26" s="23">
        <v>30094.005058159866</v>
      </c>
    </row>
    <row r="27" spans="1:25" s="26" customFormat="1">
      <c r="A27" s="27" t="s">
        <v>119</v>
      </c>
      <c r="B27" s="27" t="s">
        <v>64</v>
      </c>
      <c r="C27" s="23">
        <v>5680.334827101512</v>
      </c>
      <c r="D27" s="23">
        <v>6065.0353913881745</v>
      </c>
      <c r="E27" s="23">
        <v>6102.2597042847101</v>
      </c>
      <c r="F27" s="23">
        <v>5873.7173696999816</v>
      </c>
      <c r="G27" s="23">
        <v>5592.1664171642897</v>
      </c>
      <c r="H27" s="23">
        <v>16409.850330584355</v>
      </c>
      <c r="I27" s="23">
        <v>17324.65736892118</v>
      </c>
      <c r="J27" s="23">
        <v>17412.910828506549</v>
      </c>
      <c r="K27" s="23">
        <v>17894.428778435235</v>
      </c>
      <c r="L27" s="23">
        <v>18772.120768762965</v>
      </c>
      <c r="M27" s="23">
        <v>18959.193175922795</v>
      </c>
      <c r="N27" s="23">
        <v>22457.455238825507</v>
      </c>
      <c r="O27" s="23">
        <v>23952.085222715436</v>
      </c>
      <c r="P27" s="23">
        <v>23045.933477559127</v>
      </c>
      <c r="Q27" s="23">
        <v>27582.015476502263</v>
      </c>
      <c r="R27" s="23">
        <v>27718.600975111247</v>
      </c>
      <c r="S27" s="23">
        <v>30580.023385315355</v>
      </c>
      <c r="T27" s="23">
        <v>33014.143835322757</v>
      </c>
      <c r="U27" s="23">
        <v>34952.404177197081</v>
      </c>
      <c r="V27" s="23">
        <v>37913.65609374702</v>
      </c>
      <c r="W27" s="23">
        <v>38496.285451132513</v>
      </c>
    </row>
    <row r="28" spans="1:25" s="26" customFormat="1">
      <c r="A28" s="27" t="s">
        <v>119</v>
      </c>
      <c r="B28" s="27" t="s">
        <v>32</v>
      </c>
      <c r="C28" s="23">
        <v>3.9680067000000001E-6</v>
      </c>
      <c r="D28" s="23">
        <v>4.6634113E-6</v>
      </c>
      <c r="E28" s="23">
        <v>5.0240849999999997E-6</v>
      </c>
      <c r="F28" s="23">
        <v>5.60559999999999E-6</v>
      </c>
      <c r="G28" s="23">
        <v>5.8816694999999998E-6</v>
      </c>
      <c r="H28" s="23">
        <v>1.6205869999999999E-4</v>
      </c>
      <c r="I28" s="23">
        <v>3.4355814999999999E-4</v>
      </c>
      <c r="J28" s="23">
        <v>309.34116</v>
      </c>
      <c r="K28" s="23">
        <v>559.74180000000001</v>
      </c>
      <c r="L28" s="23">
        <v>564.30409999999995</v>
      </c>
      <c r="M28" s="23">
        <v>553.56410000000005</v>
      </c>
      <c r="N28" s="23">
        <v>570.98779999999999</v>
      </c>
      <c r="O28" s="23">
        <v>560.20090000000005</v>
      </c>
      <c r="P28" s="23">
        <v>522.07190000000003</v>
      </c>
      <c r="Q28" s="23">
        <v>561.42110000000002</v>
      </c>
      <c r="R28" s="23">
        <v>560.34659999999997</v>
      </c>
      <c r="S28" s="23">
        <v>549.89359999999999</v>
      </c>
      <c r="T28" s="23">
        <v>561.77869999999996</v>
      </c>
      <c r="U28" s="23">
        <v>567.04759999999999</v>
      </c>
      <c r="V28" s="23">
        <v>554.62519999999995</v>
      </c>
      <c r="W28" s="23">
        <v>547.67740000000003</v>
      </c>
    </row>
    <row r="29" spans="1:25" s="26" customFormat="1">
      <c r="A29" s="27" t="s">
        <v>119</v>
      </c>
      <c r="B29" s="27" t="s">
        <v>69</v>
      </c>
      <c r="C29" s="23">
        <v>12.066781000000001</v>
      </c>
      <c r="D29" s="23">
        <v>23.696422999999999</v>
      </c>
      <c r="E29" s="23">
        <v>23.263007598470203</v>
      </c>
      <c r="F29" s="23">
        <v>1209.221280937137</v>
      </c>
      <c r="G29" s="23">
        <v>3252.8076594588329</v>
      </c>
      <c r="H29" s="23">
        <v>4957.0109842752909</v>
      </c>
      <c r="I29" s="23">
        <v>3941.6710529792954</v>
      </c>
      <c r="J29" s="23">
        <v>4385.6397089434804</v>
      </c>
      <c r="K29" s="23">
        <v>4449.8912304166824</v>
      </c>
      <c r="L29" s="23">
        <v>4845.8457693555038</v>
      </c>
      <c r="M29" s="23">
        <v>5124.4770675812206</v>
      </c>
      <c r="N29" s="23">
        <v>6889.3318691411605</v>
      </c>
      <c r="O29" s="23">
        <v>6554.1061851913</v>
      </c>
      <c r="P29" s="23">
        <v>6964.221463590241</v>
      </c>
      <c r="Q29" s="23">
        <v>7811.3343891895402</v>
      </c>
      <c r="R29" s="23">
        <v>8356.4722279467587</v>
      </c>
      <c r="S29" s="23">
        <v>9968.628030403479</v>
      </c>
      <c r="T29" s="23">
        <v>9568.61794564907</v>
      </c>
      <c r="U29" s="23">
        <v>10292.293728361232</v>
      </c>
      <c r="V29" s="23">
        <v>10236.629384587801</v>
      </c>
      <c r="W29" s="23">
        <v>11544.9283882576</v>
      </c>
    </row>
    <row r="30" spans="1:25" s="26" customFormat="1">
      <c r="A30" s="27" t="s">
        <v>119</v>
      </c>
      <c r="B30" s="27" t="s">
        <v>52</v>
      </c>
      <c r="C30" s="23">
        <v>7.4779532</v>
      </c>
      <c r="D30" s="23">
        <v>21.898255200000001</v>
      </c>
      <c r="E30" s="23">
        <v>69.015427999999901</v>
      </c>
      <c r="F30" s="23">
        <v>212.90846999999999</v>
      </c>
      <c r="G30" s="23">
        <v>297.71740999999997</v>
      </c>
      <c r="H30" s="23">
        <v>391.03162000000003</v>
      </c>
      <c r="I30" s="23">
        <v>489.91841500000004</v>
      </c>
      <c r="J30" s="23">
        <v>614.21874600000001</v>
      </c>
      <c r="K30" s="23">
        <v>769.34649000000002</v>
      </c>
      <c r="L30" s="23">
        <v>898.10465999999894</v>
      </c>
      <c r="M30" s="23">
        <v>1016.0857100000001</v>
      </c>
      <c r="N30" s="23">
        <v>1192.81105</v>
      </c>
      <c r="O30" s="23">
        <v>1357.8475800000001</v>
      </c>
      <c r="P30" s="23">
        <v>1467.3194699999999</v>
      </c>
      <c r="Q30" s="23">
        <v>1680.22452</v>
      </c>
      <c r="R30" s="23">
        <v>1738.35754</v>
      </c>
      <c r="S30" s="23">
        <v>1784.566</v>
      </c>
      <c r="T30" s="23">
        <v>1872.57213</v>
      </c>
      <c r="U30" s="23">
        <v>1953.85618</v>
      </c>
      <c r="V30" s="23">
        <v>2019.2465999999999</v>
      </c>
      <c r="W30" s="23">
        <v>2073.4143199999999</v>
      </c>
    </row>
    <row r="31" spans="1:25" s="26" customFormat="1">
      <c r="A31" s="29" t="s">
        <v>118</v>
      </c>
      <c r="B31" s="29"/>
      <c r="C31" s="28">
        <v>62899.63962877939</v>
      </c>
      <c r="D31" s="28">
        <v>60956.665200307143</v>
      </c>
      <c r="E31" s="28">
        <v>59955.343109241861</v>
      </c>
      <c r="F31" s="28">
        <v>63109.725266893976</v>
      </c>
      <c r="G31" s="28">
        <v>60486.773270703532</v>
      </c>
      <c r="H31" s="28">
        <v>62908.05072209589</v>
      </c>
      <c r="I31" s="28">
        <v>63656.572020918873</v>
      </c>
      <c r="J31" s="28">
        <v>63729.948540741025</v>
      </c>
      <c r="K31" s="28">
        <v>62661.359708488701</v>
      </c>
      <c r="L31" s="28">
        <v>64658.608668765926</v>
      </c>
      <c r="M31" s="28">
        <v>63127.708764997347</v>
      </c>
      <c r="N31" s="28">
        <v>66127.839663435807</v>
      </c>
      <c r="O31" s="28">
        <v>68399.969859986653</v>
      </c>
      <c r="P31" s="28">
        <v>66512.908085255709</v>
      </c>
      <c r="Q31" s="28">
        <v>66342.425551054417</v>
      </c>
      <c r="R31" s="28">
        <v>65541.868154083131</v>
      </c>
      <c r="S31" s="28">
        <v>66889.776879147947</v>
      </c>
      <c r="T31" s="28">
        <v>66364.911289835276</v>
      </c>
      <c r="U31" s="28">
        <v>70298.539866385603</v>
      </c>
      <c r="V31" s="28">
        <v>73576.348386803773</v>
      </c>
      <c r="W31" s="28">
        <v>79415.777086459857</v>
      </c>
    </row>
    <row r="32" spans="1:25"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42268.081400000003</v>
      </c>
      <c r="D34" s="23">
        <v>42618.175999999999</v>
      </c>
      <c r="E34" s="23">
        <v>43516.305899999999</v>
      </c>
      <c r="F34" s="23">
        <v>34529.189160022004</v>
      </c>
      <c r="G34" s="23">
        <v>32188.177100102002</v>
      </c>
      <c r="H34" s="23">
        <v>23406.421283308999</v>
      </c>
      <c r="I34" s="23">
        <v>22034.622256899998</v>
      </c>
      <c r="J34" s="23">
        <v>21432.537789299997</v>
      </c>
      <c r="K34" s="23">
        <v>18779.828237599999</v>
      </c>
      <c r="L34" s="23">
        <v>18015.462358210003</v>
      </c>
      <c r="M34" s="23">
        <v>16459.891983299993</v>
      </c>
      <c r="N34" s="23">
        <v>16872.5253041</v>
      </c>
      <c r="O34" s="23">
        <v>14065.662487800002</v>
      </c>
      <c r="P34" s="23">
        <v>12247.7175579</v>
      </c>
      <c r="Q34" s="23">
        <v>9773.7878949999904</v>
      </c>
      <c r="R34" s="23">
        <v>9126.6281352000005</v>
      </c>
      <c r="S34" s="23">
        <v>9661.9156707000002</v>
      </c>
      <c r="T34" s="23">
        <v>9773.8419807999999</v>
      </c>
      <c r="U34" s="23">
        <v>9030.5993713000007</v>
      </c>
      <c r="V34" s="23">
        <v>5867.2585752230007</v>
      </c>
      <c r="W34" s="23">
        <v>3510.6158819899997</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1113.0546812925727</v>
      </c>
      <c r="D36" s="23">
        <v>1113.0546812537032</v>
      </c>
      <c r="E36" s="23">
        <v>1240.8356075266411</v>
      </c>
      <c r="F36" s="23">
        <v>2317.8417829412133</v>
      </c>
      <c r="G36" s="23">
        <v>1650.5962648039749</v>
      </c>
      <c r="H36" s="23">
        <v>2260.2701058047478</v>
      </c>
      <c r="I36" s="23">
        <v>1876.6650337638534</v>
      </c>
      <c r="J36" s="23">
        <v>1730.3725167429675</v>
      </c>
      <c r="K36" s="23">
        <v>2039.7971098621333</v>
      </c>
      <c r="L36" s="23">
        <v>2359.749556864374</v>
      </c>
      <c r="M36" s="23">
        <v>2774.3269077624441</v>
      </c>
      <c r="N36" s="23">
        <v>1877.7721981881029</v>
      </c>
      <c r="O36" s="23">
        <v>2880.0017994695222</v>
      </c>
      <c r="P36" s="23">
        <v>2727.0070892397866</v>
      </c>
      <c r="Q36" s="23">
        <v>2472.4070791710706</v>
      </c>
      <c r="R36" s="23">
        <v>1607.488078940255</v>
      </c>
      <c r="S36" s="23">
        <v>1925.0069140447488</v>
      </c>
      <c r="T36" s="23">
        <v>2089.3184143003923</v>
      </c>
      <c r="U36" s="23">
        <v>2013.27971420721</v>
      </c>
      <c r="V36" s="23">
        <v>2620.8967149376604</v>
      </c>
      <c r="W36" s="23">
        <v>2636.4501354640779</v>
      </c>
    </row>
    <row r="37" spans="1:23" s="26" customFormat="1">
      <c r="A37" s="27" t="s">
        <v>120</v>
      </c>
      <c r="B37" s="27" t="s">
        <v>28</v>
      </c>
      <c r="C37" s="23">
        <v>37.115769999999998</v>
      </c>
      <c r="D37" s="23">
        <v>37.115769999999998</v>
      </c>
      <c r="E37" s="23">
        <v>73.719189999999998</v>
      </c>
      <c r="F37" s="23">
        <v>72.804009999999906</v>
      </c>
      <c r="G37" s="23">
        <v>72.804009999999906</v>
      </c>
      <c r="H37" s="23">
        <v>72.804009999999906</v>
      </c>
      <c r="I37" s="23">
        <v>73.003469999999993</v>
      </c>
      <c r="J37" s="23">
        <v>72.804009999999906</v>
      </c>
      <c r="K37" s="23">
        <v>72.804009999999906</v>
      </c>
      <c r="L37" s="23">
        <v>72.804009999999906</v>
      </c>
      <c r="M37" s="23">
        <v>73.003469999999993</v>
      </c>
      <c r="N37" s="23">
        <v>72.804009999999906</v>
      </c>
      <c r="O37" s="23">
        <v>72.804009999999906</v>
      </c>
      <c r="P37" s="23">
        <v>72.804009999999906</v>
      </c>
      <c r="Q37" s="23">
        <v>73.003469999999993</v>
      </c>
      <c r="R37" s="23">
        <v>72.804009999999906</v>
      </c>
      <c r="S37" s="23">
        <v>72.804009999999906</v>
      </c>
      <c r="T37" s="23">
        <v>72.804009999999906</v>
      </c>
      <c r="U37" s="23">
        <v>75.787869999999998</v>
      </c>
      <c r="V37" s="23">
        <v>155.63956999999999</v>
      </c>
      <c r="W37" s="23">
        <v>146.91171</v>
      </c>
    </row>
    <row r="38" spans="1:23" s="26" customFormat="1">
      <c r="A38" s="27" t="s">
        <v>120</v>
      </c>
      <c r="B38" s="27" t="s">
        <v>62</v>
      </c>
      <c r="C38" s="23">
        <v>5.0973373600000003E-6</v>
      </c>
      <c r="D38" s="23">
        <v>4.9833913700000003E-6</v>
      </c>
      <c r="E38" s="23">
        <v>5.2629748299999998E-6</v>
      </c>
      <c r="F38" s="23">
        <v>18.517960557696096</v>
      </c>
      <c r="G38" s="23">
        <v>13.468935551758801</v>
      </c>
      <c r="H38" s="23">
        <v>48.495838028925995</v>
      </c>
      <c r="I38" s="23">
        <v>32.522948292377897</v>
      </c>
      <c r="J38" s="23">
        <v>44.591582991936612</v>
      </c>
      <c r="K38" s="23">
        <v>30.532570609491</v>
      </c>
      <c r="L38" s="23">
        <v>113.89776437995631</v>
      </c>
      <c r="M38" s="23">
        <v>230.6600727978323</v>
      </c>
      <c r="N38" s="23">
        <v>51.945535752317696</v>
      </c>
      <c r="O38" s="23">
        <v>86.667151983985704</v>
      </c>
      <c r="P38" s="23">
        <v>17.77106590459389</v>
      </c>
      <c r="Q38" s="23">
        <v>127.01433412175341</v>
      </c>
      <c r="R38" s="23">
        <v>96.125316782344498</v>
      </c>
      <c r="S38" s="23">
        <v>135.57210795302669</v>
      </c>
      <c r="T38" s="23">
        <v>53.498254873308298</v>
      </c>
      <c r="U38" s="23">
        <v>290.72641156859504</v>
      </c>
      <c r="V38" s="23">
        <v>674.96073621154608</v>
      </c>
      <c r="W38" s="23">
        <v>530.19601835360004</v>
      </c>
    </row>
    <row r="39" spans="1:23" s="26" customFormat="1">
      <c r="A39" s="27" t="s">
        <v>120</v>
      </c>
      <c r="B39" s="27" t="s">
        <v>61</v>
      </c>
      <c r="C39" s="23">
        <v>695.13319999999999</v>
      </c>
      <c r="D39" s="23">
        <v>693.61676</v>
      </c>
      <c r="E39" s="23">
        <v>694.40972999999997</v>
      </c>
      <c r="F39" s="23">
        <v>692.21551999999997</v>
      </c>
      <c r="G39" s="23">
        <v>690.03196000000003</v>
      </c>
      <c r="H39" s="23">
        <v>690.89594</v>
      </c>
      <c r="I39" s="23">
        <v>692.35351000000003</v>
      </c>
      <c r="J39" s="23">
        <v>687.98018999999999</v>
      </c>
      <c r="K39" s="23">
        <v>685.47602000000006</v>
      </c>
      <c r="L39" s="23">
        <v>685.24955999999997</v>
      </c>
      <c r="M39" s="23">
        <v>687.16985</v>
      </c>
      <c r="N39" s="23">
        <v>683.69559000000004</v>
      </c>
      <c r="O39" s="23">
        <v>682.88607000000002</v>
      </c>
      <c r="P39" s="23">
        <v>670.06400000000008</v>
      </c>
      <c r="Q39" s="23">
        <v>670.62792000000002</v>
      </c>
      <c r="R39" s="23">
        <v>658.26882999999896</v>
      </c>
      <c r="S39" s="23">
        <v>225.56679</v>
      </c>
      <c r="T39" s="23">
        <v>235.85487000000001</v>
      </c>
      <c r="U39" s="23">
        <v>213.07453999999899</v>
      </c>
      <c r="V39" s="23">
        <v>204.13462999999999</v>
      </c>
      <c r="W39" s="23">
        <v>210.33687999999901</v>
      </c>
    </row>
    <row r="40" spans="1:23" s="26" customFormat="1">
      <c r="A40" s="27" t="s">
        <v>120</v>
      </c>
      <c r="B40" s="27" t="s">
        <v>65</v>
      </c>
      <c r="C40" s="23">
        <v>5789.2307675670045</v>
      </c>
      <c r="D40" s="23">
        <v>5519.9977901271986</v>
      </c>
      <c r="E40" s="23">
        <v>5206.2196797995821</v>
      </c>
      <c r="F40" s="23">
        <v>12049.878375882683</v>
      </c>
      <c r="G40" s="23">
        <v>16970.014784747738</v>
      </c>
      <c r="H40" s="23">
        <v>21177.697497813708</v>
      </c>
      <c r="I40" s="23">
        <v>22490.251497957091</v>
      </c>
      <c r="J40" s="23">
        <v>24707.877857741896</v>
      </c>
      <c r="K40" s="23">
        <v>26533.193692821707</v>
      </c>
      <c r="L40" s="23">
        <v>26714.103624190397</v>
      </c>
      <c r="M40" s="23">
        <v>25642.610207973554</v>
      </c>
      <c r="N40" s="23">
        <v>28801.828393182084</v>
      </c>
      <c r="O40" s="23">
        <v>28000.085891333103</v>
      </c>
      <c r="P40" s="23">
        <v>33934.436672350697</v>
      </c>
      <c r="Q40" s="23">
        <v>36292.667966746929</v>
      </c>
      <c r="R40" s="23">
        <v>42714.487229136103</v>
      </c>
      <c r="S40" s="23">
        <v>45614.296548171253</v>
      </c>
      <c r="T40" s="23">
        <v>46188.868286045094</v>
      </c>
      <c r="U40" s="23">
        <v>46984.113051580294</v>
      </c>
      <c r="V40" s="23">
        <v>40137.236046988168</v>
      </c>
      <c r="W40" s="23">
        <v>39965.314575399461</v>
      </c>
    </row>
    <row r="41" spans="1:23" s="26" customFormat="1">
      <c r="A41" s="27" t="s">
        <v>120</v>
      </c>
      <c r="B41" s="27" t="s">
        <v>64</v>
      </c>
      <c r="C41" s="23">
        <v>6071.0580419296657</v>
      </c>
      <c r="D41" s="23">
        <v>6392.6710199029485</v>
      </c>
      <c r="E41" s="23">
        <v>6497.1097993773992</v>
      </c>
      <c r="F41" s="23">
        <v>6212.7848101281406</v>
      </c>
      <c r="G41" s="23">
        <v>6072.8637039181158</v>
      </c>
      <c r="H41" s="23">
        <v>8219.3274994300027</v>
      </c>
      <c r="I41" s="23">
        <v>8227.8041479322674</v>
      </c>
      <c r="J41" s="23">
        <v>8567.6607009214786</v>
      </c>
      <c r="K41" s="23">
        <v>9399.2186222647088</v>
      </c>
      <c r="L41" s="23">
        <v>10247.558138677621</v>
      </c>
      <c r="M41" s="23">
        <v>13137.327160366152</v>
      </c>
      <c r="N41" s="23">
        <v>15232.445822631351</v>
      </c>
      <c r="O41" s="23">
        <v>15396.050428186993</v>
      </c>
      <c r="P41" s="23">
        <v>15099.887254967885</v>
      </c>
      <c r="Q41" s="23">
        <v>18563.939009871756</v>
      </c>
      <c r="R41" s="23">
        <v>18368.606584575999</v>
      </c>
      <c r="S41" s="23">
        <v>15548.008896313637</v>
      </c>
      <c r="T41" s="23">
        <v>16819.060373288732</v>
      </c>
      <c r="U41" s="23">
        <v>17574.707134398741</v>
      </c>
      <c r="V41" s="23">
        <v>25026.650392178017</v>
      </c>
      <c r="W41" s="23">
        <v>27272.428633373722</v>
      </c>
    </row>
    <row r="42" spans="1:23" s="26" customFormat="1">
      <c r="A42" s="27" t="s">
        <v>120</v>
      </c>
      <c r="B42" s="27" t="s">
        <v>32</v>
      </c>
      <c r="C42" s="23">
        <v>15.2189631492895</v>
      </c>
      <c r="D42" s="23">
        <v>11.545445867308199</v>
      </c>
      <c r="E42" s="23">
        <v>17.967050290238298</v>
      </c>
      <c r="F42" s="23">
        <v>29.535241957158902</v>
      </c>
      <c r="G42" s="23">
        <v>28.860961570348</v>
      </c>
      <c r="H42" s="23">
        <v>1161.0638409999999</v>
      </c>
      <c r="I42" s="23">
        <v>1166.022048</v>
      </c>
      <c r="J42" s="23">
        <v>2497.92076</v>
      </c>
      <c r="K42" s="23">
        <v>2590.602042</v>
      </c>
      <c r="L42" s="23">
        <v>2548.581948</v>
      </c>
      <c r="M42" s="23">
        <v>2604.4841159999996</v>
      </c>
      <c r="N42" s="23">
        <v>2687.0109429999998</v>
      </c>
      <c r="O42" s="23">
        <v>2591.4019840000001</v>
      </c>
      <c r="P42" s="23">
        <v>2457.6262550000001</v>
      </c>
      <c r="Q42" s="23">
        <v>2610.5215899999998</v>
      </c>
      <c r="R42" s="23">
        <v>2519.69824899999</v>
      </c>
      <c r="S42" s="23">
        <v>2377.7301089999996</v>
      </c>
      <c r="T42" s="23">
        <v>2495.6922369999997</v>
      </c>
      <c r="U42" s="23">
        <v>2346.0908939999999</v>
      </c>
      <c r="V42" s="23">
        <v>2461.12743</v>
      </c>
      <c r="W42" s="23">
        <v>2443.6994789999999</v>
      </c>
    </row>
    <row r="43" spans="1:23" s="26" customFormat="1">
      <c r="A43" s="27" t="s">
        <v>120</v>
      </c>
      <c r="B43" s="27" t="s">
        <v>69</v>
      </c>
      <c r="C43" s="23">
        <v>27.717979999999901</v>
      </c>
      <c r="D43" s="23">
        <v>62.449306</v>
      </c>
      <c r="E43" s="23">
        <v>46.156233072809002</v>
      </c>
      <c r="F43" s="23">
        <v>258.73720794471996</v>
      </c>
      <c r="G43" s="23">
        <v>281.52748038234699</v>
      </c>
      <c r="H43" s="23">
        <v>490.07231362716698</v>
      </c>
      <c r="I43" s="23">
        <v>509.0883350961405</v>
      </c>
      <c r="J43" s="23">
        <v>405.79731475250503</v>
      </c>
      <c r="K43" s="23">
        <v>461.12348696968201</v>
      </c>
      <c r="L43" s="23">
        <v>528.929747145448</v>
      </c>
      <c r="M43" s="23">
        <v>1152.2264</v>
      </c>
      <c r="N43" s="23">
        <v>2483.2883999999999</v>
      </c>
      <c r="O43" s="23">
        <v>2366.13357</v>
      </c>
      <c r="P43" s="23">
        <v>2184.68046</v>
      </c>
      <c r="Q43" s="23">
        <v>2677.5105999999996</v>
      </c>
      <c r="R43" s="23">
        <v>2561.4645999999998</v>
      </c>
      <c r="S43" s="23">
        <v>2636.0673999999999</v>
      </c>
      <c r="T43" s="23">
        <v>2735.0525599999992</v>
      </c>
      <c r="U43" s="23">
        <v>4061.8932800000002</v>
      </c>
      <c r="V43" s="23">
        <v>4841.9269799999993</v>
      </c>
      <c r="W43" s="23">
        <v>6713.4457999999995</v>
      </c>
    </row>
    <row r="44" spans="1:23" s="26" customFormat="1">
      <c r="A44" s="27" t="s">
        <v>120</v>
      </c>
      <c r="B44" s="27" t="s">
        <v>52</v>
      </c>
      <c r="C44" s="23">
        <v>9.5398050999999988</v>
      </c>
      <c r="D44" s="23">
        <v>26.613640700000001</v>
      </c>
      <c r="E44" s="23">
        <v>68.116096999999996</v>
      </c>
      <c r="F44" s="23">
        <v>160.80165300000002</v>
      </c>
      <c r="G44" s="23">
        <v>245.667688</v>
      </c>
      <c r="H44" s="23">
        <v>314.69037300000002</v>
      </c>
      <c r="I44" s="23">
        <v>413.48120999999998</v>
      </c>
      <c r="J44" s="23">
        <v>498.21047399999998</v>
      </c>
      <c r="K44" s="23">
        <v>628.15600999999992</v>
      </c>
      <c r="L44" s="23">
        <v>724.78677499999992</v>
      </c>
      <c r="M44" s="23">
        <v>827.21848</v>
      </c>
      <c r="N44" s="23">
        <v>942.82809999999904</v>
      </c>
      <c r="O44" s="23">
        <v>1075.1703849999999</v>
      </c>
      <c r="P44" s="23">
        <v>1184.4530499999998</v>
      </c>
      <c r="Q44" s="23">
        <v>1326.7915499999999</v>
      </c>
      <c r="R44" s="23">
        <v>1358.0843199999999</v>
      </c>
      <c r="S44" s="23">
        <v>1369.587739999999</v>
      </c>
      <c r="T44" s="23">
        <v>1448.79088</v>
      </c>
      <c r="U44" s="23">
        <v>1468.2982399999989</v>
      </c>
      <c r="V44" s="23">
        <v>1530.1622499999999</v>
      </c>
      <c r="W44" s="23">
        <v>1578.80592</v>
      </c>
    </row>
    <row r="45" spans="1:23" s="26" customFormat="1">
      <c r="A45" s="29" t="s">
        <v>118</v>
      </c>
      <c r="B45" s="29"/>
      <c r="C45" s="28">
        <v>55973.67386588658</v>
      </c>
      <c r="D45" s="28">
        <v>56374.632026267231</v>
      </c>
      <c r="E45" s="28">
        <v>57228.599911966608</v>
      </c>
      <c r="F45" s="28">
        <v>55893.23161953174</v>
      </c>
      <c r="G45" s="28">
        <v>57657.956759123597</v>
      </c>
      <c r="H45" s="28">
        <v>55875.91217438638</v>
      </c>
      <c r="I45" s="28">
        <v>55427.222864845593</v>
      </c>
      <c r="J45" s="28">
        <v>57243.824647698275</v>
      </c>
      <c r="K45" s="28">
        <v>57540.850263158041</v>
      </c>
      <c r="L45" s="28">
        <v>58208.825012322355</v>
      </c>
      <c r="M45" s="28">
        <v>59004.989652199976</v>
      </c>
      <c r="N45" s="28">
        <v>63593.016853853856</v>
      </c>
      <c r="O45" s="28">
        <v>61184.157838773608</v>
      </c>
      <c r="P45" s="28">
        <v>64769.687650362961</v>
      </c>
      <c r="Q45" s="28">
        <v>67973.447674911498</v>
      </c>
      <c r="R45" s="28">
        <v>72644.408184634696</v>
      </c>
      <c r="S45" s="28">
        <v>73183.170937182673</v>
      </c>
      <c r="T45" s="28">
        <v>75233.246189307523</v>
      </c>
      <c r="U45" s="28">
        <v>76182.288093054842</v>
      </c>
      <c r="V45" s="28">
        <v>74686.776665538389</v>
      </c>
      <c r="W45" s="28">
        <v>74272.253834580857</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27388.890300000003</v>
      </c>
      <c r="D49" s="23">
        <v>24875.824199999992</v>
      </c>
      <c r="E49" s="23">
        <v>26127.17379999999</v>
      </c>
      <c r="F49" s="23">
        <v>19180.042367625003</v>
      </c>
      <c r="G49" s="23">
        <v>18660.4115079</v>
      </c>
      <c r="H49" s="23">
        <v>11955.629582146981</v>
      </c>
      <c r="I49" s="23">
        <v>2387.0254636710001</v>
      </c>
      <c r="J49" s="23">
        <v>2.9599999999999966E-4</v>
      </c>
      <c r="K49" s="23">
        <v>2.745999999999999E-4</v>
      </c>
      <c r="L49" s="23">
        <v>2.6360000000000001E-4</v>
      </c>
      <c r="M49" s="23">
        <v>2.3440000000000001E-4</v>
      </c>
      <c r="N49" s="23">
        <v>2.2219999999999982E-4</v>
      </c>
      <c r="O49" s="23">
        <v>2.190999999999998E-4</v>
      </c>
      <c r="P49" s="23">
        <v>2.0289999999999967E-4</v>
      </c>
      <c r="Q49" s="23">
        <v>1.421999999999998E-4</v>
      </c>
      <c r="R49" s="23">
        <v>1.3279999999999992E-4</v>
      </c>
      <c r="S49" s="23">
        <v>1.394E-4</v>
      </c>
      <c r="T49" s="23">
        <v>1.1379999999999989E-4</v>
      </c>
      <c r="U49" s="23">
        <v>1.0929999999999989E-4</v>
      </c>
      <c r="V49" s="23">
        <v>1.0869999999999981E-4</v>
      </c>
      <c r="W49" s="23">
        <v>1.127999999999999E-4</v>
      </c>
    </row>
    <row r="50" spans="1:23" s="26" customFormat="1">
      <c r="A50" s="27" t="s">
        <v>121</v>
      </c>
      <c r="B50" s="27" t="s">
        <v>18</v>
      </c>
      <c r="C50" s="23">
        <v>4.8938035999999898E-6</v>
      </c>
      <c r="D50" s="23">
        <v>4.7883210000000003E-6</v>
      </c>
      <c r="E50" s="23">
        <v>4.9233589999999997E-6</v>
      </c>
      <c r="F50" s="23">
        <v>3.5952413E-5</v>
      </c>
      <c r="G50" s="23">
        <v>3.46548619999999E-5</v>
      </c>
      <c r="H50" s="23">
        <v>3.3120449999999999E-5</v>
      </c>
      <c r="I50" s="23">
        <v>5.9618974999999998E-5</v>
      </c>
      <c r="J50" s="23">
        <v>543.997559999999</v>
      </c>
      <c r="K50" s="23">
        <v>770.77679999999998</v>
      </c>
      <c r="L50" s="23">
        <v>812.14013999999997</v>
      </c>
      <c r="M50" s="23">
        <v>844.28229999999996</v>
      </c>
      <c r="N50" s="23">
        <v>819.99659999999994</v>
      </c>
      <c r="O50" s="23">
        <v>813.19353999999998</v>
      </c>
      <c r="P50" s="23">
        <v>937.81039999999996</v>
      </c>
      <c r="Q50" s="23">
        <v>816.47906</v>
      </c>
      <c r="R50" s="23">
        <v>788.33307000000002</v>
      </c>
      <c r="S50" s="23">
        <v>855.17639999999994</v>
      </c>
      <c r="T50" s="23">
        <v>929.05565999999999</v>
      </c>
      <c r="U50" s="23">
        <v>1009.9168</v>
      </c>
      <c r="V50" s="23">
        <v>1034.74</v>
      </c>
      <c r="W50" s="23">
        <v>1301.5919999999901</v>
      </c>
    </row>
    <row r="51" spans="1:23" s="26" customFormat="1">
      <c r="A51" s="27" t="s">
        <v>121</v>
      </c>
      <c r="B51" s="27" t="s">
        <v>28</v>
      </c>
      <c r="C51" s="23">
        <v>10.587533000000001</v>
      </c>
      <c r="D51" s="23">
        <v>10.081882</v>
      </c>
      <c r="E51" s="23">
        <v>13.963626</v>
      </c>
      <c r="F51" s="23">
        <v>24.065567000000001</v>
      </c>
      <c r="G51" s="23">
        <v>20.610185999999999</v>
      </c>
      <c r="H51" s="23">
        <v>31.889396999999999</v>
      </c>
      <c r="I51" s="23">
        <v>10.550482000000001</v>
      </c>
      <c r="J51" s="23">
        <v>9.2385830000000002</v>
      </c>
      <c r="K51" s="23">
        <v>1.9380029999999999</v>
      </c>
      <c r="L51" s="23">
        <v>19.173012</v>
      </c>
      <c r="M51" s="23">
        <v>20.735512</v>
      </c>
      <c r="N51" s="23">
        <v>55.253112999999999</v>
      </c>
      <c r="O51" s="23">
        <v>5.6482305999999998</v>
      </c>
      <c r="P51" s="23">
        <v>63.233176999999998</v>
      </c>
      <c r="Q51" s="23">
        <v>129.50040999999999</v>
      </c>
      <c r="R51" s="23">
        <v>120.60383</v>
      </c>
      <c r="S51" s="23">
        <v>216.07541000000001</v>
      </c>
      <c r="T51" s="23">
        <v>130.11838</v>
      </c>
      <c r="U51" s="23">
        <v>0</v>
      </c>
      <c r="V51" s="23">
        <v>0</v>
      </c>
      <c r="W51" s="23">
        <v>0</v>
      </c>
    </row>
    <row r="52" spans="1:23" s="26" customFormat="1">
      <c r="A52" s="27" t="s">
        <v>121</v>
      </c>
      <c r="B52" s="27" t="s">
        <v>62</v>
      </c>
      <c r="C52" s="23">
        <v>12.734229384072689</v>
      </c>
      <c r="D52" s="23">
        <v>11.638655420229949</v>
      </c>
      <c r="E52" s="23">
        <v>22.045400656360691</v>
      </c>
      <c r="F52" s="23">
        <v>468.31497860477782</v>
      </c>
      <c r="G52" s="23">
        <v>105.72579734320529</v>
      </c>
      <c r="H52" s="23">
        <v>103.23015918117289</v>
      </c>
      <c r="I52" s="23">
        <v>19.348912383515</v>
      </c>
      <c r="J52" s="23">
        <v>64.367307261339405</v>
      </c>
      <c r="K52" s="23">
        <v>28.240065853887298</v>
      </c>
      <c r="L52" s="23">
        <v>33.936131407450489</v>
      </c>
      <c r="M52" s="23">
        <v>22.25344685524799</v>
      </c>
      <c r="N52" s="23">
        <v>75.932702926337697</v>
      </c>
      <c r="O52" s="23">
        <v>41.346161579412112</v>
      </c>
      <c r="P52" s="23">
        <v>42.866884982753007</v>
      </c>
      <c r="Q52" s="23">
        <v>187.13580643314918</v>
      </c>
      <c r="R52" s="23">
        <v>107.24593891778228</v>
      </c>
      <c r="S52" s="23">
        <v>160.18696811954402</v>
      </c>
      <c r="T52" s="23">
        <v>57.570494844788293</v>
      </c>
      <c r="U52" s="23">
        <v>367.32975965492983</v>
      </c>
      <c r="V52" s="23">
        <v>1115.7186272605063</v>
      </c>
      <c r="W52" s="23">
        <v>816.1236729284044</v>
      </c>
    </row>
    <row r="53" spans="1:23" s="26" customFormat="1">
      <c r="A53" s="27" t="s">
        <v>121</v>
      </c>
      <c r="B53" s="27" t="s">
        <v>61</v>
      </c>
      <c r="C53" s="23">
        <v>2764.3940589999988</v>
      </c>
      <c r="D53" s="23">
        <v>2772.2188570000003</v>
      </c>
      <c r="E53" s="23">
        <v>2522.441335999999</v>
      </c>
      <c r="F53" s="23">
        <v>3148.4890559999999</v>
      </c>
      <c r="G53" s="23">
        <v>3226.8417249999989</v>
      </c>
      <c r="H53" s="23">
        <v>3059.3650259999972</v>
      </c>
      <c r="I53" s="23">
        <v>3088.6559359999992</v>
      </c>
      <c r="J53" s="23">
        <v>3894.1714199999979</v>
      </c>
      <c r="K53" s="23">
        <v>3232.6282000000001</v>
      </c>
      <c r="L53" s="23">
        <v>2772.6746859999976</v>
      </c>
      <c r="M53" s="23">
        <v>2792.8450149999981</v>
      </c>
      <c r="N53" s="23">
        <v>2527.9016749999992</v>
      </c>
      <c r="O53" s="23">
        <v>3099.3869509999986</v>
      </c>
      <c r="P53" s="23">
        <v>3202.7702799999988</v>
      </c>
      <c r="Q53" s="23">
        <v>3050.6132999999986</v>
      </c>
      <c r="R53" s="23">
        <v>3062.233139999998</v>
      </c>
      <c r="S53" s="23">
        <v>3859.1968700000002</v>
      </c>
      <c r="T53" s="23">
        <v>3195.5542999999998</v>
      </c>
      <c r="U53" s="23">
        <v>2765.9600949999999</v>
      </c>
      <c r="V53" s="23">
        <v>2764.3521149999997</v>
      </c>
      <c r="W53" s="23">
        <v>2510.7580640000001</v>
      </c>
    </row>
    <row r="54" spans="1:23" s="26" customFormat="1">
      <c r="A54" s="27" t="s">
        <v>121</v>
      </c>
      <c r="B54" s="27" t="s">
        <v>65</v>
      </c>
      <c r="C54" s="23">
        <v>11105.20623225961</v>
      </c>
      <c r="D54" s="23">
        <v>12503.875833178497</v>
      </c>
      <c r="E54" s="23">
        <v>10779.121861959677</v>
      </c>
      <c r="F54" s="23">
        <v>12492.419474256663</v>
      </c>
      <c r="G54" s="23">
        <v>12665.886779021737</v>
      </c>
      <c r="H54" s="23">
        <v>15389.940880060327</v>
      </c>
      <c r="I54" s="23">
        <v>16514.647355436631</v>
      </c>
      <c r="J54" s="23">
        <v>18036.484929375485</v>
      </c>
      <c r="K54" s="23">
        <v>19868.847595658917</v>
      </c>
      <c r="L54" s="23">
        <v>19030.431857813521</v>
      </c>
      <c r="M54" s="23">
        <v>22565.434040184919</v>
      </c>
      <c r="N54" s="23">
        <v>19632.360533855524</v>
      </c>
      <c r="O54" s="23">
        <v>22396.907319591992</v>
      </c>
      <c r="P54" s="23">
        <v>23074.48407931874</v>
      </c>
      <c r="Q54" s="23">
        <v>24525.38107044635</v>
      </c>
      <c r="R54" s="23">
        <v>24985.680802100043</v>
      </c>
      <c r="S54" s="23">
        <v>25125.030185599775</v>
      </c>
      <c r="T54" s="23">
        <v>27545.605261376939</v>
      </c>
      <c r="U54" s="23">
        <v>27594.725090191387</v>
      </c>
      <c r="V54" s="23">
        <v>28524.598359190113</v>
      </c>
      <c r="W54" s="23">
        <v>25811.457962148634</v>
      </c>
    </row>
    <row r="55" spans="1:23" s="26" customFormat="1">
      <c r="A55" s="27" t="s">
        <v>121</v>
      </c>
      <c r="B55" s="27" t="s">
        <v>64</v>
      </c>
      <c r="C55" s="23">
        <v>2656.3955092897354</v>
      </c>
      <c r="D55" s="23">
        <v>2640.3495331196937</v>
      </c>
      <c r="E55" s="23">
        <v>2747.7629574343737</v>
      </c>
      <c r="F55" s="23">
        <v>2627.6397903537813</v>
      </c>
      <c r="G55" s="23">
        <v>2486.8756303030355</v>
      </c>
      <c r="H55" s="23">
        <v>5455.5600239138748</v>
      </c>
      <c r="I55" s="23">
        <v>10664.80236</v>
      </c>
      <c r="J55" s="23">
        <v>9909.1472199999898</v>
      </c>
      <c r="K55" s="23">
        <v>10315.371451999998</v>
      </c>
      <c r="L55" s="23">
        <v>10542.7189</v>
      </c>
      <c r="M55" s="23">
        <v>10437.011899999996</v>
      </c>
      <c r="N55" s="23">
        <v>10881.80033</v>
      </c>
      <c r="O55" s="23">
        <v>10309.314858999998</v>
      </c>
      <c r="P55" s="23">
        <v>9957.1096989999987</v>
      </c>
      <c r="Q55" s="23">
        <v>10480.78212</v>
      </c>
      <c r="R55" s="23">
        <v>10630.888859999999</v>
      </c>
      <c r="S55" s="23">
        <v>10380.042846</v>
      </c>
      <c r="T55" s="23">
        <v>11175.876489999995</v>
      </c>
      <c r="U55" s="23">
        <v>11415.663549999999</v>
      </c>
      <c r="V55" s="23">
        <v>11210.117309999998</v>
      </c>
      <c r="W55" s="23">
        <v>14425.213649999998</v>
      </c>
    </row>
    <row r="56" spans="1:23" s="26" customFormat="1">
      <c r="A56" s="27" t="s">
        <v>121</v>
      </c>
      <c r="B56" s="27" t="s">
        <v>32</v>
      </c>
      <c r="C56" s="23">
        <v>15.095058973617002</v>
      </c>
      <c r="D56" s="23">
        <v>21.074918383277996</v>
      </c>
      <c r="E56" s="23">
        <v>21.5990293882912</v>
      </c>
      <c r="F56" s="23">
        <v>38.307049780619998</v>
      </c>
      <c r="G56" s="23">
        <v>34.8363573923601</v>
      </c>
      <c r="H56" s="23">
        <v>31.879405895405004</v>
      </c>
      <c r="I56" s="23">
        <v>30.601443151663901</v>
      </c>
      <c r="J56" s="23">
        <v>29.687493510303</v>
      </c>
      <c r="K56" s="23">
        <v>29.067759111594899</v>
      </c>
      <c r="L56" s="23">
        <v>30.255502105960002</v>
      </c>
      <c r="M56" s="23">
        <v>28.873938882405</v>
      </c>
      <c r="N56" s="23">
        <v>29.034392142050002</v>
      </c>
      <c r="O56" s="23">
        <v>5.0651727334299999</v>
      </c>
      <c r="P56" s="23">
        <v>4.8908236353800003</v>
      </c>
      <c r="Q56" s="23">
        <v>5.5264044218529893</v>
      </c>
      <c r="R56" s="23">
        <v>5.18784272482399</v>
      </c>
      <c r="S56" s="23">
        <v>4.7126444973340007</v>
      </c>
      <c r="T56" s="23">
        <v>4.7324993831699897</v>
      </c>
      <c r="U56" s="23">
        <v>4.8910027306700004</v>
      </c>
      <c r="V56" s="23">
        <v>4.7131071810999998</v>
      </c>
      <c r="W56" s="23">
        <v>4.5943140944249903</v>
      </c>
    </row>
    <row r="57" spans="1:23" s="26" customFormat="1">
      <c r="A57" s="27" t="s">
        <v>121</v>
      </c>
      <c r="B57" s="27" t="s">
        <v>69</v>
      </c>
      <c r="C57" s="23">
        <v>0</v>
      </c>
      <c r="D57" s="23">
        <v>0</v>
      </c>
      <c r="E57" s="23">
        <v>9.0537269999999999E-6</v>
      </c>
      <c r="F57" s="23">
        <v>1049.9476</v>
      </c>
      <c r="G57" s="23">
        <v>958.22893999999997</v>
      </c>
      <c r="H57" s="23">
        <v>4015.3162000000002</v>
      </c>
      <c r="I57" s="23">
        <v>8650.1540000000005</v>
      </c>
      <c r="J57" s="23">
        <v>8738.4709999999995</v>
      </c>
      <c r="K57" s="23">
        <v>8585.5219999999899</v>
      </c>
      <c r="L57" s="23">
        <v>8744.2340000000004</v>
      </c>
      <c r="M57" s="23">
        <v>8759.0560000000005</v>
      </c>
      <c r="N57" s="23">
        <v>8799.9380000000001</v>
      </c>
      <c r="O57" s="23">
        <v>8639.1019999999899</v>
      </c>
      <c r="P57" s="23">
        <v>8605.5119999999897</v>
      </c>
      <c r="Q57" s="23">
        <v>8751.7119999999995</v>
      </c>
      <c r="R57" s="23">
        <v>8698.8760000000002</v>
      </c>
      <c r="S57" s="23">
        <v>8440.5130000000008</v>
      </c>
      <c r="T57" s="23">
        <v>8602.8529999999992</v>
      </c>
      <c r="U57" s="23">
        <v>8783.5159999999996</v>
      </c>
      <c r="V57" s="23">
        <v>8364.4459999999999</v>
      </c>
      <c r="W57" s="23">
        <v>8324.1219999999994</v>
      </c>
    </row>
    <row r="58" spans="1:23" s="26" customFormat="1">
      <c r="A58" s="27" t="s">
        <v>121</v>
      </c>
      <c r="B58" s="27" t="s">
        <v>52</v>
      </c>
      <c r="C58" s="23">
        <v>6.7740745000000002</v>
      </c>
      <c r="D58" s="23">
        <v>16.357687299999998</v>
      </c>
      <c r="E58" s="23">
        <v>61.123041999999998</v>
      </c>
      <c r="F58" s="23">
        <v>193.726564</v>
      </c>
      <c r="G58" s="23">
        <v>293.36781400000001</v>
      </c>
      <c r="H58" s="23">
        <v>352.82163299999991</v>
      </c>
      <c r="I58" s="23">
        <v>463.52632</v>
      </c>
      <c r="J58" s="23">
        <v>573.16783999999996</v>
      </c>
      <c r="K58" s="23">
        <v>705.61922000000004</v>
      </c>
      <c r="L58" s="23">
        <v>808.48901999999998</v>
      </c>
      <c r="M58" s="23">
        <v>874.81392000000005</v>
      </c>
      <c r="N58" s="23">
        <v>1038.91661</v>
      </c>
      <c r="O58" s="23">
        <v>1101.4210800000001</v>
      </c>
      <c r="P58" s="23">
        <v>1146.01956</v>
      </c>
      <c r="Q58" s="23">
        <v>1438.81467</v>
      </c>
      <c r="R58" s="23">
        <v>1474.92046</v>
      </c>
      <c r="S58" s="23">
        <v>1431.5232700000001</v>
      </c>
      <c r="T58" s="23">
        <v>1528.2031099999999</v>
      </c>
      <c r="U58" s="23">
        <v>1531.9241000000002</v>
      </c>
      <c r="V58" s="23">
        <v>1535.1418999999901</v>
      </c>
      <c r="W58" s="23">
        <v>1598.1875</v>
      </c>
    </row>
    <row r="59" spans="1:23" s="26" customFormat="1">
      <c r="A59" s="29" t="s">
        <v>118</v>
      </c>
      <c r="B59" s="29"/>
      <c r="C59" s="28">
        <v>43938.207867827223</v>
      </c>
      <c r="D59" s="28">
        <v>42813.988965506738</v>
      </c>
      <c r="E59" s="28">
        <v>42212.508986973757</v>
      </c>
      <c r="F59" s="28">
        <v>37940.971269792637</v>
      </c>
      <c r="G59" s="28">
        <v>37166.351660222848</v>
      </c>
      <c r="H59" s="28">
        <v>35995.615101422802</v>
      </c>
      <c r="I59" s="28">
        <v>32685.030569110124</v>
      </c>
      <c r="J59" s="28">
        <v>32457.40731563681</v>
      </c>
      <c r="K59" s="28">
        <v>34217.802391112804</v>
      </c>
      <c r="L59" s="28">
        <v>33211.074990820969</v>
      </c>
      <c r="M59" s="28">
        <v>36682.562448440163</v>
      </c>
      <c r="N59" s="28">
        <v>33993.245176981858</v>
      </c>
      <c r="O59" s="28">
        <v>36665.797280871397</v>
      </c>
      <c r="P59" s="28">
        <v>37278.274723201488</v>
      </c>
      <c r="Q59" s="28">
        <v>39189.891909079495</v>
      </c>
      <c r="R59" s="28">
        <v>39694.985773817825</v>
      </c>
      <c r="S59" s="28">
        <v>40595.708819119318</v>
      </c>
      <c r="T59" s="28">
        <v>43033.780700021722</v>
      </c>
      <c r="U59" s="28">
        <v>43153.595404146312</v>
      </c>
      <c r="V59" s="28">
        <v>44649.526520150612</v>
      </c>
      <c r="W59" s="28">
        <v>44865.145461877022</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1105.7485342114551</v>
      </c>
      <c r="D64" s="23">
        <v>1105.7485341351696</v>
      </c>
      <c r="E64" s="23">
        <v>775.48249753835296</v>
      </c>
      <c r="F64" s="23">
        <v>1134.9978057383412</v>
      </c>
      <c r="G64" s="23">
        <v>1110.5100056836529</v>
      </c>
      <c r="H64" s="23">
        <v>705.58530549182046</v>
      </c>
      <c r="I64" s="23">
        <v>455.3801654361003</v>
      </c>
      <c r="J64" s="23">
        <v>468.40396546967798</v>
      </c>
      <c r="K64" s="23">
        <v>594.61320551403037</v>
      </c>
      <c r="L64" s="23">
        <v>611.00433559640999</v>
      </c>
      <c r="M64" s="23">
        <v>718.67050562206646</v>
      </c>
      <c r="N64" s="23">
        <v>634.62445610132204</v>
      </c>
      <c r="O64" s="23">
        <v>707.64490672752959</v>
      </c>
      <c r="P64" s="23">
        <v>943.86170710268209</v>
      </c>
      <c r="Q64" s="23">
        <v>584.22880701514396</v>
      </c>
      <c r="R64" s="23">
        <v>454.13593736250397</v>
      </c>
      <c r="S64" s="23">
        <v>1.21232015E-5</v>
      </c>
      <c r="T64" s="23">
        <v>1.2287323E-5</v>
      </c>
      <c r="U64" s="23">
        <v>1.2314177E-5</v>
      </c>
      <c r="V64" s="23">
        <v>1.2451828E-5</v>
      </c>
      <c r="W64" s="23">
        <v>1.4858078000000001E-5</v>
      </c>
    </row>
    <row r="65" spans="1:23" s="26" customFormat="1">
      <c r="A65" s="27" t="s">
        <v>122</v>
      </c>
      <c r="B65" s="27" t="s">
        <v>28</v>
      </c>
      <c r="C65" s="23">
        <v>945.92243999999903</v>
      </c>
      <c r="D65" s="23">
        <v>746.60311000000002</v>
      </c>
      <c r="E65" s="23">
        <v>717.37720000000002</v>
      </c>
      <c r="F65" s="23">
        <v>79.891204999999999</v>
      </c>
      <c r="G65" s="23">
        <v>79.891204999999999</v>
      </c>
      <c r="H65" s="23">
        <v>79.891204999999999</v>
      </c>
      <c r="I65" s="23">
        <v>80.110079999999996</v>
      </c>
      <c r="J65" s="23">
        <v>79.891204999999999</v>
      </c>
      <c r="K65" s="23">
        <v>79.891204999999999</v>
      </c>
      <c r="L65" s="23">
        <v>79.891204999999999</v>
      </c>
      <c r="M65" s="23">
        <v>80.110079999999996</v>
      </c>
      <c r="N65" s="23">
        <v>79.891204999999999</v>
      </c>
      <c r="O65" s="23">
        <v>79.891204999999999</v>
      </c>
      <c r="P65" s="23">
        <v>87.861969999999999</v>
      </c>
      <c r="Q65" s="23">
        <v>0</v>
      </c>
      <c r="R65" s="23">
        <v>0</v>
      </c>
      <c r="S65" s="23">
        <v>0</v>
      </c>
      <c r="T65" s="23">
        <v>0</v>
      </c>
      <c r="U65" s="23">
        <v>0</v>
      </c>
      <c r="V65" s="23">
        <v>0</v>
      </c>
      <c r="W65" s="23">
        <v>0</v>
      </c>
    </row>
    <row r="66" spans="1:23" s="26" customFormat="1">
      <c r="A66" s="27" t="s">
        <v>122</v>
      </c>
      <c r="B66" s="27" t="s">
        <v>62</v>
      </c>
      <c r="C66" s="23">
        <v>42.868050612345328</v>
      </c>
      <c r="D66" s="23">
        <v>45.066643986156031</v>
      </c>
      <c r="E66" s="23">
        <v>89.489917263448959</v>
      </c>
      <c r="F66" s="23">
        <v>110.06913586480368</v>
      </c>
      <c r="G66" s="23">
        <v>86.807785684549131</v>
      </c>
      <c r="H66" s="23">
        <v>55.341848807116079</v>
      </c>
      <c r="I66" s="23">
        <v>9.2766988508732933</v>
      </c>
      <c r="J66" s="23">
        <v>49.841883166988204</v>
      </c>
      <c r="K66" s="23">
        <v>3.0883090754735996</v>
      </c>
      <c r="L66" s="23">
        <v>54.3708459360085</v>
      </c>
      <c r="M66" s="23">
        <v>63.127496615363306</v>
      </c>
      <c r="N66" s="23">
        <v>73.952785931598697</v>
      </c>
      <c r="O66" s="23">
        <v>44.000369076318918</v>
      </c>
      <c r="P66" s="23">
        <v>130.64168987372889</v>
      </c>
      <c r="Q66" s="23">
        <v>132.93719217422102</v>
      </c>
      <c r="R66" s="23">
        <v>92.767637450297684</v>
      </c>
      <c r="S66" s="23">
        <v>210.51406782516395</v>
      </c>
      <c r="T66" s="23">
        <v>186.29360979580025</v>
      </c>
      <c r="U66" s="23">
        <v>286.80319860266462</v>
      </c>
      <c r="V66" s="23">
        <v>446.06596676146899</v>
      </c>
      <c r="W66" s="23">
        <v>399.21794549438766</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6262.1140735785984</v>
      </c>
      <c r="D68" s="23">
        <v>6580.5016975976569</v>
      </c>
      <c r="E68" s="23">
        <v>5847.4771469156349</v>
      </c>
      <c r="F68" s="23">
        <v>6665.934913369766</v>
      </c>
      <c r="G68" s="23">
        <v>6418.5696372345628</v>
      </c>
      <c r="H68" s="23">
        <v>9582.8960070704015</v>
      </c>
      <c r="I68" s="23">
        <v>9411.5212707864521</v>
      </c>
      <c r="J68" s="23">
        <v>9072.4281883438434</v>
      </c>
      <c r="K68" s="23">
        <v>10615.399570580761</v>
      </c>
      <c r="L68" s="23">
        <v>10445.812874151834</v>
      </c>
      <c r="M68" s="23">
        <v>11275.433128544248</v>
      </c>
      <c r="N68" s="23">
        <v>9932.8774653539676</v>
      </c>
      <c r="O68" s="23">
        <v>9683.0950893629179</v>
      </c>
      <c r="P68" s="23">
        <v>9086.1658530011136</v>
      </c>
      <c r="Q68" s="23">
        <v>9687.4447114508512</v>
      </c>
      <c r="R68" s="23">
        <v>10124.485797316964</v>
      </c>
      <c r="S68" s="23">
        <v>11167.285665979996</v>
      </c>
      <c r="T68" s="23">
        <v>11382.60059009342</v>
      </c>
      <c r="U68" s="23">
        <v>11955.823270750767</v>
      </c>
      <c r="V68" s="23">
        <v>12316.368988655311</v>
      </c>
      <c r="W68" s="23">
        <v>11058.696307223632</v>
      </c>
    </row>
    <row r="69" spans="1:23" s="26" customFormat="1">
      <c r="A69" s="27" t="s">
        <v>122</v>
      </c>
      <c r="B69" s="27" t="s">
        <v>64</v>
      </c>
      <c r="C69" s="23">
        <v>885.19977956780156</v>
      </c>
      <c r="D69" s="23">
        <v>888.2789504795353</v>
      </c>
      <c r="E69" s="23">
        <v>902.71248683312763</v>
      </c>
      <c r="F69" s="23">
        <v>860.15270713405084</v>
      </c>
      <c r="G69" s="23">
        <v>839.32294237834913</v>
      </c>
      <c r="H69" s="23">
        <v>979.33634725922127</v>
      </c>
      <c r="I69" s="23">
        <v>1672.1272981645345</v>
      </c>
      <c r="J69" s="23">
        <v>1555.0663313873574</v>
      </c>
      <c r="K69" s="23">
        <v>1622.9025936511555</v>
      </c>
      <c r="L69" s="23">
        <v>1650.0949022310945</v>
      </c>
      <c r="M69" s="23">
        <v>1648.234072405106</v>
      </c>
      <c r="N69" s="23">
        <v>2665.6598217219885</v>
      </c>
      <c r="O69" s="23">
        <v>3256.7449781774026</v>
      </c>
      <c r="P69" s="23">
        <v>3166.0658582688834</v>
      </c>
      <c r="Q69" s="23">
        <v>3295.2768757785452</v>
      </c>
      <c r="R69" s="23">
        <v>3379.4295601750714</v>
      </c>
      <c r="S69" s="23">
        <v>3136.4837381519123</v>
      </c>
      <c r="T69" s="23">
        <v>3276.5977250206001</v>
      </c>
      <c r="U69" s="23">
        <v>3348.457313356002</v>
      </c>
      <c r="V69" s="23">
        <v>3292.2765530596621</v>
      </c>
      <c r="W69" s="23">
        <v>3753.2679928518387</v>
      </c>
    </row>
    <row r="70" spans="1:23" s="26" customFormat="1">
      <c r="A70" s="27" t="s">
        <v>122</v>
      </c>
      <c r="B70" s="27" t="s">
        <v>32</v>
      </c>
      <c r="C70" s="23">
        <v>84.347445142504995</v>
      </c>
      <c r="D70" s="23">
        <v>88.76903617369959</v>
      </c>
      <c r="E70" s="23">
        <v>93.349734979081404</v>
      </c>
      <c r="F70" s="23">
        <v>96.978825633071608</v>
      </c>
      <c r="G70" s="23">
        <v>92.888755659210517</v>
      </c>
      <c r="H70" s="23">
        <v>113.7482433</v>
      </c>
      <c r="I70" s="23">
        <v>115.71336000000001</v>
      </c>
      <c r="J70" s="23">
        <v>113.7888274</v>
      </c>
      <c r="K70" s="23">
        <v>112.72183210000001</v>
      </c>
      <c r="L70" s="23">
        <v>109.192853</v>
      </c>
      <c r="M70" s="23">
        <v>106.424283</v>
      </c>
      <c r="N70" s="23">
        <v>109.711674</v>
      </c>
      <c r="O70" s="23">
        <v>109.1411199999999</v>
      </c>
      <c r="P70" s="23">
        <v>86.468289999999897</v>
      </c>
      <c r="Q70" s="23">
        <v>90.337727000000001</v>
      </c>
      <c r="R70" s="23">
        <v>237.930216</v>
      </c>
      <c r="S70" s="23">
        <v>360.08086600000001</v>
      </c>
      <c r="T70" s="23">
        <v>362.57168999999891</v>
      </c>
      <c r="U70" s="23">
        <v>558.52309600000001</v>
      </c>
      <c r="V70" s="23">
        <v>522.13117199999988</v>
      </c>
      <c r="W70" s="23">
        <v>963.31904999999995</v>
      </c>
    </row>
    <row r="71" spans="1:23" s="26" customFormat="1">
      <c r="A71" s="27" t="s">
        <v>122</v>
      </c>
      <c r="B71" s="27" t="s">
        <v>69</v>
      </c>
      <c r="C71" s="23">
        <v>0</v>
      </c>
      <c r="D71" s="23">
        <v>0</v>
      </c>
      <c r="E71" s="23">
        <v>6.4430947E-6</v>
      </c>
      <c r="F71" s="23">
        <v>6.3836374000000003E-6</v>
      </c>
      <c r="G71" s="23">
        <v>6.3870903000000002E-6</v>
      </c>
      <c r="H71" s="23">
        <v>8.4387659999999999E-6</v>
      </c>
      <c r="I71" s="23">
        <v>8.9017885000000003E-6</v>
      </c>
      <c r="J71" s="23">
        <v>9.6863290000000001E-6</v>
      </c>
      <c r="K71" s="23">
        <v>1.1061443E-5</v>
      </c>
      <c r="L71" s="23">
        <v>1.2846724500000001E-5</v>
      </c>
      <c r="M71" s="23">
        <v>1.4607682E-5</v>
      </c>
      <c r="N71" s="23">
        <v>1.7036434999999899E-5</v>
      </c>
      <c r="O71" s="23">
        <v>1.6849748E-5</v>
      </c>
      <c r="P71" s="23">
        <v>1.6916889000000001E-5</v>
      </c>
      <c r="Q71" s="23">
        <v>2.1949151999999999E-5</v>
      </c>
      <c r="R71" s="23">
        <v>2.6423799E-5</v>
      </c>
      <c r="S71" s="23">
        <v>4.9089492999999999E-5</v>
      </c>
      <c r="T71" s="23">
        <v>4.9084196000000003E-5</v>
      </c>
      <c r="U71" s="23">
        <v>5.01159959999999E-5</v>
      </c>
      <c r="V71" s="23">
        <v>5.0702190000000003E-5</v>
      </c>
      <c r="W71" s="23">
        <v>6.0879820000000001E-5</v>
      </c>
    </row>
    <row r="72" spans="1:23" s="26" customFormat="1">
      <c r="A72" s="27" t="s">
        <v>122</v>
      </c>
      <c r="B72" s="27" t="s">
        <v>52</v>
      </c>
      <c r="C72" s="23">
        <v>13.153723400000001</v>
      </c>
      <c r="D72" s="23">
        <v>28.142805599999999</v>
      </c>
      <c r="E72" s="23">
        <v>49.86365</v>
      </c>
      <c r="F72" s="23">
        <v>79.918256000000014</v>
      </c>
      <c r="G72" s="23">
        <v>106.072729</v>
      </c>
      <c r="H72" s="23">
        <v>118.96731699999999</v>
      </c>
      <c r="I72" s="23">
        <v>145.02692999999999</v>
      </c>
      <c r="J72" s="23">
        <v>181.3947399999999</v>
      </c>
      <c r="K72" s="23">
        <v>224.27159499999988</v>
      </c>
      <c r="L72" s="23">
        <v>249.70239699999999</v>
      </c>
      <c r="M72" s="23">
        <v>280.35357800000003</v>
      </c>
      <c r="N72" s="23">
        <v>322.37942199999998</v>
      </c>
      <c r="O72" s="23">
        <v>360.20370000000003</v>
      </c>
      <c r="P72" s="23">
        <v>382.30251300000003</v>
      </c>
      <c r="Q72" s="23">
        <v>421.93155999999999</v>
      </c>
      <c r="R72" s="23">
        <v>431.890929999999</v>
      </c>
      <c r="S72" s="23">
        <v>439.29548999999997</v>
      </c>
      <c r="T72" s="23">
        <v>456.16052999999999</v>
      </c>
      <c r="U72" s="23">
        <v>460.98758999999995</v>
      </c>
      <c r="V72" s="23">
        <v>466.22077000000002</v>
      </c>
      <c r="W72" s="23">
        <v>482.65197000000001</v>
      </c>
    </row>
    <row r="73" spans="1:23" s="26" customFormat="1">
      <c r="A73" s="29" t="s">
        <v>118</v>
      </c>
      <c r="B73" s="29"/>
      <c r="C73" s="28">
        <v>9241.8528779701992</v>
      </c>
      <c r="D73" s="28">
        <v>9366.1989361985179</v>
      </c>
      <c r="E73" s="28">
        <v>8332.5392485505654</v>
      </c>
      <c r="F73" s="28">
        <v>8851.0457671069616</v>
      </c>
      <c r="G73" s="28">
        <v>8535.1015759811144</v>
      </c>
      <c r="H73" s="28">
        <v>11403.05071362856</v>
      </c>
      <c r="I73" s="28">
        <v>11628.41551323796</v>
      </c>
      <c r="J73" s="28">
        <v>11225.631573367868</v>
      </c>
      <c r="K73" s="28">
        <v>12915.89488382142</v>
      </c>
      <c r="L73" s="28">
        <v>12841.174162915348</v>
      </c>
      <c r="M73" s="28">
        <v>13785.575283186783</v>
      </c>
      <c r="N73" s="28">
        <v>13387.005734108878</v>
      </c>
      <c r="O73" s="28">
        <v>13771.376548344169</v>
      </c>
      <c r="P73" s="28">
        <v>13414.597078246408</v>
      </c>
      <c r="Q73" s="28">
        <v>13699.887586418761</v>
      </c>
      <c r="R73" s="28">
        <v>14050.818932304835</v>
      </c>
      <c r="S73" s="28">
        <v>14514.283484080273</v>
      </c>
      <c r="T73" s="28">
        <v>14845.491937197143</v>
      </c>
      <c r="U73" s="28">
        <v>15591.083795023611</v>
      </c>
      <c r="V73" s="28">
        <v>16054.711520928271</v>
      </c>
      <c r="W73" s="28">
        <v>15211.182260427937</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5.4930164E-6</v>
      </c>
      <c r="D78" s="23">
        <v>5.1209911000000001E-6</v>
      </c>
      <c r="E78" s="23">
        <v>5.6926477000000002E-6</v>
      </c>
      <c r="F78" s="23">
        <v>5.8068981999999997E-6</v>
      </c>
      <c r="G78" s="23">
        <v>0.66893112879829997</v>
      </c>
      <c r="H78" s="23">
        <v>5.4961309999999894E-6</v>
      </c>
      <c r="I78" s="23">
        <v>1.580623641653</v>
      </c>
      <c r="J78" s="23">
        <v>2.6125058490505997</v>
      </c>
      <c r="K78" s="23">
        <v>0.75768108159869996</v>
      </c>
      <c r="L78" s="23">
        <v>48.507538662510001</v>
      </c>
      <c r="M78" s="23">
        <v>59.749619646940396</v>
      </c>
      <c r="N78" s="23">
        <v>54.082639206554802</v>
      </c>
      <c r="O78" s="23">
        <v>42.280637522740598</v>
      </c>
      <c r="P78" s="23">
        <v>89.828885509676596</v>
      </c>
      <c r="Q78" s="23">
        <v>64.343715462951295</v>
      </c>
      <c r="R78" s="23">
        <v>46.446470656110002</v>
      </c>
      <c r="S78" s="23">
        <v>64.295661241806997</v>
      </c>
      <c r="T78" s="23">
        <v>33.385524294904002</v>
      </c>
      <c r="U78" s="23">
        <v>105.8810284490975</v>
      </c>
      <c r="V78" s="23">
        <v>119.772028355297</v>
      </c>
      <c r="W78" s="23">
        <v>92.270265154412996</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2.5776737700000003E-6</v>
      </c>
      <c r="D80" s="23">
        <v>2.3695717999999991E-6</v>
      </c>
      <c r="E80" s="23">
        <v>2.6118103000000002E-6</v>
      </c>
      <c r="F80" s="23">
        <v>2.7821562699999985E-6</v>
      </c>
      <c r="G80" s="23">
        <v>2.5207102599999998E-6</v>
      </c>
      <c r="H80" s="23">
        <v>2.6590988699999992E-6</v>
      </c>
      <c r="I80" s="23">
        <v>2.8414581699999999E-6</v>
      </c>
      <c r="J80" s="23">
        <v>2.9168898000000002E-6</v>
      </c>
      <c r="K80" s="23">
        <v>3.0595967999999997E-6</v>
      </c>
      <c r="L80" s="23">
        <v>3.6669368000000001E-6</v>
      </c>
      <c r="M80" s="23">
        <v>3.6815025E-6</v>
      </c>
      <c r="N80" s="23">
        <v>0.55948399283650008</v>
      </c>
      <c r="O80" s="23">
        <v>1.8490172006999997E-2</v>
      </c>
      <c r="P80" s="23">
        <v>4.5319336999999996E-6</v>
      </c>
      <c r="Q80" s="23">
        <v>4.0620801559069992</v>
      </c>
      <c r="R80" s="23">
        <v>0.20465446155109998</v>
      </c>
      <c r="S80" s="23">
        <v>2.7974052994699901</v>
      </c>
      <c r="T80" s="23">
        <v>5.3294743999999999E-6</v>
      </c>
      <c r="U80" s="23">
        <v>1.7611108835486</v>
      </c>
      <c r="V80" s="23">
        <v>0.47651798397880002</v>
      </c>
      <c r="W80" s="23">
        <v>8.5669793714405991</v>
      </c>
    </row>
    <row r="81" spans="1:23" s="26" customFormat="1">
      <c r="A81" s="27" t="s">
        <v>123</v>
      </c>
      <c r="B81" s="27" t="s">
        <v>61</v>
      </c>
      <c r="C81" s="23">
        <v>7895.6958199999981</v>
      </c>
      <c r="D81" s="23">
        <v>8614.0480800000005</v>
      </c>
      <c r="E81" s="23">
        <v>8022.6201899999978</v>
      </c>
      <c r="F81" s="23">
        <v>9441.1086099999993</v>
      </c>
      <c r="G81" s="23">
        <v>9832.4674100000011</v>
      </c>
      <c r="H81" s="23">
        <v>8541.4482499999976</v>
      </c>
      <c r="I81" s="23">
        <v>9982.6554399999986</v>
      </c>
      <c r="J81" s="23">
        <v>10163.048720000001</v>
      </c>
      <c r="K81" s="23">
        <v>9418.0686999999998</v>
      </c>
      <c r="L81" s="23">
        <v>9269.716699999999</v>
      </c>
      <c r="M81" s="23">
        <v>9228.2535299999945</v>
      </c>
      <c r="N81" s="23">
        <v>8439.8380999999972</v>
      </c>
      <c r="O81" s="23">
        <v>8845.2833999999893</v>
      </c>
      <c r="P81" s="23">
        <v>9730.8363800000006</v>
      </c>
      <c r="Q81" s="23">
        <v>9353.0829699999886</v>
      </c>
      <c r="R81" s="23">
        <v>8597.6137799999979</v>
      </c>
      <c r="S81" s="23">
        <v>9426.4187199999978</v>
      </c>
      <c r="T81" s="23">
        <v>8969.6363399999973</v>
      </c>
      <c r="U81" s="23">
        <v>8347.9915499999988</v>
      </c>
      <c r="V81" s="23">
        <v>8516.09915</v>
      </c>
      <c r="W81" s="23">
        <v>8714.8870099999986</v>
      </c>
    </row>
    <row r="82" spans="1:23" s="26" customFormat="1">
      <c r="A82" s="27" t="s">
        <v>123</v>
      </c>
      <c r="B82" s="27" t="s">
        <v>65</v>
      </c>
      <c r="C82" s="23">
        <v>2272.6074339355791</v>
      </c>
      <c r="D82" s="23">
        <v>2540.1177637939763</v>
      </c>
      <c r="E82" s="23">
        <v>3035.1308616755878</v>
      </c>
      <c r="F82" s="23">
        <v>2971.2617140300817</v>
      </c>
      <c r="G82" s="23">
        <v>3774.2791474084661</v>
      </c>
      <c r="H82" s="23">
        <v>4390.1069487120203</v>
      </c>
      <c r="I82" s="23">
        <v>6999.6991519100284</v>
      </c>
      <c r="J82" s="23">
        <v>6944.6537829845856</v>
      </c>
      <c r="K82" s="23">
        <v>6817.0079484325779</v>
      </c>
      <c r="L82" s="23">
        <v>9285.4297258484239</v>
      </c>
      <c r="M82" s="23">
        <v>9819.135652300427</v>
      </c>
      <c r="N82" s="23">
        <v>9648.4843567292191</v>
      </c>
      <c r="O82" s="23">
        <v>9632.8893073465388</v>
      </c>
      <c r="P82" s="23">
        <v>10002.504896029877</v>
      </c>
      <c r="Q82" s="23">
        <v>10256.070801638385</v>
      </c>
      <c r="R82" s="23">
        <v>10567.710661362718</v>
      </c>
      <c r="S82" s="23">
        <v>10795.275600417139</v>
      </c>
      <c r="T82" s="23">
        <v>10959.48065914466</v>
      </c>
      <c r="U82" s="23">
        <v>10493.526202929788</v>
      </c>
      <c r="V82" s="23">
        <v>11240.934751936011</v>
      </c>
      <c r="W82" s="23">
        <v>10518.595830432598</v>
      </c>
    </row>
    <row r="83" spans="1:23" s="26" customFormat="1">
      <c r="A83" s="27" t="s">
        <v>123</v>
      </c>
      <c r="B83" s="27" t="s">
        <v>64</v>
      </c>
      <c r="C83" s="23">
        <v>9.2642846999999997E-7</v>
      </c>
      <c r="D83" s="23">
        <v>9.0852640000000001E-7</v>
      </c>
      <c r="E83" s="23">
        <v>1.2292822E-6</v>
      </c>
      <c r="F83" s="23">
        <v>1.8958935000000001E-6</v>
      </c>
      <c r="G83" s="23">
        <v>1.835199E-6</v>
      </c>
      <c r="H83" s="23">
        <v>2.6326969999999999E-6</v>
      </c>
      <c r="I83" s="23">
        <v>2.3461089999999999E-6</v>
      </c>
      <c r="J83" s="23">
        <v>2.3163519999999999E-6</v>
      </c>
      <c r="K83" s="23">
        <v>2.4927102999999898E-6</v>
      </c>
      <c r="L83" s="23">
        <v>9.3522360000000002E-6</v>
      </c>
      <c r="M83" s="23">
        <v>9.0641970000000005E-6</v>
      </c>
      <c r="N83" s="23">
        <v>2.3759749999999999E-5</v>
      </c>
      <c r="O83" s="23">
        <v>2.4124377999999999E-5</v>
      </c>
      <c r="P83" s="23">
        <v>2.1317034999999998E-5</v>
      </c>
      <c r="Q83" s="23">
        <v>2.2511158000000001E-5</v>
      </c>
      <c r="R83" s="23">
        <v>2.1903089999999901E-5</v>
      </c>
      <c r="S83" s="23">
        <v>2.2046632000000001E-5</v>
      </c>
      <c r="T83" s="23">
        <v>2.3785676999999999E-5</v>
      </c>
      <c r="U83" s="23">
        <v>2.2476694000000001E-5</v>
      </c>
      <c r="V83" s="23">
        <v>5.18484699999999E-5</v>
      </c>
      <c r="W83" s="23">
        <v>5.3299852999999999E-5</v>
      </c>
    </row>
    <row r="84" spans="1:23" s="26" customFormat="1">
      <c r="A84" s="27" t="s">
        <v>123</v>
      </c>
      <c r="B84" s="27" t="s">
        <v>32</v>
      </c>
      <c r="C84" s="23">
        <v>4.0594130000000002E-6</v>
      </c>
      <c r="D84" s="23">
        <v>5.1641823000000002E-6</v>
      </c>
      <c r="E84" s="23">
        <v>5.3376130000000001E-6</v>
      </c>
      <c r="F84" s="23">
        <v>5.8083790000000002E-6</v>
      </c>
      <c r="G84" s="23">
        <v>6.8533789999999902E-6</v>
      </c>
      <c r="H84" s="23">
        <v>2.0318726E-5</v>
      </c>
      <c r="I84" s="23">
        <v>2.8345106E-5</v>
      </c>
      <c r="J84" s="23">
        <v>2.8604065E-5</v>
      </c>
      <c r="K84" s="23">
        <v>2.7418219999999999E-5</v>
      </c>
      <c r="L84" s="23">
        <v>3.4166886000000002E-5</v>
      </c>
      <c r="M84" s="23">
        <v>3.6991786999999998E-5</v>
      </c>
      <c r="N84" s="23">
        <v>3.4153396E-5</v>
      </c>
      <c r="O84" s="23">
        <v>3.3786181999999901E-5</v>
      </c>
      <c r="P84" s="23">
        <v>3.7246829999999999E-5</v>
      </c>
      <c r="Q84" s="23">
        <v>3.9355935000000003E-5</v>
      </c>
      <c r="R84" s="23">
        <v>3.80452E-5</v>
      </c>
      <c r="S84" s="23">
        <v>3.8951856999999998E-5</v>
      </c>
      <c r="T84" s="23">
        <v>3.7132984000000001E-5</v>
      </c>
      <c r="U84" s="23">
        <v>5.3142295999999997E-5</v>
      </c>
      <c r="V84" s="23">
        <v>5.9540324999999998E-5</v>
      </c>
      <c r="W84" s="23">
        <v>5.5400940000000003E-5</v>
      </c>
    </row>
    <row r="85" spans="1:23" s="26" customFormat="1">
      <c r="A85" s="27" t="s">
        <v>123</v>
      </c>
      <c r="B85" s="27" t="s">
        <v>69</v>
      </c>
      <c r="C85" s="23">
        <v>0</v>
      </c>
      <c r="D85" s="23">
        <v>0</v>
      </c>
      <c r="E85" s="23">
        <v>1.4824950699999999E-5</v>
      </c>
      <c r="F85" s="23">
        <v>1.5816667E-5</v>
      </c>
      <c r="G85" s="23">
        <v>1.9233814E-5</v>
      </c>
      <c r="H85" s="23">
        <v>2.1737708999999998E-5</v>
      </c>
      <c r="I85" s="23">
        <v>3.1419696999999998E-5</v>
      </c>
      <c r="J85" s="23">
        <v>3.5281094999999901E-5</v>
      </c>
      <c r="K85" s="23">
        <v>3.6877337999999997E-5</v>
      </c>
      <c r="L85" s="23">
        <v>467.03796059613001</v>
      </c>
      <c r="M85" s="23">
        <v>619.60606670480001</v>
      </c>
      <c r="N85" s="23">
        <v>686.46178267201003</v>
      </c>
      <c r="O85" s="23">
        <v>852.44767204547998</v>
      </c>
      <c r="P85" s="23">
        <v>1018.84675225017</v>
      </c>
      <c r="Q85" s="23">
        <v>1170.42175599854</v>
      </c>
      <c r="R85" s="23">
        <v>1077.2850453218998</v>
      </c>
      <c r="S85" s="23">
        <v>1568.7611418495301</v>
      </c>
      <c r="T85" s="23">
        <v>1462.9289211262599</v>
      </c>
      <c r="U85" s="23">
        <v>1898.39184687237</v>
      </c>
      <c r="V85" s="23">
        <v>2173.9528021493702</v>
      </c>
      <c r="W85" s="23">
        <v>2005.5278455908699</v>
      </c>
    </row>
    <row r="86" spans="1:23" s="26" customFormat="1">
      <c r="A86" s="27" t="s">
        <v>123</v>
      </c>
      <c r="B86" s="27" t="s">
        <v>52</v>
      </c>
      <c r="C86" s="23">
        <v>0.19531473299999991</v>
      </c>
      <c r="D86" s="23">
        <v>1.44183751</v>
      </c>
      <c r="E86" s="23">
        <v>1.9328320800000001</v>
      </c>
      <c r="F86" s="23">
        <v>2.9780937599999997</v>
      </c>
      <c r="G86" s="23">
        <v>5.9860405599999993</v>
      </c>
      <c r="H86" s="23">
        <v>10.61221119999999</v>
      </c>
      <c r="I86" s="23">
        <v>22.324194000000002</v>
      </c>
      <c r="J86" s="23">
        <v>29.564256</v>
      </c>
      <c r="K86" s="23">
        <v>33.924278999999999</v>
      </c>
      <c r="L86" s="23">
        <v>52.3839416</v>
      </c>
      <c r="M86" s="23">
        <v>55.686295000000001</v>
      </c>
      <c r="N86" s="23">
        <v>63.477128</v>
      </c>
      <c r="O86" s="23">
        <v>64.391582999999898</v>
      </c>
      <c r="P86" s="23">
        <v>69.56138159999999</v>
      </c>
      <c r="Q86" s="23">
        <v>84.215219000000005</v>
      </c>
      <c r="R86" s="23">
        <v>88.977779999999996</v>
      </c>
      <c r="S86" s="23">
        <v>76.442922999999908</v>
      </c>
      <c r="T86" s="23">
        <v>80.943153999999993</v>
      </c>
      <c r="U86" s="23">
        <v>81.304073000000002</v>
      </c>
      <c r="V86" s="23">
        <v>85.655262999999991</v>
      </c>
      <c r="W86" s="23">
        <v>78.366238999999993</v>
      </c>
    </row>
    <row r="87" spans="1:23" s="26" customFormat="1">
      <c r="A87" s="29" t="s">
        <v>118</v>
      </c>
      <c r="B87" s="29"/>
      <c r="C87" s="28">
        <v>10168.303262932695</v>
      </c>
      <c r="D87" s="28">
        <v>11154.165852193068</v>
      </c>
      <c r="E87" s="28">
        <v>11057.751061209327</v>
      </c>
      <c r="F87" s="28">
        <v>12412.370334515028</v>
      </c>
      <c r="G87" s="28">
        <v>13607.415492893175</v>
      </c>
      <c r="H87" s="28">
        <v>12931.555209499944</v>
      </c>
      <c r="I87" s="28">
        <v>16983.935220739251</v>
      </c>
      <c r="J87" s="28">
        <v>17110.31501406688</v>
      </c>
      <c r="K87" s="28">
        <v>16235.834335066484</v>
      </c>
      <c r="L87" s="28">
        <v>18603.653977530106</v>
      </c>
      <c r="M87" s="28">
        <v>19107.138814693059</v>
      </c>
      <c r="N87" s="28">
        <v>18142.964603688357</v>
      </c>
      <c r="O87" s="28">
        <v>18520.471859165653</v>
      </c>
      <c r="P87" s="28">
        <v>19823.170187388525</v>
      </c>
      <c r="Q87" s="28">
        <v>19677.559589768389</v>
      </c>
      <c r="R87" s="28">
        <v>19211.97558838347</v>
      </c>
      <c r="S87" s="28">
        <v>20288.787409005046</v>
      </c>
      <c r="T87" s="28">
        <v>19962.502552554713</v>
      </c>
      <c r="U87" s="28">
        <v>18949.159914739128</v>
      </c>
      <c r="V87" s="28">
        <v>19877.282500123754</v>
      </c>
      <c r="W87" s="28">
        <v>19334.320138258303</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143.87657598261183</v>
      </c>
      <c r="D92" s="23">
        <v>153.39114355412502</v>
      </c>
      <c r="E92" s="23">
        <v>166.90849642577467</v>
      </c>
      <c r="F92" s="23">
        <v>207.59364442316803</v>
      </c>
      <c r="G92" s="23">
        <v>197.6013196929334</v>
      </c>
      <c r="H92" s="23">
        <v>1616.5112222189068</v>
      </c>
      <c r="I92" s="23">
        <v>1624.406227814148</v>
      </c>
      <c r="J92" s="23">
        <v>3645.8962031324195</v>
      </c>
      <c r="K92" s="23">
        <v>4068.4301564099496</v>
      </c>
      <c r="L92" s="23">
        <v>4018.172286496258</v>
      </c>
      <c r="M92" s="23">
        <v>4080.4285299429334</v>
      </c>
      <c r="N92" s="23">
        <v>4185.8492901622803</v>
      </c>
      <c r="O92" s="23">
        <v>4034.6853380335588</v>
      </c>
      <c r="P92" s="23">
        <v>3794.0315131667962</v>
      </c>
      <c r="Q92" s="23">
        <v>4036.3195114378523</v>
      </c>
      <c r="R92" s="23">
        <v>4105.0151268557656</v>
      </c>
      <c r="S92" s="23">
        <v>4078.1467425812939</v>
      </c>
      <c r="T92" s="23">
        <v>4220.8994291131603</v>
      </c>
      <c r="U92" s="23">
        <v>4292.40593338497</v>
      </c>
      <c r="V92" s="23">
        <v>4389.0071889998399</v>
      </c>
      <c r="W92" s="23">
        <v>4876.6402130471351</v>
      </c>
    </row>
    <row r="93" spans="1:23" s="26" customFormat="1">
      <c r="A93" s="27" t="s">
        <v>36</v>
      </c>
      <c r="B93" s="27" t="s">
        <v>68</v>
      </c>
      <c r="C93" s="23">
        <v>99.347437999999997</v>
      </c>
      <c r="D93" s="23">
        <v>264.73266699999999</v>
      </c>
      <c r="E93" s="23">
        <v>223.88020864533797</v>
      </c>
      <c r="F93" s="23">
        <v>3844.8033014141993</v>
      </c>
      <c r="G93" s="23">
        <v>6110.4868170948621</v>
      </c>
      <c r="H93" s="23">
        <v>13111.328634994545</v>
      </c>
      <c r="I93" s="23">
        <v>18077.810572003582</v>
      </c>
      <c r="J93" s="23">
        <v>18350.990342012195</v>
      </c>
      <c r="K93" s="23">
        <v>18486.676835899016</v>
      </c>
      <c r="L93" s="23">
        <v>19904.797729741676</v>
      </c>
      <c r="M93" s="23">
        <v>21802.60091426174</v>
      </c>
      <c r="N93" s="23">
        <v>25423.53719899623</v>
      </c>
      <c r="O93" s="23">
        <v>25170.751265664378</v>
      </c>
      <c r="P93" s="23">
        <v>25389.086650997528</v>
      </c>
      <c r="Q93" s="23">
        <v>28133.062986776229</v>
      </c>
      <c r="R93" s="23">
        <v>28505.752278617914</v>
      </c>
      <c r="S93" s="23">
        <v>30728.804875581245</v>
      </c>
      <c r="T93" s="23">
        <v>30358.154284055778</v>
      </c>
      <c r="U93" s="23">
        <v>33708.350728301783</v>
      </c>
      <c r="V93" s="23">
        <v>35154.350788833101</v>
      </c>
      <c r="W93" s="23">
        <v>37994.000756378104</v>
      </c>
    </row>
    <row r="94" spans="1:23" s="26" customFormat="1">
      <c r="A94" s="27" t="s">
        <v>36</v>
      </c>
      <c r="B94" s="27" t="s">
        <v>72</v>
      </c>
      <c r="C94" s="23">
        <v>44.577870103999992</v>
      </c>
      <c r="D94" s="23">
        <v>113.72777211999998</v>
      </c>
      <c r="E94" s="23">
        <v>299.78422554999992</v>
      </c>
      <c r="F94" s="23">
        <v>780.59391839999989</v>
      </c>
      <c r="G94" s="23">
        <v>1140.9755421999989</v>
      </c>
      <c r="H94" s="23">
        <v>1423.7905694999997</v>
      </c>
      <c r="I94" s="23">
        <v>1844.6799903999979</v>
      </c>
      <c r="J94" s="23">
        <v>2273.1350323999991</v>
      </c>
      <c r="K94" s="23">
        <v>2836.6638493</v>
      </c>
      <c r="L94" s="23">
        <v>3278.2880692999993</v>
      </c>
      <c r="M94" s="23">
        <v>3671.8723519999999</v>
      </c>
      <c r="N94" s="23">
        <v>4268.268478</v>
      </c>
      <c r="O94" s="23">
        <v>4751.5972929999998</v>
      </c>
      <c r="P94" s="23">
        <v>5102.159079</v>
      </c>
      <c r="Q94" s="23">
        <v>5941.0879020000002</v>
      </c>
      <c r="R94" s="23">
        <v>6111.8874340000002</v>
      </c>
      <c r="S94" s="23">
        <v>6133.5206840000001</v>
      </c>
      <c r="T94" s="23">
        <v>6467.0748000000003</v>
      </c>
      <c r="U94" s="23">
        <v>6584.5494120000003</v>
      </c>
      <c r="V94" s="23">
        <v>6785.5692860000008</v>
      </c>
      <c r="W94" s="23">
        <v>6954.5741389999985</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5" s="26" customFormat="1">
      <c r="A97" s="27" t="s">
        <v>119</v>
      </c>
      <c r="B97" s="27" t="s">
        <v>66</v>
      </c>
      <c r="C97" s="23">
        <v>4.9012182999999997E-6</v>
      </c>
      <c r="D97" s="23">
        <v>5.75809549999999E-6</v>
      </c>
      <c r="E97" s="23">
        <v>6.2019952999999902E-6</v>
      </c>
      <c r="F97" s="23">
        <v>6.9207894999999902E-6</v>
      </c>
      <c r="G97" s="23">
        <v>7.2636935000000002E-6</v>
      </c>
      <c r="H97" s="23">
        <v>2.0006778000000001E-4</v>
      </c>
      <c r="I97" s="23">
        <v>4.24784899999999E-4</v>
      </c>
      <c r="J97" s="23">
        <v>381.90264999999999</v>
      </c>
      <c r="K97" s="23">
        <v>691.03925000000004</v>
      </c>
      <c r="L97" s="23">
        <v>696.67169999999999</v>
      </c>
      <c r="M97" s="23">
        <v>685.29150000000004</v>
      </c>
      <c r="N97" s="23">
        <v>703.04420000000005</v>
      </c>
      <c r="O97" s="23">
        <v>691.60609999999997</v>
      </c>
      <c r="P97" s="23">
        <v>644.73865000000001</v>
      </c>
      <c r="Q97" s="23">
        <v>692.90704000000005</v>
      </c>
      <c r="R97" s="23">
        <v>691.78594999999996</v>
      </c>
      <c r="S97" s="23">
        <v>680.87099999999998</v>
      </c>
      <c r="T97" s="23">
        <v>691.95180000000005</v>
      </c>
      <c r="U97" s="23">
        <v>699.67089999999996</v>
      </c>
      <c r="V97" s="23">
        <v>686.7124</v>
      </c>
      <c r="W97" s="23">
        <v>674.15499999999997</v>
      </c>
    </row>
    <row r="98" spans="1:25" s="26" customFormat="1">
      <c r="A98" s="27" t="s">
        <v>119</v>
      </c>
      <c r="B98" s="27" t="s">
        <v>68</v>
      </c>
      <c r="C98" s="23">
        <v>60.354220999999995</v>
      </c>
      <c r="D98" s="23">
        <v>170.526612</v>
      </c>
      <c r="E98" s="23">
        <v>159.56503302186698</v>
      </c>
      <c r="F98" s="23">
        <v>2155.1136136703399</v>
      </c>
      <c r="G98" s="23">
        <v>4496.0354320911611</v>
      </c>
      <c r="H98" s="23">
        <v>7384.6942803069987</v>
      </c>
      <c r="I98" s="23">
        <v>6495.0052625393446</v>
      </c>
      <c r="J98" s="23">
        <v>6864.6310301142312</v>
      </c>
      <c r="K98" s="23">
        <v>7064.6189168598785</v>
      </c>
      <c r="L98" s="23">
        <v>7637.9275541750048</v>
      </c>
      <c r="M98" s="23">
        <v>8491.6944620917493</v>
      </c>
      <c r="N98" s="23">
        <v>10370.451826442499</v>
      </c>
      <c r="O98" s="23">
        <v>10247.566237470641</v>
      </c>
      <c r="P98" s="23">
        <v>10550.008814653169</v>
      </c>
      <c r="Q98" s="23">
        <v>12289.23983976986</v>
      </c>
      <c r="R98" s="23">
        <v>12975.527698689739</v>
      </c>
      <c r="S98" s="23">
        <v>14830.872612153687</v>
      </c>
      <c r="T98" s="23">
        <v>14250.657045640428</v>
      </c>
      <c r="U98" s="23">
        <v>15240.590592718911</v>
      </c>
      <c r="V98" s="23">
        <v>15762.66282048116</v>
      </c>
      <c r="W98" s="23">
        <v>16686.769950576676</v>
      </c>
    </row>
    <row r="99" spans="1:25" s="26" customFormat="1">
      <c r="A99" s="27" t="s">
        <v>119</v>
      </c>
      <c r="B99" s="27" t="s">
        <v>72</v>
      </c>
      <c r="C99" s="23">
        <v>8.9753205999999892</v>
      </c>
      <c r="D99" s="23">
        <v>26.464089999999999</v>
      </c>
      <c r="E99" s="23">
        <v>82.653934499999906</v>
      </c>
      <c r="F99" s="23">
        <v>255.56488999999999</v>
      </c>
      <c r="G99" s="23">
        <v>357.81124999999997</v>
      </c>
      <c r="H99" s="23">
        <v>468.82711999999998</v>
      </c>
      <c r="I99" s="23">
        <v>588.98505</v>
      </c>
      <c r="J99" s="23">
        <v>736.24193399999899</v>
      </c>
      <c r="K99" s="23">
        <v>923.39864999999998</v>
      </c>
      <c r="L99" s="23">
        <v>1077.93902</v>
      </c>
      <c r="M99" s="23">
        <v>1222.8713400000001</v>
      </c>
      <c r="N99" s="23">
        <v>1428.3296600000001</v>
      </c>
      <c r="O99" s="23">
        <v>1629.73983</v>
      </c>
      <c r="P99" s="23">
        <v>1762.4110499999999</v>
      </c>
      <c r="Q99" s="23">
        <v>2015.38977</v>
      </c>
      <c r="R99" s="23">
        <v>2086.4420600000003</v>
      </c>
      <c r="S99" s="23">
        <v>2147.8946599999999</v>
      </c>
      <c r="T99" s="23">
        <v>2246.34384</v>
      </c>
      <c r="U99" s="23">
        <v>2340.2880999999998</v>
      </c>
      <c r="V99" s="23">
        <v>2430.3340499999999</v>
      </c>
      <c r="W99" s="23">
        <v>2481.8316999999997</v>
      </c>
    </row>
    <row r="100" spans="1:25"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5"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5" s="26" customFormat="1">
      <c r="A102" s="27" t="s">
        <v>120</v>
      </c>
      <c r="B102" s="27" t="s">
        <v>66</v>
      </c>
      <c r="C102" s="23">
        <v>19.068662125075402</v>
      </c>
      <c r="D102" s="23">
        <v>14.600940009658</v>
      </c>
      <c r="E102" s="23">
        <v>22.570303530968001</v>
      </c>
      <c r="F102" s="23">
        <v>37.199893353668998</v>
      </c>
      <c r="G102" s="23">
        <v>36.450384354245998</v>
      </c>
      <c r="H102" s="23">
        <v>1434.0001999999999</v>
      </c>
      <c r="I102" s="23">
        <v>1440.231135</v>
      </c>
      <c r="J102" s="23">
        <v>3084.4449909999998</v>
      </c>
      <c r="K102" s="23">
        <v>3198.9089949999998</v>
      </c>
      <c r="L102" s="23">
        <v>3147.0022590000003</v>
      </c>
      <c r="M102" s="23">
        <v>3225.287194</v>
      </c>
      <c r="N102" s="23">
        <v>3308.7084399999999</v>
      </c>
      <c r="O102" s="23">
        <v>3199.8480679999998</v>
      </c>
      <c r="P102" s="23">
        <v>3034.8443219999999</v>
      </c>
      <c r="Q102" s="23">
        <v>3223.2849769999998</v>
      </c>
      <c r="R102" s="23">
        <v>3111.324764</v>
      </c>
      <c r="S102" s="23">
        <v>2945.2282</v>
      </c>
      <c r="T102" s="23">
        <v>3072.4386030000001</v>
      </c>
      <c r="U102" s="23">
        <v>2896.9133080000001</v>
      </c>
      <c r="V102" s="23">
        <v>3048.2373339999999</v>
      </c>
      <c r="W102" s="23">
        <v>3008.2390569999998</v>
      </c>
    </row>
    <row r="103" spans="1:25" s="26" customFormat="1">
      <c r="A103" s="27" t="s">
        <v>120</v>
      </c>
      <c r="B103" s="27" t="s">
        <v>68</v>
      </c>
      <c r="C103" s="23">
        <v>38.993217000000001</v>
      </c>
      <c r="D103" s="23">
        <v>94.206055000000006</v>
      </c>
      <c r="E103" s="23">
        <v>64.315137606347491</v>
      </c>
      <c r="F103" s="23">
        <v>376.85565992456804</v>
      </c>
      <c r="G103" s="23">
        <v>413.49745302064696</v>
      </c>
      <c r="H103" s="23">
        <v>711.05631699764092</v>
      </c>
      <c r="I103" s="23">
        <v>741.961258889335</v>
      </c>
      <c r="J103" s="23">
        <v>591.42175590698002</v>
      </c>
      <c r="K103" s="23">
        <v>672.05585874500503</v>
      </c>
      <c r="L103" s="23">
        <v>770.87875890833993</v>
      </c>
      <c r="M103" s="23">
        <v>1569.5862</v>
      </c>
      <c r="N103" s="23">
        <v>3204.3311599999997</v>
      </c>
      <c r="O103" s="23">
        <v>3051.0067300000001</v>
      </c>
      <c r="P103" s="23">
        <v>2816.8986999999997</v>
      </c>
      <c r="Q103" s="23">
        <v>3449.375</v>
      </c>
      <c r="R103" s="23">
        <v>3300.3072400000001</v>
      </c>
      <c r="S103" s="23">
        <v>3396.0569999999998</v>
      </c>
      <c r="T103" s="23">
        <v>3495.6090000000004</v>
      </c>
      <c r="U103" s="23">
        <v>5145.03694</v>
      </c>
      <c r="V103" s="23">
        <v>6160.6383999999998</v>
      </c>
      <c r="W103" s="23">
        <v>8453.2193000000007</v>
      </c>
    </row>
    <row r="104" spans="1:25">
      <c r="A104" s="27" t="s">
        <v>120</v>
      </c>
      <c r="B104" s="27" t="s">
        <v>72</v>
      </c>
      <c r="C104" s="23">
        <v>11.450033000000001</v>
      </c>
      <c r="D104" s="23">
        <v>31.942694499999991</v>
      </c>
      <c r="E104" s="23">
        <v>81.755499</v>
      </c>
      <c r="F104" s="23">
        <v>193.000191</v>
      </c>
      <c r="G104" s="23">
        <v>295.53899299999898</v>
      </c>
      <c r="H104" s="23">
        <v>377.02384499999999</v>
      </c>
      <c r="I104" s="23">
        <v>496.27572000000004</v>
      </c>
      <c r="J104" s="23">
        <v>597.97097999999994</v>
      </c>
      <c r="K104" s="23">
        <v>753.93651</v>
      </c>
      <c r="L104" s="23">
        <v>869.91633999999908</v>
      </c>
      <c r="M104" s="23">
        <v>995.51375600000006</v>
      </c>
      <c r="N104" s="23">
        <v>1128.9627399999999</v>
      </c>
      <c r="O104" s="23">
        <v>1290.4598800000001</v>
      </c>
      <c r="P104" s="23">
        <v>1422.80807</v>
      </c>
      <c r="Q104" s="23">
        <v>1591.28215</v>
      </c>
      <c r="R104" s="23">
        <v>1630.0240600000002</v>
      </c>
      <c r="S104" s="23">
        <v>1648.4493600000001</v>
      </c>
      <c r="T104" s="23">
        <v>1734.2747400000001</v>
      </c>
      <c r="U104" s="23">
        <v>1762.30684</v>
      </c>
      <c r="V104" s="23">
        <v>1841.7176400000001</v>
      </c>
      <c r="W104" s="23">
        <v>1889.7827699999998</v>
      </c>
      <c r="X104" s="26"/>
      <c r="Y104" s="26"/>
    </row>
    <row r="106" spans="1:25">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5">
      <c r="A107" s="27" t="s">
        <v>121</v>
      </c>
      <c r="B107" s="27" t="s">
        <v>66</v>
      </c>
      <c r="C107" s="23">
        <v>18.8876660820655</v>
      </c>
      <c r="D107" s="23">
        <v>26.668732644367001</v>
      </c>
      <c r="E107" s="23">
        <v>27.079474585396902</v>
      </c>
      <c r="F107" s="23">
        <v>48.248060629636498</v>
      </c>
      <c r="G107" s="23">
        <v>44.001384767546995</v>
      </c>
      <c r="H107" s="23">
        <v>40.02769265397</v>
      </c>
      <c r="I107" s="23">
        <v>38.667473598814993</v>
      </c>
      <c r="J107" s="23">
        <v>37.266964261330003</v>
      </c>
      <c r="K107" s="23">
        <v>36.735784719373001</v>
      </c>
      <c r="L107" s="23">
        <v>37.982374352118001</v>
      </c>
      <c r="M107" s="23">
        <v>36.4104982310539</v>
      </c>
      <c r="N107" s="23">
        <v>36.53534797871</v>
      </c>
      <c r="O107" s="23">
        <v>6.3947623455229996</v>
      </c>
      <c r="P107" s="23">
        <v>6.1350951862000001</v>
      </c>
      <c r="Q107" s="23">
        <v>6.9605528770159903</v>
      </c>
      <c r="R107" s="23">
        <v>6.5341318706399996</v>
      </c>
      <c r="S107" s="23">
        <v>5.9356145058699896</v>
      </c>
      <c r="T107" s="23">
        <v>5.9855602215700001</v>
      </c>
      <c r="U107" s="23">
        <v>6.1353198237599997</v>
      </c>
      <c r="V107" s="23">
        <v>5.9611354261900003</v>
      </c>
      <c r="W107" s="23">
        <v>5.7616377161500001</v>
      </c>
    </row>
    <row r="108" spans="1:25">
      <c r="A108" s="27" t="s">
        <v>121</v>
      </c>
      <c r="B108" s="27" t="s">
        <v>68</v>
      </c>
      <c r="C108" s="23">
        <v>0</v>
      </c>
      <c r="D108" s="23">
        <v>0</v>
      </c>
      <c r="E108" s="23">
        <v>1.1355590999999901E-5</v>
      </c>
      <c r="F108" s="23">
        <v>1312.8339999999901</v>
      </c>
      <c r="G108" s="23">
        <v>1200.9539</v>
      </c>
      <c r="H108" s="23">
        <v>5015.5779999999904</v>
      </c>
      <c r="I108" s="23">
        <v>10840.843999999999</v>
      </c>
      <c r="J108" s="23">
        <v>10894.9375</v>
      </c>
      <c r="K108" s="23">
        <v>10750.002</v>
      </c>
      <c r="L108" s="23">
        <v>10912.194</v>
      </c>
      <c r="M108" s="23">
        <v>10962.603999999999</v>
      </c>
      <c r="N108" s="23">
        <v>10990.201999999999</v>
      </c>
      <c r="O108" s="23">
        <v>10810.761999999901</v>
      </c>
      <c r="P108" s="23">
        <v>10745.584999999999</v>
      </c>
      <c r="Q108" s="23">
        <v>10934.996999999999</v>
      </c>
      <c r="R108" s="23">
        <v>10874.463</v>
      </c>
      <c r="S108" s="23">
        <v>10549.771999999901</v>
      </c>
      <c r="T108" s="23">
        <v>10780.604499999999</v>
      </c>
      <c r="U108" s="23">
        <v>10952.356</v>
      </c>
      <c r="V108" s="23">
        <v>10491.558000000001</v>
      </c>
      <c r="W108" s="23">
        <v>10369.152</v>
      </c>
    </row>
    <row r="109" spans="1:25">
      <c r="A109" s="27" t="s">
        <v>121</v>
      </c>
      <c r="B109" s="27" t="s">
        <v>72</v>
      </c>
      <c r="C109" s="23">
        <v>8.1304996000000003</v>
      </c>
      <c r="D109" s="23">
        <v>19.7181414</v>
      </c>
      <c r="E109" s="23">
        <v>73.277152000000001</v>
      </c>
      <c r="F109" s="23">
        <v>232.51791800000001</v>
      </c>
      <c r="G109" s="23">
        <v>352.95053999999999</v>
      </c>
      <c r="H109" s="23">
        <v>422.63036999999997</v>
      </c>
      <c r="I109" s="23">
        <v>557.986029999999</v>
      </c>
      <c r="J109" s="23">
        <v>686.29326600000002</v>
      </c>
      <c r="K109" s="23">
        <v>848.54355999999996</v>
      </c>
      <c r="L109" s="23">
        <v>968.74605999999994</v>
      </c>
      <c r="M109" s="23">
        <v>1050.0356299999999</v>
      </c>
      <c r="N109" s="23">
        <v>1247.7302599999998</v>
      </c>
      <c r="O109" s="23">
        <v>1322.03135</v>
      </c>
      <c r="P109" s="23">
        <v>1374.5971000000002</v>
      </c>
      <c r="Q109" s="23">
        <v>1726.91956</v>
      </c>
      <c r="R109" s="23">
        <v>1770.2550700000002</v>
      </c>
      <c r="S109" s="23">
        <v>1718.16804</v>
      </c>
      <c r="T109" s="23">
        <v>1840.2935699999998</v>
      </c>
      <c r="U109" s="23">
        <v>1832.5862400000001</v>
      </c>
      <c r="V109" s="23">
        <v>1849.09295</v>
      </c>
      <c r="W109" s="23">
        <v>1911.6467400000001</v>
      </c>
    </row>
    <row r="111" spans="1:25">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5">
      <c r="A112" s="27" t="s">
        <v>122</v>
      </c>
      <c r="B112" s="27" t="s">
        <v>66</v>
      </c>
      <c r="C112" s="23">
        <v>105.9202378613702</v>
      </c>
      <c r="D112" s="23">
        <v>112.1214587640135</v>
      </c>
      <c r="E112" s="23">
        <v>117.25870551748599</v>
      </c>
      <c r="F112" s="23">
        <v>122.14567634442601</v>
      </c>
      <c r="G112" s="23">
        <v>117.14953484808289</v>
      </c>
      <c r="H112" s="23">
        <v>142.48310439999989</v>
      </c>
      <c r="I112" s="23">
        <v>145.50715940000001</v>
      </c>
      <c r="J112" s="23">
        <v>142.28156259999989</v>
      </c>
      <c r="K112" s="23">
        <v>141.74609279999999</v>
      </c>
      <c r="L112" s="23">
        <v>136.51591099999999</v>
      </c>
      <c r="M112" s="23">
        <v>133.43929199999999</v>
      </c>
      <c r="N112" s="23">
        <v>137.56126</v>
      </c>
      <c r="O112" s="23">
        <v>136.83636599999991</v>
      </c>
      <c r="P112" s="23">
        <v>108.31339999999989</v>
      </c>
      <c r="Q112" s="23">
        <v>113.166893</v>
      </c>
      <c r="R112" s="23">
        <v>295.37023399999987</v>
      </c>
      <c r="S112" s="23">
        <v>446.11188000000004</v>
      </c>
      <c r="T112" s="23">
        <v>450.52341999999999</v>
      </c>
      <c r="U112" s="23">
        <v>689.68633999999997</v>
      </c>
      <c r="V112" s="23">
        <v>648.09624600000006</v>
      </c>
      <c r="W112" s="23">
        <v>1188.4844499999999</v>
      </c>
    </row>
    <row r="113" spans="1:23">
      <c r="A113" s="27" t="s">
        <v>122</v>
      </c>
      <c r="B113" s="27" t="s">
        <v>68</v>
      </c>
      <c r="C113" s="23">
        <v>0</v>
      </c>
      <c r="D113" s="23">
        <v>0</v>
      </c>
      <c r="E113" s="23">
        <v>8.0627020000000004E-6</v>
      </c>
      <c r="F113" s="23">
        <v>7.9863709999999993E-6</v>
      </c>
      <c r="G113" s="23">
        <v>7.9853669999999995E-6</v>
      </c>
      <c r="H113" s="23">
        <v>1.0531959E-5</v>
      </c>
      <c r="I113" s="23">
        <v>1.1166158999999999E-5</v>
      </c>
      <c r="J113" s="23">
        <v>1.2069261E-5</v>
      </c>
      <c r="K113" s="23">
        <v>1.3873911499999999E-5</v>
      </c>
      <c r="L113" s="23">
        <v>1.6030754E-5</v>
      </c>
      <c r="M113" s="23">
        <v>1.8258312E-5</v>
      </c>
      <c r="N113" s="23">
        <v>2.1306262999999998E-5</v>
      </c>
      <c r="O113" s="23">
        <v>2.1066132999999998E-5</v>
      </c>
      <c r="P113" s="23">
        <v>2.112231E-5</v>
      </c>
      <c r="Q113" s="23">
        <v>2.7426990999999999E-5</v>
      </c>
      <c r="R113" s="23">
        <v>3.3040826000000002E-5</v>
      </c>
      <c r="S113" s="23">
        <v>6.1351059999999993E-5</v>
      </c>
      <c r="T113" s="23">
        <v>6.1493649999999994E-5</v>
      </c>
      <c r="U113" s="23">
        <v>6.2506519999999997E-5</v>
      </c>
      <c r="V113" s="23">
        <v>6.3624640000000003E-5</v>
      </c>
      <c r="W113" s="23">
        <v>7.5852985999999995E-5</v>
      </c>
    </row>
    <row r="114" spans="1:23">
      <c r="A114" s="27" t="s">
        <v>122</v>
      </c>
      <c r="B114" s="27" t="s">
        <v>72</v>
      </c>
      <c r="C114" s="23">
        <v>15.787592800000001</v>
      </c>
      <c r="D114" s="23">
        <v>33.859460999999996</v>
      </c>
      <c r="E114" s="23">
        <v>59.766821</v>
      </c>
      <c r="F114" s="23">
        <v>95.920895999999999</v>
      </c>
      <c r="G114" s="23">
        <v>127.47174799999999</v>
      </c>
      <c r="H114" s="23">
        <v>142.62978800000002</v>
      </c>
      <c r="I114" s="23">
        <v>174.535179999999</v>
      </c>
      <c r="J114" s="23">
        <v>217.24840599999999</v>
      </c>
      <c r="K114" s="23">
        <v>269.90351600000002</v>
      </c>
      <c r="L114" s="23">
        <v>298.97789</v>
      </c>
      <c r="M114" s="23">
        <v>336.49091399999998</v>
      </c>
      <c r="N114" s="23">
        <v>386.9319119999999</v>
      </c>
      <c r="O114" s="23">
        <v>432.33004600000004</v>
      </c>
      <c r="P114" s="23">
        <v>458.85385000000002</v>
      </c>
      <c r="Q114" s="23">
        <v>506.41813999999999</v>
      </c>
      <c r="R114" s="23">
        <v>518.37176599999998</v>
      </c>
      <c r="S114" s="23">
        <v>527.25895500000001</v>
      </c>
      <c r="T114" s="23">
        <v>549.01162399999998</v>
      </c>
      <c r="U114" s="23">
        <v>551.78402400000004</v>
      </c>
      <c r="V114" s="23">
        <v>561.18431499999997</v>
      </c>
      <c r="W114" s="23">
        <v>577.688479999999</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5.0128823999999996E-6</v>
      </c>
      <c r="D117" s="23">
        <v>6.37799099999999E-6</v>
      </c>
      <c r="E117" s="23">
        <v>6.5899284999999998E-6</v>
      </c>
      <c r="F117" s="23">
        <v>7.1746470000000001E-6</v>
      </c>
      <c r="G117" s="23">
        <v>8.4593640000000005E-6</v>
      </c>
      <c r="H117" s="23">
        <v>2.5097157E-5</v>
      </c>
      <c r="I117" s="23">
        <v>3.5030432999999999E-5</v>
      </c>
      <c r="J117" s="23">
        <v>3.5271090000000001E-5</v>
      </c>
      <c r="K117" s="23">
        <v>3.3890577000000001E-5</v>
      </c>
      <c r="L117" s="23">
        <v>4.2144139999999998E-5</v>
      </c>
      <c r="M117" s="23">
        <v>4.5711879999999997E-5</v>
      </c>
      <c r="N117" s="23">
        <v>4.2183569999999998E-5</v>
      </c>
      <c r="O117" s="23">
        <v>4.1688036000000003E-5</v>
      </c>
      <c r="P117" s="23">
        <v>4.5980595999999899E-5</v>
      </c>
      <c r="Q117" s="23">
        <v>4.8560835999999901E-5</v>
      </c>
      <c r="R117" s="23">
        <v>4.6985126000000003E-5</v>
      </c>
      <c r="S117" s="23">
        <v>4.8075424000000003E-5</v>
      </c>
      <c r="T117" s="23">
        <v>4.5891589999999999E-5</v>
      </c>
      <c r="U117" s="23">
        <v>6.5561210000000006E-5</v>
      </c>
      <c r="V117" s="23">
        <v>7.357365E-5</v>
      </c>
      <c r="W117" s="23">
        <v>6.8330984999999999E-5</v>
      </c>
    </row>
    <row r="118" spans="1:23">
      <c r="A118" s="27" t="s">
        <v>123</v>
      </c>
      <c r="B118" s="27" t="s">
        <v>68</v>
      </c>
      <c r="C118" s="23">
        <v>0</v>
      </c>
      <c r="D118" s="23">
        <v>0</v>
      </c>
      <c r="E118" s="23">
        <v>1.8598830499999999E-5</v>
      </c>
      <c r="F118" s="23">
        <v>1.983293E-5</v>
      </c>
      <c r="G118" s="23">
        <v>2.3997685999999997E-5</v>
      </c>
      <c r="H118" s="23">
        <v>2.7157955500000001E-5</v>
      </c>
      <c r="I118" s="23">
        <v>3.9408746E-5</v>
      </c>
      <c r="J118" s="23">
        <v>4.3921724000000002E-5</v>
      </c>
      <c r="K118" s="23">
        <v>4.6420219999999994E-5</v>
      </c>
      <c r="L118" s="23">
        <v>583.79740062758003</v>
      </c>
      <c r="M118" s="23">
        <v>778.71623391167998</v>
      </c>
      <c r="N118" s="23">
        <v>858.55219124747009</v>
      </c>
      <c r="O118" s="23">
        <v>1061.4162771276999</v>
      </c>
      <c r="P118" s="23">
        <v>1276.59411522205</v>
      </c>
      <c r="Q118" s="23">
        <v>1459.45111957938</v>
      </c>
      <c r="R118" s="23">
        <v>1355.45430688735</v>
      </c>
      <c r="S118" s="23">
        <v>1952.1032020766002</v>
      </c>
      <c r="T118" s="23">
        <v>1831.2836769217001</v>
      </c>
      <c r="U118" s="23">
        <v>2370.36713307635</v>
      </c>
      <c r="V118" s="23">
        <v>2739.4915047272998</v>
      </c>
      <c r="W118" s="23">
        <v>2484.8594299484398</v>
      </c>
    </row>
    <row r="119" spans="1:23">
      <c r="A119" s="27" t="s">
        <v>123</v>
      </c>
      <c r="B119" s="27" t="s">
        <v>72</v>
      </c>
      <c r="C119" s="23">
        <v>0.23442410399999999</v>
      </c>
      <c r="D119" s="23">
        <v>1.7433852199999902</v>
      </c>
      <c r="E119" s="23">
        <v>2.3308190499999997</v>
      </c>
      <c r="F119" s="23">
        <v>3.5900233999999989</v>
      </c>
      <c r="G119" s="23">
        <v>7.2030111999999997</v>
      </c>
      <c r="H119" s="23">
        <v>12.6794464999999</v>
      </c>
      <c r="I119" s="23">
        <v>26.8980104</v>
      </c>
      <c r="J119" s="23">
        <v>35.380446400000004</v>
      </c>
      <c r="K119" s="23">
        <v>40.881613299999898</v>
      </c>
      <c r="L119" s="23">
        <v>62.708759299999997</v>
      </c>
      <c r="M119" s="23">
        <v>66.960712000000001</v>
      </c>
      <c r="N119" s="23">
        <v>76.313906000000003</v>
      </c>
      <c r="O119" s="23">
        <v>77.036186999999899</v>
      </c>
      <c r="P119" s="23">
        <v>83.48900900000001</v>
      </c>
      <c r="Q119" s="23">
        <v>101.078282</v>
      </c>
      <c r="R119" s="23">
        <v>106.794478</v>
      </c>
      <c r="S119" s="23">
        <v>91.749668999999898</v>
      </c>
      <c r="T119" s="23">
        <v>97.151026000000002</v>
      </c>
      <c r="U119" s="23">
        <v>97.584208000000004</v>
      </c>
      <c r="V119" s="23">
        <v>103.240331</v>
      </c>
      <c r="W119" s="23">
        <v>93.624448999999998</v>
      </c>
    </row>
    <row r="122" spans="1:23" collapsed="1">
      <c r="A122" s="24" t="s">
        <v>125</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21634.277046969804</v>
      </c>
      <c r="D124" s="23">
        <v>24938.187565761953</v>
      </c>
      <c r="E124" s="23">
        <v>29228.716178767925</v>
      </c>
      <c r="F124" s="23">
        <v>30942.134678208757</v>
      </c>
      <c r="G124" s="23">
        <v>34590.303122976678</v>
      </c>
      <c r="H124" s="23">
        <v>39854.592292119734</v>
      </c>
      <c r="I124" s="23">
        <v>44516.014960451976</v>
      </c>
      <c r="J124" s="23">
        <v>45227.564722836956</v>
      </c>
      <c r="K124" s="23">
        <v>50350.260350967532</v>
      </c>
      <c r="L124" s="23">
        <v>55779.54465541114</v>
      </c>
      <c r="M124" s="23">
        <v>60408.861609327898</v>
      </c>
      <c r="N124" s="23">
        <v>66055.222542303614</v>
      </c>
      <c r="O124" s="23">
        <v>65340.694558284551</v>
      </c>
      <c r="P124" s="23">
        <v>68217.763772957405</v>
      </c>
      <c r="Q124" s="23">
        <v>74402.287523795778</v>
      </c>
      <c r="R124" s="23">
        <v>77895.444623442541</v>
      </c>
      <c r="S124" s="23">
        <v>75718.357120559507</v>
      </c>
      <c r="T124" s="23">
        <v>80549.727611722235</v>
      </c>
      <c r="U124" s="23">
        <v>86009.959107476039</v>
      </c>
      <c r="V124" s="23">
        <v>90439.142952213326</v>
      </c>
      <c r="W124" s="23">
        <v>95466.529589723476</v>
      </c>
    </row>
    <row r="125" spans="1:23">
      <c r="A125" s="27" t="s">
        <v>36</v>
      </c>
      <c r="B125" s="27" t="s">
        <v>73</v>
      </c>
      <c r="C125" s="23">
        <v>239.3097571815581</v>
      </c>
      <c r="D125" s="23">
        <v>356.25292219471334</v>
      </c>
      <c r="E125" s="23">
        <v>591.01267083178402</v>
      </c>
      <c r="F125" s="23">
        <v>842.03092216916855</v>
      </c>
      <c r="G125" s="23">
        <v>1067.7085560392004</v>
      </c>
      <c r="H125" s="23">
        <v>1240.6741632523526</v>
      </c>
      <c r="I125" s="23">
        <v>1380.0129357624735</v>
      </c>
      <c r="J125" s="23">
        <v>1328.9597008044732</v>
      </c>
      <c r="K125" s="23">
        <v>1491.8396120974835</v>
      </c>
      <c r="L125" s="23">
        <v>1622.9994569895123</v>
      </c>
      <c r="M125" s="23">
        <v>1754.6490294506009</v>
      </c>
      <c r="N125" s="23">
        <v>1852.9277696659135</v>
      </c>
      <c r="O125" s="23">
        <v>1942.5573844974542</v>
      </c>
      <c r="P125" s="23">
        <v>1991.1821380827553</v>
      </c>
      <c r="Q125" s="23">
        <v>2024.1282525168538</v>
      </c>
      <c r="R125" s="23">
        <v>1982.1818971353309</v>
      </c>
      <c r="S125" s="23">
        <v>1712.7582115964194</v>
      </c>
      <c r="T125" s="23">
        <v>1770.9207610523451</v>
      </c>
      <c r="U125" s="23">
        <v>1673.7221048119484</v>
      </c>
      <c r="V125" s="23">
        <v>1568.2864356067098</v>
      </c>
      <c r="W125" s="23">
        <v>1459.6054942655394</v>
      </c>
    </row>
    <row r="126" spans="1:23">
      <c r="A126" s="27" t="s">
        <v>36</v>
      </c>
      <c r="B126" s="27" t="s">
        <v>74</v>
      </c>
      <c r="C126" s="23">
        <v>239.28645496662045</v>
      </c>
      <c r="D126" s="23">
        <v>356.47009838442801</v>
      </c>
      <c r="E126" s="23">
        <v>591.13119593118643</v>
      </c>
      <c r="F126" s="23">
        <v>842.73001420488163</v>
      </c>
      <c r="G126" s="23">
        <v>1068.8512556080386</v>
      </c>
      <c r="H126" s="23">
        <v>1240.0713581921184</v>
      </c>
      <c r="I126" s="23">
        <v>1379.573665433026</v>
      </c>
      <c r="J126" s="23">
        <v>1329.0698577695111</v>
      </c>
      <c r="K126" s="23">
        <v>1491.3309075800646</v>
      </c>
      <c r="L126" s="23">
        <v>1619.2074743434398</v>
      </c>
      <c r="M126" s="23">
        <v>1752.3791554836168</v>
      </c>
      <c r="N126" s="23">
        <v>1851.5562867636127</v>
      </c>
      <c r="O126" s="23">
        <v>1940.1383791087717</v>
      </c>
      <c r="P126" s="23">
        <v>1986.7665676562328</v>
      </c>
      <c r="Q126" s="23">
        <v>2023.6700466868338</v>
      </c>
      <c r="R126" s="23">
        <v>1983.0992993068076</v>
      </c>
      <c r="S126" s="23">
        <v>1710.6966285570845</v>
      </c>
      <c r="T126" s="23">
        <v>1768.9560385900013</v>
      </c>
      <c r="U126" s="23">
        <v>1668.7878339698848</v>
      </c>
      <c r="V126" s="23">
        <v>1565.5247485066766</v>
      </c>
      <c r="W126" s="23">
        <v>1457.924956057499</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6362.6516907979722</v>
      </c>
      <c r="D129" s="23">
        <v>7562.0789472804427</v>
      </c>
      <c r="E129" s="23">
        <v>8713.8638511020908</v>
      </c>
      <c r="F129" s="23">
        <v>9454.8097709288613</v>
      </c>
      <c r="G129" s="23">
        <v>10505.409730187024</v>
      </c>
      <c r="H129" s="23">
        <v>12477.142749857459</v>
      </c>
      <c r="I129" s="23">
        <v>13733.773314311011</v>
      </c>
      <c r="J129" s="23">
        <v>14179.749237064229</v>
      </c>
      <c r="K129" s="23">
        <v>15287.36182593979</v>
      </c>
      <c r="L129" s="23">
        <v>17304.764858133509</v>
      </c>
      <c r="M129" s="23">
        <v>19477.034164673278</v>
      </c>
      <c r="N129" s="23">
        <v>21110.764404315127</v>
      </c>
      <c r="O129" s="23">
        <v>21203.755842883089</v>
      </c>
      <c r="P129" s="23">
        <v>21946.81553525597</v>
      </c>
      <c r="Q129" s="23">
        <v>24486.904135681769</v>
      </c>
      <c r="R129" s="23">
        <v>25277.536240465717</v>
      </c>
      <c r="S129" s="23">
        <v>25051.38046944595</v>
      </c>
      <c r="T129" s="23">
        <v>25665.662559052711</v>
      </c>
      <c r="U129" s="23">
        <v>27750.03191688022</v>
      </c>
      <c r="V129" s="23">
        <v>30243.481589756208</v>
      </c>
      <c r="W129" s="23">
        <v>31514.910370317401</v>
      </c>
    </row>
    <row r="130" spans="1:23">
      <c r="A130" s="27" t="s">
        <v>119</v>
      </c>
      <c r="B130" s="27" t="s">
        <v>73</v>
      </c>
      <c r="C130" s="23">
        <v>83.009341359686402</v>
      </c>
      <c r="D130" s="23">
        <v>128.25055220652001</v>
      </c>
      <c r="E130" s="23">
        <v>198.50956931024899</v>
      </c>
      <c r="F130" s="23">
        <v>261.26048955851098</v>
      </c>
      <c r="G130" s="23">
        <v>327.338635338892</v>
      </c>
      <c r="H130" s="23">
        <v>380.70462297762299</v>
      </c>
      <c r="I130" s="23">
        <v>425.97351206306098</v>
      </c>
      <c r="J130" s="23">
        <v>413.149513713114</v>
      </c>
      <c r="K130" s="23">
        <v>467.24753135051901</v>
      </c>
      <c r="L130" s="23">
        <v>511.09897642386898</v>
      </c>
      <c r="M130" s="23">
        <v>554.34205337752906</v>
      </c>
      <c r="N130" s="23">
        <v>587.98308703917701</v>
      </c>
      <c r="O130" s="23">
        <v>617.11494205915096</v>
      </c>
      <c r="P130" s="23">
        <v>634.63439134566704</v>
      </c>
      <c r="Q130" s="23">
        <v>647.61278021007195</v>
      </c>
      <c r="R130" s="23">
        <v>637.05762904938501</v>
      </c>
      <c r="S130" s="23">
        <v>550.08504746855499</v>
      </c>
      <c r="T130" s="23">
        <v>567.13603170267595</v>
      </c>
      <c r="U130" s="23">
        <v>536.68926353570498</v>
      </c>
      <c r="V130" s="23">
        <v>503.75878653465799</v>
      </c>
      <c r="W130" s="23">
        <v>470.59931677135501</v>
      </c>
    </row>
    <row r="131" spans="1:23">
      <c r="A131" s="27" t="s">
        <v>119</v>
      </c>
      <c r="B131" s="27" t="s">
        <v>74</v>
      </c>
      <c r="C131" s="23">
        <v>83.011835436398499</v>
      </c>
      <c r="D131" s="23">
        <v>128.315458983279</v>
      </c>
      <c r="E131" s="23">
        <v>198.584761318532</v>
      </c>
      <c r="F131" s="23">
        <v>261.59589790305398</v>
      </c>
      <c r="G131" s="23">
        <v>327.66410918638701</v>
      </c>
      <c r="H131" s="23">
        <v>380.25591140050199</v>
      </c>
      <c r="I131" s="23">
        <v>425.85843257165499</v>
      </c>
      <c r="J131" s="23">
        <v>413.561415528559</v>
      </c>
      <c r="K131" s="23">
        <v>467.18049763904799</v>
      </c>
      <c r="L131" s="23">
        <v>509.45750460919902</v>
      </c>
      <c r="M131" s="23">
        <v>553.83836849472596</v>
      </c>
      <c r="N131" s="23">
        <v>587.70677274272396</v>
      </c>
      <c r="O131" s="23">
        <v>615.65415501335804</v>
      </c>
      <c r="P131" s="23">
        <v>633.37394953950798</v>
      </c>
      <c r="Q131" s="23">
        <v>647.07832636360695</v>
      </c>
      <c r="R131" s="23">
        <v>637.14834526466802</v>
      </c>
      <c r="S131" s="23">
        <v>549.63478202122303</v>
      </c>
      <c r="T131" s="23">
        <v>566.38003332250105</v>
      </c>
      <c r="U131" s="23">
        <v>534.98170301880202</v>
      </c>
      <c r="V131" s="23">
        <v>502.89915991268703</v>
      </c>
      <c r="W131" s="23">
        <v>470.06303713256898</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6623.9066069084565</v>
      </c>
      <c r="D134" s="23">
        <v>7705.9025573897125</v>
      </c>
      <c r="E134" s="23">
        <v>8720.6807306976916</v>
      </c>
      <c r="F134" s="23">
        <v>9260.5236311271001</v>
      </c>
      <c r="G134" s="23">
        <v>10549.102957626827</v>
      </c>
      <c r="H134" s="23">
        <v>12100.8811034919</v>
      </c>
      <c r="I134" s="23">
        <v>13324.61755609433</v>
      </c>
      <c r="J134" s="23">
        <v>13124.729091718569</v>
      </c>
      <c r="K134" s="23">
        <v>15052.093810907299</v>
      </c>
      <c r="L134" s="23">
        <v>16436.16635710976</v>
      </c>
      <c r="M134" s="23">
        <v>18042.35846902469</v>
      </c>
      <c r="N134" s="23">
        <v>19238.67759044523</v>
      </c>
      <c r="O134" s="23">
        <v>19407.409951706468</v>
      </c>
      <c r="P134" s="23">
        <v>20755.3194510924</v>
      </c>
      <c r="Q134" s="23">
        <v>22652.822584225269</v>
      </c>
      <c r="R134" s="23">
        <v>23518.534756443267</v>
      </c>
      <c r="S134" s="23">
        <v>22194.88818575169</v>
      </c>
      <c r="T134" s="23">
        <v>24382.445906238499</v>
      </c>
      <c r="U134" s="23">
        <v>25655.217233479489</v>
      </c>
      <c r="V134" s="23">
        <v>27254.916411062371</v>
      </c>
      <c r="W134" s="23">
        <v>27955.315466877779</v>
      </c>
    </row>
    <row r="135" spans="1:23">
      <c r="A135" s="27" t="s">
        <v>120</v>
      </c>
      <c r="B135" s="27" t="s">
        <v>73</v>
      </c>
      <c r="C135" s="23">
        <v>51.383434525905898</v>
      </c>
      <c r="D135" s="23">
        <v>97.462552347016</v>
      </c>
      <c r="E135" s="23">
        <v>172.67169649463</v>
      </c>
      <c r="F135" s="23">
        <v>244.868870409251</v>
      </c>
      <c r="G135" s="23">
        <v>309.60573516611697</v>
      </c>
      <c r="H135" s="23">
        <v>354.90294814146898</v>
      </c>
      <c r="I135" s="23">
        <v>387.376611403043</v>
      </c>
      <c r="J135" s="23">
        <v>371.84722558628499</v>
      </c>
      <c r="K135" s="23">
        <v>416.76993134121398</v>
      </c>
      <c r="L135" s="23">
        <v>457.07661775021802</v>
      </c>
      <c r="M135" s="23">
        <v>495.53266203397197</v>
      </c>
      <c r="N135" s="23">
        <v>527.03062257226497</v>
      </c>
      <c r="O135" s="23">
        <v>551.98130266167902</v>
      </c>
      <c r="P135" s="23">
        <v>565.96128926824895</v>
      </c>
      <c r="Q135" s="23">
        <v>573.87611385508603</v>
      </c>
      <c r="R135" s="23">
        <v>558.89199058923998</v>
      </c>
      <c r="S135" s="23">
        <v>481.71772215488699</v>
      </c>
      <c r="T135" s="23">
        <v>497.46723745732498</v>
      </c>
      <c r="U135" s="23">
        <v>470.83483095131402</v>
      </c>
      <c r="V135" s="23">
        <v>440.10733078295902</v>
      </c>
      <c r="W135" s="23">
        <v>410.43610883920002</v>
      </c>
    </row>
    <row r="136" spans="1:23">
      <c r="A136" s="27" t="s">
        <v>120</v>
      </c>
      <c r="B136" s="27" t="s">
        <v>74</v>
      </c>
      <c r="C136" s="23">
        <v>51.398836996558899</v>
      </c>
      <c r="D136" s="23">
        <v>97.532763384961996</v>
      </c>
      <c r="E136" s="23">
        <v>172.592359080036</v>
      </c>
      <c r="F136" s="23">
        <v>244.92173070759301</v>
      </c>
      <c r="G136" s="23">
        <v>309.855183754265</v>
      </c>
      <c r="H136" s="23">
        <v>354.790362906312</v>
      </c>
      <c r="I136" s="23">
        <v>387.41712055176703</v>
      </c>
      <c r="J136" s="23">
        <v>371.90500245056398</v>
      </c>
      <c r="K136" s="23">
        <v>416.72204536344998</v>
      </c>
      <c r="L136" s="23">
        <v>456.42120909396101</v>
      </c>
      <c r="M136" s="23">
        <v>494.787898311947</v>
      </c>
      <c r="N136" s="23">
        <v>526.46988443243094</v>
      </c>
      <c r="O136" s="23">
        <v>551.17361164253703</v>
      </c>
      <c r="P136" s="23">
        <v>564.73972801395098</v>
      </c>
      <c r="Q136" s="23">
        <v>573.46407655392795</v>
      </c>
      <c r="R136" s="23">
        <v>558.92902890631501</v>
      </c>
      <c r="S136" s="23">
        <v>481.31136092715502</v>
      </c>
      <c r="T136" s="23">
        <v>497.06076568575901</v>
      </c>
      <c r="U136" s="23">
        <v>469.49229226895602</v>
      </c>
      <c r="V136" s="23">
        <v>439.34098578387602</v>
      </c>
      <c r="W136" s="23">
        <v>410.01423448492301</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5136.6723986071938</v>
      </c>
      <c r="D139" s="23">
        <v>5943.1365107820247</v>
      </c>
      <c r="E139" s="23">
        <v>7523.2564327990895</v>
      </c>
      <c r="F139" s="23">
        <v>7818.3974832889535</v>
      </c>
      <c r="G139" s="23">
        <v>8813.5731233611768</v>
      </c>
      <c r="H139" s="23">
        <v>10198.97365347011</v>
      </c>
      <c r="I139" s="23">
        <v>11743.650033452281</v>
      </c>
      <c r="J139" s="23">
        <v>12050.703051014802</v>
      </c>
      <c r="K139" s="23">
        <v>13500.040164516307</v>
      </c>
      <c r="L139" s="23">
        <v>15052.622755161177</v>
      </c>
      <c r="M139" s="23">
        <v>15716.109363579511</v>
      </c>
      <c r="N139" s="23">
        <v>17939.835526036339</v>
      </c>
      <c r="O139" s="23">
        <v>17106.886591947812</v>
      </c>
      <c r="P139" s="23">
        <v>17737.16214232504</v>
      </c>
      <c r="Q139" s="23">
        <v>19121.944315493522</v>
      </c>
      <c r="R139" s="23">
        <v>20397.577085366829</v>
      </c>
      <c r="S139" s="23">
        <v>19650.818128015762</v>
      </c>
      <c r="T139" s="23">
        <v>21092.322546783016</v>
      </c>
      <c r="U139" s="23">
        <v>22665.796213491347</v>
      </c>
      <c r="V139" s="23">
        <v>23007.050718987859</v>
      </c>
      <c r="W139" s="23">
        <v>25542.255663718388</v>
      </c>
    </row>
    <row r="140" spans="1:23">
      <c r="A140" s="27" t="s">
        <v>121</v>
      </c>
      <c r="B140" s="27" t="s">
        <v>73</v>
      </c>
      <c r="C140" s="23">
        <v>50.403902500862799</v>
      </c>
      <c r="D140" s="23">
        <v>59.654858005519898</v>
      </c>
      <c r="E140" s="23">
        <v>125.75780629520401</v>
      </c>
      <c r="F140" s="23">
        <v>220.65524417927</v>
      </c>
      <c r="G140" s="23">
        <v>300.293653770113</v>
      </c>
      <c r="H140" s="23">
        <v>366.28932791778698</v>
      </c>
      <c r="I140" s="23">
        <v>421.87432853380801</v>
      </c>
      <c r="J140" s="23">
        <v>410.23188008407698</v>
      </c>
      <c r="K140" s="23">
        <v>460.52572647530297</v>
      </c>
      <c r="L140" s="23">
        <v>496.57754475013201</v>
      </c>
      <c r="M140" s="23">
        <v>535.24827411614501</v>
      </c>
      <c r="N140" s="23">
        <v>560.05199120604505</v>
      </c>
      <c r="O140" s="23">
        <v>586.60320169962199</v>
      </c>
      <c r="P140" s="23">
        <v>601.00583734027896</v>
      </c>
      <c r="Q140" s="23">
        <v>610.42558111333801</v>
      </c>
      <c r="R140" s="23">
        <v>598.049856555681</v>
      </c>
      <c r="S140" s="23">
        <v>517.05965605111101</v>
      </c>
      <c r="T140" s="23">
        <v>533.45900420103897</v>
      </c>
      <c r="U140" s="23">
        <v>501.41981494664498</v>
      </c>
      <c r="V140" s="23">
        <v>470.078919302727</v>
      </c>
      <c r="W140" s="23">
        <v>435.39690558180303</v>
      </c>
    </row>
    <row r="141" spans="1:23">
      <c r="A141" s="27" t="s">
        <v>121</v>
      </c>
      <c r="B141" s="27" t="s">
        <v>74</v>
      </c>
      <c r="C141" s="23">
        <v>50.360875102954203</v>
      </c>
      <c r="D141" s="23">
        <v>59.669329266379599</v>
      </c>
      <c r="E141" s="23">
        <v>125.849040714403</v>
      </c>
      <c r="F141" s="23">
        <v>220.87134371482199</v>
      </c>
      <c r="G141" s="23">
        <v>300.77452924474602</v>
      </c>
      <c r="H141" s="23">
        <v>366.206453795946</v>
      </c>
      <c r="I141" s="23">
        <v>421.62782488780499</v>
      </c>
      <c r="J141" s="23">
        <v>409.88703073319101</v>
      </c>
      <c r="K141" s="23">
        <v>460.19548873819298</v>
      </c>
      <c r="L141" s="23">
        <v>495.41168078876001</v>
      </c>
      <c r="M141" s="23">
        <v>534.51769968065003</v>
      </c>
      <c r="N141" s="23">
        <v>559.57111507886395</v>
      </c>
      <c r="O141" s="23">
        <v>586.63185930409202</v>
      </c>
      <c r="P141" s="23">
        <v>599.10185499744</v>
      </c>
      <c r="Q141" s="23">
        <v>611.09837001658798</v>
      </c>
      <c r="R141" s="23">
        <v>598.85601433885097</v>
      </c>
      <c r="S141" s="23">
        <v>516.01740438140405</v>
      </c>
      <c r="T141" s="23">
        <v>532.80668766630799</v>
      </c>
      <c r="U141" s="23">
        <v>499.93473288447001</v>
      </c>
      <c r="V141" s="23">
        <v>469.22184075231701</v>
      </c>
      <c r="W141" s="23">
        <v>434.81101902705802</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3203.0641334446059</v>
      </c>
      <c r="D144" s="23">
        <v>3390.9580028679839</v>
      </c>
      <c r="E144" s="23">
        <v>3866.4208460337718</v>
      </c>
      <c r="F144" s="23">
        <v>3973.8482028069579</v>
      </c>
      <c r="G144" s="23">
        <v>4237.5606824188808</v>
      </c>
      <c r="H144" s="23">
        <v>4528.7496784585819</v>
      </c>
      <c r="I144" s="23">
        <v>5100.224833450261</v>
      </c>
      <c r="J144" s="23">
        <v>5177.3637002301648</v>
      </c>
      <c r="K144" s="23">
        <v>5750.5802747147563</v>
      </c>
      <c r="L144" s="23">
        <v>6142.8581677292523</v>
      </c>
      <c r="M144" s="23">
        <v>6309.4828436941807</v>
      </c>
      <c r="N144" s="23">
        <v>6810.9279692152741</v>
      </c>
      <c r="O144" s="23">
        <v>6679.5775658475704</v>
      </c>
      <c r="P144" s="23">
        <v>6801.2307833793711</v>
      </c>
      <c r="Q144" s="23">
        <v>7085.4778997652093</v>
      </c>
      <c r="R144" s="23">
        <v>7611.7052878723352</v>
      </c>
      <c r="S144" s="23">
        <v>7618.814547324765</v>
      </c>
      <c r="T144" s="23">
        <v>8135.1500238743074</v>
      </c>
      <c r="U144" s="23">
        <v>8565.853996472144</v>
      </c>
      <c r="V144" s="23">
        <v>8566.0489321787263</v>
      </c>
      <c r="W144" s="23">
        <v>8998.3263688450188</v>
      </c>
    </row>
    <row r="145" spans="1:23">
      <c r="A145" s="27" t="s">
        <v>122</v>
      </c>
      <c r="B145" s="27" t="s">
        <v>73</v>
      </c>
      <c r="C145" s="23">
        <v>46.9014167708212</v>
      </c>
      <c r="D145" s="23">
        <v>58.714622307346801</v>
      </c>
      <c r="E145" s="23">
        <v>74.941457373096995</v>
      </c>
      <c r="F145" s="23">
        <v>88.493974301114307</v>
      </c>
      <c r="G145" s="23">
        <v>98.492420807637799</v>
      </c>
      <c r="H145" s="23">
        <v>102.97918018465001</v>
      </c>
      <c r="I145" s="23">
        <v>105.58599334898101</v>
      </c>
      <c r="J145" s="23">
        <v>97.036561917532197</v>
      </c>
      <c r="K145" s="23">
        <v>105.92763618089199</v>
      </c>
      <c r="L145" s="23">
        <v>113.838807801014</v>
      </c>
      <c r="M145" s="23">
        <v>121.861345355065</v>
      </c>
      <c r="N145" s="23">
        <v>128.54028776313001</v>
      </c>
      <c r="O145" s="23">
        <v>135.41306323280901</v>
      </c>
      <c r="P145" s="23">
        <v>138.11020256034001</v>
      </c>
      <c r="Q145" s="23">
        <v>140.915654712899</v>
      </c>
      <c r="R145" s="23">
        <v>138.58083546352901</v>
      </c>
      <c r="S145" s="23">
        <v>122.108526922499</v>
      </c>
      <c r="T145" s="23">
        <v>129.80855198440599</v>
      </c>
      <c r="U145" s="23">
        <v>125.354002392292</v>
      </c>
      <c r="V145" s="23">
        <v>117.101883416524</v>
      </c>
      <c r="W145" s="23">
        <v>108.64676994524601</v>
      </c>
    </row>
    <row r="146" spans="1:23">
      <c r="A146" s="27" t="s">
        <v>122</v>
      </c>
      <c r="B146" s="27" t="s">
        <v>74</v>
      </c>
      <c r="C146" s="23">
        <v>46.908926441723203</v>
      </c>
      <c r="D146" s="23">
        <v>58.773517395606397</v>
      </c>
      <c r="E146" s="23">
        <v>74.979512317181801</v>
      </c>
      <c r="F146" s="23">
        <v>88.567244819901703</v>
      </c>
      <c r="G146" s="23">
        <v>98.559777567424803</v>
      </c>
      <c r="H146" s="23">
        <v>103.09360051076</v>
      </c>
      <c r="I146" s="23">
        <v>105.551928172942</v>
      </c>
      <c r="J146" s="23">
        <v>97.065120013090606</v>
      </c>
      <c r="K146" s="23">
        <v>105.890251651386</v>
      </c>
      <c r="L146" s="23">
        <v>113.583734855591</v>
      </c>
      <c r="M146" s="23">
        <v>121.68798099158801</v>
      </c>
      <c r="N146" s="23">
        <v>128.43520381064101</v>
      </c>
      <c r="O146" s="23">
        <v>135.275750258383</v>
      </c>
      <c r="P146" s="23">
        <v>138.15411106649401</v>
      </c>
      <c r="Q146" s="23">
        <v>140.768983610747</v>
      </c>
      <c r="R146" s="23">
        <v>138.53729116974699</v>
      </c>
      <c r="S146" s="23">
        <v>122.004308441749</v>
      </c>
      <c r="T146" s="23">
        <v>129.68775363559701</v>
      </c>
      <c r="U146" s="23">
        <v>125.0490243906</v>
      </c>
      <c r="V146" s="23">
        <v>116.878749796561</v>
      </c>
      <c r="W146" s="23">
        <v>108.53407854383499</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307.98221721157853</v>
      </c>
      <c r="D149" s="23">
        <v>336.11154744178907</v>
      </c>
      <c r="E149" s="23">
        <v>404.49431813528093</v>
      </c>
      <c r="F149" s="23">
        <v>434.55559005687894</v>
      </c>
      <c r="G149" s="23">
        <v>484.65662938277177</v>
      </c>
      <c r="H149" s="23">
        <v>548.84510684168663</v>
      </c>
      <c r="I149" s="23">
        <v>613.74922314409582</v>
      </c>
      <c r="J149" s="23">
        <v>695.01964280919231</v>
      </c>
      <c r="K149" s="23">
        <v>760.18427488938153</v>
      </c>
      <c r="L149" s="23">
        <v>843.13251727743864</v>
      </c>
      <c r="M149" s="23">
        <v>863.87676835624222</v>
      </c>
      <c r="N149" s="23">
        <v>955.01705229163827</v>
      </c>
      <c r="O149" s="23">
        <v>943.06460589961512</v>
      </c>
      <c r="P149" s="23">
        <v>977.2358609046139</v>
      </c>
      <c r="Q149" s="23">
        <v>1055.1385886300081</v>
      </c>
      <c r="R149" s="23">
        <v>1090.0912532943869</v>
      </c>
      <c r="S149" s="23">
        <v>1202.4557900213451</v>
      </c>
      <c r="T149" s="23">
        <v>1274.1465757736985</v>
      </c>
      <c r="U149" s="23">
        <v>1373.0597471528351</v>
      </c>
      <c r="V149" s="23">
        <v>1367.6453002281605</v>
      </c>
      <c r="W149" s="23">
        <v>1455.7217199648821</v>
      </c>
    </row>
    <row r="150" spans="1:23">
      <c r="A150" s="27" t="s">
        <v>123</v>
      </c>
      <c r="B150" s="27" t="s">
        <v>73</v>
      </c>
      <c r="C150" s="23">
        <v>7.6116620242818396</v>
      </c>
      <c r="D150" s="23">
        <v>12.1703373283106</v>
      </c>
      <c r="E150" s="23">
        <v>19.132141358603999</v>
      </c>
      <c r="F150" s="23">
        <v>26.752343721022299</v>
      </c>
      <c r="G150" s="23">
        <v>31.978110956440801</v>
      </c>
      <c r="H150" s="23">
        <v>35.798084030823603</v>
      </c>
      <c r="I150" s="23">
        <v>39.202490413580499</v>
      </c>
      <c r="J150" s="23">
        <v>36.694519503465102</v>
      </c>
      <c r="K150" s="23">
        <v>41.368786749555397</v>
      </c>
      <c r="L150" s="23">
        <v>44.407510264279303</v>
      </c>
      <c r="M150" s="23">
        <v>47.664694567889804</v>
      </c>
      <c r="N150" s="23">
        <v>49.321781085296401</v>
      </c>
      <c r="O150" s="23">
        <v>51.4448748441935</v>
      </c>
      <c r="P150" s="23">
        <v>51.470417568220199</v>
      </c>
      <c r="Q150" s="23">
        <v>51.298122625458802</v>
      </c>
      <c r="R150" s="23">
        <v>49.601585477496201</v>
      </c>
      <c r="S150" s="23">
        <v>41.787258999367303</v>
      </c>
      <c r="T150" s="23">
        <v>43.049935706899298</v>
      </c>
      <c r="U150" s="23">
        <v>39.424192985992399</v>
      </c>
      <c r="V150" s="23">
        <v>37.239515569841799</v>
      </c>
      <c r="W150" s="23">
        <v>34.5263931279353</v>
      </c>
    </row>
    <row r="151" spans="1:23">
      <c r="A151" s="27" t="s">
        <v>123</v>
      </c>
      <c r="B151" s="27" t="s">
        <v>74</v>
      </c>
      <c r="C151" s="23">
        <v>7.6059809889856496</v>
      </c>
      <c r="D151" s="23">
        <v>12.179029354201001</v>
      </c>
      <c r="E151" s="23">
        <v>19.125522501033501</v>
      </c>
      <c r="F151" s="23">
        <v>26.773797059510901</v>
      </c>
      <c r="G151" s="23">
        <v>31.9976558552158</v>
      </c>
      <c r="H151" s="23">
        <v>35.725029578598097</v>
      </c>
      <c r="I151" s="23">
        <v>39.118359248856798</v>
      </c>
      <c r="J151" s="23">
        <v>36.651289044106598</v>
      </c>
      <c r="K151" s="23">
        <v>41.342624187987703</v>
      </c>
      <c r="L151" s="23">
        <v>44.333344995928897</v>
      </c>
      <c r="M151" s="23">
        <v>47.547208004706</v>
      </c>
      <c r="N151" s="23">
        <v>49.3733106989528</v>
      </c>
      <c r="O151" s="23">
        <v>51.403002890401801</v>
      </c>
      <c r="P151" s="23">
        <v>51.396924038839998</v>
      </c>
      <c r="Q151" s="23">
        <v>51.2602901419639</v>
      </c>
      <c r="R151" s="23">
        <v>49.628619627226598</v>
      </c>
      <c r="S151" s="23">
        <v>41.728772785553502</v>
      </c>
      <c r="T151" s="23">
        <v>43.020798279836498</v>
      </c>
      <c r="U151" s="23">
        <v>39.330081407056802</v>
      </c>
      <c r="V151" s="23">
        <v>37.184012261235601</v>
      </c>
      <c r="W151" s="23">
        <v>34.502586869113898</v>
      </c>
    </row>
    <row r="153" spans="1:23" collapsed="1"/>
    <row r="154" spans="1:23">
      <c r="A154" s="7" t="s">
        <v>93</v>
      </c>
    </row>
  </sheetData>
  <sheetProtection algorithmName="SHA-512" hashValue="INQhjdFO01HH97LngcrDv1ybTIlAFPJv4tyPbZ7iWwaq5iUTMdytkP10oeyvII4Nt+fhk4VsAwTPjpL2V9cthg==" saltValue="7TzpOvYn5p408Dw60HINY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5A0A42"/>
  </sheetPr>
  <dimension ref="A1:W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3" s="26" customFormat="1" ht="23.25" customHeight="1">
      <c r="A1" s="25" t="s">
        <v>146</v>
      </c>
      <c r="B1" s="17"/>
      <c r="C1" s="17"/>
      <c r="D1" s="17"/>
      <c r="E1" s="17"/>
      <c r="F1" s="17"/>
      <c r="G1" s="17"/>
      <c r="H1" s="17"/>
      <c r="I1" s="17"/>
      <c r="J1" s="17"/>
      <c r="K1" s="17"/>
      <c r="L1" s="17"/>
      <c r="M1" s="17"/>
      <c r="N1" s="17"/>
      <c r="O1" s="17"/>
      <c r="P1" s="17"/>
      <c r="Q1" s="17"/>
      <c r="R1" s="17"/>
      <c r="S1" s="17"/>
      <c r="T1" s="17"/>
      <c r="U1" s="17"/>
      <c r="V1" s="17"/>
      <c r="W1" s="17"/>
    </row>
    <row r="2" spans="1:23" s="26" customFormat="1">
      <c r="A2" s="16" t="s">
        <v>127</v>
      </c>
    </row>
    <row r="3" spans="1:23">
      <c r="A3" s="26"/>
      <c r="B3" s="16"/>
      <c r="C3" s="26"/>
      <c r="D3" s="26"/>
      <c r="E3" s="26"/>
      <c r="F3" s="26"/>
      <c r="G3" s="26"/>
      <c r="H3" s="26"/>
      <c r="I3" s="26"/>
      <c r="J3" s="26"/>
      <c r="K3" s="26"/>
      <c r="L3" s="26"/>
      <c r="M3" s="26"/>
      <c r="N3" s="26"/>
      <c r="O3" s="26"/>
      <c r="P3" s="26"/>
      <c r="Q3" s="26"/>
      <c r="R3" s="26"/>
      <c r="S3" s="26"/>
      <c r="T3" s="26"/>
      <c r="U3" s="26"/>
      <c r="V3" s="26"/>
      <c r="W3" s="26"/>
    </row>
    <row r="4" spans="1:23">
      <c r="A4" s="16" t="s">
        <v>95</v>
      </c>
      <c r="B4" s="16"/>
      <c r="C4" s="26"/>
      <c r="D4" s="26"/>
      <c r="E4" s="26"/>
      <c r="F4" s="26"/>
      <c r="G4" s="26"/>
      <c r="H4" s="26"/>
      <c r="I4" s="26"/>
      <c r="J4" s="26"/>
      <c r="K4" s="26"/>
      <c r="L4" s="26"/>
      <c r="M4" s="26"/>
      <c r="N4" s="26"/>
      <c r="O4" s="26"/>
      <c r="P4" s="26"/>
      <c r="Q4" s="26"/>
      <c r="R4" s="26"/>
      <c r="S4" s="26"/>
      <c r="T4" s="26"/>
      <c r="U4" s="26"/>
      <c r="V4" s="26"/>
      <c r="W4" s="2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18366</v>
      </c>
      <c r="D6" s="23">
        <v>17891</v>
      </c>
      <c r="E6" s="23">
        <v>16416</v>
      </c>
      <c r="F6" s="23">
        <v>13683.771600891929</v>
      </c>
      <c r="G6" s="23">
        <v>11153.355937279197</v>
      </c>
      <c r="H6" s="23">
        <v>8151.0978525516584</v>
      </c>
      <c r="I6" s="23">
        <v>7990.4022325960987</v>
      </c>
      <c r="J6" s="23">
        <v>7990.4022321989978</v>
      </c>
      <c r="K6" s="23">
        <v>7412.7638318232985</v>
      </c>
      <c r="L6" s="23">
        <v>6691.7151821468979</v>
      </c>
      <c r="M6" s="23">
        <v>6114.8810526884499</v>
      </c>
      <c r="N6" s="23">
        <v>5990.1209167721008</v>
      </c>
      <c r="O6" s="23">
        <v>5152.3203659972296</v>
      </c>
      <c r="P6" s="23">
        <v>4547.1181264641</v>
      </c>
      <c r="Q6" s="23">
        <v>3171.4917399999999</v>
      </c>
      <c r="R6" s="23">
        <v>3171.4917399999999</v>
      </c>
      <c r="S6" s="23">
        <v>3171.4917399999999</v>
      </c>
      <c r="T6" s="23">
        <v>3171.4917399999999</v>
      </c>
      <c r="U6" s="23">
        <v>3171.4917399999999</v>
      </c>
      <c r="V6" s="23">
        <v>2331.6059399999999</v>
      </c>
      <c r="W6" s="23">
        <v>1905.6059399999999</v>
      </c>
    </row>
    <row r="7" spans="1:23">
      <c r="A7" s="27" t="s">
        <v>36</v>
      </c>
      <c r="B7" s="27" t="s">
        <v>67</v>
      </c>
      <c r="C7" s="23">
        <v>4820</v>
      </c>
      <c r="D7" s="23">
        <v>4835</v>
      </c>
      <c r="E7" s="23">
        <v>4835</v>
      </c>
      <c r="F7" s="23">
        <v>3332.6375556521393</v>
      </c>
      <c r="G7" s="23">
        <v>3183.8908399999991</v>
      </c>
      <c r="H7" s="23">
        <v>2185.0913100000002</v>
      </c>
      <c r="I7" s="23">
        <v>412.98562999999899</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3055</v>
      </c>
      <c r="D8" s="23">
        <v>3055</v>
      </c>
      <c r="E8" s="23">
        <v>3055</v>
      </c>
      <c r="F8" s="23">
        <v>2875</v>
      </c>
      <c r="G8" s="23">
        <v>2875</v>
      </c>
      <c r="H8" s="23">
        <v>2875</v>
      </c>
      <c r="I8" s="23">
        <v>2875</v>
      </c>
      <c r="J8" s="23">
        <v>3031.04279</v>
      </c>
      <c r="K8" s="23">
        <v>3095.8069300000002</v>
      </c>
      <c r="L8" s="23">
        <v>3095.8069300000002</v>
      </c>
      <c r="M8" s="23">
        <v>3095.8069300000002</v>
      </c>
      <c r="N8" s="23">
        <v>3095.8069300000002</v>
      </c>
      <c r="O8" s="23">
        <v>3095.8069300000002</v>
      </c>
      <c r="P8" s="23">
        <v>3095.8069300000002</v>
      </c>
      <c r="Q8" s="23">
        <v>3095.8069300000002</v>
      </c>
      <c r="R8" s="23">
        <v>2710.8069299999997</v>
      </c>
      <c r="S8" s="23">
        <v>2181.8069299999997</v>
      </c>
      <c r="T8" s="23">
        <v>2181.8069299999997</v>
      </c>
      <c r="U8" s="23">
        <v>2038.80693</v>
      </c>
      <c r="V8" s="23">
        <v>2038.80693</v>
      </c>
      <c r="W8" s="23">
        <v>2095.9230299999999</v>
      </c>
    </row>
    <row r="9" spans="1:23">
      <c r="A9" s="27" t="s">
        <v>36</v>
      </c>
      <c r="B9" s="27" t="s">
        <v>28</v>
      </c>
      <c r="C9" s="23">
        <v>1864</v>
      </c>
      <c r="D9" s="23">
        <v>1864</v>
      </c>
      <c r="E9" s="23">
        <v>1384</v>
      </c>
      <c r="F9" s="23">
        <v>1384</v>
      </c>
      <c r="G9" s="23">
        <v>1384</v>
      </c>
      <c r="H9" s="23">
        <v>1384</v>
      </c>
      <c r="I9" s="23">
        <v>1384</v>
      </c>
      <c r="J9" s="23">
        <v>1384</v>
      </c>
      <c r="K9" s="23">
        <v>1384</v>
      </c>
      <c r="L9" s="23">
        <v>1384</v>
      </c>
      <c r="M9" s="23">
        <v>1384</v>
      </c>
      <c r="N9" s="23">
        <v>1384</v>
      </c>
      <c r="O9" s="23">
        <v>1384</v>
      </c>
      <c r="P9" s="23">
        <v>1384</v>
      </c>
      <c r="Q9" s="23">
        <v>584</v>
      </c>
      <c r="R9" s="23">
        <v>584</v>
      </c>
      <c r="S9" s="23">
        <v>584</v>
      </c>
      <c r="T9" s="23">
        <v>584</v>
      </c>
      <c r="U9" s="23">
        <v>84</v>
      </c>
      <c r="V9" s="23">
        <v>84</v>
      </c>
      <c r="W9" s="23">
        <v>84</v>
      </c>
    </row>
    <row r="10" spans="1:23">
      <c r="A10" s="27" t="s">
        <v>36</v>
      </c>
      <c r="B10" s="27" t="s">
        <v>62</v>
      </c>
      <c r="C10" s="23">
        <v>6741</v>
      </c>
      <c r="D10" s="23">
        <v>6741</v>
      </c>
      <c r="E10" s="23">
        <v>6741</v>
      </c>
      <c r="F10" s="23">
        <v>6741</v>
      </c>
      <c r="G10" s="23">
        <v>6741</v>
      </c>
      <c r="H10" s="23">
        <v>6741</v>
      </c>
      <c r="I10" s="23">
        <v>6741</v>
      </c>
      <c r="J10" s="23">
        <v>6741</v>
      </c>
      <c r="K10" s="23">
        <v>6741</v>
      </c>
      <c r="L10" s="23">
        <v>6358</v>
      </c>
      <c r="M10" s="23">
        <v>6358</v>
      </c>
      <c r="N10" s="23">
        <v>6089</v>
      </c>
      <c r="O10" s="23">
        <v>5627</v>
      </c>
      <c r="P10" s="23">
        <v>5510</v>
      </c>
      <c r="Q10" s="23">
        <v>5380</v>
      </c>
      <c r="R10" s="23">
        <v>5380</v>
      </c>
      <c r="S10" s="23">
        <v>5910.5802000000003</v>
      </c>
      <c r="T10" s="23">
        <v>5910.5802000000003</v>
      </c>
      <c r="U10" s="23">
        <v>5470.5802000000003</v>
      </c>
      <c r="V10" s="23">
        <v>5350.5802000000003</v>
      </c>
      <c r="W10" s="23">
        <v>5350.5802000000003</v>
      </c>
    </row>
    <row r="11" spans="1:23">
      <c r="A11" s="27" t="s">
        <v>36</v>
      </c>
      <c r="B11" s="27" t="s">
        <v>61</v>
      </c>
      <c r="C11" s="23">
        <v>7364.8999938964844</v>
      </c>
      <c r="D11" s="23">
        <v>7364.8999938964844</v>
      </c>
      <c r="E11" s="23">
        <v>7364.8999938964844</v>
      </c>
      <c r="F11" s="23">
        <v>7364.8999938964844</v>
      </c>
      <c r="G11" s="23">
        <v>7364.8999938964844</v>
      </c>
      <c r="H11" s="23">
        <v>7364.8999938964844</v>
      </c>
      <c r="I11" s="23">
        <v>7614.8999938964844</v>
      </c>
      <c r="J11" s="23">
        <v>7614.8999938964844</v>
      </c>
      <c r="K11" s="23">
        <v>7614.8999938964844</v>
      </c>
      <c r="L11" s="23">
        <v>7614.8999938964844</v>
      </c>
      <c r="M11" s="23">
        <v>7614.8999938964844</v>
      </c>
      <c r="N11" s="23">
        <v>7614.8999938964844</v>
      </c>
      <c r="O11" s="23">
        <v>7614.8999938964844</v>
      </c>
      <c r="P11" s="23">
        <v>7614.8999938964844</v>
      </c>
      <c r="Q11" s="23">
        <v>7614.8999938964844</v>
      </c>
      <c r="R11" s="23">
        <v>7614.8999938964844</v>
      </c>
      <c r="S11" s="23">
        <v>7528.8999938964844</v>
      </c>
      <c r="T11" s="23">
        <v>7528.8999938964844</v>
      </c>
      <c r="U11" s="23">
        <v>7528.8999938964844</v>
      </c>
      <c r="V11" s="23">
        <v>7528.8999938964844</v>
      </c>
      <c r="W11" s="23">
        <v>7528.8999938964844</v>
      </c>
    </row>
    <row r="12" spans="1:23">
      <c r="A12" s="27" t="s">
        <v>36</v>
      </c>
      <c r="B12" s="27" t="s">
        <v>65</v>
      </c>
      <c r="C12" s="23">
        <v>10073.324745</v>
      </c>
      <c r="D12" s="23">
        <v>10159.324745</v>
      </c>
      <c r="E12" s="23">
        <v>10329.311845</v>
      </c>
      <c r="F12" s="23">
        <v>13641.370385</v>
      </c>
      <c r="G12" s="23">
        <v>17660.723198491134</v>
      </c>
      <c r="H12" s="23">
        <v>21530.866199999997</v>
      </c>
      <c r="I12" s="23">
        <v>22414.576109999998</v>
      </c>
      <c r="J12" s="23">
        <v>25249.949544999999</v>
      </c>
      <c r="K12" s="23">
        <v>26806.985165000002</v>
      </c>
      <c r="L12" s="23">
        <v>29238.389655000006</v>
      </c>
      <c r="M12" s="23">
        <v>30811.748005000001</v>
      </c>
      <c r="N12" s="23">
        <v>33387.486554999996</v>
      </c>
      <c r="O12" s="23">
        <v>34729.664254999996</v>
      </c>
      <c r="P12" s="23">
        <v>35044.512344999996</v>
      </c>
      <c r="Q12" s="23">
        <v>35853.521455000009</v>
      </c>
      <c r="R12" s="23">
        <v>36885.203445000006</v>
      </c>
      <c r="S12" s="23">
        <v>38932.274599999997</v>
      </c>
      <c r="T12" s="23">
        <v>39016.95982399999</v>
      </c>
      <c r="U12" s="23">
        <v>39927.792565999996</v>
      </c>
      <c r="V12" s="23">
        <v>39725.839389999994</v>
      </c>
      <c r="W12" s="23">
        <v>42547.621904737207</v>
      </c>
    </row>
    <row r="13" spans="1:23">
      <c r="A13" s="27" t="s">
        <v>36</v>
      </c>
      <c r="B13" s="27" t="s">
        <v>64</v>
      </c>
      <c r="C13" s="23">
        <v>6097</v>
      </c>
      <c r="D13" s="23">
        <v>6302</v>
      </c>
      <c r="E13" s="23">
        <v>6302</v>
      </c>
      <c r="F13" s="23">
        <v>6302</v>
      </c>
      <c r="G13" s="23">
        <v>6302</v>
      </c>
      <c r="H13" s="23">
        <v>12224.279356999999</v>
      </c>
      <c r="I13" s="23">
        <v>14850.219051999999</v>
      </c>
      <c r="J13" s="23">
        <v>16212.389891999999</v>
      </c>
      <c r="K13" s="23">
        <v>16212.389891999999</v>
      </c>
      <c r="L13" s="23">
        <v>16393.074292000001</v>
      </c>
      <c r="M13" s="23">
        <v>17294.483591999997</v>
      </c>
      <c r="N13" s="23">
        <v>19892.490221999997</v>
      </c>
      <c r="O13" s="23">
        <v>21291.061721999991</v>
      </c>
      <c r="P13" s="23">
        <v>21291.061721999991</v>
      </c>
      <c r="Q13" s="23">
        <v>23291.061721999991</v>
      </c>
      <c r="R13" s="23">
        <v>23170.061721999991</v>
      </c>
      <c r="S13" s="23">
        <v>25659.147899999989</v>
      </c>
      <c r="T13" s="23">
        <v>26436.301879999992</v>
      </c>
      <c r="U13" s="23">
        <v>26436.301879999992</v>
      </c>
      <c r="V13" s="23">
        <v>30026.140879999999</v>
      </c>
      <c r="W13" s="23">
        <v>32746.019759999999</v>
      </c>
    </row>
    <row r="14" spans="1:23">
      <c r="A14" s="27" t="s">
        <v>36</v>
      </c>
      <c r="B14" s="27" t="s">
        <v>32</v>
      </c>
      <c r="C14" s="23">
        <v>300</v>
      </c>
      <c r="D14" s="23">
        <v>300</v>
      </c>
      <c r="E14" s="23">
        <v>300</v>
      </c>
      <c r="F14" s="23">
        <v>300</v>
      </c>
      <c r="G14" s="23">
        <v>300</v>
      </c>
      <c r="H14" s="23">
        <v>1300.90032247722</v>
      </c>
      <c r="I14" s="23">
        <v>1300.9004732705798</v>
      </c>
      <c r="J14" s="23">
        <v>2912.811741999999</v>
      </c>
      <c r="K14" s="23">
        <v>3135.8242019999998</v>
      </c>
      <c r="L14" s="23">
        <v>3105.8242019999998</v>
      </c>
      <c r="M14" s="23">
        <v>3105.8242019999998</v>
      </c>
      <c r="N14" s="23">
        <v>3105.8242019999998</v>
      </c>
      <c r="O14" s="23">
        <v>3050.8242019999998</v>
      </c>
      <c r="P14" s="23">
        <v>3025.8242019999998</v>
      </c>
      <c r="Q14" s="23">
        <v>3025.8242019999998</v>
      </c>
      <c r="R14" s="23">
        <v>3159.1923699999998</v>
      </c>
      <c r="S14" s="23">
        <v>3279.2805499999999</v>
      </c>
      <c r="T14" s="23">
        <v>3279.2805499999999</v>
      </c>
      <c r="U14" s="23">
        <v>3478.2420400000001</v>
      </c>
      <c r="V14" s="23">
        <v>3478.2420400000001</v>
      </c>
      <c r="W14" s="23">
        <v>3939.1130399999997</v>
      </c>
    </row>
    <row r="15" spans="1:23">
      <c r="A15" s="27" t="s">
        <v>36</v>
      </c>
      <c r="B15" s="27" t="s">
        <v>69</v>
      </c>
      <c r="C15" s="23">
        <v>810</v>
      </c>
      <c r="D15" s="23">
        <v>810</v>
      </c>
      <c r="E15" s="23">
        <v>810</v>
      </c>
      <c r="F15" s="23">
        <v>1047.8067599999999</v>
      </c>
      <c r="G15" s="23">
        <v>3087.806779999999</v>
      </c>
      <c r="H15" s="23">
        <v>3929.1675999999998</v>
      </c>
      <c r="I15" s="23">
        <v>5250</v>
      </c>
      <c r="J15" s="23">
        <v>5250</v>
      </c>
      <c r="K15" s="23">
        <v>5250</v>
      </c>
      <c r="L15" s="23">
        <v>5443.5555225088201</v>
      </c>
      <c r="M15" s="23">
        <v>5690.55608252405</v>
      </c>
      <c r="N15" s="23">
        <v>7007.7236925331435</v>
      </c>
      <c r="O15" s="23">
        <v>7101.9748625365</v>
      </c>
      <c r="P15" s="23">
        <v>7101.9748625377351</v>
      </c>
      <c r="Q15" s="23">
        <v>7162.025462540616</v>
      </c>
      <c r="R15" s="23">
        <v>7632.4464025425095</v>
      </c>
      <c r="S15" s="23">
        <v>8450.78586254744</v>
      </c>
      <c r="T15" s="23">
        <v>8450.7858625484459</v>
      </c>
      <c r="U15" s="23">
        <v>9295.0526771188706</v>
      </c>
      <c r="V15" s="23">
        <v>9295.0526771230216</v>
      </c>
      <c r="W15" s="23">
        <v>10480.856777158051</v>
      </c>
    </row>
    <row r="16" spans="1:23">
      <c r="A16" s="27" t="s">
        <v>36</v>
      </c>
      <c r="B16" s="27" t="s">
        <v>52</v>
      </c>
      <c r="C16" s="23">
        <v>95.565001159906174</v>
      </c>
      <c r="D16" s="23">
        <v>222.30399817228289</v>
      </c>
      <c r="E16" s="23">
        <v>472.72400641441254</v>
      </c>
      <c r="F16" s="23">
        <v>827.38901638984419</v>
      </c>
      <c r="G16" s="23">
        <v>1275.4639947414385</v>
      </c>
      <c r="H16" s="23">
        <v>1796.002980709073</v>
      </c>
      <c r="I16" s="23">
        <v>2438.3960294723474</v>
      </c>
      <c r="J16" s="23">
        <v>3184.4369697570778</v>
      </c>
      <c r="K16" s="23">
        <v>4042.5660362243557</v>
      </c>
      <c r="L16" s="23">
        <v>4718.5470113754145</v>
      </c>
      <c r="M16" s="23">
        <v>5463.8920488357453</v>
      </c>
      <c r="N16" s="23">
        <v>6261.2278814315578</v>
      </c>
      <c r="O16" s="23">
        <v>7107.5971488952464</v>
      </c>
      <c r="P16" s="23">
        <v>7905.5148887634123</v>
      </c>
      <c r="Q16" s="23">
        <v>8730.1271591186469</v>
      </c>
      <c r="R16" s="23">
        <v>9162.6489810943513</v>
      </c>
      <c r="S16" s="23">
        <v>9618.3372249603162</v>
      </c>
      <c r="T16" s="23">
        <v>10079.154048919669</v>
      </c>
      <c r="U16" s="23">
        <v>10567.066068649285</v>
      </c>
      <c r="V16" s="23">
        <v>11065.494928359969</v>
      </c>
      <c r="W16" s="23">
        <v>11575.234004974354</v>
      </c>
    </row>
    <row r="17" spans="1:23">
      <c r="A17" s="29" t="s">
        <v>118</v>
      </c>
      <c r="B17" s="29"/>
      <c r="C17" s="28">
        <v>58381.224738896482</v>
      </c>
      <c r="D17" s="28">
        <v>58212.224738896482</v>
      </c>
      <c r="E17" s="28">
        <v>56427.211838896488</v>
      </c>
      <c r="F17" s="28">
        <v>55324.679535440555</v>
      </c>
      <c r="G17" s="28">
        <v>56664.869969666819</v>
      </c>
      <c r="H17" s="28">
        <v>62456.234713448139</v>
      </c>
      <c r="I17" s="28">
        <v>64283.08301849258</v>
      </c>
      <c r="J17" s="28">
        <v>68223.684453095484</v>
      </c>
      <c r="K17" s="28">
        <v>69267.845812719781</v>
      </c>
      <c r="L17" s="28">
        <v>70775.886053043389</v>
      </c>
      <c r="M17" s="28">
        <v>72673.819573584944</v>
      </c>
      <c r="N17" s="28">
        <v>77453.804617668575</v>
      </c>
      <c r="O17" s="28">
        <v>78894.753266893706</v>
      </c>
      <c r="P17" s="28">
        <v>78487.399117360561</v>
      </c>
      <c r="Q17" s="28">
        <v>78990.781840896496</v>
      </c>
      <c r="R17" s="28">
        <v>79516.463830896479</v>
      </c>
      <c r="S17" s="28">
        <v>83968.201363896471</v>
      </c>
      <c r="T17" s="28">
        <v>84830.040567896474</v>
      </c>
      <c r="U17" s="28">
        <v>84657.873309896473</v>
      </c>
      <c r="V17" s="28">
        <v>87085.873333896481</v>
      </c>
      <c r="W17" s="28">
        <v>92258.65082863369</v>
      </c>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s="26" customFormat="1">
      <c r="A20" s="27" t="s">
        <v>119</v>
      </c>
      <c r="B20" s="27" t="s">
        <v>60</v>
      </c>
      <c r="C20" s="23">
        <v>10240</v>
      </c>
      <c r="D20" s="23">
        <v>9765</v>
      </c>
      <c r="E20" s="23">
        <v>8290</v>
      </c>
      <c r="F20" s="23">
        <v>7906.86103</v>
      </c>
      <c r="G20" s="23">
        <v>5719.2215712791985</v>
      </c>
      <c r="H20" s="23">
        <v>4100.8922125516592</v>
      </c>
      <c r="I20" s="23">
        <v>4100.8922125960989</v>
      </c>
      <c r="J20" s="23">
        <v>4100.8922121989981</v>
      </c>
      <c r="K20" s="23">
        <v>4100.8922118232986</v>
      </c>
      <c r="L20" s="23">
        <v>3428.1911521468978</v>
      </c>
      <c r="M20" s="23">
        <v>2857.4712226884494</v>
      </c>
      <c r="N20" s="23">
        <v>2732.7110867721003</v>
      </c>
      <c r="O20" s="23">
        <v>2732.7110859972299</v>
      </c>
      <c r="P20" s="23">
        <v>2127.5088464641003</v>
      </c>
      <c r="Q20" s="23">
        <v>1161.6059399999999</v>
      </c>
      <c r="R20" s="23">
        <v>1161.6059399999999</v>
      </c>
      <c r="S20" s="23">
        <v>1161.6059399999999</v>
      </c>
      <c r="T20" s="23">
        <v>1161.6059399999999</v>
      </c>
      <c r="U20" s="23">
        <v>1161.6059399999999</v>
      </c>
      <c r="V20" s="23">
        <v>1161.6059399999999</v>
      </c>
      <c r="W20" s="23">
        <v>1161.6059399999999</v>
      </c>
    </row>
    <row r="21" spans="1:23"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s="26" customFormat="1">
      <c r="A22" s="27" t="s">
        <v>119</v>
      </c>
      <c r="B22" s="27" t="s">
        <v>18</v>
      </c>
      <c r="C22" s="23">
        <v>625</v>
      </c>
      <c r="D22" s="23">
        <v>625</v>
      </c>
      <c r="E22" s="23">
        <v>625</v>
      </c>
      <c r="F22" s="23">
        <v>625</v>
      </c>
      <c r="G22" s="23">
        <v>625</v>
      </c>
      <c r="H22" s="23">
        <v>625</v>
      </c>
      <c r="I22" s="23">
        <v>625</v>
      </c>
      <c r="J22" s="23">
        <v>625</v>
      </c>
      <c r="K22" s="23">
        <v>625</v>
      </c>
      <c r="L22" s="23">
        <v>625</v>
      </c>
      <c r="M22" s="23">
        <v>625</v>
      </c>
      <c r="N22" s="23">
        <v>625</v>
      </c>
      <c r="O22" s="23">
        <v>625</v>
      </c>
      <c r="P22" s="23">
        <v>625</v>
      </c>
      <c r="Q22" s="23">
        <v>625</v>
      </c>
      <c r="R22" s="23">
        <v>625</v>
      </c>
      <c r="S22" s="23">
        <v>625</v>
      </c>
      <c r="T22" s="23">
        <v>625</v>
      </c>
      <c r="U22" s="23">
        <v>625</v>
      </c>
      <c r="V22" s="23">
        <v>625</v>
      </c>
      <c r="W22" s="23">
        <v>625</v>
      </c>
    </row>
    <row r="23" spans="1:23"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s="26" customFormat="1">
      <c r="A24" s="27" t="s">
        <v>119</v>
      </c>
      <c r="B24" s="27" t="s">
        <v>62</v>
      </c>
      <c r="C24" s="23">
        <v>1438</v>
      </c>
      <c r="D24" s="23">
        <v>1438</v>
      </c>
      <c r="E24" s="23">
        <v>1438</v>
      </c>
      <c r="F24" s="23">
        <v>1438</v>
      </c>
      <c r="G24" s="23">
        <v>1438</v>
      </c>
      <c r="H24" s="23">
        <v>1438</v>
      </c>
      <c r="I24" s="23">
        <v>1438</v>
      </c>
      <c r="J24" s="23">
        <v>1438</v>
      </c>
      <c r="K24" s="23">
        <v>1438</v>
      </c>
      <c r="L24" s="23">
        <v>1438</v>
      </c>
      <c r="M24" s="23">
        <v>1438</v>
      </c>
      <c r="N24" s="23">
        <v>1438</v>
      </c>
      <c r="O24" s="23">
        <v>1438</v>
      </c>
      <c r="P24" s="23">
        <v>1438</v>
      </c>
      <c r="Q24" s="23">
        <v>1388</v>
      </c>
      <c r="R24" s="23">
        <v>1388</v>
      </c>
      <c r="S24" s="23">
        <v>1918.5801999999999</v>
      </c>
      <c r="T24" s="23">
        <v>1918.5801999999999</v>
      </c>
      <c r="U24" s="23">
        <v>1918.5801999999999</v>
      </c>
      <c r="V24" s="23">
        <v>1918.5801999999999</v>
      </c>
      <c r="W24" s="23">
        <v>1918.5801999999999</v>
      </c>
    </row>
    <row r="25" spans="1:23" s="26" customFormat="1">
      <c r="A25" s="27" t="s">
        <v>119</v>
      </c>
      <c r="B25" s="27" t="s">
        <v>61</v>
      </c>
      <c r="C25" s="23">
        <v>2585</v>
      </c>
      <c r="D25" s="23">
        <v>2585</v>
      </c>
      <c r="E25" s="23">
        <v>2585</v>
      </c>
      <c r="F25" s="23">
        <v>2585</v>
      </c>
      <c r="G25" s="23">
        <v>2585</v>
      </c>
      <c r="H25" s="23">
        <v>2585</v>
      </c>
      <c r="I25" s="23">
        <v>2585</v>
      </c>
      <c r="J25" s="23">
        <v>2585</v>
      </c>
      <c r="K25" s="23">
        <v>2585</v>
      </c>
      <c r="L25" s="23">
        <v>2585</v>
      </c>
      <c r="M25" s="23">
        <v>2585</v>
      </c>
      <c r="N25" s="23">
        <v>2585</v>
      </c>
      <c r="O25" s="23">
        <v>2585</v>
      </c>
      <c r="P25" s="23">
        <v>2585</v>
      </c>
      <c r="Q25" s="23">
        <v>2585</v>
      </c>
      <c r="R25" s="23">
        <v>2585</v>
      </c>
      <c r="S25" s="23">
        <v>2585</v>
      </c>
      <c r="T25" s="23">
        <v>2585</v>
      </c>
      <c r="U25" s="23">
        <v>2585</v>
      </c>
      <c r="V25" s="23">
        <v>2585</v>
      </c>
      <c r="W25" s="23">
        <v>2585</v>
      </c>
    </row>
    <row r="26" spans="1:23" s="26" customFormat="1">
      <c r="A26" s="27" t="s">
        <v>119</v>
      </c>
      <c r="B26" s="27" t="s">
        <v>65</v>
      </c>
      <c r="C26" s="23">
        <v>2137</v>
      </c>
      <c r="D26" s="23">
        <v>2137</v>
      </c>
      <c r="E26" s="23">
        <v>2137</v>
      </c>
      <c r="F26" s="23">
        <v>2537</v>
      </c>
      <c r="G26" s="23">
        <v>5585.8865999999998</v>
      </c>
      <c r="H26" s="23">
        <v>6184.1248999999998</v>
      </c>
      <c r="I26" s="23">
        <v>6184.1248999999998</v>
      </c>
      <c r="J26" s="23">
        <v>6961.21</v>
      </c>
      <c r="K26" s="23">
        <v>6961.21</v>
      </c>
      <c r="L26" s="23">
        <v>8707.2587000000003</v>
      </c>
      <c r="M26" s="23">
        <v>9047.0954000000002</v>
      </c>
      <c r="N26" s="23">
        <v>9978.2860999999994</v>
      </c>
      <c r="O26" s="23">
        <v>9978.2860999999994</v>
      </c>
      <c r="P26" s="23">
        <v>9978.2860999999994</v>
      </c>
      <c r="Q26" s="23">
        <v>9978.2860999999994</v>
      </c>
      <c r="R26" s="23">
        <v>9931.2860999999994</v>
      </c>
      <c r="S26" s="23">
        <v>9661.2860999999994</v>
      </c>
      <c r="T26" s="23">
        <v>9459.2860999999994</v>
      </c>
      <c r="U26" s="23">
        <v>9686.2433999999994</v>
      </c>
      <c r="V26" s="23">
        <v>9587.4110999999994</v>
      </c>
      <c r="W26" s="23">
        <v>11909.000214737211</v>
      </c>
    </row>
    <row r="27" spans="1:23" s="26" customFormat="1">
      <c r="A27" s="27" t="s">
        <v>119</v>
      </c>
      <c r="B27" s="27" t="s">
        <v>64</v>
      </c>
      <c r="C27" s="23">
        <v>2282</v>
      </c>
      <c r="D27" s="23">
        <v>2432</v>
      </c>
      <c r="E27" s="23">
        <v>2432</v>
      </c>
      <c r="F27" s="23">
        <v>2432</v>
      </c>
      <c r="G27" s="23">
        <v>2432</v>
      </c>
      <c r="H27" s="23">
        <v>6428.8087999999998</v>
      </c>
      <c r="I27" s="23">
        <v>6762.4544999999998</v>
      </c>
      <c r="J27" s="23">
        <v>7428.8087999999998</v>
      </c>
      <c r="K27" s="23">
        <v>7428.8087999999998</v>
      </c>
      <c r="L27" s="23">
        <v>7428.8087999999998</v>
      </c>
      <c r="M27" s="23">
        <v>7428.8087999999998</v>
      </c>
      <c r="N27" s="23">
        <v>8770.0120000000006</v>
      </c>
      <c r="O27" s="23">
        <v>9638.1801999999989</v>
      </c>
      <c r="P27" s="23">
        <v>9638.1801999999989</v>
      </c>
      <c r="Q27" s="23">
        <v>10638.180199999999</v>
      </c>
      <c r="R27" s="23">
        <v>10638.180199999999</v>
      </c>
      <c r="S27" s="23">
        <v>12951.3115</v>
      </c>
      <c r="T27" s="23">
        <v>13580.694</v>
      </c>
      <c r="U27" s="23">
        <v>13580.694</v>
      </c>
      <c r="V27" s="23">
        <v>14614.368</v>
      </c>
      <c r="W27" s="23">
        <v>15018.078</v>
      </c>
    </row>
    <row r="28" spans="1:23" s="26" customFormat="1">
      <c r="A28" s="27" t="s">
        <v>119</v>
      </c>
      <c r="B28" s="27" t="s">
        <v>32</v>
      </c>
      <c r="C28" s="23">
        <v>0</v>
      </c>
      <c r="D28" s="23">
        <v>0</v>
      </c>
      <c r="E28" s="23">
        <v>0</v>
      </c>
      <c r="F28" s="23">
        <v>0</v>
      </c>
      <c r="G28" s="23">
        <v>0</v>
      </c>
      <c r="H28" s="23">
        <v>1.2047721999999999E-4</v>
      </c>
      <c r="I28" s="23">
        <v>2.7127057999999898E-4</v>
      </c>
      <c r="J28" s="23">
        <v>280.697239999999</v>
      </c>
      <c r="K28" s="23">
        <v>503.7097</v>
      </c>
      <c r="L28" s="23">
        <v>503.7097</v>
      </c>
      <c r="M28" s="23">
        <v>503.7097</v>
      </c>
      <c r="N28" s="23">
        <v>503.7097</v>
      </c>
      <c r="O28" s="23">
        <v>503.7097</v>
      </c>
      <c r="P28" s="23">
        <v>503.7097</v>
      </c>
      <c r="Q28" s="23">
        <v>503.7097</v>
      </c>
      <c r="R28" s="23">
        <v>503.7097</v>
      </c>
      <c r="S28" s="23">
        <v>503.7097</v>
      </c>
      <c r="T28" s="23">
        <v>503.7097</v>
      </c>
      <c r="U28" s="23">
        <v>503.7097</v>
      </c>
      <c r="V28" s="23">
        <v>503.7097</v>
      </c>
      <c r="W28" s="23">
        <v>503.7097</v>
      </c>
    </row>
    <row r="29" spans="1:23" s="26" customFormat="1">
      <c r="A29" s="27" t="s">
        <v>119</v>
      </c>
      <c r="B29" s="27" t="s">
        <v>69</v>
      </c>
      <c r="C29" s="23">
        <v>240</v>
      </c>
      <c r="D29" s="23">
        <v>240</v>
      </c>
      <c r="E29" s="23">
        <v>240</v>
      </c>
      <c r="F29" s="23">
        <v>240</v>
      </c>
      <c r="G29" s="23">
        <v>2280</v>
      </c>
      <c r="H29" s="23">
        <v>2280</v>
      </c>
      <c r="I29" s="23">
        <v>2280</v>
      </c>
      <c r="J29" s="23">
        <v>2280</v>
      </c>
      <c r="K29" s="23">
        <v>2280</v>
      </c>
      <c r="L29" s="23">
        <v>2280</v>
      </c>
      <c r="M29" s="23">
        <v>2280</v>
      </c>
      <c r="N29" s="23">
        <v>2976.2041600000002</v>
      </c>
      <c r="O29" s="23">
        <v>2976.2041600000002</v>
      </c>
      <c r="P29" s="23">
        <v>2976.2041600000002</v>
      </c>
      <c r="Q29" s="23">
        <v>2976.2041600000002</v>
      </c>
      <c r="R29" s="23">
        <v>3446.6251000000002</v>
      </c>
      <c r="S29" s="23">
        <v>3983.0880999999999</v>
      </c>
      <c r="T29" s="23">
        <v>3983.0880999999999</v>
      </c>
      <c r="U29" s="23">
        <v>4173.1327330838703</v>
      </c>
      <c r="V29" s="23">
        <v>4173.1327330867398</v>
      </c>
      <c r="W29" s="23">
        <v>4621.75963310109</v>
      </c>
    </row>
    <row r="30" spans="1:23" s="26" customFormat="1">
      <c r="A30" s="27" t="s">
        <v>119</v>
      </c>
      <c r="B30" s="27" t="s">
        <v>52</v>
      </c>
      <c r="C30" s="23">
        <v>33.809000492095876</v>
      </c>
      <c r="D30" s="23">
        <v>82.708997726440401</v>
      </c>
      <c r="E30" s="23">
        <v>156.7610015869133</v>
      </c>
      <c r="F30" s="23">
        <v>263.89000701904251</v>
      </c>
      <c r="G30" s="23">
        <v>405.04799652099609</v>
      </c>
      <c r="H30" s="23">
        <v>567.05899810790902</v>
      </c>
      <c r="I30" s="23">
        <v>769.63403320312409</v>
      </c>
      <c r="J30" s="23">
        <v>1010.102981567382</v>
      </c>
      <c r="K30" s="23">
        <v>1287.846038818356</v>
      </c>
      <c r="L30" s="23">
        <v>1513.001998901364</v>
      </c>
      <c r="M30" s="23">
        <v>1757.9950256347629</v>
      </c>
      <c r="N30" s="23">
        <v>2022.752929687492</v>
      </c>
      <c r="O30" s="23">
        <v>2303.8510437011641</v>
      </c>
      <c r="P30" s="23">
        <v>2570.3709106445258</v>
      </c>
      <c r="Q30" s="23">
        <v>2845.8051147460928</v>
      </c>
      <c r="R30" s="23">
        <v>2993.400024414062</v>
      </c>
      <c r="S30" s="23">
        <v>3149.60205078125</v>
      </c>
      <c r="T30" s="23">
        <v>3306.082000732416</v>
      </c>
      <c r="U30" s="23">
        <v>3472.6760864257813</v>
      </c>
      <c r="V30" s="23">
        <v>3642.4990844726508</v>
      </c>
      <c r="W30" s="23">
        <v>3815.6539916992128</v>
      </c>
    </row>
    <row r="31" spans="1:23" s="26" customFormat="1">
      <c r="A31" s="29" t="s">
        <v>118</v>
      </c>
      <c r="B31" s="29"/>
      <c r="C31" s="28">
        <v>19307</v>
      </c>
      <c r="D31" s="28">
        <v>18982</v>
      </c>
      <c r="E31" s="28">
        <v>17507</v>
      </c>
      <c r="F31" s="28">
        <v>17523.86103</v>
      </c>
      <c r="G31" s="28">
        <v>18385.1081712792</v>
      </c>
      <c r="H31" s="28">
        <v>21361.825912551656</v>
      </c>
      <c r="I31" s="28">
        <v>21695.471612596099</v>
      </c>
      <c r="J31" s="28">
        <v>23138.911012198998</v>
      </c>
      <c r="K31" s="28">
        <v>23138.911011823297</v>
      </c>
      <c r="L31" s="28">
        <v>24212.258652146898</v>
      </c>
      <c r="M31" s="28">
        <v>23981.375422688448</v>
      </c>
      <c r="N31" s="28">
        <v>26129.009186772098</v>
      </c>
      <c r="O31" s="28">
        <v>26997.177385997227</v>
      </c>
      <c r="P31" s="28">
        <v>26391.975146464098</v>
      </c>
      <c r="Q31" s="28">
        <v>26376.072239999998</v>
      </c>
      <c r="R31" s="28">
        <v>26329.072239999998</v>
      </c>
      <c r="S31" s="28">
        <v>28902.783739999999</v>
      </c>
      <c r="T31" s="28">
        <v>29330.166239999999</v>
      </c>
      <c r="U31" s="28">
        <v>29557.123540000001</v>
      </c>
      <c r="V31" s="28">
        <v>30491.965239999998</v>
      </c>
      <c r="W31" s="28">
        <v>33217.264354737214</v>
      </c>
    </row>
    <row r="32" spans="1:23"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8126</v>
      </c>
      <c r="D34" s="23">
        <v>8126</v>
      </c>
      <c r="E34" s="23">
        <v>8126</v>
      </c>
      <c r="F34" s="23">
        <v>5776.9105708919287</v>
      </c>
      <c r="G34" s="23">
        <v>5434.1343659999993</v>
      </c>
      <c r="H34" s="23">
        <v>4050.2056399999997</v>
      </c>
      <c r="I34" s="23">
        <v>3889.5100199999997</v>
      </c>
      <c r="J34" s="23">
        <v>3889.5100199999997</v>
      </c>
      <c r="K34" s="23">
        <v>3311.8716200000003</v>
      </c>
      <c r="L34" s="23">
        <v>3263.52403</v>
      </c>
      <c r="M34" s="23">
        <v>3257.4098300000001</v>
      </c>
      <c r="N34" s="23">
        <v>3257.4098300000001</v>
      </c>
      <c r="O34" s="23">
        <v>2419.6092800000001</v>
      </c>
      <c r="P34" s="23">
        <v>2419.6092800000001</v>
      </c>
      <c r="Q34" s="23">
        <v>2009.8858</v>
      </c>
      <c r="R34" s="23">
        <v>2009.8858</v>
      </c>
      <c r="S34" s="23">
        <v>2009.8858</v>
      </c>
      <c r="T34" s="23">
        <v>2009.8858</v>
      </c>
      <c r="U34" s="23">
        <v>2009.8858</v>
      </c>
      <c r="V34" s="23">
        <v>1170</v>
      </c>
      <c r="W34" s="23">
        <v>744</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1513</v>
      </c>
      <c r="D36" s="23">
        <v>1513</v>
      </c>
      <c r="E36" s="23">
        <v>1513</v>
      </c>
      <c r="F36" s="23">
        <v>1513</v>
      </c>
      <c r="G36" s="23">
        <v>1513</v>
      </c>
      <c r="H36" s="23">
        <v>1513</v>
      </c>
      <c r="I36" s="23">
        <v>1513</v>
      </c>
      <c r="J36" s="23">
        <v>1513</v>
      </c>
      <c r="K36" s="23">
        <v>1513</v>
      </c>
      <c r="L36" s="23">
        <v>1513</v>
      </c>
      <c r="M36" s="23">
        <v>1513</v>
      </c>
      <c r="N36" s="23">
        <v>1513</v>
      </c>
      <c r="O36" s="23">
        <v>1513</v>
      </c>
      <c r="P36" s="23">
        <v>1513</v>
      </c>
      <c r="Q36" s="23">
        <v>1513</v>
      </c>
      <c r="R36" s="23">
        <v>1128</v>
      </c>
      <c r="S36" s="23">
        <v>1128</v>
      </c>
      <c r="T36" s="23">
        <v>1128</v>
      </c>
      <c r="U36" s="23">
        <v>985</v>
      </c>
      <c r="V36" s="23">
        <v>985</v>
      </c>
      <c r="W36" s="23">
        <v>985</v>
      </c>
    </row>
    <row r="37" spans="1:23" s="26" customFormat="1">
      <c r="A37" s="27" t="s">
        <v>120</v>
      </c>
      <c r="B37" s="27" t="s">
        <v>28</v>
      </c>
      <c r="C37" s="23">
        <v>84</v>
      </c>
      <c r="D37" s="23">
        <v>84</v>
      </c>
      <c r="E37" s="23">
        <v>84</v>
      </c>
      <c r="F37" s="23">
        <v>84</v>
      </c>
      <c r="G37" s="23">
        <v>84</v>
      </c>
      <c r="H37" s="23">
        <v>84</v>
      </c>
      <c r="I37" s="23">
        <v>84</v>
      </c>
      <c r="J37" s="23">
        <v>84</v>
      </c>
      <c r="K37" s="23">
        <v>84</v>
      </c>
      <c r="L37" s="23">
        <v>84</v>
      </c>
      <c r="M37" s="23">
        <v>84</v>
      </c>
      <c r="N37" s="23">
        <v>84</v>
      </c>
      <c r="O37" s="23">
        <v>84</v>
      </c>
      <c r="P37" s="23">
        <v>84</v>
      </c>
      <c r="Q37" s="23">
        <v>84</v>
      </c>
      <c r="R37" s="23">
        <v>84</v>
      </c>
      <c r="S37" s="23">
        <v>84</v>
      </c>
      <c r="T37" s="23">
        <v>84</v>
      </c>
      <c r="U37" s="23">
        <v>84</v>
      </c>
      <c r="V37" s="23">
        <v>84</v>
      </c>
      <c r="W37" s="23">
        <v>84</v>
      </c>
    </row>
    <row r="38" spans="1:23" s="26" customFormat="1">
      <c r="A38" s="27" t="s">
        <v>120</v>
      </c>
      <c r="B38" s="27" t="s">
        <v>62</v>
      </c>
      <c r="C38" s="23">
        <v>1910</v>
      </c>
      <c r="D38" s="23">
        <v>1910</v>
      </c>
      <c r="E38" s="23">
        <v>1910</v>
      </c>
      <c r="F38" s="23">
        <v>1910</v>
      </c>
      <c r="G38" s="23">
        <v>1910</v>
      </c>
      <c r="H38" s="23">
        <v>1910</v>
      </c>
      <c r="I38" s="23">
        <v>1910</v>
      </c>
      <c r="J38" s="23">
        <v>1910</v>
      </c>
      <c r="K38" s="23">
        <v>1910</v>
      </c>
      <c r="L38" s="23">
        <v>1910</v>
      </c>
      <c r="M38" s="23">
        <v>1910</v>
      </c>
      <c r="N38" s="23">
        <v>1910</v>
      </c>
      <c r="O38" s="23">
        <v>1618</v>
      </c>
      <c r="P38" s="23">
        <v>1501</v>
      </c>
      <c r="Q38" s="23">
        <v>1501</v>
      </c>
      <c r="R38" s="23">
        <v>1501</v>
      </c>
      <c r="S38" s="23">
        <v>1501</v>
      </c>
      <c r="T38" s="23">
        <v>1501</v>
      </c>
      <c r="U38" s="23">
        <v>1501</v>
      </c>
      <c r="V38" s="23">
        <v>1501</v>
      </c>
      <c r="W38" s="23">
        <v>1501</v>
      </c>
    </row>
    <row r="39" spans="1:23" s="26" customFormat="1">
      <c r="A39" s="27" t="s">
        <v>120</v>
      </c>
      <c r="B39" s="27" t="s">
        <v>61</v>
      </c>
      <c r="C39" s="23">
        <v>152</v>
      </c>
      <c r="D39" s="23">
        <v>152</v>
      </c>
      <c r="E39" s="23">
        <v>152</v>
      </c>
      <c r="F39" s="23">
        <v>152</v>
      </c>
      <c r="G39" s="23">
        <v>152</v>
      </c>
      <c r="H39" s="23">
        <v>152</v>
      </c>
      <c r="I39" s="23">
        <v>152</v>
      </c>
      <c r="J39" s="23">
        <v>152</v>
      </c>
      <c r="K39" s="23">
        <v>152</v>
      </c>
      <c r="L39" s="23">
        <v>152</v>
      </c>
      <c r="M39" s="23">
        <v>152</v>
      </c>
      <c r="N39" s="23">
        <v>152</v>
      </c>
      <c r="O39" s="23">
        <v>152</v>
      </c>
      <c r="P39" s="23">
        <v>152</v>
      </c>
      <c r="Q39" s="23">
        <v>152</v>
      </c>
      <c r="R39" s="23">
        <v>152</v>
      </c>
      <c r="S39" s="23">
        <v>66</v>
      </c>
      <c r="T39" s="23">
        <v>66</v>
      </c>
      <c r="U39" s="23">
        <v>66</v>
      </c>
      <c r="V39" s="23">
        <v>66</v>
      </c>
      <c r="W39" s="23">
        <v>66</v>
      </c>
    </row>
    <row r="40" spans="1:23" s="26" customFormat="1">
      <c r="A40" s="27" t="s">
        <v>120</v>
      </c>
      <c r="B40" s="27" t="s">
        <v>65</v>
      </c>
      <c r="C40" s="23">
        <v>1377</v>
      </c>
      <c r="D40" s="23">
        <v>1377</v>
      </c>
      <c r="E40" s="23">
        <v>1377</v>
      </c>
      <c r="F40" s="23">
        <v>3748.1896400000001</v>
      </c>
      <c r="G40" s="23">
        <v>4577.0000784911344</v>
      </c>
      <c r="H40" s="23">
        <v>6043.1994399999994</v>
      </c>
      <c r="I40" s="23">
        <v>6043.1994399999994</v>
      </c>
      <c r="J40" s="23">
        <v>6880.7781999999997</v>
      </c>
      <c r="K40" s="23">
        <v>7542.6410000000005</v>
      </c>
      <c r="L40" s="23">
        <v>7542.6410000000005</v>
      </c>
      <c r="M40" s="23">
        <v>7978.7640999999994</v>
      </c>
      <c r="N40" s="23">
        <v>9465.6699999999983</v>
      </c>
      <c r="O40" s="23">
        <v>10113.123099999999</v>
      </c>
      <c r="P40" s="23">
        <v>10427.971199999998</v>
      </c>
      <c r="Q40" s="23">
        <v>11458.980299999999</v>
      </c>
      <c r="R40" s="23">
        <v>12450.463399999999</v>
      </c>
      <c r="S40" s="23">
        <v>13547.690399999999</v>
      </c>
      <c r="T40" s="23">
        <v>13547.690399999999</v>
      </c>
      <c r="U40" s="23">
        <v>13547.690399999999</v>
      </c>
      <c r="V40" s="23">
        <v>13547.690399999999</v>
      </c>
      <c r="W40" s="23">
        <v>13547.690399999999</v>
      </c>
    </row>
    <row r="41" spans="1:23" s="26" customFormat="1">
      <c r="A41" s="27" t="s">
        <v>120</v>
      </c>
      <c r="B41" s="27" t="s">
        <v>64</v>
      </c>
      <c r="C41" s="23">
        <v>2374</v>
      </c>
      <c r="D41" s="23">
        <v>2429</v>
      </c>
      <c r="E41" s="23">
        <v>2429</v>
      </c>
      <c r="F41" s="23">
        <v>2429</v>
      </c>
      <c r="G41" s="23">
        <v>2429</v>
      </c>
      <c r="H41" s="23">
        <v>3125.2218000000003</v>
      </c>
      <c r="I41" s="23">
        <v>3125.2218000000003</v>
      </c>
      <c r="J41" s="23">
        <v>3821.0383400000001</v>
      </c>
      <c r="K41" s="23">
        <v>3821.0383400000001</v>
      </c>
      <c r="L41" s="23">
        <v>4001.7227400000002</v>
      </c>
      <c r="M41" s="23">
        <v>4903.1320399999995</v>
      </c>
      <c r="N41" s="23">
        <v>5767.2119399999992</v>
      </c>
      <c r="O41" s="23">
        <v>6005.6079399999899</v>
      </c>
      <c r="P41" s="23">
        <v>6005.6079399999899</v>
      </c>
      <c r="Q41" s="23">
        <v>7005.6079399999899</v>
      </c>
      <c r="R41" s="23">
        <v>6884.6079399999899</v>
      </c>
      <c r="S41" s="23">
        <v>6834.6079399999899</v>
      </c>
      <c r="T41" s="23">
        <v>6834.6079399999899</v>
      </c>
      <c r="U41" s="23">
        <v>6834.6079399999899</v>
      </c>
      <c r="V41" s="23">
        <v>9390.7729400000007</v>
      </c>
      <c r="W41" s="23">
        <v>10457.99994</v>
      </c>
    </row>
    <row r="42" spans="1:23" s="26" customFormat="1">
      <c r="A42" s="27" t="s">
        <v>120</v>
      </c>
      <c r="B42" s="27" t="s">
        <v>32</v>
      </c>
      <c r="C42" s="23">
        <v>20</v>
      </c>
      <c r="D42" s="23">
        <v>20</v>
      </c>
      <c r="E42" s="23">
        <v>20</v>
      </c>
      <c r="F42" s="23">
        <v>20</v>
      </c>
      <c r="G42" s="23">
        <v>20</v>
      </c>
      <c r="H42" s="23">
        <v>998.77869999999996</v>
      </c>
      <c r="I42" s="23">
        <v>998.77869999999996</v>
      </c>
      <c r="J42" s="23">
        <v>2329.9929999999999</v>
      </c>
      <c r="K42" s="23">
        <v>2329.9929999999999</v>
      </c>
      <c r="L42" s="23">
        <v>2329.9929999999999</v>
      </c>
      <c r="M42" s="23">
        <v>2329.9929999999999</v>
      </c>
      <c r="N42" s="23">
        <v>2329.9929999999999</v>
      </c>
      <c r="O42" s="23">
        <v>2329.9929999999999</v>
      </c>
      <c r="P42" s="23">
        <v>2329.9929999999999</v>
      </c>
      <c r="Q42" s="23">
        <v>2329.9929999999999</v>
      </c>
      <c r="R42" s="23">
        <v>2329.9929999999999</v>
      </c>
      <c r="S42" s="23">
        <v>2329.9929999999999</v>
      </c>
      <c r="T42" s="23">
        <v>2329.9929999999999</v>
      </c>
      <c r="U42" s="23">
        <v>2329.9929999999999</v>
      </c>
      <c r="V42" s="23">
        <v>2329.9929999999999</v>
      </c>
      <c r="W42" s="23">
        <v>2329.9929999999999</v>
      </c>
    </row>
    <row r="43" spans="1:23" s="26" customFormat="1">
      <c r="A43" s="27" t="s">
        <v>120</v>
      </c>
      <c r="B43" s="27" t="s">
        <v>69</v>
      </c>
      <c r="C43" s="23">
        <v>570</v>
      </c>
      <c r="D43" s="23">
        <v>570</v>
      </c>
      <c r="E43" s="23">
        <v>570</v>
      </c>
      <c r="F43" s="23">
        <v>570</v>
      </c>
      <c r="G43" s="23">
        <v>570</v>
      </c>
      <c r="H43" s="23">
        <v>570</v>
      </c>
      <c r="I43" s="23">
        <v>570</v>
      </c>
      <c r="J43" s="23">
        <v>570</v>
      </c>
      <c r="K43" s="23">
        <v>570</v>
      </c>
      <c r="L43" s="23">
        <v>570</v>
      </c>
      <c r="M43" s="23">
        <v>777.69533999999999</v>
      </c>
      <c r="N43" s="23">
        <v>1336.9576</v>
      </c>
      <c r="O43" s="23">
        <v>1336.9576</v>
      </c>
      <c r="P43" s="23">
        <v>1336.9576</v>
      </c>
      <c r="Q43" s="23">
        <v>1336.9576</v>
      </c>
      <c r="R43" s="23">
        <v>1336.9576</v>
      </c>
      <c r="S43" s="23">
        <v>1400.93256</v>
      </c>
      <c r="T43" s="23">
        <v>1400.93256</v>
      </c>
      <c r="U43" s="23">
        <v>1986.9042999999999</v>
      </c>
      <c r="V43" s="23">
        <v>1986.9042999999999</v>
      </c>
      <c r="W43" s="23">
        <v>2693.0050000000001</v>
      </c>
    </row>
    <row r="44" spans="1:23" s="26" customFormat="1">
      <c r="A44" s="27" t="s">
        <v>120</v>
      </c>
      <c r="B44" s="27" t="s">
        <v>52</v>
      </c>
      <c r="C44" s="23">
        <v>18.792000293731611</v>
      </c>
      <c r="D44" s="23">
        <v>56.930000305175746</v>
      </c>
      <c r="E44" s="23">
        <v>116.31200408935541</v>
      </c>
      <c r="F44" s="23">
        <v>203.74100685119538</v>
      </c>
      <c r="G44" s="23">
        <v>316.67499160766528</v>
      </c>
      <c r="H44" s="23">
        <v>441.51198577880842</v>
      </c>
      <c r="I44" s="23">
        <v>598.09701538085881</v>
      </c>
      <c r="J44" s="23">
        <v>788.33800506591706</v>
      </c>
      <c r="K44" s="23">
        <v>1007.1959838867181</v>
      </c>
      <c r="L44" s="23">
        <v>1181.6699371337841</v>
      </c>
      <c r="M44" s="23">
        <v>1375.488037109372</v>
      </c>
      <c r="N44" s="23">
        <v>1581.046997070305</v>
      </c>
      <c r="O44" s="23">
        <v>1799.5640411376919</v>
      </c>
      <c r="P44" s="23">
        <v>2003.201034545895</v>
      </c>
      <c r="Q44" s="23">
        <v>2215.9790039062468</v>
      </c>
      <c r="R44" s="23">
        <v>2320.6339721679628</v>
      </c>
      <c r="S44" s="23">
        <v>2431.5501098632758</v>
      </c>
      <c r="T44" s="23">
        <v>2543.8589782714839</v>
      </c>
      <c r="U44" s="23">
        <v>2662.8169250488231</v>
      </c>
      <c r="V44" s="23">
        <v>2785.4378967285102</v>
      </c>
      <c r="W44" s="23">
        <v>2910.140014648432</v>
      </c>
    </row>
    <row r="45" spans="1:23" s="26" customFormat="1">
      <c r="A45" s="29" t="s">
        <v>118</v>
      </c>
      <c r="B45" s="29"/>
      <c r="C45" s="28">
        <v>15536</v>
      </c>
      <c r="D45" s="28">
        <v>15591</v>
      </c>
      <c r="E45" s="28">
        <v>15591</v>
      </c>
      <c r="F45" s="28">
        <v>15613.100210891929</v>
      </c>
      <c r="G45" s="28">
        <v>16099.134444491134</v>
      </c>
      <c r="H45" s="28">
        <v>16877.62688</v>
      </c>
      <c r="I45" s="28">
        <v>16716.931259999998</v>
      </c>
      <c r="J45" s="28">
        <v>18250.326559999998</v>
      </c>
      <c r="K45" s="28">
        <v>18334.55096</v>
      </c>
      <c r="L45" s="28">
        <v>18466.887770000001</v>
      </c>
      <c r="M45" s="28">
        <v>19798.305970000001</v>
      </c>
      <c r="N45" s="28">
        <v>22149.291769999996</v>
      </c>
      <c r="O45" s="28">
        <v>21905.340319999988</v>
      </c>
      <c r="P45" s="28">
        <v>22103.188419999988</v>
      </c>
      <c r="Q45" s="28">
        <v>23724.47403999999</v>
      </c>
      <c r="R45" s="28">
        <v>24209.957139999988</v>
      </c>
      <c r="S45" s="28">
        <v>25171.18413999999</v>
      </c>
      <c r="T45" s="28">
        <v>25171.18413999999</v>
      </c>
      <c r="U45" s="28">
        <v>25028.18413999999</v>
      </c>
      <c r="V45" s="28">
        <v>26744.463340000002</v>
      </c>
      <c r="W45" s="28">
        <v>27385.690340000001</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4820</v>
      </c>
      <c r="D49" s="23">
        <v>4835</v>
      </c>
      <c r="E49" s="23">
        <v>4835</v>
      </c>
      <c r="F49" s="23">
        <v>3332.6375556521393</v>
      </c>
      <c r="G49" s="23">
        <v>3183.8908399999991</v>
      </c>
      <c r="H49" s="23">
        <v>2185.0913100000002</v>
      </c>
      <c r="I49" s="23">
        <v>412.98562999999899</v>
      </c>
      <c r="J49" s="23">
        <v>0</v>
      </c>
      <c r="K49" s="23">
        <v>0</v>
      </c>
      <c r="L49" s="23">
        <v>0</v>
      </c>
      <c r="M49" s="23">
        <v>0</v>
      </c>
      <c r="N49" s="23">
        <v>0</v>
      </c>
      <c r="O49" s="23">
        <v>0</v>
      </c>
      <c r="P49" s="23">
        <v>0</v>
      </c>
      <c r="Q49" s="23">
        <v>0</v>
      </c>
      <c r="R49" s="23">
        <v>0</v>
      </c>
      <c r="S49" s="23">
        <v>0</v>
      </c>
      <c r="T49" s="23">
        <v>0</v>
      </c>
      <c r="U49" s="23">
        <v>0</v>
      </c>
      <c r="V49" s="23">
        <v>0</v>
      </c>
      <c r="W49" s="23">
        <v>0</v>
      </c>
    </row>
    <row r="50" spans="1:23" s="26" customFormat="1">
      <c r="A50" s="27" t="s">
        <v>121</v>
      </c>
      <c r="B50" s="27" t="s">
        <v>18</v>
      </c>
      <c r="C50" s="23">
        <v>0</v>
      </c>
      <c r="D50" s="23">
        <v>0</v>
      </c>
      <c r="E50" s="23">
        <v>0</v>
      </c>
      <c r="F50" s="23">
        <v>0</v>
      </c>
      <c r="G50" s="23">
        <v>0</v>
      </c>
      <c r="H50" s="23">
        <v>0</v>
      </c>
      <c r="I50" s="23">
        <v>0</v>
      </c>
      <c r="J50" s="23">
        <v>156.04279</v>
      </c>
      <c r="K50" s="23">
        <v>220.80692999999999</v>
      </c>
      <c r="L50" s="23">
        <v>220.80692999999999</v>
      </c>
      <c r="M50" s="23">
        <v>220.80692999999999</v>
      </c>
      <c r="N50" s="23">
        <v>220.80692999999999</v>
      </c>
      <c r="O50" s="23">
        <v>220.80692999999999</v>
      </c>
      <c r="P50" s="23">
        <v>220.80692999999999</v>
      </c>
      <c r="Q50" s="23">
        <v>220.80692999999999</v>
      </c>
      <c r="R50" s="23">
        <v>220.80692999999999</v>
      </c>
      <c r="S50" s="23">
        <v>220.80692999999999</v>
      </c>
      <c r="T50" s="23">
        <v>220.80692999999999</v>
      </c>
      <c r="U50" s="23">
        <v>220.80692999999999</v>
      </c>
      <c r="V50" s="23">
        <v>220.80692999999999</v>
      </c>
      <c r="W50" s="23">
        <v>277.92302999999998</v>
      </c>
    </row>
    <row r="51" spans="1:23" s="26" customFormat="1">
      <c r="A51" s="27" t="s">
        <v>121</v>
      </c>
      <c r="B51" s="27" t="s">
        <v>28</v>
      </c>
      <c r="C51" s="23">
        <v>500</v>
      </c>
      <c r="D51" s="23">
        <v>500</v>
      </c>
      <c r="E51" s="23">
        <v>500</v>
      </c>
      <c r="F51" s="23">
        <v>500</v>
      </c>
      <c r="G51" s="23">
        <v>500</v>
      </c>
      <c r="H51" s="23">
        <v>500</v>
      </c>
      <c r="I51" s="23">
        <v>500</v>
      </c>
      <c r="J51" s="23">
        <v>500</v>
      </c>
      <c r="K51" s="23">
        <v>500</v>
      </c>
      <c r="L51" s="23">
        <v>500</v>
      </c>
      <c r="M51" s="23">
        <v>500</v>
      </c>
      <c r="N51" s="23">
        <v>500</v>
      </c>
      <c r="O51" s="23">
        <v>500</v>
      </c>
      <c r="P51" s="23">
        <v>500</v>
      </c>
      <c r="Q51" s="23">
        <v>500</v>
      </c>
      <c r="R51" s="23">
        <v>500</v>
      </c>
      <c r="S51" s="23">
        <v>500</v>
      </c>
      <c r="T51" s="23">
        <v>500</v>
      </c>
      <c r="U51" s="23">
        <v>0</v>
      </c>
      <c r="V51" s="23">
        <v>0</v>
      </c>
      <c r="W51" s="23">
        <v>0</v>
      </c>
    </row>
    <row r="52" spans="1:23" s="26" customFormat="1">
      <c r="A52" s="27" t="s">
        <v>121</v>
      </c>
      <c r="B52" s="27" t="s">
        <v>62</v>
      </c>
      <c r="C52" s="23">
        <v>1900</v>
      </c>
      <c r="D52" s="23">
        <v>1900</v>
      </c>
      <c r="E52" s="23">
        <v>1900</v>
      </c>
      <c r="F52" s="23">
        <v>1900</v>
      </c>
      <c r="G52" s="23">
        <v>1900</v>
      </c>
      <c r="H52" s="23">
        <v>1900</v>
      </c>
      <c r="I52" s="23">
        <v>1900</v>
      </c>
      <c r="J52" s="23">
        <v>1900</v>
      </c>
      <c r="K52" s="23">
        <v>1900</v>
      </c>
      <c r="L52" s="23">
        <v>1900</v>
      </c>
      <c r="M52" s="23">
        <v>1900</v>
      </c>
      <c r="N52" s="23">
        <v>1900</v>
      </c>
      <c r="O52" s="23">
        <v>1730</v>
      </c>
      <c r="P52" s="23">
        <v>1730</v>
      </c>
      <c r="Q52" s="23">
        <v>1730</v>
      </c>
      <c r="R52" s="23">
        <v>1730</v>
      </c>
      <c r="S52" s="23">
        <v>1730</v>
      </c>
      <c r="T52" s="23">
        <v>1730</v>
      </c>
      <c r="U52" s="23">
        <v>1290</v>
      </c>
      <c r="V52" s="23">
        <v>1290</v>
      </c>
      <c r="W52" s="23">
        <v>1290</v>
      </c>
    </row>
    <row r="53" spans="1:23" s="26" customFormat="1">
      <c r="A53" s="27" t="s">
        <v>121</v>
      </c>
      <c r="B53" s="27" t="s">
        <v>61</v>
      </c>
      <c r="C53" s="23">
        <v>2219</v>
      </c>
      <c r="D53" s="23">
        <v>2219</v>
      </c>
      <c r="E53" s="23">
        <v>2219</v>
      </c>
      <c r="F53" s="23">
        <v>2219</v>
      </c>
      <c r="G53" s="23">
        <v>2219</v>
      </c>
      <c r="H53" s="23">
        <v>2219</v>
      </c>
      <c r="I53" s="23">
        <v>2219</v>
      </c>
      <c r="J53" s="23">
        <v>2219</v>
      </c>
      <c r="K53" s="23">
        <v>2219</v>
      </c>
      <c r="L53" s="23">
        <v>2219</v>
      </c>
      <c r="M53" s="23">
        <v>2219</v>
      </c>
      <c r="N53" s="23">
        <v>2219</v>
      </c>
      <c r="O53" s="23">
        <v>2219</v>
      </c>
      <c r="P53" s="23">
        <v>2219</v>
      </c>
      <c r="Q53" s="23">
        <v>2219</v>
      </c>
      <c r="R53" s="23">
        <v>2219</v>
      </c>
      <c r="S53" s="23">
        <v>2219</v>
      </c>
      <c r="T53" s="23">
        <v>2219</v>
      </c>
      <c r="U53" s="23">
        <v>2219</v>
      </c>
      <c r="V53" s="23">
        <v>2219</v>
      </c>
      <c r="W53" s="23">
        <v>2219</v>
      </c>
    </row>
    <row r="54" spans="1:23" s="26" customFormat="1">
      <c r="A54" s="27" t="s">
        <v>121</v>
      </c>
      <c r="B54" s="27" t="s">
        <v>65</v>
      </c>
      <c r="C54" s="23">
        <v>3818</v>
      </c>
      <c r="D54" s="23">
        <v>3818</v>
      </c>
      <c r="E54" s="23">
        <v>3818</v>
      </c>
      <c r="F54" s="23">
        <v>4268</v>
      </c>
      <c r="G54" s="23">
        <v>4268</v>
      </c>
      <c r="H54" s="23">
        <v>5018</v>
      </c>
      <c r="I54" s="23">
        <v>5268</v>
      </c>
      <c r="J54" s="23">
        <v>6241.7263999999996</v>
      </c>
      <c r="K54" s="23">
        <v>6592.4758500000007</v>
      </c>
      <c r="L54" s="23">
        <v>6592.4758500000007</v>
      </c>
      <c r="M54" s="23">
        <v>7389.8744000000006</v>
      </c>
      <c r="N54" s="23">
        <v>7389.8744000000006</v>
      </c>
      <c r="O54" s="23">
        <v>8278.5990000000002</v>
      </c>
      <c r="P54" s="23">
        <v>8278.5990000000002</v>
      </c>
      <c r="Q54" s="23">
        <v>8278.5990000000002</v>
      </c>
      <c r="R54" s="23">
        <v>8278.5990000000002</v>
      </c>
      <c r="S54" s="23">
        <v>8851.0483999999997</v>
      </c>
      <c r="T54" s="23">
        <v>9167.8725999999988</v>
      </c>
      <c r="U54" s="23">
        <v>9483.6628000000001</v>
      </c>
      <c r="V54" s="23">
        <v>9271.8065999999999</v>
      </c>
      <c r="W54" s="23">
        <v>9772</v>
      </c>
    </row>
    <row r="55" spans="1:23" s="26" customFormat="1">
      <c r="A55" s="27" t="s">
        <v>121</v>
      </c>
      <c r="B55" s="27" t="s">
        <v>64</v>
      </c>
      <c r="C55" s="23">
        <v>1088</v>
      </c>
      <c r="D55" s="23">
        <v>1088</v>
      </c>
      <c r="E55" s="23">
        <v>1088</v>
      </c>
      <c r="F55" s="23">
        <v>1088</v>
      </c>
      <c r="G55" s="23">
        <v>1088</v>
      </c>
      <c r="H55" s="23">
        <v>2267.9999400000002</v>
      </c>
      <c r="I55" s="23">
        <v>4294.2735819999998</v>
      </c>
      <c r="J55" s="23">
        <v>4294.2735819999998</v>
      </c>
      <c r="K55" s="23">
        <v>4294.2735819999998</v>
      </c>
      <c r="L55" s="23">
        <v>4294.2735819999998</v>
      </c>
      <c r="M55" s="23">
        <v>4294.2735819999998</v>
      </c>
      <c r="N55" s="23">
        <v>4294.2735819999998</v>
      </c>
      <c r="O55" s="23">
        <v>4294.2735819999998</v>
      </c>
      <c r="P55" s="23">
        <v>4294.2735819999998</v>
      </c>
      <c r="Q55" s="23">
        <v>4294.2735819999998</v>
      </c>
      <c r="R55" s="23">
        <v>4294.2735819999998</v>
      </c>
      <c r="S55" s="23">
        <v>4520.2284599999994</v>
      </c>
      <c r="T55" s="23">
        <v>4667.9999399999997</v>
      </c>
      <c r="U55" s="23">
        <v>4667.9999399999997</v>
      </c>
      <c r="V55" s="23">
        <v>4667.9999399999997</v>
      </c>
      <c r="W55" s="23">
        <v>5768</v>
      </c>
    </row>
    <row r="56" spans="1:23" s="26" customFormat="1">
      <c r="A56" s="27" t="s">
        <v>121</v>
      </c>
      <c r="B56" s="27" t="s">
        <v>32</v>
      </c>
      <c r="C56" s="23">
        <v>75</v>
      </c>
      <c r="D56" s="23">
        <v>75</v>
      </c>
      <c r="E56" s="23">
        <v>75</v>
      </c>
      <c r="F56" s="23">
        <v>75</v>
      </c>
      <c r="G56" s="23">
        <v>75</v>
      </c>
      <c r="H56" s="23">
        <v>75</v>
      </c>
      <c r="I56" s="23">
        <v>75</v>
      </c>
      <c r="J56" s="23">
        <v>75</v>
      </c>
      <c r="K56" s="23">
        <v>75</v>
      </c>
      <c r="L56" s="23">
        <v>75</v>
      </c>
      <c r="M56" s="23">
        <v>75</v>
      </c>
      <c r="N56" s="23">
        <v>75</v>
      </c>
      <c r="O56" s="23">
        <v>20</v>
      </c>
      <c r="P56" s="23">
        <v>20</v>
      </c>
      <c r="Q56" s="23">
        <v>20</v>
      </c>
      <c r="R56" s="23">
        <v>20</v>
      </c>
      <c r="S56" s="23">
        <v>20</v>
      </c>
      <c r="T56" s="23">
        <v>20</v>
      </c>
      <c r="U56" s="23">
        <v>20</v>
      </c>
      <c r="V56" s="23">
        <v>20</v>
      </c>
      <c r="W56" s="23">
        <v>20</v>
      </c>
    </row>
    <row r="57" spans="1:23" s="26" customFormat="1">
      <c r="A57" s="27" t="s">
        <v>121</v>
      </c>
      <c r="B57" s="27" t="s">
        <v>69</v>
      </c>
      <c r="C57" s="23">
        <v>0</v>
      </c>
      <c r="D57" s="23">
        <v>0</v>
      </c>
      <c r="E57" s="23">
        <v>0</v>
      </c>
      <c r="F57" s="23">
        <v>237.80676</v>
      </c>
      <c r="G57" s="23">
        <v>237.80677999999901</v>
      </c>
      <c r="H57" s="23">
        <v>1079.1676</v>
      </c>
      <c r="I57" s="23">
        <v>2400</v>
      </c>
      <c r="J57" s="23">
        <v>2400</v>
      </c>
      <c r="K57" s="23">
        <v>2400</v>
      </c>
      <c r="L57" s="23">
        <v>2400</v>
      </c>
      <c r="M57" s="23">
        <v>2400</v>
      </c>
      <c r="N57" s="23">
        <v>2400</v>
      </c>
      <c r="O57" s="23">
        <v>2400</v>
      </c>
      <c r="P57" s="23">
        <v>2400</v>
      </c>
      <c r="Q57" s="23">
        <v>2400</v>
      </c>
      <c r="R57" s="23">
        <v>2400</v>
      </c>
      <c r="S57" s="23">
        <v>2400</v>
      </c>
      <c r="T57" s="23">
        <v>2400</v>
      </c>
      <c r="U57" s="23">
        <v>2400</v>
      </c>
      <c r="V57" s="23">
        <v>2400</v>
      </c>
      <c r="W57" s="23">
        <v>2400</v>
      </c>
    </row>
    <row r="58" spans="1:23" s="26" customFormat="1">
      <c r="A58" s="27" t="s">
        <v>121</v>
      </c>
      <c r="B58" s="27" t="s">
        <v>52</v>
      </c>
      <c r="C58" s="23">
        <v>21.324999809265112</v>
      </c>
      <c r="D58" s="23">
        <v>39.332999229431003</v>
      </c>
      <c r="E58" s="23">
        <v>124.65300178527829</v>
      </c>
      <c r="F58" s="23">
        <v>240.5120048522939</v>
      </c>
      <c r="G58" s="23">
        <v>387.46300506591774</v>
      </c>
      <c r="H58" s="23">
        <v>568.47399139404206</v>
      </c>
      <c r="I58" s="23">
        <v>786.96098327636605</v>
      </c>
      <c r="J58" s="23">
        <v>1024.835983276367</v>
      </c>
      <c r="K58" s="23">
        <v>1297.2010192871039</v>
      </c>
      <c r="L58" s="23">
        <v>1508.376068115231</v>
      </c>
      <c r="M58" s="23">
        <v>1741.757995605466</v>
      </c>
      <c r="N58" s="23">
        <v>1990.8499450683539</v>
      </c>
      <c r="O58" s="23">
        <v>2255.0250549316352</v>
      </c>
      <c r="P58" s="23">
        <v>2511.4719543456981</v>
      </c>
      <c r="Q58" s="23">
        <v>2773.6560668945313</v>
      </c>
      <c r="R58" s="23">
        <v>2913.0490112304678</v>
      </c>
      <c r="S58" s="23">
        <v>3058.5720520019481</v>
      </c>
      <c r="T58" s="23">
        <v>3207.325073242187</v>
      </c>
      <c r="U58" s="23">
        <v>3364.1940307617178</v>
      </c>
      <c r="V58" s="23">
        <v>3523.5459594726508</v>
      </c>
      <c r="W58" s="23">
        <v>3687.8629760742178</v>
      </c>
    </row>
    <row r="59" spans="1:23" s="26" customFormat="1">
      <c r="A59" s="29" t="s">
        <v>118</v>
      </c>
      <c r="B59" s="29"/>
      <c r="C59" s="28">
        <v>14345</v>
      </c>
      <c r="D59" s="28">
        <v>14360</v>
      </c>
      <c r="E59" s="28">
        <v>14360</v>
      </c>
      <c r="F59" s="28">
        <v>13307.63755565214</v>
      </c>
      <c r="G59" s="28">
        <v>13158.89084</v>
      </c>
      <c r="H59" s="28">
        <v>14090.091249999999</v>
      </c>
      <c r="I59" s="28">
        <v>14594.259211999999</v>
      </c>
      <c r="J59" s="28">
        <v>15311.042771999999</v>
      </c>
      <c r="K59" s="28">
        <v>15726.556362000001</v>
      </c>
      <c r="L59" s="28">
        <v>15726.556362000001</v>
      </c>
      <c r="M59" s="28">
        <v>16523.954912000001</v>
      </c>
      <c r="N59" s="28">
        <v>16523.954912000001</v>
      </c>
      <c r="O59" s="28">
        <v>17242.679512000002</v>
      </c>
      <c r="P59" s="28">
        <v>17242.679512000002</v>
      </c>
      <c r="Q59" s="28">
        <v>17242.679512000002</v>
      </c>
      <c r="R59" s="28">
        <v>17242.679512000002</v>
      </c>
      <c r="S59" s="28">
        <v>18041.083789999997</v>
      </c>
      <c r="T59" s="28">
        <v>18505.679469999995</v>
      </c>
      <c r="U59" s="28">
        <v>17881.469669999999</v>
      </c>
      <c r="V59" s="28">
        <v>17669.613469999997</v>
      </c>
      <c r="W59" s="28">
        <v>19326.923029999998</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709</v>
      </c>
      <c r="D64" s="23">
        <v>709</v>
      </c>
      <c r="E64" s="23">
        <v>709</v>
      </c>
      <c r="F64" s="23">
        <v>529</v>
      </c>
      <c r="G64" s="23">
        <v>529</v>
      </c>
      <c r="H64" s="23">
        <v>529</v>
      </c>
      <c r="I64" s="23">
        <v>529</v>
      </c>
      <c r="J64" s="23">
        <v>529</v>
      </c>
      <c r="K64" s="23">
        <v>529</v>
      </c>
      <c r="L64" s="23">
        <v>529</v>
      </c>
      <c r="M64" s="23">
        <v>529</v>
      </c>
      <c r="N64" s="23">
        <v>529</v>
      </c>
      <c r="O64" s="23">
        <v>529</v>
      </c>
      <c r="P64" s="23">
        <v>529</v>
      </c>
      <c r="Q64" s="23">
        <v>529</v>
      </c>
      <c r="R64" s="23">
        <v>529</v>
      </c>
      <c r="S64" s="23">
        <v>0</v>
      </c>
      <c r="T64" s="23">
        <v>0</v>
      </c>
      <c r="U64" s="23">
        <v>0</v>
      </c>
      <c r="V64" s="23">
        <v>0</v>
      </c>
      <c r="W64" s="23">
        <v>0</v>
      </c>
    </row>
    <row r="65" spans="1:23" s="26" customFormat="1">
      <c r="A65" s="27" t="s">
        <v>122</v>
      </c>
      <c r="B65" s="27" t="s">
        <v>28</v>
      </c>
      <c r="C65" s="23">
        <v>1280</v>
      </c>
      <c r="D65" s="23">
        <v>1280</v>
      </c>
      <c r="E65" s="23">
        <v>800</v>
      </c>
      <c r="F65" s="23">
        <v>800</v>
      </c>
      <c r="G65" s="23">
        <v>800</v>
      </c>
      <c r="H65" s="23">
        <v>800</v>
      </c>
      <c r="I65" s="23">
        <v>800</v>
      </c>
      <c r="J65" s="23">
        <v>800</v>
      </c>
      <c r="K65" s="23">
        <v>800</v>
      </c>
      <c r="L65" s="23">
        <v>800</v>
      </c>
      <c r="M65" s="23">
        <v>800</v>
      </c>
      <c r="N65" s="23">
        <v>800</v>
      </c>
      <c r="O65" s="23">
        <v>800</v>
      </c>
      <c r="P65" s="23">
        <v>800</v>
      </c>
      <c r="Q65" s="23">
        <v>0</v>
      </c>
      <c r="R65" s="23">
        <v>0</v>
      </c>
      <c r="S65" s="23">
        <v>0</v>
      </c>
      <c r="T65" s="23">
        <v>0</v>
      </c>
      <c r="U65" s="23">
        <v>0</v>
      </c>
      <c r="V65" s="23">
        <v>0</v>
      </c>
      <c r="W65" s="23">
        <v>0</v>
      </c>
    </row>
    <row r="66" spans="1:23" s="26" customFormat="1">
      <c r="A66" s="27" t="s">
        <v>122</v>
      </c>
      <c r="B66" s="27" t="s">
        <v>62</v>
      </c>
      <c r="C66" s="23">
        <v>1315</v>
      </c>
      <c r="D66" s="23">
        <v>1315</v>
      </c>
      <c r="E66" s="23">
        <v>1315</v>
      </c>
      <c r="F66" s="23">
        <v>1315</v>
      </c>
      <c r="G66" s="23">
        <v>1315</v>
      </c>
      <c r="H66" s="23">
        <v>1315</v>
      </c>
      <c r="I66" s="23">
        <v>1315</v>
      </c>
      <c r="J66" s="23">
        <v>1315</v>
      </c>
      <c r="K66" s="23">
        <v>1315</v>
      </c>
      <c r="L66" s="23">
        <v>932</v>
      </c>
      <c r="M66" s="23">
        <v>932</v>
      </c>
      <c r="N66" s="23">
        <v>663</v>
      </c>
      <c r="O66" s="23">
        <v>663</v>
      </c>
      <c r="P66" s="23">
        <v>663</v>
      </c>
      <c r="Q66" s="23">
        <v>583</v>
      </c>
      <c r="R66" s="23">
        <v>583</v>
      </c>
      <c r="S66" s="23">
        <v>583</v>
      </c>
      <c r="T66" s="23">
        <v>583</v>
      </c>
      <c r="U66" s="23">
        <v>583</v>
      </c>
      <c r="V66" s="23">
        <v>583</v>
      </c>
      <c r="W66" s="23">
        <v>583</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2054</v>
      </c>
      <c r="D68" s="23">
        <v>2140</v>
      </c>
      <c r="E68" s="23">
        <v>2140</v>
      </c>
      <c r="F68" s="23">
        <v>2230.8688999999999</v>
      </c>
      <c r="G68" s="23">
        <v>2230.8688999999999</v>
      </c>
      <c r="H68" s="23">
        <v>3144.9184299999997</v>
      </c>
      <c r="I68" s="23">
        <v>3111.9184299999997</v>
      </c>
      <c r="J68" s="23">
        <v>3264.2049849999999</v>
      </c>
      <c r="K68" s="23">
        <v>3808.6283550000003</v>
      </c>
      <c r="L68" s="23">
        <v>3768.6257949999999</v>
      </c>
      <c r="M68" s="23">
        <v>3768.6257949999999</v>
      </c>
      <c r="N68" s="23">
        <v>3793.8652950000001</v>
      </c>
      <c r="O68" s="23">
        <v>3599.8652950000001</v>
      </c>
      <c r="P68" s="23">
        <v>3599.8652950000001</v>
      </c>
      <c r="Q68" s="23">
        <v>3377.8652950000001</v>
      </c>
      <c r="R68" s="23">
        <v>3465.0641849999997</v>
      </c>
      <c r="S68" s="23">
        <v>4002.6430999999998</v>
      </c>
      <c r="T68" s="23">
        <v>3906.5051579999999</v>
      </c>
      <c r="U68" s="23">
        <v>4274.5904</v>
      </c>
      <c r="V68" s="23">
        <v>4235.5904</v>
      </c>
      <c r="W68" s="23">
        <v>4235.5904</v>
      </c>
    </row>
    <row r="69" spans="1:23" s="26" customFormat="1">
      <c r="A69" s="27" t="s">
        <v>122</v>
      </c>
      <c r="B69" s="27" t="s">
        <v>64</v>
      </c>
      <c r="C69" s="23">
        <v>353</v>
      </c>
      <c r="D69" s="23">
        <v>353</v>
      </c>
      <c r="E69" s="23">
        <v>353</v>
      </c>
      <c r="F69" s="23">
        <v>353</v>
      </c>
      <c r="G69" s="23">
        <v>353</v>
      </c>
      <c r="H69" s="23">
        <v>402.24881699999992</v>
      </c>
      <c r="I69" s="23">
        <v>668.26917000000003</v>
      </c>
      <c r="J69" s="23">
        <v>668.26917000000003</v>
      </c>
      <c r="K69" s="23">
        <v>668.26917000000003</v>
      </c>
      <c r="L69" s="23">
        <v>668.26917000000003</v>
      </c>
      <c r="M69" s="23">
        <v>668.26917000000003</v>
      </c>
      <c r="N69" s="23">
        <v>1060.9927</v>
      </c>
      <c r="O69" s="23">
        <v>1353</v>
      </c>
      <c r="P69" s="23">
        <v>1353</v>
      </c>
      <c r="Q69" s="23">
        <v>1353</v>
      </c>
      <c r="R69" s="23">
        <v>1353</v>
      </c>
      <c r="S69" s="23">
        <v>1353</v>
      </c>
      <c r="T69" s="23">
        <v>1353</v>
      </c>
      <c r="U69" s="23">
        <v>1353</v>
      </c>
      <c r="V69" s="23">
        <v>1353</v>
      </c>
      <c r="W69" s="23">
        <v>1501.94182</v>
      </c>
    </row>
    <row r="70" spans="1:23" s="26" customFormat="1">
      <c r="A70" s="27" t="s">
        <v>122</v>
      </c>
      <c r="B70" s="27" t="s">
        <v>32</v>
      </c>
      <c r="C70" s="23">
        <v>205</v>
      </c>
      <c r="D70" s="23">
        <v>205</v>
      </c>
      <c r="E70" s="23">
        <v>205</v>
      </c>
      <c r="F70" s="23">
        <v>205</v>
      </c>
      <c r="G70" s="23">
        <v>205</v>
      </c>
      <c r="H70" s="23">
        <v>227.12150199999999</v>
      </c>
      <c r="I70" s="23">
        <v>227.12150199999999</v>
      </c>
      <c r="J70" s="23">
        <v>227.12150199999999</v>
      </c>
      <c r="K70" s="23">
        <v>227.12150199999999</v>
      </c>
      <c r="L70" s="23">
        <v>197.12150199999999</v>
      </c>
      <c r="M70" s="23">
        <v>197.12150199999999</v>
      </c>
      <c r="N70" s="23">
        <v>197.12150199999999</v>
      </c>
      <c r="O70" s="23">
        <v>197.12150199999999</v>
      </c>
      <c r="P70" s="23">
        <v>172.12150199999999</v>
      </c>
      <c r="Q70" s="23">
        <v>172.12150199999999</v>
      </c>
      <c r="R70" s="23">
        <v>305.48966999999999</v>
      </c>
      <c r="S70" s="23">
        <v>425.57785000000001</v>
      </c>
      <c r="T70" s="23">
        <v>425.57785000000001</v>
      </c>
      <c r="U70" s="23">
        <v>624.53934000000004</v>
      </c>
      <c r="V70" s="23">
        <v>624.53934000000004</v>
      </c>
      <c r="W70" s="23">
        <v>1085.4103399999999</v>
      </c>
    </row>
    <row r="71" spans="1:23" s="26" customFormat="1">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s="26" customFormat="1">
      <c r="A72" s="27" t="s">
        <v>122</v>
      </c>
      <c r="B72" s="27" t="s">
        <v>52</v>
      </c>
      <c r="C72" s="23">
        <v>19.108000516891451</v>
      </c>
      <c r="D72" s="23">
        <v>37.433001041412268</v>
      </c>
      <c r="E72" s="23">
        <v>64.041998863220101</v>
      </c>
      <c r="F72" s="23">
        <v>100.9389972686767</v>
      </c>
      <c r="G72" s="23">
        <v>139.00600242614701</v>
      </c>
      <c r="H72" s="23">
        <v>181.2900047302239</v>
      </c>
      <c r="I72" s="23">
        <v>233.20699691772381</v>
      </c>
      <c r="J72" s="23">
        <v>295.74800109863247</v>
      </c>
      <c r="K72" s="23">
        <v>367.72499084472639</v>
      </c>
      <c r="L72" s="23">
        <v>418.77000427246037</v>
      </c>
      <c r="M72" s="23">
        <v>476.5399932861323</v>
      </c>
      <c r="N72" s="23">
        <v>537.83000946044876</v>
      </c>
      <c r="O72" s="23">
        <v>602.48300170898392</v>
      </c>
      <c r="P72" s="23">
        <v>656.358985900878</v>
      </c>
      <c r="Q72" s="23">
        <v>712.61397552490098</v>
      </c>
      <c r="R72" s="23">
        <v>743.76597595214798</v>
      </c>
      <c r="S72" s="23">
        <v>776.57901000976506</v>
      </c>
      <c r="T72" s="23">
        <v>809.53199768066293</v>
      </c>
      <c r="U72" s="23">
        <v>844.20101928710903</v>
      </c>
      <c r="V72" s="23">
        <v>879.81898498535099</v>
      </c>
      <c r="W72" s="23">
        <v>916.08302307128906</v>
      </c>
    </row>
    <row r="73" spans="1:23" s="26" customFormat="1">
      <c r="A73" s="29" t="s">
        <v>118</v>
      </c>
      <c r="B73" s="29"/>
      <c r="C73" s="28">
        <v>5711</v>
      </c>
      <c r="D73" s="28">
        <v>5797</v>
      </c>
      <c r="E73" s="28">
        <v>5317</v>
      </c>
      <c r="F73" s="28">
        <v>5227.8688999999995</v>
      </c>
      <c r="G73" s="28">
        <v>5227.8688999999995</v>
      </c>
      <c r="H73" s="28">
        <v>6191.1672469999994</v>
      </c>
      <c r="I73" s="28">
        <v>6424.1875999999993</v>
      </c>
      <c r="J73" s="28">
        <v>6576.4741549999999</v>
      </c>
      <c r="K73" s="28">
        <v>7120.8975250000003</v>
      </c>
      <c r="L73" s="28">
        <v>6697.8949649999995</v>
      </c>
      <c r="M73" s="28">
        <v>6697.8949649999995</v>
      </c>
      <c r="N73" s="28">
        <v>6846.8579949999994</v>
      </c>
      <c r="O73" s="28">
        <v>6944.8652949999996</v>
      </c>
      <c r="P73" s="28">
        <v>6944.8652949999996</v>
      </c>
      <c r="Q73" s="28">
        <v>5842.8652949999996</v>
      </c>
      <c r="R73" s="28">
        <v>5930.0641849999993</v>
      </c>
      <c r="S73" s="28">
        <v>5938.6430999999993</v>
      </c>
      <c r="T73" s="28">
        <v>5842.5051579999999</v>
      </c>
      <c r="U73" s="28">
        <v>6210.5904</v>
      </c>
      <c r="V73" s="28">
        <v>6171.5904</v>
      </c>
      <c r="W73" s="28">
        <v>6320.5322200000001</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208</v>
      </c>
      <c r="D78" s="23">
        <v>208</v>
      </c>
      <c r="E78" s="23">
        <v>208</v>
      </c>
      <c r="F78" s="23">
        <v>208</v>
      </c>
      <c r="G78" s="23">
        <v>208</v>
      </c>
      <c r="H78" s="23">
        <v>208</v>
      </c>
      <c r="I78" s="23">
        <v>208</v>
      </c>
      <c r="J78" s="23">
        <v>208</v>
      </c>
      <c r="K78" s="23">
        <v>208</v>
      </c>
      <c r="L78" s="23">
        <v>208</v>
      </c>
      <c r="M78" s="23">
        <v>208</v>
      </c>
      <c r="N78" s="23">
        <v>208</v>
      </c>
      <c r="O78" s="23">
        <v>208</v>
      </c>
      <c r="P78" s="23">
        <v>208</v>
      </c>
      <c r="Q78" s="23">
        <v>208</v>
      </c>
      <c r="R78" s="23">
        <v>208</v>
      </c>
      <c r="S78" s="23">
        <v>208</v>
      </c>
      <c r="T78" s="23">
        <v>208</v>
      </c>
      <c r="U78" s="23">
        <v>208</v>
      </c>
      <c r="V78" s="23">
        <v>208</v>
      </c>
      <c r="W78" s="23">
        <v>208</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178</v>
      </c>
      <c r="D80" s="23">
        <v>178</v>
      </c>
      <c r="E80" s="23">
        <v>178</v>
      </c>
      <c r="F80" s="23">
        <v>178</v>
      </c>
      <c r="G80" s="23">
        <v>178</v>
      </c>
      <c r="H80" s="23">
        <v>178</v>
      </c>
      <c r="I80" s="23">
        <v>178</v>
      </c>
      <c r="J80" s="23">
        <v>178</v>
      </c>
      <c r="K80" s="23">
        <v>178</v>
      </c>
      <c r="L80" s="23">
        <v>178</v>
      </c>
      <c r="M80" s="23">
        <v>178</v>
      </c>
      <c r="N80" s="23">
        <v>178</v>
      </c>
      <c r="O80" s="23">
        <v>178</v>
      </c>
      <c r="P80" s="23">
        <v>178</v>
      </c>
      <c r="Q80" s="23">
        <v>178</v>
      </c>
      <c r="R80" s="23">
        <v>178</v>
      </c>
      <c r="S80" s="23">
        <v>178</v>
      </c>
      <c r="T80" s="23">
        <v>178</v>
      </c>
      <c r="U80" s="23">
        <v>178</v>
      </c>
      <c r="V80" s="23">
        <v>58</v>
      </c>
      <c r="W80" s="23">
        <v>58</v>
      </c>
    </row>
    <row r="81" spans="1:23" s="26" customFormat="1">
      <c r="A81" s="27" t="s">
        <v>123</v>
      </c>
      <c r="B81" s="27" t="s">
        <v>61</v>
      </c>
      <c r="C81" s="23">
        <v>2408.8999938964839</v>
      </c>
      <c r="D81" s="23">
        <v>2408.8999938964839</v>
      </c>
      <c r="E81" s="23">
        <v>2408.8999938964839</v>
      </c>
      <c r="F81" s="23">
        <v>2408.8999938964839</v>
      </c>
      <c r="G81" s="23">
        <v>2408.8999938964839</v>
      </c>
      <c r="H81" s="23">
        <v>2408.8999938964839</v>
      </c>
      <c r="I81" s="23">
        <v>2658.8999938964839</v>
      </c>
      <c r="J81" s="23">
        <v>2658.8999938964839</v>
      </c>
      <c r="K81" s="23">
        <v>2658.8999938964839</v>
      </c>
      <c r="L81" s="23">
        <v>2658.8999938964839</v>
      </c>
      <c r="M81" s="23">
        <v>2658.8999938964839</v>
      </c>
      <c r="N81" s="23">
        <v>2658.8999938964839</v>
      </c>
      <c r="O81" s="23">
        <v>2658.8999938964839</v>
      </c>
      <c r="P81" s="23">
        <v>2658.8999938964839</v>
      </c>
      <c r="Q81" s="23">
        <v>2658.8999938964839</v>
      </c>
      <c r="R81" s="23">
        <v>2658.8999938964839</v>
      </c>
      <c r="S81" s="23">
        <v>2658.8999938964839</v>
      </c>
      <c r="T81" s="23">
        <v>2658.8999938964839</v>
      </c>
      <c r="U81" s="23">
        <v>2658.8999938964839</v>
      </c>
      <c r="V81" s="23">
        <v>2658.8999938964839</v>
      </c>
      <c r="W81" s="23">
        <v>2658.8999938964839</v>
      </c>
    </row>
    <row r="82" spans="1:23" s="26" customFormat="1">
      <c r="A82" s="27" t="s">
        <v>123</v>
      </c>
      <c r="B82" s="27" t="s">
        <v>65</v>
      </c>
      <c r="C82" s="23">
        <v>687.32474500000001</v>
      </c>
      <c r="D82" s="23">
        <v>687.32474500000001</v>
      </c>
      <c r="E82" s="23">
        <v>857.31184500000006</v>
      </c>
      <c r="F82" s="23">
        <v>857.31184500000006</v>
      </c>
      <c r="G82" s="23">
        <v>998.96762000000001</v>
      </c>
      <c r="H82" s="23">
        <v>1140.623429999999</v>
      </c>
      <c r="I82" s="23">
        <v>1807.3333400000001</v>
      </c>
      <c r="J82" s="23">
        <v>1902.0299600000001</v>
      </c>
      <c r="K82" s="23">
        <v>1902.0299600000001</v>
      </c>
      <c r="L82" s="23">
        <v>2627.3883100000003</v>
      </c>
      <c r="M82" s="23">
        <v>2627.3883100000003</v>
      </c>
      <c r="N82" s="23">
        <v>2759.7907599999999</v>
      </c>
      <c r="O82" s="23">
        <v>2759.7907599999999</v>
      </c>
      <c r="P82" s="23">
        <v>2759.7907500000001</v>
      </c>
      <c r="Q82" s="23">
        <v>2759.7907599999999</v>
      </c>
      <c r="R82" s="23">
        <v>2759.7907599999999</v>
      </c>
      <c r="S82" s="23">
        <v>2869.6066000000001</v>
      </c>
      <c r="T82" s="23">
        <v>2935.6055660000002</v>
      </c>
      <c r="U82" s="23">
        <v>2935.6055660000002</v>
      </c>
      <c r="V82" s="23">
        <v>3083.340889999999</v>
      </c>
      <c r="W82" s="23">
        <v>3083.340889999999</v>
      </c>
    </row>
    <row r="83" spans="1:23" s="26" customFormat="1">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s="26" customFormat="1">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s="26" customFormat="1">
      <c r="A85" s="27" t="s">
        <v>123</v>
      </c>
      <c r="B85" s="27" t="s">
        <v>69</v>
      </c>
      <c r="C85" s="23">
        <v>0</v>
      </c>
      <c r="D85" s="23">
        <v>0</v>
      </c>
      <c r="E85" s="23">
        <v>0</v>
      </c>
      <c r="F85" s="23">
        <v>0</v>
      </c>
      <c r="G85" s="23">
        <v>0</v>
      </c>
      <c r="H85" s="23">
        <v>0</v>
      </c>
      <c r="I85" s="23">
        <v>0</v>
      </c>
      <c r="J85" s="23">
        <v>0</v>
      </c>
      <c r="K85" s="23">
        <v>0</v>
      </c>
      <c r="L85" s="23">
        <v>193.55552250881999</v>
      </c>
      <c r="M85" s="23">
        <v>232.86074252404998</v>
      </c>
      <c r="N85" s="23">
        <v>294.56193253314399</v>
      </c>
      <c r="O85" s="23">
        <v>388.81310253649997</v>
      </c>
      <c r="P85" s="23">
        <v>388.81310253773501</v>
      </c>
      <c r="Q85" s="23">
        <v>448.86370254061603</v>
      </c>
      <c r="R85" s="23">
        <v>448.86370254251</v>
      </c>
      <c r="S85" s="23">
        <v>666.76520254743991</v>
      </c>
      <c r="T85" s="23">
        <v>666.76520254844502</v>
      </c>
      <c r="U85" s="23">
        <v>735.01564403499992</v>
      </c>
      <c r="V85" s="23">
        <v>735.01564403627992</v>
      </c>
      <c r="W85" s="23">
        <v>766.09214405696002</v>
      </c>
    </row>
    <row r="86" spans="1:23" s="26" customFormat="1">
      <c r="A86" s="27" t="s">
        <v>123</v>
      </c>
      <c r="B86" s="27" t="s">
        <v>52</v>
      </c>
      <c r="C86" s="23">
        <v>2.531000047922126</v>
      </c>
      <c r="D86" s="23">
        <v>5.8989998698234514</v>
      </c>
      <c r="E86" s="23">
        <v>10.95600008964537</v>
      </c>
      <c r="F86" s="23">
        <v>18.307000398635768</v>
      </c>
      <c r="G86" s="23">
        <v>27.271999120712248</v>
      </c>
      <c r="H86" s="23">
        <v>37.668000698089529</v>
      </c>
      <c r="I86" s="23">
        <v>50.497000694274853</v>
      </c>
      <c r="J86" s="23">
        <v>65.411998748779297</v>
      </c>
      <c r="K86" s="23">
        <v>82.598003387451101</v>
      </c>
      <c r="L86" s="23">
        <v>96.729002952575598</v>
      </c>
      <c r="M86" s="23">
        <v>112.11099720001209</v>
      </c>
      <c r="N86" s="23">
        <v>128.7480001449583</v>
      </c>
      <c r="O86" s="23">
        <v>146.674007415771</v>
      </c>
      <c r="P86" s="23">
        <v>164.1120033264157</v>
      </c>
      <c r="Q86" s="23">
        <v>182.07299804687452</v>
      </c>
      <c r="R86" s="23">
        <v>191.79999732971089</v>
      </c>
      <c r="S86" s="23">
        <v>202.03400230407689</v>
      </c>
      <c r="T86" s="23">
        <v>212.35599899291938</v>
      </c>
      <c r="U86" s="23">
        <v>223.17800712585358</v>
      </c>
      <c r="V86" s="23">
        <v>234.19300270080521</v>
      </c>
      <c r="W86" s="23">
        <v>245.49399948120112</v>
      </c>
    </row>
    <row r="87" spans="1:23" s="26" customFormat="1">
      <c r="A87" s="29" t="s">
        <v>118</v>
      </c>
      <c r="B87" s="29"/>
      <c r="C87" s="28">
        <v>3482.2247388964838</v>
      </c>
      <c r="D87" s="28">
        <v>3482.2247388964838</v>
      </c>
      <c r="E87" s="28">
        <v>3652.2118388964841</v>
      </c>
      <c r="F87" s="28">
        <v>3652.2118388964841</v>
      </c>
      <c r="G87" s="28">
        <v>3793.8676138964838</v>
      </c>
      <c r="H87" s="28">
        <v>3935.5234238964831</v>
      </c>
      <c r="I87" s="28">
        <v>4852.2333338964836</v>
      </c>
      <c r="J87" s="28">
        <v>4946.9299538964842</v>
      </c>
      <c r="K87" s="28">
        <v>4946.9299538964842</v>
      </c>
      <c r="L87" s="28">
        <v>5672.2883038964846</v>
      </c>
      <c r="M87" s="28">
        <v>5672.2883038964846</v>
      </c>
      <c r="N87" s="28">
        <v>5804.6907538964842</v>
      </c>
      <c r="O87" s="28">
        <v>5804.6907538964842</v>
      </c>
      <c r="P87" s="28">
        <v>5804.6907438964845</v>
      </c>
      <c r="Q87" s="28">
        <v>5804.6907538964842</v>
      </c>
      <c r="R87" s="28">
        <v>5804.6907538964842</v>
      </c>
      <c r="S87" s="28">
        <v>5914.5065938964835</v>
      </c>
      <c r="T87" s="28">
        <v>5980.5055598964846</v>
      </c>
      <c r="U87" s="28">
        <v>5980.5055598964846</v>
      </c>
      <c r="V87" s="28">
        <v>6008.240883896483</v>
      </c>
      <c r="W87" s="28">
        <v>6008.240883896483</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300</v>
      </c>
      <c r="D92" s="23">
        <v>300</v>
      </c>
      <c r="E92" s="23">
        <v>300</v>
      </c>
      <c r="F92" s="23">
        <v>300</v>
      </c>
      <c r="G92" s="23">
        <v>300</v>
      </c>
      <c r="H92" s="23">
        <v>1300.90032247722</v>
      </c>
      <c r="I92" s="23">
        <v>1300.9004732705798</v>
      </c>
      <c r="J92" s="23">
        <v>2912.811741999999</v>
      </c>
      <c r="K92" s="23">
        <v>3135.8242019999998</v>
      </c>
      <c r="L92" s="23">
        <v>3105.8242019999998</v>
      </c>
      <c r="M92" s="23">
        <v>3105.8242019999998</v>
      </c>
      <c r="N92" s="23">
        <v>3105.8242019999998</v>
      </c>
      <c r="O92" s="23">
        <v>3050.8242019999998</v>
      </c>
      <c r="P92" s="23">
        <v>3025.8242019999998</v>
      </c>
      <c r="Q92" s="23">
        <v>3025.8242019999998</v>
      </c>
      <c r="R92" s="23">
        <v>3159.1923699999998</v>
      </c>
      <c r="S92" s="23">
        <v>3279.2805499999999</v>
      </c>
      <c r="T92" s="23">
        <v>3279.2805499999999</v>
      </c>
      <c r="U92" s="23">
        <v>3478.2420400000001</v>
      </c>
      <c r="V92" s="23">
        <v>3478.2420400000001</v>
      </c>
      <c r="W92" s="23">
        <v>3939.1130399999997</v>
      </c>
    </row>
    <row r="93" spans="1:23" s="26" customFormat="1">
      <c r="A93" s="27" t="s">
        <v>36</v>
      </c>
      <c r="B93" s="27" t="s">
        <v>68</v>
      </c>
      <c r="C93" s="23">
        <v>1410</v>
      </c>
      <c r="D93" s="23">
        <v>1410</v>
      </c>
      <c r="E93" s="23">
        <v>1410</v>
      </c>
      <c r="F93" s="23">
        <v>1647.8067599999999</v>
      </c>
      <c r="G93" s="23">
        <v>3687.806779999999</v>
      </c>
      <c r="H93" s="23">
        <v>4529.1675999999998</v>
      </c>
      <c r="I93" s="23">
        <v>5850</v>
      </c>
      <c r="J93" s="23">
        <v>5850</v>
      </c>
      <c r="K93" s="23">
        <v>5850</v>
      </c>
      <c r="L93" s="23">
        <v>6043.5555225088201</v>
      </c>
      <c r="M93" s="23">
        <v>6290.55608252405</v>
      </c>
      <c r="N93" s="23">
        <v>7607.7236925331435</v>
      </c>
      <c r="O93" s="23">
        <v>7701.9748625365</v>
      </c>
      <c r="P93" s="23">
        <v>7701.9748625377351</v>
      </c>
      <c r="Q93" s="23">
        <v>7762.025462540616</v>
      </c>
      <c r="R93" s="23">
        <v>8232.4464025425095</v>
      </c>
      <c r="S93" s="23">
        <v>9050.78586254744</v>
      </c>
      <c r="T93" s="23">
        <v>9050.7858625484459</v>
      </c>
      <c r="U93" s="23">
        <v>9895.0526771188706</v>
      </c>
      <c r="V93" s="23">
        <v>9895.0526771230216</v>
      </c>
      <c r="W93" s="23">
        <v>11080.856777158051</v>
      </c>
    </row>
    <row r="94" spans="1:23" s="26" customFormat="1">
      <c r="A94" s="27" t="s">
        <v>36</v>
      </c>
      <c r="B94" s="27" t="s">
        <v>72</v>
      </c>
      <c r="C94" s="23">
        <v>95.565001159906174</v>
      </c>
      <c r="D94" s="23">
        <v>222.30399817228289</v>
      </c>
      <c r="E94" s="23">
        <v>472.72400641441254</v>
      </c>
      <c r="F94" s="23">
        <v>827.38901638984419</v>
      </c>
      <c r="G94" s="23">
        <v>1275.4639947414385</v>
      </c>
      <c r="H94" s="23">
        <v>1796.002980709073</v>
      </c>
      <c r="I94" s="23">
        <v>2438.3960294723474</v>
      </c>
      <c r="J94" s="23">
        <v>3184.4369697570778</v>
      </c>
      <c r="K94" s="23">
        <v>4042.5660362243557</v>
      </c>
      <c r="L94" s="23">
        <v>4718.5470113754145</v>
      </c>
      <c r="M94" s="23">
        <v>5463.8920488357453</v>
      </c>
      <c r="N94" s="23">
        <v>6261.2278814315578</v>
      </c>
      <c r="O94" s="23">
        <v>7107.5971488952464</v>
      </c>
      <c r="P94" s="23">
        <v>7905.5148887634123</v>
      </c>
      <c r="Q94" s="23">
        <v>8730.1271591186469</v>
      </c>
      <c r="R94" s="23">
        <v>9162.6489810943513</v>
      </c>
      <c r="S94" s="23">
        <v>9618.3372249603162</v>
      </c>
      <c r="T94" s="23">
        <v>10079.154048919669</v>
      </c>
      <c r="U94" s="23">
        <v>10567.066068649285</v>
      </c>
      <c r="V94" s="23">
        <v>11065.494928359969</v>
      </c>
      <c r="W94" s="23">
        <v>11575.234004974354</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s="26" customFormat="1">
      <c r="A97" s="27" t="s">
        <v>119</v>
      </c>
      <c r="B97" s="27" t="s">
        <v>66</v>
      </c>
      <c r="C97" s="23">
        <v>0</v>
      </c>
      <c r="D97" s="23">
        <v>0</v>
      </c>
      <c r="E97" s="23">
        <v>0</v>
      </c>
      <c r="F97" s="23">
        <v>0</v>
      </c>
      <c r="G97" s="23">
        <v>0</v>
      </c>
      <c r="H97" s="23">
        <v>1.2047721999999999E-4</v>
      </c>
      <c r="I97" s="23">
        <v>2.7127057999999898E-4</v>
      </c>
      <c r="J97" s="23">
        <v>280.697239999999</v>
      </c>
      <c r="K97" s="23">
        <v>503.7097</v>
      </c>
      <c r="L97" s="23">
        <v>503.7097</v>
      </c>
      <c r="M97" s="23">
        <v>503.7097</v>
      </c>
      <c r="N97" s="23">
        <v>503.7097</v>
      </c>
      <c r="O97" s="23">
        <v>503.7097</v>
      </c>
      <c r="P97" s="23">
        <v>503.7097</v>
      </c>
      <c r="Q97" s="23">
        <v>503.7097</v>
      </c>
      <c r="R97" s="23">
        <v>503.7097</v>
      </c>
      <c r="S97" s="23">
        <v>503.7097</v>
      </c>
      <c r="T97" s="23">
        <v>503.7097</v>
      </c>
      <c r="U97" s="23">
        <v>503.7097</v>
      </c>
      <c r="V97" s="23">
        <v>503.7097</v>
      </c>
      <c r="W97" s="23">
        <v>503.7097</v>
      </c>
    </row>
    <row r="98" spans="1:23" s="26" customFormat="1">
      <c r="A98" s="27" t="s">
        <v>119</v>
      </c>
      <c r="B98" s="27" t="s">
        <v>68</v>
      </c>
      <c r="C98" s="23">
        <v>840</v>
      </c>
      <c r="D98" s="23">
        <v>840</v>
      </c>
      <c r="E98" s="23">
        <v>840</v>
      </c>
      <c r="F98" s="23">
        <v>840</v>
      </c>
      <c r="G98" s="23">
        <v>2880</v>
      </c>
      <c r="H98" s="23">
        <v>2880</v>
      </c>
      <c r="I98" s="23">
        <v>2880</v>
      </c>
      <c r="J98" s="23">
        <v>2880</v>
      </c>
      <c r="K98" s="23">
        <v>2880</v>
      </c>
      <c r="L98" s="23">
        <v>2880</v>
      </c>
      <c r="M98" s="23">
        <v>2880</v>
      </c>
      <c r="N98" s="23">
        <v>3576.2041600000002</v>
      </c>
      <c r="O98" s="23">
        <v>3576.2041600000002</v>
      </c>
      <c r="P98" s="23">
        <v>3576.2041600000002</v>
      </c>
      <c r="Q98" s="23">
        <v>3576.2041600000002</v>
      </c>
      <c r="R98" s="23">
        <v>4046.6251000000002</v>
      </c>
      <c r="S98" s="23">
        <v>4583.0880999999999</v>
      </c>
      <c r="T98" s="23">
        <v>4583.0880999999999</v>
      </c>
      <c r="U98" s="23">
        <v>4773.1327330838703</v>
      </c>
      <c r="V98" s="23">
        <v>4773.1327330867398</v>
      </c>
      <c r="W98" s="23">
        <v>5221.75963310109</v>
      </c>
    </row>
    <row r="99" spans="1:23" s="26" customFormat="1">
      <c r="A99" s="27" t="s">
        <v>119</v>
      </c>
      <c r="B99" s="27" t="s">
        <v>72</v>
      </c>
      <c r="C99" s="23">
        <v>33.809000492095876</v>
      </c>
      <c r="D99" s="23">
        <v>82.708997726440401</v>
      </c>
      <c r="E99" s="23">
        <v>156.7610015869133</v>
      </c>
      <c r="F99" s="23">
        <v>263.89000701904251</v>
      </c>
      <c r="G99" s="23">
        <v>405.04799652099609</v>
      </c>
      <c r="H99" s="23">
        <v>567.05899810790902</v>
      </c>
      <c r="I99" s="23">
        <v>769.63403320312409</v>
      </c>
      <c r="J99" s="23">
        <v>1010.102981567382</v>
      </c>
      <c r="K99" s="23">
        <v>1287.846038818356</v>
      </c>
      <c r="L99" s="23">
        <v>1513.001998901364</v>
      </c>
      <c r="M99" s="23">
        <v>1757.9950256347629</v>
      </c>
      <c r="N99" s="23">
        <v>2022.752929687492</v>
      </c>
      <c r="O99" s="23">
        <v>2303.8510437011641</v>
      </c>
      <c r="P99" s="23">
        <v>2570.3709106445258</v>
      </c>
      <c r="Q99" s="23">
        <v>2845.8051147460928</v>
      </c>
      <c r="R99" s="23">
        <v>2993.400024414062</v>
      </c>
      <c r="S99" s="23">
        <v>3149.60205078125</v>
      </c>
      <c r="T99" s="23">
        <v>3306.082000732416</v>
      </c>
      <c r="U99" s="23">
        <v>3472.6760864257813</v>
      </c>
      <c r="V99" s="23">
        <v>3642.4990844726508</v>
      </c>
      <c r="W99" s="23">
        <v>3815.6539916992128</v>
      </c>
    </row>
    <row r="100" spans="1:23"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3"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s="26" customFormat="1">
      <c r="A102" s="27" t="s">
        <v>120</v>
      </c>
      <c r="B102" s="27" t="s">
        <v>66</v>
      </c>
      <c r="C102" s="23">
        <v>20</v>
      </c>
      <c r="D102" s="23">
        <v>20</v>
      </c>
      <c r="E102" s="23">
        <v>20</v>
      </c>
      <c r="F102" s="23">
        <v>20</v>
      </c>
      <c r="G102" s="23">
        <v>20</v>
      </c>
      <c r="H102" s="23">
        <v>998.77869999999996</v>
      </c>
      <c r="I102" s="23">
        <v>998.77869999999996</v>
      </c>
      <c r="J102" s="23">
        <v>2329.9929999999999</v>
      </c>
      <c r="K102" s="23">
        <v>2329.9929999999999</v>
      </c>
      <c r="L102" s="23">
        <v>2329.9929999999999</v>
      </c>
      <c r="M102" s="23">
        <v>2329.9929999999999</v>
      </c>
      <c r="N102" s="23">
        <v>2329.9929999999999</v>
      </c>
      <c r="O102" s="23">
        <v>2329.9929999999999</v>
      </c>
      <c r="P102" s="23">
        <v>2329.9929999999999</v>
      </c>
      <c r="Q102" s="23">
        <v>2329.9929999999999</v>
      </c>
      <c r="R102" s="23">
        <v>2329.9929999999999</v>
      </c>
      <c r="S102" s="23">
        <v>2329.9929999999999</v>
      </c>
      <c r="T102" s="23">
        <v>2329.9929999999999</v>
      </c>
      <c r="U102" s="23">
        <v>2329.9929999999999</v>
      </c>
      <c r="V102" s="23">
        <v>2329.9929999999999</v>
      </c>
      <c r="W102" s="23">
        <v>2329.9929999999999</v>
      </c>
    </row>
    <row r="103" spans="1:23">
      <c r="A103" s="27" t="s">
        <v>120</v>
      </c>
      <c r="B103" s="27" t="s">
        <v>68</v>
      </c>
      <c r="C103" s="23">
        <v>570</v>
      </c>
      <c r="D103" s="23">
        <v>570</v>
      </c>
      <c r="E103" s="23">
        <v>570</v>
      </c>
      <c r="F103" s="23">
        <v>570</v>
      </c>
      <c r="G103" s="23">
        <v>570</v>
      </c>
      <c r="H103" s="23">
        <v>570</v>
      </c>
      <c r="I103" s="23">
        <v>570</v>
      </c>
      <c r="J103" s="23">
        <v>570</v>
      </c>
      <c r="K103" s="23">
        <v>570</v>
      </c>
      <c r="L103" s="23">
        <v>570</v>
      </c>
      <c r="M103" s="23">
        <v>777.69533999999999</v>
      </c>
      <c r="N103" s="23">
        <v>1336.9576</v>
      </c>
      <c r="O103" s="23">
        <v>1336.9576</v>
      </c>
      <c r="P103" s="23">
        <v>1336.9576</v>
      </c>
      <c r="Q103" s="23">
        <v>1336.9576</v>
      </c>
      <c r="R103" s="23">
        <v>1336.9576</v>
      </c>
      <c r="S103" s="23">
        <v>1400.93256</v>
      </c>
      <c r="T103" s="23">
        <v>1400.93256</v>
      </c>
      <c r="U103" s="23">
        <v>1986.9042999999999</v>
      </c>
      <c r="V103" s="23">
        <v>1986.9042999999999</v>
      </c>
      <c r="W103" s="23">
        <v>2693.0050000000001</v>
      </c>
    </row>
    <row r="104" spans="1:23">
      <c r="A104" s="27" t="s">
        <v>120</v>
      </c>
      <c r="B104" s="27" t="s">
        <v>72</v>
      </c>
      <c r="C104" s="23">
        <v>18.792000293731611</v>
      </c>
      <c r="D104" s="23">
        <v>56.930000305175746</v>
      </c>
      <c r="E104" s="23">
        <v>116.31200408935541</v>
      </c>
      <c r="F104" s="23">
        <v>203.74100685119538</v>
      </c>
      <c r="G104" s="23">
        <v>316.67499160766528</v>
      </c>
      <c r="H104" s="23">
        <v>441.51198577880842</v>
      </c>
      <c r="I104" s="23">
        <v>598.09701538085881</v>
      </c>
      <c r="J104" s="23">
        <v>788.33800506591706</v>
      </c>
      <c r="K104" s="23">
        <v>1007.1959838867181</v>
      </c>
      <c r="L104" s="23">
        <v>1181.6699371337841</v>
      </c>
      <c r="M104" s="23">
        <v>1375.488037109372</v>
      </c>
      <c r="N104" s="23">
        <v>1581.046997070305</v>
      </c>
      <c r="O104" s="23">
        <v>1799.5640411376919</v>
      </c>
      <c r="P104" s="23">
        <v>2003.201034545895</v>
      </c>
      <c r="Q104" s="23">
        <v>2215.9790039062468</v>
      </c>
      <c r="R104" s="23">
        <v>2320.6339721679628</v>
      </c>
      <c r="S104" s="23">
        <v>2431.5501098632758</v>
      </c>
      <c r="T104" s="23">
        <v>2543.8589782714839</v>
      </c>
      <c r="U104" s="23">
        <v>2662.8169250488231</v>
      </c>
      <c r="V104" s="23">
        <v>2785.4378967285102</v>
      </c>
      <c r="W104" s="23">
        <v>2910.140014648432</v>
      </c>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75</v>
      </c>
      <c r="D107" s="23">
        <v>75</v>
      </c>
      <c r="E107" s="23">
        <v>75</v>
      </c>
      <c r="F107" s="23">
        <v>75</v>
      </c>
      <c r="G107" s="23">
        <v>75</v>
      </c>
      <c r="H107" s="23">
        <v>75</v>
      </c>
      <c r="I107" s="23">
        <v>75</v>
      </c>
      <c r="J107" s="23">
        <v>75</v>
      </c>
      <c r="K107" s="23">
        <v>75</v>
      </c>
      <c r="L107" s="23">
        <v>75</v>
      </c>
      <c r="M107" s="23">
        <v>75</v>
      </c>
      <c r="N107" s="23">
        <v>75</v>
      </c>
      <c r="O107" s="23">
        <v>20</v>
      </c>
      <c r="P107" s="23">
        <v>20</v>
      </c>
      <c r="Q107" s="23">
        <v>20</v>
      </c>
      <c r="R107" s="23">
        <v>20</v>
      </c>
      <c r="S107" s="23">
        <v>20</v>
      </c>
      <c r="T107" s="23">
        <v>20</v>
      </c>
      <c r="U107" s="23">
        <v>20</v>
      </c>
      <c r="V107" s="23">
        <v>20</v>
      </c>
      <c r="W107" s="23">
        <v>20</v>
      </c>
    </row>
    <row r="108" spans="1:23">
      <c r="A108" s="27" t="s">
        <v>121</v>
      </c>
      <c r="B108" s="27" t="s">
        <v>68</v>
      </c>
      <c r="C108" s="23">
        <v>0</v>
      </c>
      <c r="D108" s="23">
        <v>0</v>
      </c>
      <c r="E108" s="23">
        <v>0</v>
      </c>
      <c r="F108" s="23">
        <v>237.80676</v>
      </c>
      <c r="G108" s="23">
        <v>237.80677999999901</v>
      </c>
      <c r="H108" s="23">
        <v>1079.1676</v>
      </c>
      <c r="I108" s="23">
        <v>2400</v>
      </c>
      <c r="J108" s="23">
        <v>2400</v>
      </c>
      <c r="K108" s="23">
        <v>2400</v>
      </c>
      <c r="L108" s="23">
        <v>2400</v>
      </c>
      <c r="M108" s="23">
        <v>2400</v>
      </c>
      <c r="N108" s="23">
        <v>2400</v>
      </c>
      <c r="O108" s="23">
        <v>2400</v>
      </c>
      <c r="P108" s="23">
        <v>2400</v>
      </c>
      <c r="Q108" s="23">
        <v>2400</v>
      </c>
      <c r="R108" s="23">
        <v>2400</v>
      </c>
      <c r="S108" s="23">
        <v>2400</v>
      </c>
      <c r="T108" s="23">
        <v>2400</v>
      </c>
      <c r="U108" s="23">
        <v>2400</v>
      </c>
      <c r="V108" s="23">
        <v>2400</v>
      </c>
      <c r="W108" s="23">
        <v>2400</v>
      </c>
    </row>
    <row r="109" spans="1:23">
      <c r="A109" s="27" t="s">
        <v>121</v>
      </c>
      <c r="B109" s="27" t="s">
        <v>72</v>
      </c>
      <c r="C109" s="23">
        <v>21.324999809265112</v>
      </c>
      <c r="D109" s="23">
        <v>39.332999229431003</v>
      </c>
      <c r="E109" s="23">
        <v>124.65300178527829</v>
      </c>
      <c r="F109" s="23">
        <v>240.5120048522939</v>
      </c>
      <c r="G109" s="23">
        <v>387.46300506591774</v>
      </c>
      <c r="H109" s="23">
        <v>568.47399139404206</v>
      </c>
      <c r="I109" s="23">
        <v>786.96098327636605</v>
      </c>
      <c r="J109" s="23">
        <v>1024.835983276367</v>
      </c>
      <c r="K109" s="23">
        <v>1297.2010192871039</v>
      </c>
      <c r="L109" s="23">
        <v>1508.376068115231</v>
      </c>
      <c r="M109" s="23">
        <v>1741.757995605466</v>
      </c>
      <c r="N109" s="23">
        <v>1990.8499450683539</v>
      </c>
      <c r="O109" s="23">
        <v>2255.0250549316352</v>
      </c>
      <c r="P109" s="23">
        <v>2511.4719543456981</v>
      </c>
      <c r="Q109" s="23">
        <v>2773.6560668945313</v>
      </c>
      <c r="R109" s="23">
        <v>2913.0490112304678</v>
      </c>
      <c r="S109" s="23">
        <v>3058.5720520019481</v>
      </c>
      <c r="T109" s="23">
        <v>3207.325073242187</v>
      </c>
      <c r="U109" s="23">
        <v>3364.1940307617178</v>
      </c>
      <c r="V109" s="23">
        <v>3523.5459594726508</v>
      </c>
      <c r="W109" s="23">
        <v>3687.8629760742178</v>
      </c>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205</v>
      </c>
      <c r="D112" s="23">
        <v>205</v>
      </c>
      <c r="E112" s="23">
        <v>205</v>
      </c>
      <c r="F112" s="23">
        <v>205</v>
      </c>
      <c r="G112" s="23">
        <v>205</v>
      </c>
      <c r="H112" s="23">
        <v>227.12150199999999</v>
      </c>
      <c r="I112" s="23">
        <v>227.12150199999999</v>
      </c>
      <c r="J112" s="23">
        <v>227.12150199999999</v>
      </c>
      <c r="K112" s="23">
        <v>227.12150199999999</v>
      </c>
      <c r="L112" s="23">
        <v>197.12150199999999</v>
      </c>
      <c r="M112" s="23">
        <v>197.12150199999999</v>
      </c>
      <c r="N112" s="23">
        <v>197.12150199999999</v>
      </c>
      <c r="O112" s="23">
        <v>197.12150199999999</v>
      </c>
      <c r="P112" s="23">
        <v>172.12150199999999</v>
      </c>
      <c r="Q112" s="23">
        <v>172.12150199999999</v>
      </c>
      <c r="R112" s="23">
        <v>305.48966999999999</v>
      </c>
      <c r="S112" s="23">
        <v>425.57785000000001</v>
      </c>
      <c r="T112" s="23">
        <v>425.57785000000001</v>
      </c>
      <c r="U112" s="23">
        <v>624.53934000000004</v>
      </c>
      <c r="V112" s="23">
        <v>624.53934000000004</v>
      </c>
      <c r="W112" s="23">
        <v>1085.4103399999999</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19.108000516891451</v>
      </c>
      <c r="D114" s="23">
        <v>37.433001041412268</v>
      </c>
      <c r="E114" s="23">
        <v>64.041998863220101</v>
      </c>
      <c r="F114" s="23">
        <v>100.9389972686767</v>
      </c>
      <c r="G114" s="23">
        <v>139.00600242614701</v>
      </c>
      <c r="H114" s="23">
        <v>181.2900047302239</v>
      </c>
      <c r="I114" s="23">
        <v>233.20699691772381</v>
      </c>
      <c r="J114" s="23">
        <v>295.74800109863247</v>
      </c>
      <c r="K114" s="23">
        <v>367.72499084472639</v>
      </c>
      <c r="L114" s="23">
        <v>418.77000427246037</v>
      </c>
      <c r="M114" s="23">
        <v>476.5399932861323</v>
      </c>
      <c r="N114" s="23">
        <v>537.83000946044876</v>
      </c>
      <c r="O114" s="23">
        <v>602.48300170898392</v>
      </c>
      <c r="P114" s="23">
        <v>656.358985900878</v>
      </c>
      <c r="Q114" s="23">
        <v>712.61397552490098</v>
      </c>
      <c r="R114" s="23">
        <v>743.76597595214798</v>
      </c>
      <c r="S114" s="23">
        <v>776.57901000976506</v>
      </c>
      <c r="T114" s="23">
        <v>809.53199768066293</v>
      </c>
      <c r="U114" s="23">
        <v>844.20101928710903</v>
      </c>
      <c r="V114" s="23">
        <v>879.81898498535099</v>
      </c>
      <c r="W114" s="23">
        <v>916.08302307128906</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193.55552250881999</v>
      </c>
      <c r="M118" s="23">
        <v>232.86074252404998</v>
      </c>
      <c r="N118" s="23">
        <v>294.56193253314399</v>
      </c>
      <c r="O118" s="23">
        <v>388.81310253649997</v>
      </c>
      <c r="P118" s="23">
        <v>388.81310253773501</v>
      </c>
      <c r="Q118" s="23">
        <v>448.86370254061603</v>
      </c>
      <c r="R118" s="23">
        <v>448.86370254251</v>
      </c>
      <c r="S118" s="23">
        <v>666.76520254743991</v>
      </c>
      <c r="T118" s="23">
        <v>666.76520254844502</v>
      </c>
      <c r="U118" s="23">
        <v>735.01564403499992</v>
      </c>
      <c r="V118" s="23">
        <v>735.01564403627992</v>
      </c>
      <c r="W118" s="23">
        <v>766.09214405696002</v>
      </c>
    </row>
    <row r="119" spans="1:23">
      <c r="A119" s="27" t="s">
        <v>123</v>
      </c>
      <c r="B119" s="27" t="s">
        <v>72</v>
      </c>
      <c r="C119" s="23">
        <v>2.531000047922126</v>
      </c>
      <c r="D119" s="23">
        <v>5.8989998698234514</v>
      </c>
      <c r="E119" s="23">
        <v>10.95600008964537</v>
      </c>
      <c r="F119" s="23">
        <v>18.307000398635768</v>
      </c>
      <c r="G119" s="23">
        <v>27.271999120712248</v>
      </c>
      <c r="H119" s="23">
        <v>37.668000698089529</v>
      </c>
      <c r="I119" s="23">
        <v>50.497000694274853</v>
      </c>
      <c r="J119" s="23">
        <v>65.411998748779297</v>
      </c>
      <c r="K119" s="23">
        <v>82.598003387451101</v>
      </c>
      <c r="L119" s="23">
        <v>96.729002952575598</v>
      </c>
      <c r="M119" s="23">
        <v>112.11099720001209</v>
      </c>
      <c r="N119" s="23">
        <v>128.7480001449583</v>
      </c>
      <c r="O119" s="23">
        <v>146.674007415771</v>
      </c>
      <c r="P119" s="23">
        <v>164.1120033264157</v>
      </c>
      <c r="Q119" s="23">
        <v>182.07299804687452</v>
      </c>
      <c r="R119" s="23">
        <v>191.79999732971089</v>
      </c>
      <c r="S119" s="23">
        <v>202.03400230407689</v>
      </c>
      <c r="T119" s="23">
        <v>212.35599899291938</v>
      </c>
      <c r="U119" s="23">
        <v>223.17800712585358</v>
      </c>
      <c r="V119" s="23">
        <v>234.19300270080521</v>
      </c>
      <c r="W119" s="23">
        <v>245.49399948120112</v>
      </c>
    </row>
    <row r="122" spans="1:23" collapsed="1">
      <c r="A122" s="24" t="s">
        <v>128</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14317.73557949064</v>
      </c>
      <c r="D124" s="23">
        <v>16038.031738281245</v>
      </c>
      <c r="E124" s="23">
        <v>18141.66250038147</v>
      </c>
      <c r="F124" s="23">
        <v>20467.162845611565</v>
      </c>
      <c r="G124" s="23">
        <v>22742.462699890129</v>
      </c>
      <c r="H124" s="23">
        <v>24794.136241912842</v>
      </c>
      <c r="I124" s="23">
        <v>27203.264793395989</v>
      </c>
      <c r="J124" s="23">
        <v>29404.585037231431</v>
      </c>
      <c r="K124" s="23">
        <v>31633.684417724588</v>
      </c>
      <c r="L124" s="23">
        <v>33722.422073364258</v>
      </c>
      <c r="M124" s="23">
        <v>35881.735794067376</v>
      </c>
      <c r="N124" s="23">
        <v>38229.617347717271</v>
      </c>
      <c r="O124" s="23">
        <v>40526.807868957505</v>
      </c>
      <c r="P124" s="23">
        <v>42201.454330444321</v>
      </c>
      <c r="Q124" s="23">
        <v>43959.248107910142</v>
      </c>
      <c r="R124" s="23">
        <v>45343.557586669915</v>
      </c>
      <c r="S124" s="23">
        <v>47243.382507324204</v>
      </c>
      <c r="T124" s="23">
        <v>48591.002059936516</v>
      </c>
      <c r="U124" s="23">
        <v>50017.107940673828</v>
      </c>
      <c r="V124" s="23">
        <v>51711.974105834954</v>
      </c>
      <c r="W124" s="23">
        <v>53139.024307250962</v>
      </c>
    </row>
    <row r="125" spans="1:23">
      <c r="A125" s="27" t="s">
        <v>36</v>
      </c>
      <c r="B125" s="27" t="s">
        <v>73</v>
      </c>
      <c r="C125" s="23">
        <v>579.45771598815747</v>
      </c>
      <c r="D125" s="23">
        <v>1031.0386962890611</v>
      </c>
      <c r="E125" s="23">
        <v>1768.4027099609355</v>
      </c>
      <c r="F125" s="23">
        <v>2546.1777305603023</v>
      </c>
      <c r="G125" s="23">
        <v>3286.9147415161042</v>
      </c>
      <c r="H125" s="23">
        <v>3921.6237258911005</v>
      </c>
      <c r="I125" s="23">
        <v>4557.7625808715766</v>
      </c>
      <c r="J125" s="23">
        <v>5129.6256484985206</v>
      </c>
      <c r="K125" s="23">
        <v>5641.2566604614067</v>
      </c>
      <c r="L125" s="23">
        <v>6326.0197753906123</v>
      </c>
      <c r="M125" s="23">
        <v>7040.37059020995</v>
      </c>
      <c r="N125" s="23">
        <v>7755.7346649169895</v>
      </c>
      <c r="O125" s="23">
        <v>8465.733749389643</v>
      </c>
      <c r="P125" s="23">
        <v>9049.4997406005841</v>
      </c>
      <c r="Q125" s="23">
        <v>9600.4117126464789</v>
      </c>
      <c r="R125" s="23">
        <v>9649.7217102050727</v>
      </c>
      <c r="S125" s="23">
        <v>9702.8895263671875</v>
      </c>
      <c r="T125" s="23">
        <v>9740.4286804199164</v>
      </c>
      <c r="U125" s="23">
        <v>9784.1325225830024</v>
      </c>
      <c r="V125" s="23">
        <v>9816.9557342529188</v>
      </c>
      <c r="W125" s="23">
        <v>9839.7727966308448</v>
      </c>
    </row>
    <row r="126" spans="1:23">
      <c r="A126" s="27" t="s">
        <v>36</v>
      </c>
      <c r="B126" s="27" t="s">
        <v>74</v>
      </c>
      <c r="C126" s="23">
        <v>579.45771598815747</v>
      </c>
      <c r="D126" s="23">
        <v>1031.0386962890611</v>
      </c>
      <c r="E126" s="23">
        <v>1768.4027099609355</v>
      </c>
      <c r="F126" s="23">
        <v>2546.1777305603023</v>
      </c>
      <c r="G126" s="23">
        <v>3286.9147415161042</v>
      </c>
      <c r="H126" s="23">
        <v>3921.6237258911005</v>
      </c>
      <c r="I126" s="23">
        <v>4557.7625808715766</v>
      </c>
      <c r="J126" s="23">
        <v>5129.6256484985206</v>
      </c>
      <c r="K126" s="23">
        <v>5641.2566604614067</v>
      </c>
      <c r="L126" s="23">
        <v>6326.0197753906123</v>
      </c>
      <c r="M126" s="23">
        <v>7040.37059020995</v>
      </c>
      <c r="N126" s="23">
        <v>7755.7346649169895</v>
      </c>
      <c r="O126" s="23">
        <v>8465.733749389643</v>
      </c>
      <c r="P126" s="23">
        <v>9049.4997406005841</v>
      </c>
      <c r="Q126" s="23">
        <v>9600.4117126464789</v>
      </c>
      <c r="R126" s="23">
        <v>9649.7217102050727</v>
      </c>
      <c r="S126" s="23">
        <v>9702.8895263671875</v>
      </c>
      <c r="T126" s="23">
        <v>9740.4286804199164</v>
      </c>
      <c r="U126" s="23">
        <v>9784.1325225830024</v>
      </c>
      <c r="V126" s="23">
        <v>9816.9557342529188</v>
      </c>
      <c r="W126" s="23">
        <v>9839.7727966308448</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4241.3829040527289</v>
      </c>
      <c r="D129" s="23">
        <v>4711.3319396972647</v>
      </c>
      <c r="E129" s="23">
        <v>5343.9404907226563</v>
      </c>
      <c r="F129" s="23">
        <v>6062.9208984375</v>
      </c>
      <c r="G129" s="23">
        <v>6807.4859619140625</v>
      </c>
      <c r="H129" s="23">
        <v>7463.93701171875</v>
      </c>
      <c r="I129" s="23">
        <v>8257.1661376953107</v>
      </c>
      <c r="J129" s="23">
        <v>9003.6689453125</v>
      </c>
      <c r="K129" s="23">
        <v>9768.92822265625</v>
      </c>
      <c r="L129" s="23">
        <v>10504.7978515625</v>
      </c>
      <c r="M129" s="23">
        <v>11253.5546875</v>
      </c>
      <c r="N129" s="23">
        <v>12077.626098632811</v>
      </c>
      <c r="O129" s="23">
        <v>12885.68591308593</v>
      </c>
      <c r="P129" s="23">
        <v>13472.84814453125</v>
      </c>
      <c r="Q129" s="23">
        <v>14095.52270507812</v>
      </c>
      <c r="R129" s="23">
        <v>14591.8154296875</v>
      </c>
      <c r="S129" s="23">
        <v>15270.205078125</v>
      </c>
      <c r="T129" s="23">
        <v>15752.2724609375</v>
      </c>
      <c r="U129" s="23">
        <v>16264.2509765625</v>
      </c>
      <c r="V129" s="23">
        <v>16864</v>
      </c>
      <c r="W129" s="23">
        <v>17367.352294921871</v>
      </c>
    </row>
    <row r="130" spans="1:23">
      <c r="A130" s="27" t="s">
        <v>119</v>
      </c>
      <c r="B130" s="27" t="s">
        <v>73</v>
      </c>
      <c r="C130" s="23">
        <v>203.52134704589801</v>
      </c>
      <c r="D130" s="23">
        <v>385.84933471679602</v>
      </c>
      <c r="E130" s="23">
        <v>584.98931884765602</v>
      </c>
      <c r="F130" s="23">
        <v>808.57232666015602</v>
      </c>
      <c r="G130" s="23">
        <v>1038.73034667968</v>
      </c>
      <c r="H130" s="23">
        <v>1231.30737304687</v>
      </c>
      <c r="I130" s="23">
        <v>1430.14428710937</v>
      </c>
      <c r="J130" s="23">
        <v>1617.72729492187</v>
      </c>
      <c r="K130" s="23">
        <v>1785.98034667968</v>
      </c>
      <c r="L130" s="23">
        <v>2016.80834960937</v>
      </c>
      <c r="M130" s="23">
        <v>2252.53930664062</v>
      </c>
      <c r="N130" s="23">
        <v>2492.197265625</v>
      </c>
      <c r="O130" s="23">
        <v>2729.71533203125</v>
      </c>
      <c r="P130" s="23">
        <v>2928.25146484375</v>
      </c>
      <c r="Q130" s="23">
        <v>3115.20532226562</v>
      </c>
      <c r="R130" s="23">
        <v>3140.18627929687</v>
      </c>
      <c r="S130" s="23">
        <v>3166.736328125</v>
      </c>
      <c r="T130" s="23">
        <v>3186.35229492187</v>
      </c>
      <c r="U130" s="23">
        <v>3208.5302734375</v>
      </c>
      <c r="V130" s="23">
        <v>3226.29125976562</v>
      </c>
      <c r="W130" s="23">
        <v>3239.89233398437</v>
      </c>
    </row>
    <row r="131" spans="1:23">
      <c r="A131" s="27" t="s">
        <v>119</v>
      </c>
      <c r="B131" s="27" t="s">
        <v>74</v>
      </c>
      <c r="C131" s="23">
        <v>203.52134704589801</v>
      </c>
      <c r="D131" s="23">
        <v>385.84933471679602</v>
      </c>
      <c r="E131" s="23">
        <v>584.98931884765602</v>
      </c>
      <c r="F131" s="23">
        <v>808.57232666015602</v>
      </c>
      <c r="G131" s="23">
        <v>1038.73034667968</v>
      </c>
      <c r="H131" s="23">
        <v>1231.30737304687</v>
      </c>
      <c r="I131" s="23">
        <v>1430.14428710937</v>
      </c>
      <c r="J131" s="23">
        <v>1617.72729492187</v>
      </c>
      <c r="K131" s="23">
        <v>1785.98034667968</v>
      </c>
      <c r="L131" s="23">
        <v>2016.80834960937</v>
      </c>
      <c r="M131" s="23">
        <v>2252.53930664062</v>
      </c>
      <c r="N131" s="23">
        <v>2492.197265625</v>
      </c>
      <c r="O131" s="23">
        <v>2729.71533203125</v>
      </c>
      <c r="P131" s="23">
        <v>2928.25146484375</v>
      </c>
      <c r="Q131" s="23">
        <v>3115.20532226562</v>
      </c>
      <c r="R131" s="23">
        <v>3140.18627929687</v>
      </c>
      <c r="S131" s="23">
        <v>3166.736328125</v>
      </c>
      <c r="T131" s="23">
        <v>3186.35229492187</v>
      </c>
      <c r="U131" s="23">
        <v>3208.5302734375</v>
      </c>
      <c r="V131" s="23">
        <v>3226.29125976562</v>
      </c>
      <c r="W131" s="23">
        <v>3239.89233398437</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4265.7440490722647</v>
      </c>
      <c r="D134" s="23">
        <v>4680.951629638671</v>
      </c>
      <c r="E134" s="23">
        <v>5183.1304321289063</v>
      </c>
      <c r="F134" s="23">
        <v>5787.557373046875</v>
      </c>
      <c r="G134" s="23">
        <v>6389.47265625</v>
      </c>
      <c r="H134" s="23">
        <v>6895.2298583984375</v>
      </c>
      <c r="I134" s="23">
        <v>7516.7694091796875</v>
      </c>
      <c r="J134" s="23">
        <v>8113.26904296875</v>
      </c>
      <c r="K134" s="23">
        <v>8718.3391113281195</v>
      </c>
      <c r="L134" s="23">
        <v>9285.158203125</v>
      </c>
      <c r="M134" s="23">
        <v>9878.2021484375</v>
      </c>
      <c r="N134" s="23">
        <v>10523.746215820311</v>
      </c>
      <c r="O134" s="23">
        <v>11158.63232421875</v>
      </c>
      <c r="P134" s="23">
        <v>11620.78198242187</v>
      </c>
      <c r="Q134" s="23">
        <v>12106.79614257812</v>
      </c>
      <c r="R134" s="23">
        <v>12479.32067871093</v>
      </c>
      <c r="S134" s="23">
        <v>13012.87097167968</v>
      </c>
      <c r="T134" s="23">
        <v>13376.08813476562</v>
      </c>
      <c r="U134" s="23">
        <v>13757.3876953125</v>
      </c>
      <c r="V134" s="23">
        <v>14223.6259765625</v>
      </c>
      <c r="W134" s="23">
        <v>14602.67431640625</v>
      </c>
    </row>
    <row r="135" spans="1:23">
      <c r="A135" s="27" t="s">
        <v>120</v>
      </c>
      <c r="B135" s="27" t="s">
        <v>73</v>
      </c>
      <c r="C135" s="23">
        <v>112.99973297119099</v>
      </c>
      <c r="D135" s="23">
        <v>269.125732421875</v>
      </c>
      <c r="E135" s="23">
        <v>441.45574951171801</v>
      </c>
      <c r="F135" s="23">
        <v>636.270751953125</v>
      </c>
      <c r="G135" s="23">
        <v>828.884765625</v>
      </c>
      <c r="H135" s="23">
        <v>979.771728515625</v>
      </c>
      <c r="I135" s="23">
        <v>1137.45068359375</v>
      </c>
      <c r="J135" s="23">
        <v>1294.74975585937</v>
      </c>
      <c r="K135" s="23">
        <v>1435.40368652343</v>
      </c>
      <c r="L135" s="23">
        <v>1617.97778320312</v>
      </c>
      <c r="M135" s="23">
        <v>1809.91577148437</v>
      </c>
      <c r="N135" s="23">
        <v>1999.41271972656</v>
      </c>
      <c r="O135" s="23">
        <v>2187.62768554687</v>
      </c>
      <c r="P135" s="23">
        <v>2339.41064453125</v>
      </c>
      <c r="Q135" s="23">
        <v>2485.7607421875</v>
      </c>
      <c r="R135" s="23">
        <v>2493.23779296875</v>
      </c>
      <c r="S135" s="23">
        <v>2502.57763671875</v>
      </c>
      <c r="T135" s="23">
        <v>2508.53271484375</v>
      </c>
      <c r="U135" s="23">
        <v>2516.15063476562</v>
      </c>
      <c r="V135" s="23">
        <v>2522.2578125</v>
      </c>
      <c r="W135" s="23">
        <v>2525.27172851562</v>
      </c>
    </row>
    <row r="136" spans="1:23">
      <c r="A136" s="27" t="s">
        <v>120</v>
      </c>
      <c r="B136" s="27" t="s">
        <v>74</v>
      </c>
      <c r="C136" s="23">
        <v>112.99973297119099</v>
      </c>
      <c r="D136" s="23">
        <v>269.125732421875</v>
      </c>
      <c r="E136" s="23">
        <v>441.45574951171801</v>
      </c>
      <c r="F136" s="23">
        <v>636.270751953125</v>
      </c>
      <c r="G136" s="23">
        <v>828.884765625</v>
      </c>
      <c r="H136" s="23">
        <v>979.771728515625</v>
      </c>
      <c r="I136" s="23">
        <v>1137.45068359375</v>
      </c>
      <c r="J136" s="23">
        <v>1294.74975585937</v>
      </c>
      <c r="K136" s="23">
        <v>1435.40368652343</v>
      </c>
      <c r="L136" s="23">
        <v>1617.97778320312</v>
      </c>
      <c r="M136" s="23">
        <v>1809.91577148437</v>
      </c>
      <c r="N136" s="23">
        <v>1999.41271972656</v>
      </c>
      <c r="O136" s="23">
        <v>2187.62768554687</v>
      </c>
      <c r="P136" s="23">
        <v>2339.41064453125</v>
      </c>
      <c r="Q136" s="23">
        <v>2485.7607421875</v>
      </c>
      <c r="R136" s="23">
        <v>2493.23779296875</v>
      </c>
      <c r="S136" s="23">
        <v>2502.57763671875</v>
      </c>
      <c r="T136" s="23">
        <v>2508.53271484375</v>
      </c>
      <c r="U136" s="23">
        <v>2516.15063476562</v>
      </c>
      <c r="V136" s="23">
        <v>2522.2578125</v>
      </c>
      <c r="W136" s="23">
        <v>2525.27172851562</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3672.012664794916</v>
      </c>
      <c r="D139" s="23">
        <v>4323.9168395996094</v>
      </c>
      <c r="E139" s="23">
        <v>5053.76904296875</v>
      </c>
      <c r="F139" s="23">
        <v>5790.9588012695313</v>
      </c>
      <c r="G139" s="23">
        <v>6520.7273559570313</v>
      </c>
      <c r="H139" s="23">
        <v>7238.115234375</v>
      </c>
      <c r="I139" s="23">
        <v>8018.1380615234302</v>
      </c>
      <c r="J139" s="23">
        <v>8676.4749755859302</v>
      </c>
      <c r="K139" s="23">
        <v>9331.2351074218695</v>
      </c>
      <c r="L139" s="23">
        <v>9932.0548095703107</v>
      </c>
      <c r="M139" s="23">
        <v>10554.23461914062</v>
      </c>
      <c r="N139" s="23">
        <v>11213.85388183593</v>
      </c>
      <c r="O139" s="23">
        <v>11851.77001953125</v>
      </c>
      <c r="P139" s="23">
        <v>12333.98999023437</v>
      </c>
      <c r="Q139" s="23">
        <v>12826.341796875</v>
      </c>
      <c r="R139" s="23">
        <v>13223.294921875</v>
      </c>
      <c r="S139" s="23">
        <v>13731.87353515625</v>
      </c>
      <c r="T139" s="23">
        <v>14116.36279296875</v>
      </c>
      <c r="U139" s="23">
        <v>14523.55419921875</v>
      </c>
      <c r="V139" s="23">
        <v>14994.72485351562</v>
      </c>
      <c r="W139" s="23">
        <v>15411.98168945312</v>
      </c>
    </row>
    <row r="140" spans="1:23">
      <c r="A140" s="27" t="s">
        <v>121</v>
      </c>
      <c r="B140" s="27" t="s">
        <v>73</v>
      </c>
      <c r="C140" s="23">
        <v>127.88034820556599</v>
      </c>
      <c r="D140" s="23">
        <v>169.89634704589801</v>
      </c>
      <c r="E140" s="23">
        <v>458.67636108398398</v>
      </c>
      <c r="F140" s="23">
        <v>733.47735595703102</v>
      </c>
      <c r="G140" s="23">
        <v>991.57434082031205</v>
      </c>
      <c r="H140" s="23">
        <v>1234.75134277343</v>
      </c>
      <c r="I140" s="23">
        <v>1463.3203125</v>
      </c>
      <c r="J140" s="23">
        <v>1639.28930664062</v>
      </c>
      <c r="K140" s="23">
        <v>1795.51232910156</v>
      </c>
      <c r="L140" s="23">
        <v>2004.55334472656</v>
      </c>
      <c r="M140" s="23">
        <v>2224.01123046875</v>
      </c>
      <c r="N140" s="23">
        <v>2443.19140625</v>
      </c>
      <c r="O140" s="23">
        <v>2661.12841796875</v>
      </c>
      <c r="P140" s="23">
        <v>2848.693359375</v>
      </c>
      <c r="Q140" s="23">
        <v>3022.42138671875</v>
      </c>
      <c r="R140" s="23">
        <v>3038.04833984375</v>
      </c>
      <c r="S140" s="23">
        <v>3053.59326171875</v>
      </c>
      <c r="T140" s="23">
        <v>3065.38037109375</v>
      </c>
      <c r="U140" s="23">
        <v>3078.71533203125</v>
      </c>
      <c r="V140" s="23">
        <v>3087.80737304687</v>
      </c>
      <c r="W140" s="23">
        <v>3095.07446289062</v>
      </c>
    </row>
    <row r="141" spans="1:23">
      <c r="A141" s="27" t="s">
        <v>121</v>
      </c>
      <c r="B141" s="27" t="s">
        <v>74</v>
      </c>
      <c r="C141" s="23">
        <v>127.88034820556599</v>
      </c>
      <c r="D141" s="23">
        <v>169.89634704589801</v>
      </c>
      <c r="E141" s="23">
        <v>458.67636108398398</v>
      </c>
      <c r="F141" s="23">
        <v>733.47735595703102</v>
      </c>
      <c r="G141" s="23">
        <v>991.57434082031205</v>
      </c>
      <c r="H141" s="23">
        <v>1234.75134277343</v>
      </c>
      <c r="I141" s="23">
        <v>1463.3203125</v>
      </c>
      <c r="J141" s="23">
        <v>1639.28930664062</v>
      </c>
      <c r="K141" s="23">
        <v>1795.51232910156</v>
      </c>
      <c r="L141" s="23">
        <v>2004.55334472656</v>
      </c>
      <c r="M141" s="23">
        <v>2224.01123046875</v>
      </c>
      <c r="N141" s="23">
        <v>2443.19140625</v>
      </c>
      <c r="O141" s="23">
        <v>2661.12841796875</v>
      </c>
      <c r="P141" s="23">
        <v>2848.693359375</v>
      </c>
      <c r="Q141" s="23">
        <v>3022.42138671875</v>
      </c>
      <c r="R141" s="23">
        <v>3038.04833984375</v>
      </c>
      <c r="S141" s="23">
        <v>3053.59326171875</v>
      </c>
      <c r="T141" s="23">
        <v>3065.38037109375</v>
      </c>
      <c r="U141" s="23">
        <v>3078.71533203125</v>
      </c>
      <c r="V141" s="23">
        <v>3087.80737304687</v>
      </c>
      <c r="W141" s="23">
        <v>3095.07446289062</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1913.520553588859</v>
      </c>
      <c r="D144" s="23">
        <v>2069.2839965820281</v>
      </c>
      <c r="E144" s="23">
        <v>2265.9701538085928</v>
      </c>
      <c r="F144" s="23">
        <v>2481.5299682617128</v>
      </c>
      <c r="G144" s="23">
        <v>2637.3888244628852</v>
      </c>
      <c r="H144" s="23">
        <v>2773.986053466796</v>
      </c>
      <c r="I144" s="23">
        <v>2939.550750732421</v>
      </c>
      <c r="J144" s="23">
        <v>3101.8463745117128</v>
      </c>
      <c r="K144" s="23">
        <v>3268.0303649902289</v>
      </c>
      <c r="L144" s="23">
        <v>3414.8693237304678</v>
      </c>
      <c r="M144" s="23">
        <v>3571.648559570312</v>
      </c>
      <c r="N144" s="23">
        <v>3741.8128051757813</v>
      </c>
      <c r="O144" s="23">
        <v>3908.65209960937</v>
      </c>
      <c r="P144" s="23">
        <v>4020.199584960937</v>
      </c>
      <c r="Q144" s="23">
        <v>4138.7557983398428</v>
      </c>
      <c r="R144" s="23">
        <v>4231.3834228515625</v>
      </c>
      <c r="S144" s="23">
        <v>4360.8052368164008</v>
      </c>
      <c r="T144" s="23">
        <v>4451.8955688476563</v>
      </c>
      <c r="U144" s="23">
        <v>4549.1459350585928</v>
      </c>
      <c r="V144" s="23">
        <v>4665.1983642578125</v>
      </c>
      <c r="W144" s="23">
        <v>4763.3251953124945</v>
      </c>
    </row>
    <row r="145" spans="1:23">
      <c r="A145" s="27" t="s">
        <v>122</v>
      </c>
      <c r="B145" s="27" t="s">
        <v>73</v>
      </c>
      <c r="C145" s="23">
        <v>119.480102539062</v>
      </c>
      <c r="D145" s="23">
        <v>177.97509765625</v>
      </c>
      <c r="E145" s="23">
        <v>241.32609558105401</v>
      </c>
      <c r="F145" s="23">
        <v>310.25711059570301</v>
      </c>
      <c r="G145" s="23">
        <v>355.89010620117102</v>
      </c>
      <c r="H145" s="23">
        <v>391.68609619140602</v>
      </c>
      <c r="I145" s="23">
        <v>430.25711059570301</v>
      </c>
      <c r="J145" s="23">
        <v>469.912109375</v>
      </c>
      <c r="K145" s="23">
        <v>506.11511230468699</v>
      </c>
      <c r="L145" s="23">
        <v>553.70611572265602</v>
      </c>
      <c r="M145" s="23">
        <v>605.88409423828102</v>
      </c>
      <c r="N145" s="23">
        <v>657.63409423828102</v>
      </c>
      <c r="O145" s="23">
        <v>708.51312255859295</v>
      </c>
      <c r="P145" s="23">
        <v>741.01708984375</v>
      </c>
      <c r="Q145" s="23">
        <v>772.33807373046795</v>
      </c>
      <c r="R145" s="23">
        <v>771.64611816406205</v>
      </c>
      <c r="S145" s="23">
        <v>771.42510986328102</v>
      </c>
      <c r="T145" s="23">
        <v>770.06011962890602</v>
      </c>
      <c r="U145" s="23">
        <v>769.08709716796795</v>
      </c>
      <c r="V145" s="23">
        <v>767.71710205078102</v>
      </c>
      <c r="W145" s="23">
        <v>765.63708496093705</v>
      </c>
    </row>
    <row r="146" spans="1:23">
      <c r="A146" s="27" t="s">
        <v>122</v>
      </c>
      <c r="B146" s="27" t="s">
        <v>74</v>
      </c>
      <c r="C146" s="23">
        <v>119.480102539062</v>
      </c>
      <c r="D146" s="23">
        <v>177.97509765625</v>
      </c>
      <c r="E146" s="23">
        <v>241.32609558105401</v>
      </c>
      <c r="F146" s="23">
        <v>310.25711059570301</v>
      </c>
      <c r="G146" s="23">
        <v>355.89010620117102</v>
      </c>
      <c r="H146" s="23">
        <v>391.68609619140602</v>
      </c>
      <c r="I146" s="23">
        <v>430.25711059570301</v>
      </c>
      <c r="J146" s="23">
        <v>469.912109375</v>
      </c>
      <c r="K146" s="23">
        <v>506.11511230468699</v>
      </c>
      <c r="L146" s="23">
        <v>553.70611572265602</v>
      </c>
      <c r="M146" s="23">
        <v>605.88409423828102</v>
      </c>
      <c r="N146" s="23">
        <v>657.63409423828102</v>
      </c>
      <c r="O146" s="23">
        <v>708.51312255859295</v>
      </c>
      <c r="P146" s="23">
        <v>741.01708984375</v>
      </c>
      <c r="Q146" s="23">
        <v>772.33807373046795</v>
      </c>
      <c r="R146" s="23">
        <v>771.64611816406205</v>
      </c>
      <c r="S146" s="23">
        <v>771.42510986328102</v>
      </c>
      <c r="T146" s="23">
        <v>770.06011962890602</v>
      </c>
      <c r="U146" s="23">
        <v>769.08709716796795</v>
      </c>
      <c r="V146" s="23">
        <v>767.71710205078102</v>
      </c>
      <c r="W146" s="23">
        <v>765.63708496093705</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225.07540798187213</v>
      </c>
      <c r="D149" s="23">
        <v>252.54733276367128</v>
      </c>
      <c r="E149" s="23">
        <v>294.85238075256325</v>
      </c>
      <c r="F149" s="23">
        <v>344.1958045959463</v>
      </c>
      <c r="G149" s="23">
        <v>387.38790130615143</v>
      </c>
      <c r="H149" s="23">
        <v>422.86808395385714</v>
      </c>
      <c r="I149" s="23">
        <v>471.64043426513581</v>
      </c>
      <c r="J149" s="23">
        <v>509.32569885253889</v>
      </c>
      <c r="K149" s="23">
        <v>547.15161132812432</v>
      </c>
      <c r="L149" s="23">
        <v>585.54188537597565</v>
      </c>
      <c r="M149" s="23">
        <v>624.0957794189444</v>
      </c>
      <c r="N149" s="23">
        <v>672.57834625244095</v>
      </c>
      <c r="O149" s="23">
        <v>722.06751251220601</v>
      </c>
      <c r="P149" s="23">
        <v>753.63462829589707</v>
      </c>
      <c r="Q149" s="23">
        <v>791.83166503906091</v>
      </c>
      <c r="R149" s="23">
        <v>817.74313354492108</v>
      </c>
      <c r="S149" s="23">
        <v>867.62768554687409</v>
      </c>
      <c r="T149" s="23">
        <v>894.38310241699196</v>
      </c>
      <c r="U149" s="23">
        <v>922.76913452148403</v>
      </c>
      <c r="V149" s="23">
        <v>964.42491149902298</v>
      </c>
      <c r="W149" s="23">
        <v>993.69081115722599</v>
      </c>
    </row>
    <row r="150" spans="1:23">
      <c r="A150" s="27" t="s">
        <v>123</v>
      </c>
      <c r="B150" s="27" t="s">
        <v>73</v>
      </c>
      <c r="C150" s="23">
        <v>15.576185226440399</v>
      </c>
      <c r="D150" s="23">
        <v>28.192184448242099</v>
      </c>
      <c r="E150" s="23">
        <v>41.955184936523402</v>
      </c>
      <c r="F150" s="23">
        <v>57.600185394287102</v>
      </c>
      <c r="G150" s="23">
        <v>71.835182189941406</v>
      </c>
      <c r="H150" s="23">
        <v>84.107185363769503</v>
      </c>
      <c r="I150" s="23">
        <v>96.590187072753906</v>
      </c>
      <c r="J150" s="23">
        <v>107.94718170166</v>
      </c>
      <c r="K150" s="23">
        <v>118.24518585205</v>
      </c>
      <c r="L150" s="23">
        <v>132.97418212890599</v>
      </c>
      <c r="M150" s="23">
        <v>148.02018737792901</v>
      </c>
      <c r="N150" s="23">
        <v>163.29917907714801</v>
      </c>
      <c r="O150" s="23">
        <v>178.74919128417901</v>
      </c>
      <c r="P150" s="23">
        <v>192.127182006835</v>
      </c>
      <c r="Q150" s="23">
        <v>204.68618774414</v>
      </c>
      <c r="R150" s="23">
        <v>206.60317993164</v>
      </c>
      <c r="S150" s="23">
        <v>208.55718994140599</v>
      </c>
      <c r="T150" s="23">
        <v>210.10317993164</v>
      </c>
      <c r="U150" s="23">
        <v>211.64918518066401</v>
      </c>
      <c r="V150" s="23">
        <v>212.88218688964801</v>
      </c>
      <c r="W150" s="23">
        <v>213.89718627929599</v>
      </c>
    </row>
    <row r="151" spans="1:23">
      <c r="A151" s="27" t="s">
        <v>123</v>
      </c>
      <c r="B151" s="27" t="s">
        <v>74</v>
      </c>
      <c r="C151" s="23">
        <v>15.576185226440399</v>
      </c>
      <c r="D151" s="23">
        <v>28.192184448242099</v>
      </c>
      <c r="E151" s="23">
        <v>41.955184936523402</v>
      </c>
      <c r="F151" s="23">
        <v>57.600185394287102</v>
      </c>
      <c r="G151" s="23">
        <v>71.835182189941406</v>
      </c>
      <c r="H151" s="23">
        <v>84.107185363769503</v>
      </c>
      <c r="I151" s="23">
        <v>96.590187072753906</v>
      </c>
      <c r="J151" s="23">
        <v>107.94718170166</v>
      </c>
      <c r="K151" s="23">
        <v>118.24518585205</v>
      </c>
      <c r="L151" s="23">
        <v>132.97418212890599</v>
      </c>
      <c r="M151" s="23">
        <v>148.02018737792901</v>
      </c>
      <c r="N151" s="23">
        <v>163.29917907714801</v>
      </c>
      <c r="O151" s="23">
        <v>178.74919128417901</v>
      </c>
      <c r="P151" s="23">
        <v>192.127182006835</v>
      </c>
      <c r="Q151" s="23">
        <v>204.68618774414</v>
      </c>
      <c r="R151" s="23">
        <v>206.60317993164</v>
      </c>
      <c r="S151" s="23">
        <v>208.55718994140599</v>
      </c>
      <c r="T151" s="23">
        <v>210.10317993164</v>
      </c>
      <c r="U151" s="23">
        <v>211.64918518066401</v>
      </c>
      <c r="V151" s="23">
        <v>212.88218688964801</v>
      </c>
      <c r="W151" s="23">
        <v>213.89718627929599</v>
      </c>
    </row>
    <row r="153" spans="1:23" collapsed="1"/>
    <row r="154" spans="1:23">
      <c r="A154" s="7" t="s">
        <v>93</v>
      </c>
    </row>
  </sheetData>
  <sheetProtection algorithmName="SHA-512" hashValue="mxsCoAonBM9/5xoNuoxvYsQLz2zk3s9G4/0Lhoaw5QRp930W0W3NopS6vacmjmyrqkbmjoPO/KlGw7mK9/kJog==" saltValue="Sdsu69r1sRsYtZL0tD3ZN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B14891"/>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147</v>
      </c>
      <c r="B1" s="17"/>
      <c r="C1" s="17"/>
      <c r="D1" s="17"/>
      <c r="E1" s="17"/>
      <c r="F1" s="17"/>
      <c r="G1" s="17"/>
      <c r="H1" s="17"/>
      <c r="I1" s="17"/>
      <c r="J1" s="17"/>
      <c r="K1" s="17"/>
      <c r="L1" s="17"/>
      <c r="M1" s="17"/>
      <c r="N1" s="17"/>
      <c r="O1" s="17"/>
      <c r="P1" s="17"/>
      <c r="Q1" s="17"/>
      <c r="R1" s="17"/>
      <c r="S1" s="17"/>
      <c r="T1" s="17"/>
      <c r="U1" s="17"/>
      <c r="V1" s="17"/>
      <c r="W1" s="17"/>
    </row>
    <row r="2" spans="1:23">
      <c r="A2" s="26" t="s">
        <v>50</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338758.68819999998</v>
      </c>
      <c r="D6" s="23">
        <v>309470.0442</v>
      </c>
      <c r="E6" s="23">
        <v>293265.43290000001</v>
      </c>
      <c r="F6" s="23">
        <v>252288.3044845527</v>
      </c>
      <c r="G6" s="23">
        <v>194191.8001672031</v>
      </c>
      <c r="H6" s="23">
        <v>129705.04766491949</v>
      </c>
      <c r="I6" s="23">
        <v>120135.41583475401</v>
      </c>
      <c r="J6" s="23">
        <v>110715.34803791033</v>
      </c>
      <c r="K6" s="23">
        <v>98976.538016766877</v>
      </c>
      <c r="L6" s="23">
        <v>82688.58243127173</v>
      </c>
      <c r="M6" s="23">
        <v>67188.369764169998</v>
      </c>
      <c r="N6" s="23">
        <v>60089.559222327742</v>
      </c>
      <c r="O6" s="23">
        <v>53170.24365141739</v>
      </c>
      <c r="P6" s="23">
        <v>40617.489388144408</v>
      </c>
      <c r="Q6" s="23">
        <v>25848.963789045447</v>
      </c>
      <c r="R6" s="23">
        <v>22172.714169061052</v>
      </c>
      <c r="S6" s="23">
        <v>22891.947252340331</v>
      </c>
      <c r="T6" s="23">
        <v>21984.378452421792</v>
      </c>
      <c r="U6" s="23">
        <v>19121.332925974799</v>
      </c>
      <c r="V6" s="23">
        <v>14442.770115396279</v>
      </c>
      <c r="W6" s="23">
        <v>10721.222414021222</v>
      </c>
    </row>
    <row r="7" spans="1:23">
      <c r="A7" s="27" t="s">
        <v>36</v>
      </c>
      <c r="B7" s="27" t="s">
        <v>67</v>
      </c>
      <c r="C7" s="23">
        <v>101451.01909999999</v>
      </c>
      <c r="D7" s="23">
        <v>87029.561000000002</v>
      </c>
      <c r="E7" s="23">
        <v>86342.764500000005</v>
      </c>
      <c r="F7" s="23">
        <v>59924.435722760994</v>
      </c>
      <c r="G7" s="23">
        <v>54977.233817986846</v>
      </c>
      <c r="H7" s="23">
        <v>33276.599956712074</v>
      </c>
      <c r="I7" s="23">
        <v>6267.6217960507938</v>
      </c>
      <c r="J7" s="23">
        <v>7.3465752700000006E-4</v>
      </c>
      <c r="K7" s="23">
        <v>6.4276582800000006E-4</v>
      </c>
      <c r="L7" s="23">
        <v>5.821436839999999E-4</v>
      </c>
      <c r="M7" s="23">
        <v>4.8919417399999983E-4</v>
      </c>
      <c r="N7" s="23">
        <v>4.3801695500000004E-4</v>
      </c>
      <c r="O7" s="23">
        <v>4.0802146000000001E-4</v>
      </c>
      <c r="P7" s="23">
        <v>3.5609039899999991E-4</v>
      </c>
      <c r="Q7" s="23">
        <v>2.3610050500000001E-4</v>
      </c>
      <c r="R7" s="23">
        <v>2.0813914299999992E-4</v>
      </c>
      <c r="S7" s="23">
        <v>2.0658313099999998E-4</v>
      </c>
      <c r="T7" s="23">
        <v>1.5908732099999989E-4</v>
      </c>
      <c r="U7" s="23">
        <v>1.4407837900000002E-4</v>
      </c>
      <c r="V7" s="23">
        <v>1.3525256199999991E-4</v>
      </c>
      <c r="W7" s="23">
        <v>1.3265014499999991E-4</v>
      </c>
    </row>
    <row r="8" spans="1:23">
      <c r="A8" s="27" t="s">
        <v>36</v>
      </c>
      <c r="B8" s="27" t="s">
        <v>18</v>
      </c>
      <c r="C8" s="23">
        <v>14553.64362466712</v>
      </c>
      <c r="D8" s="23">
        <v>13761.366514895135</v>
      </c>
      <c r="E8" s="23">
        <v>12250.671737722065</v>
      </c>
      <c r="F8" s="23">
        <v>21753.487029448297</v>
      </c>
      <c r="G8" s="23">
        <v>16093.14717532772</v>
      </c>
      <c r="H8" s="23">
        <v>16282.480263612495</v>
      </c>
      <c r="I8" s="23">
        <v>11632.208843720729</v>
      </c>
      <c r="J8" s="23">
        <v>13145.87072771664</v>
      </c>
      <c r="K8" s="23">
        <v>15740.70244699302</v>
      </c>
      <c r="L8" s="23">
        <v>16746.698966442818</v>
      </c>
      <c r="M8" s="23">
        <v>18570.659354778905</v>
      </c>
      <c r="N8" s="23">
        <v>12845.25102569965</v>
      </c>
      <c r="O8" s="23">
        <v>16760.925961443394</v>
      </c>
      <c r="P8" s="23">
        <v>16878.919134873839</v>
      </c>
      <c r="Q8" s="23">
        <v>13108.553042392243</v>
      </c>
      <c r="R8" s="23">
        <v>8978.4917224491146</v>
      </c>
      <c r="S8" s="23">
        <v>9024.1582697797148</v>
      </c>
      <c r="T8" s="23">
        <v>9588.6133946231857</v>
      </c>
      <c r="U8" s="23">
        <v>9518.4349301978891</v>
      </c>
      <c r="V8" s="23">
        <v>10977.316276377574</v>
      </c>
      <c r="W8" s="23">
        <v>10815.670407699026</v>
      </c>
    </row>
    <row r="9" spans="1:23">
      <c r="A9" s="27" t="s">
        <v>36</v>
      </c>
      <c r="B9" s="27" t="s">
        <v>28</v>
      </c>
      <c r="C9" s="23">
        <v>2203.7553069999999</v>
      </c>
      <c r="D9" s="23">
        <v>1696.6983289999998</v>
      </c>
      <c r="E9" s="23">
        <v>1764.2960979999998</v>
      </c>
      <c r="F9" s="23">
        <v>580.44435699999997</v>
      </c>
      <c r="G9" s="23">
        <v>533.92791</v>
      </c>
      <c r="H9" s="23">
        <v>525.55052499999999</v>
      </c>
      <c r="I9" s="23">
        <v>465.1493989999999</v>
      </c>
      <c r="J9" s="23">
        <v>436.06038399999994</v>
      </c>
      <c r="K9" s="23">
        <v>401.4060819</v>
      </c>
      <c r="L9" s="23">
        <v>399.39779799999997</v>
      </c>
      <c r="M9" s="23">
        <v>381.71928799999989</v>
      </c>
      <c r="N9" s="23">
        <v>393.35475700000001</v>
      </c>
      <c r="O9" s="23">
        <v>325.392202</v>
      </c>
      <c r="P9" s="23">
        <v>365.63401499999998</v>
      </c>
      <c r="Q9" s="23">
        <v>326.85996</v>
      </c>
      <c r="R9" s="23">
        <v>303.55629999999996</v>
      </c>
      <c r="S9" s="23">
        <v>365.37342000000001</v>
      </c>
      <c r="T9" s="23">
        <v>275.90935999999999</v>
      </c>
      <c r="U9" s="23">
        <v>174.05197000000001</v>
      </c>
      <c r="V9" s="23">
        <v>336.50809999999996</v>
      </c>
      <c r="W9" s="23">
        <v>300.4255</v>
      </c>
    </row>
    <row r="10" spans="1:23">
      <c r="A10" s="27" t="s">
        <v>36</v>
      </c>
      <c r="B10" s="27" t="s">
        <v>62</v>
      </c>
      <c r="C10" s="23">
        <v>537.51015771688344</v>
      </c>
      <c r="D10" s="23">
        <v>521.19816460551988</v>
      </c>
      <c r="E10" s="23">
        <v>1062.6797450440531</v>
      </c>
      <c r="F10" s="23">
        <v>4987.8835948563728</v>
      </c>
      <c r="G10" s="23">
        <v>1620.1750931633178</v>
      </c>
      <c r="H10" s="23">
        <v>1722.244465824084</v>
      </c>
      <c r="I10" s="23">
        <v>565.2874153501358</v>
      </c>
      <c r="J10" s="23">
        <v>1247.2761560809847</v>
      </c>
      <c r="K10" s="23">
        <v>560.07023878774748</v>
      </c>
      <c r="L10" s="23">
        <v>1896.83664128432</v>
      </c>
      <c r="M10" s="23">
        <v>2472.3851688578743</v>
      </c>
      <c r="N10" s="23">
        <v>1985.2082258240364</v>
      </c>
      <c r="O10" s="23">
        <v>1374.1263154886101</v>
      </c>
      <c r="P10" s="23">
        <v>2170.3349760639353</v>
      </c>
      <c r="Q10" s="23">
        <v>3200.7131259694111</v>
      </c>
      <c r="R10" s="23">
        <v>2238.5709135323368</v>
      </c>
      <c r="S10" s="23">
        <v>3435.8110834094441</v>
      </c>
      <c r="T10" s="23">
        <v>2243.784843552557</v>
      </c>
      <c r="U10" s="23">
        <v>5886.3649586862066</v>
      </c>
      <c r="V10" s="23">
        <v>10767.371552693528</v>
      </c>
      <c r="W10" s="23">
        <v>7931.4659345879354</v>
      </c>
    </row>
    <row r="11" spans="1:23">
      <c r="A11" s="27" t="s">
        <v>36</v>
      </c>
      <c r="B11" s="27" t="s">
        <v>61</v>
      </c>
      <c r="C11" s="23">
        <v>84441.197569999989</v>
      </c>
      <c r="D11" s="23">
        <v>83531.900020000001</v>
      </c>
      <c r="E11" s="23">
        <v>73240.815239999996</v>
      </c>
      <c r="F11" s="23">
        <v>83474.835430000006</v>
      </c>
      <c r="G11" s="23">
        <v>81136.528099999996</v>
      </c>
      <c r="H11" s="23">
        <v>71595.528229999996</v>
      </c>
      <c r="I11" s="23">
        <v>73908.837250000011</v>
      </c>
      <c r="J11" s="23">
        <v>77835.191519999993</v>
      </c>
      <c r="K11" s="23">
        <v>64993.915989999994</v>
      </c>
      <c r="L11" s="23">
        <v>58318.488060000003</v>
      </c>
      <c r="M11" s="23">
        <v>55297.1535</v>
      </c>
      <c r="N11" s="23">
        <v>47751.393500000006</v>
      </c>
      <c r="O11" s="23">
        <v>49725.616070000004</v>
      </c>
      <c r="P11" s="23">
        <v>50764.199439999997</v>
      </c>
      <c r="Q11" s="23">
        <v>46709.761849999995</v>
      </c>
      <c r="R11" s="23">
        <v>41481.142059999998</v>
      </c>
      <c r="S11" s="23">
        <v>44637.619619999998</v>
      </c>
      <c r="T11" s="23">
        <v>37880.520819999991</v>
      </c>
      <c r="U11" s="23">
        <v>32871.866670000003</v>
      </c>
      <c r="V11" s="23">
        <v>31221.646016000006</v>
      </c>
      <c r="W11" s="23">
        <v>28715.112703999999</v>
      </c>
    </row>
    <row r="12" spans="1:23">
      <c r="A12" s="27" t="s">
        <v>36</v>
      </c>
      <c r="B12" s="27" t="s">
        <v>65</v>
      </c>
      <c r="C12" s="23">
        <v>74667.674221284076</v>
      </c>
      <c r="D12" s="23">
        <v>76602.418406526544</v>
      </c>
      <c r="E12" s="23">
        <v>66762.440049935001</v>
      </c>
      <c r="F12" s="23">
        <v>85151.54327115856</v>
      </c>
      <c r="G12" s="23">
        <v>114880.69256486346</v>
      </c>
      <c r="H12" s="23">
        <v>131462.93743757918</v>
      </c>
      <c r="I12" s="23">
        <v>132062.44675294703</v>
      </c>
      <c r="J12" s="23">
        <v>129584.51619766284</v>
      </c>
      <c r="K12" s="23">
        <v>128095.48425130086</v>
      </c>
      <c r="L12" s="23">
        <v>131847.93418388159</v>
      </c>
      <c r="M12" s="23">
        <v>131839.92518748567</v>
      </c>
      <c r="N12" s="23">
        <v>126277.91238306407</v>
      </c>
      <c r="O12" s="23">
        <v>120062.89557272523</v>
      </c>
      <c r="P12" s="23">
        <v>123797.07513612013</v>
      </c>
      <c r="Q12" s="23">
        <v>122395.07488386924</v>
      </c>
      <c r="R12" s="23">
        <v>124027.66081493309</v>
      </c>
      <c r="S12" s="23">
        <v>118016.99104786849</v>
      </c>
      <c r="T12" s="23">
        <v>112033.39974791452</v>
      </c>
      <c r="U12" s="23">
        <v>108559.22415745341</v>
      </c>
      <c r="V12" s="23">
        <v>97876.2723966583</v>
      </c>
      <c r="W12" s="23">
        <v>93744.92558997673</v>
      </c>
    </row>
    <row r="13" spans="1:23">
      <c r="A13" s="27" t="s">
        <v>36</v>
      </c>
      <c r="B13" s="27" t="s">
        <v>64</v>
      </c>
      <c r="C13" s="23">
        <v>132.52420546930438</v>
      </c>
      <c r="D13" s="23">
        <v>130.8914582625795</v>
      </c>
      <c r="E13" s="23">
        <v>125.61500149418913</v>
      </c>
      <c r="F13" s="23">
        <v>113.71712972952132</v>
      </c>
      <c r="G13" s="23">
        <v>103.23766738336636</v>
      </c>
      <c r="H13" s="23">
        <v>113.63804033762223</v>
      </c>
      <c r="I13" s="23">
        <v>111.88755034871063</v>
      </c>
      <c r="J13" s="23">
        <v>96.09505365285537</v>
      </c>
      <c r="K13" s="23">
        <v>96.143296570896737</v>
      </c>
      <c r="L13" s="23">
        <v>94.557025639890597</v>
      </c>
      <c r="M13" s="23">
        <v>91.535409765035809</v>
      </c>
      <c r="N13" s="23">
        <v>90.42384495080762</v>
      </c>
      <c r="O13" s="23">
        <v>83.625720160704688</v>
      </c>
      <c r="P13" s="23">
        <v>76.275081182209917</v>
      </c>
      <c r="Q13" s="23">
        <v>78.729538619501056</v>
      </c>
      <c r="R13" s="23">
        <v>73.255518895924695</v>
      </c>
      <c r="S13" s="23">
        <v>63.413578665248629</v>
      </c>
      <c r="T13" s="23">
        <v>62.918712240607995</v>
      </c>
      <c r="U13" s="23">
        <v>61.895285120108809</v>
      </c>
      <c r="V13" s="23">
        <v>59.79783123764998</v>
      </c>
      <c r="W13" s="23">
        <v>59.022436422346821</v>
      </c>
    </row>
    <row r="14" spans="1:23">
      <c r="A14" s="27" t="s">
        <v>36</v>
      </c>
      <c r="B14" s="27" t="s">
        <v>32</v>
      </c>
      <c r="C14" s="23">
        <v>0.99434659764130184</v>
      </c>
      <c r="D14" s="23">
        <v>0.99623886223752434</v>
      </c>
      <c r="E14" s="23">
        <v>1.0270364892904842</v>
      </c>
      <c r="F14" s="23">
        <v>1.2022579560031552</v>
      </c>
      <c r="G14" s="23">
        <v>1.0788044647309849</v>
      </c>
      <c r="H14" s="23">
        <v>1.8932449974019929</v>
      </c>
      <c r="I14" s="23">
        <v>1.7958543751054037</v>
      </c>
      <c r="J14" s="23">
        <v>2.8322767383050289</v>
      </c>
      <c r="K14" s="23">
        <v>2.9094087967329019</v>
      </c>
      <c r="L14" s="23">
        <v>2.7050436695511988</v>
      </c>
      <c r="M14" s="23">
        <v>2.5778739428375279</v>
      </c>
      <c r="N14" s="23">
        <v>2.4917010357535321</v>
      </c>
      <c r="O14" s="23">
        <v>2.1849584957893931</v>
      </c>
      <c r="P14" s="23">
        <v>1.8777098027178849</v>
      </c>
      <c r="Q14" s="23">
        <v>1.8939556396502952</v>
      </c>
      <c r="R14" s="23">
        <v>1.8059624690730478</v>
      </c>
      <c r="S14" s="23">
        <v>1.679442385392022</v>
      </c>
      <c r="T14" s="23">
        <v>1.6376671110257359</v>
      </c>
      <c r="U14" s="23">
        <v>1.5522679195631008</v>
      </c>
      <c r="V14" s="23">
        <v>1.4904955012631569</v>
      </c>
      <c r="W14" s="23">
        <v>1.533098604263416</v>
      </c>
    </row>
    <row r="15" spans="1:23">
      <c r="A15" s="27" t="s">
        <v>36</v>
      </c>
      <c r="B15" s="27" t="s">
        <v>69</v>
      </c>
      <c r="C15" s="23">
        <v>253.45300499999999</v>
      </c>
      <c r="D15" s="23">
        <v>519.23789299999999</v>
      </c>
      <c r="E15" s="23">
        <v>393.23821704685258</v>
      </c>
      <c r="F15" s="23">
        <v>1711.8849262811345</v>
      </c>
      <c r="G15" s="23">
        <v>1610.019417183503</v>
      </c>
      <c r="H15" s="23">
        <v>3313.3315183553186</v>
      </c>
      <c r="I15" s="23">
        <v>3251.0673997627114</v>
      </c>
      <c r="J15" s="23">
        <v>2660.0238950858629</v>
      </c>
      <c r="K15" s="23">
        <v>2709.4769571018555</v>
      </c>
      <c r="L15" s="23">
        <v>2979.6735115303586</v>
      </c>
      <c r="M15" s="23">
        <v>3158.9946924777191</v>
      </c>
      <c r="N15" s="23">
        <v>2621.7012800164057</v>
      </c>
      <c r="O15" s="23">
        <v>2208.3520859556006</v>
      </c>
      <c r="P15" s="23">
        <v>1865.3055643523815</v>
      </c>
      <c r="Q15" s="23">
        <v>2406.5058484024462</v>
      </c>
      <c r="R15" s="23">
        <v>2017.7873711167886</v>
      </c>
      <c r="S15" s="23">
        <v>1662.7923139838445</v>
      </c>
      <c r="T15" s="23">
        <v>1680.4474774649821</v>
      </c>
      <c r="U15" s="23">
        <v>1236.9548092059442</v>
      </c>
      <c r="V15" s="23">
        <v>1361.7433604828623</v>
      </c>
      <c r="W15" s="23">
        <v>1309.5847025097521</v>
      </c>
    </row>
    <row r="16" spans="1:23">
      <c r="A16" s="27" t="s">
        <v>36</v>
      </c>
      <c r="B16" s="27" t="s">
        <v>52</v>
      </c>
      <c r="C16" s="23">
        <v>0.32231565592</v>
      </c>
      <c r="D16" s="23">
        <v>0.77594335459999986</v>
      </c>
      <c r="E16" s="23">
        <v>1.9328263505999999</v>
      </c>
      <c r="F16" s="23">
        <v>4.7432787217999994</v>
      </c>
      <c r="G16" s="23">
        <v>6.5339211294999995</v>
      </c>
      <c r="H16" s="23">
        <v>7.7280723569999985</v>
      </c>
      <c r="I16" s="23">
        <v>9.424117717999998</v>
      </c>
      <c r="J16" s="23">
        <v>10.995633070999999</v>
      </c>
      <c r="K16" s="23">
        <v>12.929284625999998</v>
      </c>
      <c r="L16" s="23">
        <v>14.135403454999999</v>
      </c>
      <c r="M16" s="23">
        <v>14.916127959999999</v>
      </c>
      <c r="N16" s="23">
        <v>16.41432902</v>
      </c>
      <c r="O16" s="23">
        <v>17.234558388</v>
      </c>
      <c r="P16" s="23">
        <v>17.463124954000001</v>
      </c>
      <c r="Q16" s="23">
        <v>19.220009945000001</v>
      </c>
      <c r="R16" s="23">
        <v>18.661624733000004</v>
      </c>
      <c r="S16" s="23">
        <v>17.650326412999995</v>
      </c>
      <c r="T16" s="23">
        <v>17.60409332</v>
      </c>
      <c r="U16" s="23">
        <v>16.955702252999998</v>
      </c>
      <c r="V16" s="23">
        <v>16.424570807999999</v>
      </c>
      <c r="W16" s="23">
        <v>15.986183216000001</v>
      </c>
    </row>
    <row r="17" spans="1:23">
      <c r="A17" s="29" t="s">
        <v>118</v>
      </c>
      <c r="B17" s="29"/>
      <c r="C17" s="28">
        <v>616746.01238613739</v>
      </c>
      <c r="D17" s="28">
        <v>572744.07809328975</v>
      </c>
      <c r="E17" s="28">
        <v>534814.71527219529</v>
      </c>
      <c r="F17" s="28">
        <v>508274.65101950645</v>
      </c>
      <c r="G17" s="28">
        <v>463536.7424959279</v>
      </c>
      <c r="H17" s="28">
        <v>384684.0265839849</v>
      </c>
      <c r="I17" s="28">
        <v>345148.85484217142</v>
      </c>
      <c r="J17" s="28">
        <v>333060.35881168122</v>
      </c>
      <c r="K17" s="28">
        <v>308864.26096508524</v>
      </c>
      <c r="L17" s="28">
        <v>291992.49568866397</v>
      </c>
      <c r="M17" s="28">
        <v>275841.74816225161</v>
      </c>
      <c r="N17" s="28">
        <v>249433.10339688326</v>
      </c>
      <c r="O17" s="28">
        <v>241502.82590125679</v>
      </c>
      <c r="P17" s="28">
        <v>234669.92752747491</v>
      </c>
      <c r="Q17" s="28">
        <v>211668.65642599633</v>
      </c>
      <c r="R17" s="28">
        <v>199275.39170701065</v>
      </c>
      <c r="S17" s="28">
        <v>198435.31447864635</v>
      </c>
      <c r="T17" s="28">
        <v>184069.52548983999</v>
      </c>
      <c r="U17" s="28">
        <v>176193.17104151082</v>
      </c>
      <c r="V17" s="28">
        <v>165681.68242361589</v>
      </c>
      <c r="W17" s="28">
        <v>152287.8451193574</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181951.93299999999</v>
      </c>
      <c r="D20" s="23">
        <v>160288.44259999998</v>
      </c>
      <c r="E20" s="23">
        <v>149424.71900000001</v>
      </c>
      <c r="F20" s="23">
        <v>144567.503</v>
      </c>
      <c r="G20" s="23">
        <v>99346.328252404011</v>
      </c>
      <c r="H20" s="23">
        <v>64591.589781271905</v>
      </c>
      <c r="I20" s="23">
        <v>62248.012347253956</v>
      </c>
      <c r="J20" s="23">
        <v>57566.049520497596</v>
      </c>
      <c r="K20" s="23">
        <v>55011.965969701996</v>
      </c>
      <c r="L20" s="23">
        <v>42843.490084510719</v>
      </c>
      <c r="M20" s="23">
        <v>32875.724767374588</v>
      </c>
      <c r="N20" s="23">
        <v>26848.646683926003</v>
      </c>
      <c r="O20" s="23">
        <v>26982.32204331</v>
      </c>
      <c r="P20" s="23">
        <v>19097.273783352004</v>
      </c>
      <c r="Q20" s="23">
        <v>9627.0465000000004</v>
      </c>
      <c r="R20" s="23">
        <v>7893.1724999999997</v>
      </c>
      <c r="S20" s="23">
        <v>8593.5395000000008</v>
      </c>
      <c r="T20" s="23">
        <v>8332.5365000000002</v>
      </c>
      <c r="U20" s="23">
        <v>7214.6175000000003</v>
      </c>
      <c r="V20" s="23">
        <v>7146.5614000000005</v>
      </c>
      <c r="W20" s="23">
        <v>6601.7979999999998</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216.18387869305801</v>
      </c>
      <c r="D22" s="23">
        <v>206.41040464497098</v>
      </c>
      <c r="E22" s="23">
        <v>599.76476483336103</v>
      </c>
      <c r="F22" s="23">
        <v>2874.5267738268062</v>
      </c>
      <c r="G22" s="23">
        <v>1907.9626497033698</v>
      </c>
      <c r="H22" s="23">
        <v>1850.3432974124262</v>
      </c>
      <c r="I22" s="23">
        <v>925.9210154680801</v>
      </c>
      <c r="J22" s="23">
        <v>1255.6305110246169</v>
      </c>
      <c r="K22" s="23">
        <v>1812.9506609248501</v>
      </c>
      <c r="L22" s="23">
        <v>1972.1993971733962</v>
      </c>
      <c r="M22" s="23">
        <v>2531.9880358316918</v>
      </c>
      <c r="N22" s="23">
        <v>1229.7241953304401</v>
      </c>
      <c r="O22" s="23">
        <v>2311.338187357303</v>
      </c>
      <c r="P22" s="23">
        <v>2489.4778645924771</v>
      </c>
      <c r="Q22" s="23">
        <v>1711.7092266240002</v>
      </c>
      <c r="R22" s="23">
        <v>1041.8389495086778</v>
      </c>
      <c r="S22" s="23">
        <v>1676.5913394199861</v>
      </c>
      <c r="T22" s="23">
        <v>2148.4620981034</v>
      </c>
      <c r="U22" s="23">
        <v>2321.494075891037</v>
      </c>
      <c r="V22" s="23">
        <v>2777.1710350118096</v>
      </c>
      <c r="W22" s="23">
        <v>2547.7964329542829</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0.68834926749499992</v>
      </c>
      <c r="D24" s="23">
        <v>7.0718734415390001</v>
      </c>
      <c r="E24" s="23">
        <v>108.092991172148</v>
      </c>
      <c r="F24" s="23">
        <v>287.34174633670796</v>
      </c>
      <c r="G24" s="23">
        <v>72.393580578424405</v>
      </c>
      <c r="H24" s="23">
        <v>268.17044608437402</v>
      </c>
      <c r="I24" s="23">
        <v>161.6215466646334</v>
      </c>
      <c r="J24" s="23">
        <v>248.98997369733169</v>
      </c>
      <c r="K24" s="23">
        <v>197.72385136772601</v>
      </c>
      <c r="L24" s="23">
        <v>771.52897462771546</v>
      </c>
      <c r="M24" s="23">
        <v>797.7987619183225</v>
      </c>
      <c r="N24" s="23">
        <v>978.57532933149207</v>
      </c>
      <c r="O24" s="23">
        <v>561.20477994519297</v>
      </c>
      <c r="P24" s="23">
        <v>1309.8688516663879</v>
      </c>
      <c r="Q24" s="23">
        <v>1340.7587869085412</v>
      </c>
      <c r="R24" s="23">
        <v>1065.7074864939591</v>
      </c>
      <c r="S24" s="23">
        <v>1502.0274099999999</v>
      </c>
      <c r="T24" s="23">
        <v>1178.5860653881509</v>
      </c>
      <c r="U24" s="23">
        <v>2774.4866700000002</v>
      </c>
      <c r="V24" s="23">
        <v>3817.2941999999998</v>
      </c>
      <c r="W24" s="23">
        <v>2786.3408399999998</v>
      </c>
    </row>
    <row r="25" spans="1:23">
      <c r="A25" s="27" t="s">
        <v>119</v>
      </c>
      <c r="B25" s="27" t="s">
        <v>61</v>
      </c>
      <c r="C25" s="23">
        <v>12946.2557</v>
      </c>
      <c r="D25" s="23">
        <v>11888.644460000001</v>
      </c>
      <c r="E25" s="23">
        <v>10195.141539999999</v>
      </c>
      <c r="F25" s="23">
        <v>13175.450500000001</v>
      </c>
      <c r="G25" s="23">
        <v>12532.137480000001</v>
      </c>
      <c r="H25" s="23">
        <v>13628.170340000001</v>
      </c>
      <c r="I25" s="23">
        <v>12688.556960000002</v>
      </c>
      <c r="J25" s="23">
        <v>15888.039140000001</v>
      </c>
      <c r="K25" s="23">
        <v>12061.65886</v>
      </c>
      <c r="L25" s="23">
        <v>10682.90432</v>
      </c>
      <c r="M25" s="23">
        <v>10451.799369999999</v>
      </c>
      <c r="N25" s="23">
        <v>8949.3378300000004</v>
      </c>
      <c r="O25" s="23">
        <v>9909.8307399999994</v>
      </c>
      <c r="P25" s="23">
        <v>10345.646969999998</v>
      </c>
      <c r="Q25" s="23">
        <v>10002.015019999999</v>
      </c>
      <c r="R25" s="23">
        <v>8855.6933100000006</v>
      </c>
      <c r="S25" s="23">
        <v>10766.073199999999</v>
      </c>
      <c r="T25" s="23">
        <v>8562.7067699999989</v>
      </c>
      <c r="U25" s="23">
        <v>7599.8822399999999</v>
      </c>
      <c r="V25" s="23">
        <v>7077.2447760000005</v>
      </c>
      <c r="W25" s="23">
        <v>5988.7168940000001</v>
      </c>
    </row>
    <row r="26" spans="1:23">
      <c r="A26" s="27" t="s">
        <v>119</v>
      </c>
      <c r="B26" s="27" t="s">
        <v>65</v>
      </c>
      <c r="C26" s="23">
        <v>14232.829594783079</v>
      </c>
      <c r="D26" s="23">
        <v>15700.461068360493</v>
      </c>
      <c r="E26" s="23">
        <v>14067.539419178065</v>
      </c>
      <c r="F26" s="23">
        <v>15944.33496343258</v>
      </c>
      <c r="G26" s="23">
        <v>38175.185468666175</v>
      </c>
      <c r="H26" s="23">
        <v>39519.583792233097</v>
      </c>
      <c r="I26" s="23">
        <v>36559.469810634546</v>
      </c>
      <c r="J26" s="23">
        <v>33619.089499879701</v>
      </c>
      <c r="K26" s="23">
        <v>29740.592175239981</v>
      </c>
      <c r="L26" s="23">
        <v>36294.911416265684</v>
      </c>
      <c r="M26" s="23">
        <v>36518.271188184102</v>
      </c>
      <c r="N26" s="23">
        <v>37713.429051118073</v>
      </c>
      <c r="O26" s="23">
        <v>34468.651428676712</v>
      </c>
      <c r="P26" s="23">
        <v>35199.322167704267</v>
      </c>
      <c r="Q26" s="23">
        <v>33740.721925859114</v>
      </c>
      <c r="R26" s="23">
        <v>32271.244573692857</v>
      </c>
      <c r="S26" s="23">
        <v>26722.164179339296</v>
      </c>
      <c r="T26" s="23">
        <v>22738.499212235045</v>
      </c>
      <c r="U26" s="23">
        <v>23406.497484984</v>
      </c>
      <c r="V26" s="23">
        <v>21618.90387248771</v>
      </c>
      <c r="W26" s="23">
        <v>25521.20240445232</v>
      </c>
    </row>
    <row r="27" spans="1:23">
      <c r="A27" s="27" t="s">
        <v>119</v>
      </c>
      <c r="B27" s="27" t="s">
        <v>64</v>
      </c>
      <c r="C27" s="23">
        <v>49.212241007020637</v>
      </c>
      <c r="D27" s="23">
        <v>49.655244878506501</v>
      </c>
      <c r="E27" s="23">
        <v>47.173629391817016</v>
      </c>
      <c r="F27" s="23">
        <v>42.881549420224779</v>
      </c>
      <c r="G27" s="23">
        <v>38.501696674176166</v>
      </c>
      <c r="H27" s="23">
        <v>46.128197171846615</v>
      </c>
      <c r="I27" s="23">
        <v>44.328782985221707</v>
      </c>
      <c r="J27" s="23">
        <v>38.910542676525772</v>
      </c>
      <c r="K27" s="23">
        <v>37.926288931632492</v>
      </c>
      <c r="L27" s="23">
        <v>37.648876397295012</v>
      </c>
      <c r="M27" s="23">
        <v>35.905154016344682</v>
      </c>
      <c r="N27" s="23">
        <v>35.462461875284419</v>
      </c>
      <c r="O27" s="23">
        <v>33.341778803410115</v>
      </c>
      <c r="P27" s="23">
        <v>30.02925674118606</v>
      </c>
      <c r="Q27" s="23">
        <v>31.689161926771469</v>
      </c>
      <c r="R27" s="23">
        <v>30.011544089839397</v>
      </c>
      <c r="S27" s="23">
        <v>27.64073404971564</v>
      </c>
      <c r="T27" s="23">
        <v>26.324982723391535</v>
      </c>
      <c r="U27" s="23">
        <v>26.228412913153619</v>
      </c>
      <c r="V27" s="23">
        <v>24.93125483129581</v>
      </c>
      <c r="W27" s="23">
        <v>23.811145814162682</v>
      </c>
    </row>
    <row r="28" spans="1:23">
      <c r="A28" s="27" t="s">
        <v>119</v>
      </c>
      <c r="B28" s="27" t="s">
        <v>32</v>
      </c>
      <c r="C28" s="23">
        <v>4.2468970000000002E-9</v>
      </c>
      <c r="D28" s="23">
        <v>4.7117779999999998E-9</v>
      </c>
      <c r="E28" s="23">
        <v>4.7913800000000001E-9</v>
      </c>
      <c r="F28" s="23">
        <v>5.0493577000000001E-9</v>
      </c>
      <c r="G28" s="23">
        <v>5.0043905000000001E-9</v>
      </c>
      <c r="H28" s="23">
        <v>1.3014959999999999E-7</v>
      </c>
      <c r="I28" s="23">
        <v>2.609604E-7</v>
      </c>
      <c r="J28" s="23">
        <v>0.22137368999999898</v>
      </c>
      <c r="K28" s="23">
        <v>0.37842736999999999</v>
      </c>
      <c r="L28" s="23">
        <v>0.36037407999999999</v>
      </c>
      <c r="M28" s="23">
        <v>0.33473649999999999</v>
      </c>
      <c r="N28" s="23">
        <v>0.32417840000000003</v>
      </c>
      <c r="O28" s="23">
        <v>0.30117632999999999</v>
      </c>
      <c r="P28" s="23">
        <v>0.26490809999999998</v>
      </c>
      <c r="Q28" s="23">
        <v>0.26895288000000001</v>
      </c>
      <c r="R28" s="23">
        <v>0.25365340000000003</v>
      </c>
      <c r="S28" s="23">
        <v>0.23547828999999998</v>
      </c>
      <c r="T28" s="23">
        <v>0.22612950000000001</v>
      </c>
      <c r="U28" s="23">
        <v>0.21595885000000001</v>
      </c>
      <c r="V28" s="23">
        <v>0.20013744999999999</v>
      </c>
      <c r="W28" s="23">
        <v>0.18547832</v>
      </c>
    </row>
    <row r="29" spans="1:23">
      <c r="A29" s="27" t="s">
        <v>119</v>
      </c>
      <c r="B29" s="27" t="s">
        <v>69</v>
      </c>
      <c r="C29" s="23">
        <v>77.004954999999995</v>
      </c>
      <c r="D29" s="23">
        <v>142.66445299999998</v>
      </c>
      <c r="E29" s="23">
        <v>131.94377701160587</v>
      </c>
      <c r="F29" s="23">
        <v>323.05306001362618</v>
      </c>
      <c r="G29" s="23">
        <v>192.85314801246398</v>
      </c>
      <c r="H29" s="23">
        <v>980.26968301971704</v>
      </c>
      <c r="I29" s="23">
        <v>957.24122001999399</v>
      </c>
      <c r="J29" s="23">
        <v>937.53598402094508</v>
      </c>
      <c r="K29" s="23">
        <v>857.49937303661989</v>
      </c>
      <c r="L29" s="23">
        <v>974.73580203578661</v>
      </c>
      <c r="M29" s="23">
        <v>1036.0602460352281</v>
      </c>
      <c r="N29" s="23">
        <v>927.84106447215152</v>
      </c>
      <c r="O29" s="23">
        <v>819.49119562597082</v>
      </c>
      <c r="P29" s="23">
        <v>667.81072416358211</v>
      </c>
      <c r="Q29" s="23">
        <v>867.27988236747171</v>
      </c>
      <c r="R29" s="23">
        <v>739.32547236185337</v>
      </c>
      <c r="S29" s="23">
        <v>618.58008965785768</v>
      </c>
      <c r="T29" s="23">
        <v>610.00607195415421</v>
      </c>
      <c r="U29" s="23">
        <v>496.76338722278052</v>
      </c>
      <c r="V29" s="23">
        <v>495.81117471679551</v>
      </c>
      <c r="W29" s="23">
        <v>472.80579451032503</v>
      </c>
    </row>
    <row r="30" spans="1:23">
      <c r="A30" s="27" t="s">
        <v>119</v>
      </c>
      <c r="B30" s="27" t="s">
        <v>52</v>
      </c>
      <c r="C30" s="23">
        <v>6.5164012999999993E-2</v>
      </c>
      <c r="D30" s="23">
        <v>0.18059369499999989</v>
      </c>
      <c r="E30" s="23">
        <v>0.53387119000000005</v>
      </c>
      <c r="F30" s="23">
        <v>1.5535150399999997</v>
      </c>
      <c r="G30" s="23">
        <v>2.0493510800000001</v>
      </c>
      <c r="H30" s="23">
        <v>2.5429644299999992</v>
      </c>
      <c r="I30" s="23">
        <v>3.0082163</v>
      </c>
      <c r="J30" s="23">
        <v>3.5608976999999999</v>
      </c>
      <c r="K30" s="23">
        <v>4.2125973000000005</v>
      </c>
      <c r="L30" s="23">
        <v>4.6443377000000003</v>
      </c>
      <c r="M30" s="23">
        <v>4.9624586399999995</v>
      </c>
      <c r="N30" s="23">
        <v>5.4989935999999995</v>
      </c>
      <c r="O30" s="23">
        <v>5.9109738000000007</v>
      </c>
      <c r="P30" s="23">
        <v>6.0291733000000001</v>
      </c>
      <c r="Q30" s="23">
        <v>6.5215876000000002</v>
      </c>
      <c r="R30" s="23">
        <v>6.3707488000000003</v>
      </c>
      <c r="S30" s="23">
        <v>6.1739896000000005</v>
      </c>
      <c r="T30" s="23">
        <v>6.12031934</v>
      </c>
      <c r="U30" s="23">
        <v>6.0297806000000005</v>
      </c>
      <c r="V30" s="23">
        <v>5.8834106000000004</v>
      </c>
      <c r="W30" s="23">
        <v>5.7046337999999999</v>
      </c>
    </row>
    <row r="31" spans="1:23">
      <c r="A31" s="29" t="s">
        <v>118</v>
      </c>
      <c r="B31" s="29"/>
      <c r="C31" s="28">
        <v>209397.10276375065</v>
      </c>
      <c r="D31" s="28">
        <v>188140.68565132548</v>
      </c>
      <c r="E31" s="28">
        <v>174442.43134457542</v>
      </c>
      <c r="F31" s="28">
        <v>176892.03853301631</v>
      </c>
      <c r="G31" s="28">
        <v>152072.50912802617</v>
      </c>
      <c r="H31" s="28">
        <v>119903.98585417365</v>
      </c>
      <c r="I31" s="28">
        <v>112627.91046300642</v>
      </c>
      <c r="J31" s="28">
        <v>108616.70918777578</v>
      </c>
      <c r="K31" s="28">
        <v>98862.817806166189</v>
      </c>
      <c r="L31" s="28">
        <v>92602.683068974802</v>
      </c>
      <c r="M31" s="28">
        <v>83211.487277325054</v>
      </c>
      <c r="N31" s="28">
        <v>75755.175551581298</v>
      </c>
      <c r="O31" s="28">
        <v>74266.688958092622</v>
      </c>
      <c r="P31" s="28">
        <v>68471.618894056315</v>
      </c>
      <c r="Q31" s="28">
        <v>56453.940621318427</v>
      </c>
      <c r="R31" s="28">
        <v>51157.668363785328</v>
      </c>
      <c r="S31" s="28">
        <v>49288.036362809005</v>
      </c>
      <c r="T31" s="28">
        <v>42987.115628449981</v>
      </c>
      <c r="U31" s="28">
        <v>43343.206383788194</v>
      </c>
      <c r="V31" s="28">
        <v>42462.106538330816</v>
      </c>
      <c r="W31" s="28">
        <v>43469.665717220771</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156806.75519999999</v>
      </c>
      <c r="D34" s="23">
        <v>149181.60159999999</v>
      </c>
      <c r="E34" s="23">
        <v>143840.7139</v>
      </c>
      <c r="F34" s="23">
        <v>107720.80148455272</v>
      </c>
      <c r="G34" s="23">
        <v>94845.471914799084</v>
      </c>
      <c r="H34" s="23">
        <v>65113.457883647578</v>
      </c>
      <c r="I34" s="23">
        <v>57887.403487500043</v>
      </c>
      <c r="J34" s="23">
        <v>53149.298517412732</v>
      </c>
      <c r="K34" s="23">
        <v>43964.572047064881</v>
      </c>
      <c r="L34" s="23">
        <v>39845.092346761019</v>
      </c>
      <c r="M34" s="23">
        <v>34312.64499679541</v>
      </c>
      <c r="N34" s="23">
        <v>33240.912538401739</v>
      </c>
      <c r="O34" s="23">
        <v>26187.92160810739</v>
      </c>
      <c r="P34" s="23">
        <v>21520.215604792404</v>
      </c>
      <c r="Q34" s="23">
        <v>16221.917289045447</v>
      </c>
      <c r="R34" s="23">
        <v>14279.541669061051</v>
      </c>
      <c r="S34" s="23">
        <v>14298.407752340328</v>
      </c>
      <c r="T34" s="23">
        <v>13651.84195242179</v>
      </c>
      <c r="U34" s="23">
        <v>11906.715425974799</v>
      </c>
      <c r="V34" s="23">
        <v>7296.2087153962784</v>
      </c>
      <c r="W34" s="23">
        <v>4119.4244140212222</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7170.8546498030373</v>
      </c>
      <c r="D36" s="23">
        <v>6803.3123228906543</v>
      </c>
      <c r="E36" s="23">
        <v>7159.6737180241362</v>
      </c>
      <c r="F36" s="23">
        <v>12673.545494729591</v>
      </c>
      <c r="G36" s="23">
        <v>8475.9478820342629</v>
      </c>
      <c r="H36" s="23">
        <v>11008.258250257988</v>
      </c>
      <c r="I36" s="23">
        <v>8615.7397983647897</v>
      </c>
      <c r="J36" s="23">
        <v>7484.4806813276709</v>
      </c>
      <c r="K36" s="23">
        <v>8332.2199901049516</v>
      </c>
      <c r="L36" s="23">
        <v>9090.3347284346328</v>
      </c>
      <c r="M36" s="23">
        <v>10121.177720365371</v>
      </c>
      <c r="N36" s="23">
        <v>6426.139810233085</v>
      </c>
      <c r="O36" s="23">
        <v>9355.5532330239221</v>
      </c>
      <c r="P36" s="23">
        <v>8346.2065904177343</v>
      </c>
      <c r="Q36" s="23">
        <v>7153.3676685132241</v>
      </c>
      <c r="R36" s="23">
        <v>4408.5736562467055</v>
      </c>
      <c r="S36" s="23">
        <v>4962.5313589255402</v>
      </c>
      <c r="T36" s="23">
        <v>5086.3781274241846</v>
      </c>
      <c r="U36" s="23">
        <v>4625.6790350993097</v>
      </c>
      <c r="V36" s="23">
        <v>5690.3825348356195</v>
      </c>
      <c r="W36" s="23">
        <v>5402.1260340598074</v>
      </c>
    </row>
    <row r="37" spans="1:23">
      <c r="A37" s="27" t="s">
        <v>120</v>
      </c>
      <c r="B37" s="27" t="s">
        <v>28</v>
      </c>
      <c r="C37" s="23">
        <v>236.97897</v>
      </c>
      <c r="D37" s="23">
        <v>226.91386</v>
      </c>
      <c r="E37" s="23">
        <v>425.53209999999996</v>
      </c>
      <c r="F37" s="23">
        <v>398.67509999999999</v>
      </c>
      <c r="G37" s="23">
        <v>371.12040000000002</v>
      </c>
      <c r="H37" s="23">
        <v>354.37684000000002</v>
      </c>
      <c r="I37" s="23">
        <v>334.08924999999999</v>
      </c>
      <c r="J37" s="23">
        <v>312.77428000000003</v>
      </c>
      <c r="K37" s="23">
        <v>296.3587</v>
      </c>
      <c r="L37" s="23">
        <v>279.47293999999999</v>
      </c>
      <c r="M37" s="23">
        <v>265.51405999999997</v>
      </c>
      <c r="N37" s="23">
        <v>247.32155</v>
      </c>
      <c r="O37" s="23">
        <v>236.15577999999999</v>
      </c>
      <c r="P37" s="23">
        <v>221.37360000000001</v>
      </c>
      <c r="Q37" s="23">
        <v>210.29810000000001</v>
      </c>
      <c r="R37" s="23">
        <v>199.37582999999998</v>
      </c>
      <c r="S37" s="23">
        <v>187.25380999999999</v>
      </c>
      <c r="T37" s="23">
        <v>176.48617000000002</v>
      </c>
      <c r="U37" s="23">
        <v>174.05197000000001</v>
      </c>
      <c r="V37" s="23">
        <v>336.50809999999996</v>
      </c>
      <c r="W37" s="23">
        <v>300.4255</v>
      </c>
    </row>
    <row r="38" spans="1:23">
      <c r="A38" s="27" t="s">
        <v>120</v>
      </c>
      <c r="B38" s="27" t="s">
        <v>62</v>
      </c>
      <c r="C38" s="23">
        <v>4.7777983000000002E-5</v>
      </c>
      <c r="D38" s="23">
        <v>4.4124710700000003E-5</v>
      </c>
      <c r="E38" s="23">
        <v>4.3962363999999979E-5</v>
      </c>
      <c r="F38" s="23">
        <v>144.72785057888603</v>
      </c>
      <c r="G38" s="23">
        <v>98.844421122836394</v>
      </c>
      <c r="H38" s="23">
        <v>336.09163547646165</v>
      </c>
      <c r="I38" s="23">
        <v>212.82393527147241</v>
      </c>
      <c r="J38" s="23">
        <v>274.11079714108803</v>
      </c>
      <c r="K38" s="23">
        <v>177.97861932325549</v>
      </c>
      <c r="L38" s="23">
        <v>623.41644516825022</v>
      </c>
      <c r="M38" s="23">
        <v>1212.3523734124344</v>
      </c>
      <c r="N38" s="23">
        <v>253.09304204992549</v>
      </c>
      <c r="O38" s="23">
        <v>401.63719858622193</v>
      </c>
      <c r="P38" s="23">
        <v>77.461930465057819</v>
      </c>
      <c r="Q38" s="23">
        <v>517.0006133516232</v>
      </c>
      <c r="R38" s="23">
        <v>375.88688502896008</v>
      </c>
      <c r="S38" s="23">
        <v>506.73080145017002</v>
      </c>
      <c r="T38" s="23">
        <v>186.83468247150796</v>
      </c>
      <c r="U38" s="23">
        <v>939.72023202866683</v>
      </c>
      <c r="V38" s="23">
        <v>2073.581020151546</v>
      </c>
      <c r="W38" s="23">
        <v>1536.1135693303938</v>
      </c>
    </row>
    <row r="39" spans="1:23">
      <c r="A39" s="27" t="s">
        <v>120</v>
      </c>
      <c r="B39" s="27" t="s">
        <v>61</v>
      </c>
      <c r="C39" s="23">
        <v>4401.9606999999996</v>
      </c>
      <c r="D39" s="23">
        <v>4152.1225000000004</v>
      </c>
      <c r="E39" s="23">
        <v>3922.0956000000001</v>
      </c>
      <c r="F39" s="23">
        <v>3690.9625000000001</v>
      </c>
      <c r="G39" s="23">
        <v>3472.7003999999997</v>
      </c>
      <c r="H39" s="23">
        <v>3286.0050000000001</v>
      </c>
      <c r="I39" s="23">
        <v>3107.8421000000003</v>
      </c>
      <c r="J39" s="23">
        <v>2913.5887000000002</v>
      </c>
      <c r="K39" s="23">
        <v>2741.5131499999998</v>
      </c>
      <c r="L39" s="23">
        <v>2587.22984</v>
      </c>
      <c r="M39" s="23">
        <v>2450.2327500000001</v>
      </c>
      <c r="N39" s="23">
        <v>2300.5383500000003</v>
      </c>
      <c r="O39" s="23">
        <v>2170.7555000000002</v>
      </c>
      <c r="P39" s="23">
        <v>2008.77665</v>
      </c>
      <c r="Q39" s="23">
        <v>1899.559</v>
      </c>
      <c r="R39" s="23">
        <v>1760.0791000000002</v>
      </c>
      <c r="S39" s="23">
        <v>571.19159999999999</v>
      </c>
      <c r="T39" s="23">
        <v>564.12619999999993</v>
      </c>
      <c r="U39" s="23">
        <v>481.10515999999996</v>
      </c>
      <c r="V39" s="23">
        <v>435.3091</v>
      </c>
      <c r="W39" s="23">
        <v>423.06078000000002</v>
      </c>
    </row>
    <row r="40" spans="1:23">
      <c r="A40" s="27" t="s">
        <v>120</v>
      </c>
      <c r="B40" s="27" t="s">
        <v>65</v>
      </c>
      <c r="C40" s="23">
        <v>14201.112570862548</v>
      </c>
      <c r="D40" s="23">
        <v>12776.14513886046</v>
      </c>
      <c r="E40" s="23">
        <v>11382.808847575618</v>
      </c>
      <c r="F40" s="23">
        <v>25247.92802878419</v>
      </c>
      <c r="G40" s="23">
        <v>33644.507722632457</v>
      </c>
      <c r="H40" s="23">
        <v>39641.272491008021</v>
      </c>
      <c r="I40" s="23">
        <v>39746.953071912787</v>
      </c>
      <c r="J40" s="23">
        <v>41357.292211812492</v>
      </c>
      <c r="K40" s="23">
        <v>41921.485222830161</v>
      </c>
      <c r="L40" s="23">
        <v>39842.189925248909</v>
      </c>
      <c r="M40" s="23">
        <v>36098.763788725992</v>
      </c>
      <c r="N40" s="23">
        <v>38335.585323817038</v>
      </c>
      <c r="O40" s="23">
        <v>35180.408775313525</v>
      </c>
      <c r="P40" s="23">
        <v>40305.293941304109</v>
      </c>
      <c r="Q40" s="23">
        <v>40639.171094945385</v>
      </c>
      <c r="R40" s="23">
        <v>45178.500340096049</v>
      </c>
      <c r="S40" s="23">
        <v>45684.644335988378</v>
      </c>
      <c r="T40" s="23">
        <v>43639.443006923138</v>
      </c>
      <c r="U40" s="23">
        <v>41914.740183439426</v>
      </c>
      <c r="V40" s="23">
        <v>33785.933881333935</v>
      </c>
      <c r="W40" s="23">
        <v>31781.321062887037</v>
      </c>
    </row>
    <row r="41" spans="1:23">
      <c r="A41" s="27" t="s">
        <v>120</v>
      </c>
      <c r="B41" s="27" t="s">
        <v>64</v>
      </c>
      <c r="C41" s="23">
        <v>52.635414100343333</v>
      </c>
      <c r="D41" s="23">
        <v>52.354467632205697</v>
      </c>
      <c r="E41" s="23">
        <v>50.228289785755585</v>
      </c>
      <c r="F41" s="23">
        <v>45.374611470542362</v>
      </c>
      <c r="G41" s="23">
        <v>41.833519038542143</v>
      </c>
      <c r="H41" s="23">
        <v>42.902803731753636</v>
      </c>
      <c r="I41" s="23">
        <v>40.400384249628871</v>
      </c>
      <c r="J41" s="23">
        <v>33.23313091618585</v>
      </c>
      <c r="K41" s="23">
        <v>34.750592387132414</v>
      </c>
      <c r="L41" s="23">
        <v>34.291887416905496</v>
      </c>
      <c r="M41" s="23">
        <v>34.594526367271165</v>
      </c>
      <c r="N41" s="23">
        <v>33.918573409657164</v>
      </c>
      <c r="O41" s="23">
        <v>31.025812740993995</v>
      </c>
      <c r="P41" s="23">
        <v>28.675671298889288</v>
      </c>
      <c r="Q41" s="23">
        <v>29.615381107812247</v>
      </c>
      <c r="R41" s="23">
        <v>26.558144936350512</v>
      </c>
      <c r="S41" s="23">
        <v>20.872250643939999</v>
      </c>
      <c r="T41" s="23">
        <v>21.775694925133291</v>
      </c>
      <c r="U41" s="23">
        <v>21.416529324937951</v>
      </c>
      <c r="V41" s="23">
        <v>21.886894750443656</v>
      </c>
      <c r="W41" s="23">
        <v>21.715864941196632</v>
      </c>
    </row>
    <row r="42" spans="1:23">
      <c r="A42" s="27" t="s">
        <v>120</v>
      </c>
      <c r="B42" s="27" t="s">
        <v>32</v>
      </c>
      <c r="C42" s="23">
        <v>0.13185359444109129</v>
      </c>
      <c r="D42" s="23">
        <v>9.5033364917300994E-2</v>
      </c>
      <c r="E42" s="23">
        <v>0.1389868350457</v>
      </c>
      <c r="F42" s="23">
        <v>0.21545691536484099</v>
      </c>
      <c r="G42" s="23">
        <v>0.198739006443759</v>
      </c>
      <c r="H42" s="23">
        <v>1.08954971</v>
      </c>
      <c r="I42" s="23">
        <v>1.0348655599999999</v>
      </c>
      <c r="J42" s="23">
        <v>1.90805738</v>
      </c>
      <c r="K42" s="23">
        <v>1.8741226</v>
      </c>
      <c r="L42" s="23">
        <v>1.7363669200000003</v>
      </c>
      <c r="M42" s="23">
        <v>1.6859199399999991</v>
      </c>
      <c r="N42" s="23">
        <v>1.6284774099999999</v>
      </c>
      <c r="O42" s="23">
        <v>1.482743524</v>
      </c>
      <c r="P42" s="23">
        <v>1.323224556</v>
      </c>
      <c r="Q42" s="23">
        <v>1.3366184400000001</v>
      </c>
      <c r="R42" s="23">
        <v>1.2157946239999999</v>
      </c>
      <c r="S42" s="23">
        <v>1.0832945199999999</v>
      </c>
      <c r="T42" s="23">
        <v>1.0686835000000001</v>
      </c>
      <c r="U42" s="23">
        <v>0.94818552999999994</v>
      </c>
      <c r="V42" s="23">
        <v>0.94747873000000005</v>
      </c>
      <c r="W42" s="23">
        <v>0.88092511399999995</v>
      </c>
    </row>
    <row r="43" spans="1:23">
      <c r="A43" s="27" t="s">
        <v>120</v>
      </c>
      <c r="B43" s="27" t="s">
        <v>69</v>
      </c>
      <c r="C43" s="23">
        <v>176.44804999999999</v>
      </c>
      <c r="D43" s="23">
        <v>376.57344000000001</v>
      </c>
      <c r="E43" s="23">
        <v>261.29444000587699</v>
      </c>
      <c r="F43" s="23">
        <v>1387.8751000072416</v>
      </c>
      <c r="G43" s="23">
        <v>1416.338900008968</v>
      </c>
      <c r="H43" s="23">
        <v>2329.7982000110569</v>
      </c>
      <c r="I43" s="23">
        <v>2287.164000011604</v>
      </c>
      <c r="J43" s="23">
        <v>1716.167200032414</v>
      </c>
      <c r="K43" s="23">
        <v>1846.0898000321804</v>
      </c>
      <c r="L43" s="23">
        <v>1998.9895000304734</v>
      </c>
      <c r="M43" s="23">
        <v>2117.1969740700001</v>
      </c>
      <c r="N43" s="23">
        <v>1688.3936795</v>
      </c>
      <c r="O43" s="23">
        <v>1383.6921514000001</v>
      </c>
      <c r="P43" s="23">
        <v>1192.5464653000001</v>
      </c>
      <c r="Q43" s="23">
        <v>1534.4118053000002</v>
      </c>
      <c r="R43" s="23">
        <v>1273.9755222000001</v>
      </c>
      <c r="S43" s="23">
        <v>1039.8832491999999</v>
      </c>
      <c r="T43" s="23">
        <v>1066.3178363</v>
      </c>
      <c r="U43" s="23">
        <v>736.07704480000007</v>
      </c>
      <c r="V43" s="23">
        <v>862.0714246</v>
      </c>
      <c r="W43" s="23">
        <v>833.23807429999999</v>
      </c>
    </row>
    <row r="44" spans="1:23">
      <c r="A44" s="27" t="s">
        <v>120</v>
      </c>
      <c r="B44" s="27" t="s">
        <v>52</v>
      </c>
      <c r="C44" s="23">
        <v>8.2574612000000006E-2</v>
      </c>
      <c r="D44" s="23">
        <v>0.21818080300000001</v>
      </c>
      <c r="E44" s="23">
        <v>0.5263755160000001</v>
      </c>
      <c r="F44" s="23">
        <v>1.1730153999999999</v>
      </c>
      <c r="G44" s="23">
        <v>1.6919536399999999</v>
      </c>
      <c r="H44" s="23">
        <v>2.0473097999999998</v>
      </c>
      <c r="I44" s="23">
        <v>2.5401006399999999</v>
      </c>
      <c r="J44" s="23">
        <v>2.8886212599999999</v>
      </c>
      <c r="K44" s="23">
        <v>3.43935557</v>
      </c>
      <c r="L44" s="23">
        <v>3.74756205</v>
      </c>
      <c r="M44" s="23">
        <v>4.0390859199999998</v>
      </c>
      <c r="N44" s="23">
        <v>4.3458944999999991</v>
      </c>
      <c r="O44" s="23">
        <v>4.6802025499999997</v>
      </c>
      <c r="P44" s="23">
        <v>4.8682426999999997</v>
      </c>
      <c r="Q44" s="23">
        <v>5.1486453700000006</v>
      </c>
      <c r="R44" s="23">
        <v>4.9766966000000004</v>
      </c>
      <c r="S44" s="23">
        <v>4.7388333600000001</v>
      </c>
      <c r="T44" s="23">
        <v>4.7349005000000002</v>
      </c>
      <c r="U44" s="23">
        <v>4.5292402999999997</v>
      </c>
      <c r="V44" s="23">
        <v>4.4583551999999997</v>
      </c>
      <c r="W44" s="23">
        <v>4.3438908700000001</v>
      </c>
    </row>
    <row r="45" spans="1:23">
      <c r="A45" s="29" t="s">
        <v>118</v>
      </c>
      <c r="B45" s="29"/>
      <c r="C45" s="28">
        <v>182870.2975525439</v>
      </c>
      <c r="D45" s="28">
        <v>173192.44993350803</v>
      </c>
      <c r="E45" s="28">
        <v>166781.05249934789</v>
      </c>
      <c r="F45" s="28">
        <v>149922.01507011591</v>
      </c>
      <c r="G45" s="28">
        <v>140950.42625962719</v>
      </c>
      <c r="H45" s="28">
        <v>119782.3649041218</v>
      </c>
      <c r="I45" s="28">
        <v>109945.25202729873</v>
      </c>
      <c r="J45" s="28">
        <v>105524.77831861017</v>
      </c>
      <c r="K45" s="28">
        <v>97468.878321710392</v>
      </c>
      <c r="L45" s="28">
        <v>92302.028113029723</v>
      </c>
      <c r="M45" s="28">
        <v>84495.280215666484</v>
      </c>
      <c r="N45" s="28">
        <v>80837.509187911448</v>
      </c>
      <c r="O45" s="28">
        <v>73563.457907772041</v>
      </c>
      <c r="P45" s="28">
        <v>72508.003988278186</v>
      </c>
      <c r="Q45" s="28">
        <v>66670.929146963492</v>
      </c>
      <c r="R45" s="28">
        <v>66228.515625369124</v>
      </c>
      <c r="S45" s="28">
        <v>66231.631909348347</v>
      </c>
      <c r="T45" s="28">
        <v>63326.885834165754</v>
      </c>
      <c r="U45" s="28">
        <v>60063.42853586714</v>
      </c>
      <c r="V45" s="28">
        <v>49639.810246467823</v>
      </c>
      <c r="W45" s="28">
        <v>43584.18722523965</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101451.01909999999</v>
      </c>
      <c r="D49" s="23">
        <v>87029.561000000002</v>
      </c>
      <c r="E49" s="23">
        <v>86342.764500000005</v>
      </c>
      <c r="F49" s="23">
        <v>59924.435722760994</v>
      </c>
      <c r="G49" s="23">
        <v>54977.233817986846</v>
      </c>
      <c r="H49" s="23">
        <v>33276.599956712074</v>
      </c>
      <c r="I49" s="23">
        <v>6267.6217960507938</v>
      </c>
      <c r="J49" s="23">
        <v>7.3465752700000006E-4</v>
      </c>
      <c r="K49" s="23">
        <v>6.4276582800000006E-4</v>
      </c>
      <c r="L49" s="23">
        <v>5.821436839999999E-4</v>
      </c>
      <c r="M49" s="23">
        <v>4.8919417399999983E-4</v>
      </c>
      <c r="N49" s="23">
        <v>4.3801695500000004E-4</v>
      </c>
      <c r="O49" s="23">
        <v>4.0802146000000001E-4</v>
      </c>
      <c r="P49" s="23">
        <v>3.5609039899999991E-4</v>
      </c>
      <c r="Q49" s="23">
        <v>2.3610050500000001E-4</v>
      </c>
      <c r="R49" s="23">
        <v>2.0813914299999992E-4</v>
      </c>
      <c r="S49" s="23">
        <v>2.0658313099999998E-4</v>
      </c>
      <c r="T49" s="23">
        <v>1.5908732099999989E-4</v>
      </c>
      <c r="U49" s="23">
        <v>1.4407837900000002E-4</v>
      </c>
      <c r="V49" s="23">
        <v>1.3525256199999991E-4</v>
      </c>
      <c r="W49" s="23">
        <v>1.3265014499999991E-4</v>
      </c>
    </row>
    <row r="50" spans="1:23">
      <c r="A50" s="27" t="s">
        <v>121</v>
      </c>
      <c r="B50" s="27" t="s">
        <v>18</v>
      </c>
      <c r="C50" s="23">
        <v>3.1757288000000002E-5</v>
      </c>
      <c r="D50" s="23">
        <v>2.933428E-5</v>
      </c>
      <c r="E50" s="23">
        <v>2.8487373000000001E-5</v>
      </c>
      <c r="F50" s="23">
        <v>1.9642931000000001E-4</v>
      </c>
      <c r="G50" s="23">
        <v>1.7865876999999998E-4</v>
      </c>
      <c r="H50" s="23">
        <v>1.6124997E-4</v>
      </c>
      <c r="I50" s="23">
        <v>2.7412465000000005E-4</v>
      </c>
      <c r="J50" s="23">
        <v>2363.7629999999999</v>
      </c>
      <c r="K50" s="23">
        <v>3159.5502000000001</v>
      </c>
      <c r="L50" s="23">
        <v>3141.6542000000004</v>
      </c>
      <c r="M50" s="23">
        <v>3083.915</v>
      </c>
      <c r="N50" s="23">
        <v>2826.8382000000001</v>
      </c>
      <c r="O50" s="23">
        <v>2650.99</v>
      </c>
      <c r="P50" s="23">
        <v>2878.7182000000003</v>
      </c>
      <c r="Q50" s="23">
        <v>2370.5704999999998</v>
      </c>
      <c r="R50" s="23">
        <v>2162.5207999999998</v>
      </c>
      <c r="S50" s="23">
        <v>2216.6035000000002</v>
      </c>
      <c r="T50" s="23">
        <v>2270.9185000000002</v>
      </c>
      <c r="U50" s="23">
        <v>2330.4144999999999</v>
      </c>
      <c r="V50" s="23">
        <v>2252.2204999999999</v>
      </c>
      <c r="W50" s="23">
        <v>2678.4312</v>
      </c>
    </row>
    <row r="51" spans="1:23">
      <c r="A51" s="27" t="s">
        <v>121</v>
      </c>
      <c r="B51" s="27" t="s">
        <v>28</v>
      </c>
      <c r="C51" s="23">
        <v>21.729976999999998</v>
      </c>
      <c r="D51" s="23">
        <v>19.483968999999899</v>
      </c>
      <c r="E51" s="23">
        <v>25.518998</v>
      </c>
      <c r="F51" s="23">
        <v>41.824527000000003</v>
      </c>
      <c r="G51" s="23">
        <v>33.561250000000001</v>
      </c>
      <c r="H51" s="23">
        <v>49.21631</v>
      </c>
      <c r="I51" s="23">
        <v>15.102298999999901</v>
      </c>
      <c r="J51" s="23">
        <v>12.631393999999901</v>
      </c>
      <c r="K51" s="23">
        <v>2.4456619000000002</v>
      </c>
      <c r="L51" s="23">
        <v>23.214068000000001</v>
      </c>
      <c r="M51" s="23">
        <v>23.818257999999901</v>
      </c>
      <c r="N51" s="23">
        <v>59.894582</v>
      </c>
      <c r="O51" s="23">
        <v>5.9576820000000001</v>
      </c>
      <c r="P51" s="23">
        <v>60.080040000000004</v>
      </c>
      <c r="Q51" s="23">
        <v>116.56186</v>
      </c>
      <c r="R51" s="23">
        <v>104.18047</v>
      </c>
      <c r="S51" s="23">
        <v>178.11960999999999</v>
      </c>
      <c r="T51" s="23">
        <v>99.423190000000005</v>
      </c>
      <c r="U51" s="23">
        <v>0</v>
      </c>
      <c r="V51" s="23">
        <v>0</v>
      </c>
      <c r="W51" s="23">
        <v>0</v>
      </c>
    </row>
    <row r="52" spans="1:23">
      <c r="A52" s="27" t="s">
        <v>121</v>
      </c>
      <c r="B52" s="27" t="s">
        <v>62</v>
      </c>
      <c r="C52" s="23">
        <v>118.13348173827839</v>
      </c>
      <c r="D52" s="23">
        <v>101.57285795214899</v>
      </c>
      <c r="E52" s="23">
        <v>182.03653607692374</v>
      </c>
      <c r="F52" s="23">
        <v>3644.2540086472577</v>
      </c>
      <c r="G52" s="23">
        <v>779.60985711756393</v>
      </c>
      <c r="H52" s="23">
        <v>716.25978236484309</v>
      </c>
      <c r="I52" s="23">
        <v>127.14659908136149</v>
      </c>
      <c r="J52" s="23">
        <v>397.26086173462431</v>
      </c>
      <c r="K52" s="23">
        <v>165.53673526467003</v>
      </c>
      <c r="L52" s="23">
        <v>187.88000429282539</v>
      </c>
      <c r="M52" s="23">
        <v>116.192755384243</v>
      </c>
      <c r="N52" s="23">
        <v>373.59667053200769</v>
      </c>
      <c r="O52" s="23">
        <v>193.17787655200974</v>
      </c>
      <c r="P52" s="23">
        <v>185.35121805503522</v>
      </c>
      <c r="Q52" s="23">
        <v>760.70390376369505</v>
      </c>
      <c r="R52" s="23">
        <v>420.01717503299346</v>
      </c>
      <c r="S52" s="23">
        <v>600.61317823060892</v>
      </c>
      <c r="T52" s="23">
        <v>198.86658192408689</v>
      </c>
      <c r="U52" s="23">
        <v>1189.8283946919582</v>
      </c>
      <c r="V52" s="23">
        <v>3441.4960080360893</v>
      </c>
      <c r="W52" s="23">
        <v>2374.2486234987705</v>
      </c>
    </row>
    <row r="53" spans="1:23">
      <c r="A53" s="27" t="s">
        <v>121</v>
      </c>
      <c r="B53" s="27" t="s">
        <v>61</v>
      </c>
      <c r="C53" s="23">
        <v>17530.929120000001</v>
      </c>
      <c r="D53" s="23">
        <v>16484.31756</v>
      </c>
      <c r="E53" s="23">
        <v>14258.461960000001</v>
      </c>
      <c r="F53" s="23">
        <v>16756.954429999998</v>
      </c>
      <c r="G53" s="23">
        <v>16159.553660000001</v>
      </c>
      <c r="H53" s="23">
        <v>14465.762049999999</v>
      </c>
      <c r="I53" s="23">
        <v>13770.129640000001</v>
      </c>
      <c r="J53" s="23">
        <v>16425.09028</v>
      </c>
      <c r="K53" s="23">
        <v>12885.428339999999</v>
      </c>
      <c r="L53" s="23">
        <v>10403.722750000003</v>
      </c>
      <c r="M53" s="23">
        <v>9879.571179999999</v>
      </c>
      <c r="N53" s="23">
        <v>8423.7387300000009</v>
      </c>
      <c r="O53" s="23">
        <v>9830.9452400000009</v>
      </c>
      <c r="P53" s="23">
        <v>9511.2044799999985</v>
      </c>
      <c r="Q53" s="23">
        <v>8596.5562699999991</v>
      </c>
      <c r="R53" s="23">
        <v>8125.8801000000003</v>
      </c>
      <c r="S53" s="23">
        <v>9716.0864199999996</v>
      </c>
      <c r="T53" s="23">
        <v>7594.6319400000002</v>
      </c>
      <c r="U53" s="23">
        <v>6183.8602399999991</v>
      </c>
      <c r="V53" s="23">
        <v>5828.1622600000001</v>
      </c>
      <c r="W53" s="23">
        <v>4999.9318400000002</v>
      </c>
    </row>
    <row r="54" spans="1:23">
      <c r="A54" s="27" t="s">
        <v>121</v>
      </c>
      <c r="B54" s="27" t="s">
        <v>65</v>
      </c>
      <c r="C54" s="23">
        <v>26119.546943286514</v>
      </c>
      <c r="D54" s="23">
        <v>27801.017264208251</v>
      </c>
      <c r="E54" s="23">
        <v>22579.730820197627</v>
      </c>
      <c r="F54" s="23">
        <v>24790.104816176874</v>
      </c>
      <c r="G54" s="23">
        <v>23806.5185723266</v>
      </c>
      <c r="H54" s="23">
        <v>27371.844274868494</v>
      </c>
      <c r="I54" s="23">
        <v>27776.697745454534</v>
      </c>
      <c r="J54" s="23">
        <v>28715.30199279193</v>
      </c>
      <c r="K54" s="23">
        <v>29882.642951490852</v>
      </c>
      <c r="L54" s="23">
        <v>27057.261151791339</v>
      </c>
      <c r="M54" s="23">
        <v>30331.196468941322</v>
      </c>
      <c r="N54" s="23">
        <v>24881.181004776536</v>
      </c>
      <c r="O54" s="23">
        <v>26824.255262997583</v>
      </c>
      <c r="P54" s="23">
        <v>26194.885501001376</v>
      </c>
      <c r="Q54" s="23">
        <v>26248.30787328869</v>
      </c>
      <c r="R54" s="23">
        <v>25251.083086224389</v>
      </c>
      <c r="S54" s="23">
        <v>23996.502319047591</v>
      </c>
      <c r="T54" s="23">
        <v>24879.736233371987</v>
      </c>
      <c r="U54" s="23">
        <v>23563.995972705416</v>
      </c>
      <c r="V54" s="23">
        <v>23006.714749071187</v>
      </c>
      <c r="W54" s="23">
        <v>19631.467603542376</v>
      </c>
    </row>
    <row r="55" spans="1:23">
      <c r="A55" s="27" t="s">
        <v>121</v>
      </c>
      <c r="B55" s="27" t="s">
        <v>64</v>
      </c>
      <c r="C55" s="23">
        <v>23.006512352848574</v>
      </c>
      <c r="D55" s="23">
        <v>21.610761542551504</v>
      </c>
      <c r="E55" s="23">
        <v>21.235825202654514</v>
      </c>
      <c r="F55" s="23">
        <v>19.180873817558396</v>
      </c>
      <c r="G55" s="23">
        <v>17.121520747090894</v>
      </c>
      <c r="H55" s="23">
        <v>18.943137322545457</v>
      </c>
      <c r="I55" s="23">
        <v>21.293861725999999</v>
      </c>
      <c r="J55" s="23">
        <v>18.748374099999999</v>
      </c>
      <c r="K55" s="23">
        <v>18.343597363999997</v>
      </c>
      <c r="L55" s="23">
        <v>17.723837688</v>
      </c>
      <c r="M55" s="23">
        <v>16.458479347000001</v>
      </c>
      <c r="N55" s="23">
        <v>16.237651067999998</v>
      </c>
      <c r="O55" s="23">
        <v>14.595911662999999</v>
      </c>
      <c r="P55" s="23">
        <v>13.228200263000002</v>
      </c>
      <c r="Q55" s="23">
        <v>13.200706139000001</v>
      </c>
      <c r="R55" s="23">
        <v>12.625655165</v>
      </c>
      <c r="S55" s="23">
        <v>11.26861212</v>
      </c>
      <c r="T55" s="23">
        <v>11.235400689999999</v>
      </c>
      <c r="U55" s="23">
        <v>10.821077909999996</v>
      </c>
      <c r="V55" s="23">
        <v>9.8713678900000019</v>
      </c>
      <c r="W55" s="23">
        <v>10.441729959999998</v>
      </c>
    </row>
    <row r="56" spans="1:23">
      <c r="A56" s="27" t="s">
        <v>121</v>
      </c>
      <c r="B56" s="27" t="s">
        <v>32</v>
      </c>
      <c r="C56" s="23">
        <v>0.131117973963643</v>
      </c>
      <c r="D56" s="23">
        <v>0.17360891184873667</v>
      </c>
      <c r="E56" s="23">
        <v>0.16681373309159353</v>
      </c>
      <c r="F56" s="23">
        <v>0.27929932556528175</v>
      </c>
      <c r="G56" s="23">
        <v>0.23997480569641097</v>
      </c>
      <c r="H56" s="23">
        <v>0.207363776878944</v>
      </c>
      <c r="I56" s="23">
        <v>0.18802850056286491</v>
      </c>
      <c r="J56" s="23">
        <v>0.17212709382246699</v>
      </c>
      <c r="K56" s="23">
        <v>0.15914521513979801</v>
      </c>
      <c r="L56" s="23">
        <v>0.15645814971818001</v>
      </c>
      <c r="M56" s="23">
        <v>0.1411116404452549</v>
      </c>
      <c r="N56" s="23">
        <v>0.1339502702806519</v>
      </c>
      <c r="O56" s="23">
        <v>2.2051417668963999E-2</v>
      </c>
      <c r="P56" s="23">
        <v>2.0108235741928999E-2</v>
      </c>
      <c r="Q56" s="23">
        <v>2.1469356768715999E-2</v>
      </c>
      <c r="R56" s="23">
        <v>1.9041467810193002E-2</v>
      </c>
      <c r="S56" s="23">
        <v>1.6310658732814998E-2</v>
      </c>
      <c r="T56" s="23">
        <v>1.5469355997600999E-2</v>
      </c>
      <c r="U56" s="23">
        <v>1.509372929426E-2</v>
      </c>
      <c r="V56" s="23">
        <v>1.375417975541E-2</v>
      </c>
      <c r="W56" s="23">
        <v>1.2641961426345001E-2</v>
      </c>
    </row>
    <row r="57" spans="1:23">
      <c r="A57" s="27" t="s">
        <v>121</v>
      </c>
      <c r="B57" s="27" t="s">
        <v>69</v>
      </c>
      <c r="C57" s="23">
        <v>0</v>
      </c>
      <c r="D57" s="23">
        <v>0</v>
      </c>
      <c r="E57" s="23">
        <v>8.772662E-9</v>
      </c>
      <c r="F57" s="23">
        <v>0.95676623999999999</v>
      </c>
      <c r="G57" s="23">
        <v>0.82736914000000006</v>
      </c>
      <c r="H57" s="23">
        <v>3.2636352999999998</v>
      </c>
      <c r="I57" s="23">
        <v>6.6621796999999994</v>
      </c>
      <c r="J57" s="23">
        <v>6.3207109999999904</v>
      </c>
      <c r="K57" s="23">
        <v>5.8877839999999999</v>
      </c>
      <c r="L57" s="23">
        <v>5.6456749999999998</v>
      </c>
      <c r="M57" s="23">
        <v>5.3561399999999999</v>
      </c>
      <c r="N57" s="23">
        <v>5.0704155000000002</v>
      </c>
      <c r="O57" s="23">
        <v>4.706976</v>
      </c>
      <c r="P57" s="23">
        <v>4.4221430000000002</v>
      </c>
      <c r="Q57" s="23">
        <v>4.2466549999999996</v>
      </c>
      <c r="R57" s="23">
        <v>3.9883395999999998</v>
      </c>
      <c r="S57" s="23">
        <v>3.6518389999999998</v>
      </c>
      <c r="T57" s="23">
        <v>3.5239812000000001</v>
      </c>
      <c r="U57" s="23">
        <v>3.3817501999999999</v>
      </c>
      <c r="V57" s="23">
        <v>3.0603864999999999</v>
      </c>
      <c r="W57" s="23">
        <v>2.8554917</v>
      </c>
    </row>
    <row r="58" spans="1:23">
      <c r="A58" s="27" t="s">
        <v>121</v>
      </c>
      <c r="B58" s="27" t="s">
        <v>52</v>
      </c>
      <c r="C58" s="23">
        <v>5.8832659999999995E-2</v>
      </c>
      <c r="D58" s="23">
        <v>0.13472013599999999</v>
      </c>
      <c r="E58" s="23">
        <v>0.47239626999999995</v>
      </c>
      <c r="F58" s="23">
        <v>1.41234628</v>
      </c>
      <c r="G58" s="23">
        <v>2.0201163699999998</v>
      </c>
      <c r="H58" s="23">
        <v>2.29450837</v>
      </c>
      <c r="I58" s="23">
        <v>2.8477753000000003</v>
      </c>
      <c r="J58" s="23">
        <v>3.3226694999999999</v>
      </c>
      <c r="K58" s="23">
        <v>3.8629039999999994</v>
      </c>
      <c r="L58" s="23">
        <v>4.1811084300000001</v>
      </c>
      <c r="M58" s="23">
        <v>4.2737188000000002</v>
      </c>
      <c r="N58" s="23">
        <v>4.7907558499999991</v>
      </c>
      <c r="O58" s="23">
        <v>4.7946219000000001</v>
      </c>
      <c r="P58" s="23">
        <v>4.7085377699999995</v>
      </c>
      <c r="Q58" s="23">
        <v>5.585565439999999</v>
      </c>
      <c r="R58" s="23">
        <v>5.4056397599999997</v>
      </c>
      <c r="S58" s="23">
        <v>4.9532251999999994</v>
      </c>
      <c r="T58" s="23">
        <v>4.9937272000000004</v>
      </c>
      <c r="U58" s="23">
        <v>4.7237171</v>
      </c>
      <c r="V58" s="23">
        <v>4.4749319999999999</v>
      </c>
      <c r="W58" s="23">
        <v>4.3945072499999993</v>
      </c>
    </row>
    <row r="59" spans="1:23">
      <c r="A59" s="29" t="s">
        <v>118</v>
      </c>
      <c r="B59" s="29"/>
      <c r="C59" s="28">
        <v>145264.3651661349</v>
      </c>
      <c r="D59" s="28">
        <v>131457.56344203721</v>
      </c>
      <c r="E59" s="28">
        <v>123409.74866796458</v>
      </c>
      <c r="F59" s="28">
        <v>105176.75457483198</v>
      </c>
      <c r="G59" s="28">
        <v>95773.598856836878</v>
      </c>
      <c r="H59" s="28">
        <v>75898.625672517941</v>
      </c>
      <c r="I59" s="28">
        <v>47977.992215437342</v>
      </c>
      <c r="J59" s="28">
        <v>47932.796637284089</v>
      </c>
      <c r="K59" s="28">
        <v>46113.948128785349</v>
      </c>
      <c r="L59" s="28">
        <v>40831.456593915849</v>
      </c>
      <c r="M59" s="28">
        <v>43451.152630866738</v>
      </c>
      <c r="N59" s="28">
        <v>36581.487276393498</v>
      </c>
      <c r="O59" s="28">
        <v>39519.92238123405</v>
      </c>
      <c r="P59" s="28">
        <v>38843.46799540981</v>
      </c>
      <c r="Q59" s="28">
        <v>38105.901349291889</v>
      </c>
      <c r="R59" s="28">
        <v>36076.307494561523</v>
      </c>
      <c r="S59" s="28">
        <v>36719.193845981332</v>
      </c>
      <c r="T59" s="28">
        <v>35054.812005073392</v>
      </c>
      <c r="U59" s="28">
        <v>33278.92032938575</v>
      </c>
      <c r="V59" s="28">
        <v>34538.465020249838</v>
      </c>
      <c r="W59" s="28">
        <v>29694.52112965129</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7166.60502760278</v>
      </c>
      <c r="D64" s="23">
        <v>6751.6437255858118</v>
      </c>
      <c r="E64" s="23">
        <v>4491.2331923649008</v>
      </c>
      <c r="F64" s="23">
        <v>6205.4145316662343</v>
      </c>
      <c r="G64" s="23">
        <v>5705.6870296060197</v>
      </c>
      <c r="H64" s="23">
        <v>3423.8785270141698</v>
      </c>
      <c r="I64" s="23">
        <v>2083.082825247976</v>
      </c>
      <c r="J64" s="23">
        <v>2030.6291239904631</v>
      </c>
      <c r="K64" s="23">
        <v>2432.9598228361169</v>
      </c>
      <c r="L64" s="23">
        <v>2354.4165218827329</v>
      </c>
      <c r="M64" s="23">
        <v>2612.259220752052</v>
      </c>
      <c r="N64" s="23">
        <v>2175.8318212671397</v>
      </c>
      <c r="O64" s="23">
        <v>2307.3820221515653</v>
      </c>
      <c r="P64" s="23">
        <v>2884.86352206935</v>
      </c>
      <c r="Q64" s="23">
        <v>1686.533020586412</v>
      </c>
      <c r="R64" s="23">
        <v>1237.3832203998459</v>
      </c>
      <c r="S64" s="23">
        <v>3.1729217999999997E-5</v>
      </c>
      <c r="T64" s="23">
        <v>3.0356145000000002E-5</v>
      </c>
      <c r="U64" s="23">
        <v>2.8719042999999998E-5</v>
      </c>
      <c r="V64" s="23">
        <v>2.7409107999999902E-5</v>
      </c>
      <c r="W64" s="23">
        <v>3.0891417999999901E-5</v>
      </c>
    </row>
    <row r="65" spans="1:23">
      <c r="A65" s="27" t="s">
        <v>122</v>
      </c>
      <c r="B65" s="27" t="s">
        <v>28</v>
      </c>
      <c r="C65" s="23">
        <v>1945.04636</v>
      </c>
      <c r="D65" s="23">
        <v>1450.3005000000001</v>
      </c>
      <c r="E65" s="23">
        <v>1313.2449999999999</v>
      </c>
      <c r="F65" s="23">
        <v>139.94473000000002</v>
      </c>
      <c r="G65" s="23">
        <v>129.24626000000001</v>
      </c>
      <c r="H65" s="23">
        <v>121.957375</v>
      </c>
      <c r="I65" s="23">
        <v>115.95785000000001</v>
      </c>
      <c r="J65" s="23">
        <v>110.65471000000001</v>
      </c>
      <c r="K65" s="23">
        <v>102.60172</v>
      </c>
      <c r="L65" s="23">
        <v>96.710789999999989</v>
      </c>
      <c r="M65" s="23">
        <v>92.386970000000005</v>
      </c>
      <c r="N65" s="23">
        <v>86.138625000000005</v>
      </c>
      <c r="O65" s="23">
        <v>83.278739999999999</v>
      </c>
      <c r="P65" s="23">
        <v>84.180374999999998</v>
      </c>
      <c r="Q65" s="23">
        <v>0</v>
      </c>
      <c r="R65" s="23">
        <v>0</v>
      </c>
      <c r="S65" s="23">
        <v>0</v>
      </c>
      <c r="T65" s="23">
        <v>0</v>
      </c>
      <c r="U65" s="23">
        <v>0</v>
      </c>
      <c r="V65" s="23">
        <v>0</v>
      </c>
      <c r="W65" s="23">
        <v>0</v>
      </c>
    </row>
    <row r="66" spans="1:23">
      <c r="A66" s="27" t="s">
        <v>122</v>
      </c>
      <c r="B66" s="27" t="s">
        <v>62</v>
      </c>
      <c r="C66" s="23">
        <v>418.6882546807351</v>
      </c>
      <c r="D66" s="23">
        <v>412.55336805002793</v>
      </c>
      <c r="E66" s="23">
        <v>772.55015190331585</v>
      </c>
      <c r="F66" s="23">
        <v>911.5599672193332</v>
      </c>
      <c r="G66" s="23">
        <v>669.32721550469796</v>
      </c>
      <c r="H66" s="23">
        <v>401.72258312015003</v>
      </c>
      <c r="I66" s="23">
        <v>63.695315384683013</v>
      </c>
      <c r="J66" s="23">
        <v>326.91450513476269</v>
      </c>
      <c r="K66" s="23">
        <v>18.831014599096005</v>
      </c>
      <c r="L66" s="23">
        <v>314.01119667036625</v>
      </c>
      <c r="M66" s="23">
        <v>346.04125863766728</v>
      </c>
      <c r="N66" s="23">
        <v>377.249503151059</v>
      </c>
      <c r="O66" s="23">
        <v>218.0221841291922</v>
      </c>
      <c r="P66" s="23">
        <v>597.65295570682838</v>
      </c>
      <c r="Q66" s="23">
        <v>565.84620318104271</v>
      </c>
      <c r="R66" s="23">
        <v>376.17743938847752</v>
      </c>
      <c r="S66" s="23">
        <v>815.78568710663194</v>
      </c>
      <c r="T66" s="23">
        <v>679.49749488014106</v>
      </c>
      <c r="U66" s="23">
        <v>976.61976691808388</v>
      </c>
      <c r="V66" s="23">
        <v>1433.4761338774381</v>
      </c>
      <c r="W66" s="23">
        <v>1209.848964454651</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14715.190740434804</v>
      </c>
      <c r="D68" s="23">
        <v>14617.850829843372</v>
      </c>
      <c r="E68" s="23">
        <v>12256.311774202528</v>
      </c>
      <c r="F68" s="23">
        <v>13183.650185060829</v>
      </c>
      <c r="G68" s="23">
        <v>12025.897966464476</v>
      </c>
      <c r="H68" s="23">
        <v>16980.481136505536</v>
      </c>
      <c r="I68" s="23">
        <v>15740.770620956248</v>
      </c>
      <c r="J68" s="23">
        <v>14355.19668843452</v>
      </c>
      <c r="K68" s="23">
        <v>15861.922946862443</v>
      </c>
      <c r="L68" s="23">
        <v>14753.617884656982</v>
      </c>
      <c r="M68" s="23">
        <v>15040.43707752648</v>
      </c>
      <c r="N68" s="23">
        <v>12507.437509670033</v>
      </c>
      <c r="O68" s="23">
        <v>11495.920127624955</v>
      </c>
      <c r="P68" s="23">
        <v>10223.666923638748</v>
      </c>
      <c r="Q68" s="23">
        <v>10280.931698584754</v>
      </c>
      <c r="R68" s="23">
        <v>10146.016899245911</v>
      </c>
      <c r="S68" s="23">
        <v>10759.735255110856</v>
      </c>
      <c r="T68" s="23">
        <v>10366.386411085618</v>
      </c>
      <c r="U68" s="23">
        <v>10270.707641070228</v>
      </c>
      <c r="V68" s="23">
        <v>9964.7518423158508</v>
      </c>
      <c r="W68" s="23">
        <v>8438.860891847331</v>
      </c>
    </row>
    <row r="69" spans="1:23">
      <c r="A69" s="27" t="s">
        <v>122</v>
      </c>
      <c r="B69" s="27" t="s">
        <v>64</v>
      </c>
      <c r="C69" s="23">
        <v>7.6700380082896009</v>
      </c>
      <c r="D69" s="23">
        <v>7.2709842085727967</v>
      </c>
      <c r="E69" s="23">
        <v>6.9772571130118912</v>
      </c>
      <c r="F69" s="23">
        <v>6.2800950198105765</v>
      </c>
      <c r="G69" s="23">
        <v>5.7809309222936864</v>
      </c>
      <c r="H69" s="23">
        <v>5.6639021097640638</v>
      </c>
      <c r="I69" s="23">
        <v>5.8645213864191188</v>
      </c>
      <c r="J69" s="23">
        <v>5.2030059588001114</v>
      </c>
      <c r="K69" s="23">
        <v>5.1228178867657865</v>
      </c>
      <c r="L69" s="23">
        <v>4.8924241328576565</v>
      </c>
      <c r="M69" s="23">
        <v>4.577250029996951</v>
      </c>
      <c r="N69" s="23">
        <v>4.8051585869070212</v>
      </c>
      <c r="O69" s="23">
        <v>4.6622169427810363</v>
      </c>
      <c r="P69" s="23">
        <v>4.3419528703731958</v>
      </c>
      <c r="Q69" s="23">
        <v>4.2242894371764459</v>
      </c>
      <c r="R69" s="23">
        <v>4.060174696704328</v>
      </c>
      <c r="S69" s="23">
        <v>3.6319818439640947</v>
      </c>
      <c r="T69" s="23">
        <v>3.5826338943074929</v>
      </c>
      <c r="U69" s="23">
        <v>3.4292649650888691</v>
      </c>
      <c r="V69" s="23">
        <v>3.1083137508134286</v>
      </c>
      <c r="W69" s="23">
        <v>3.0536956923225285</v>
      </c>
    </row>
    <row r="70" spans="1:23">
      <c r="A70" s="27" t="s">
        <v>122</v>
      </c>
      <c r="B70" s="27" t="s">
        <v>32</v>
      </c>
      <c r="C70" s="23">
        <v>0.73137502064582016</v>
      </c>
      <c r="D70" s="23">
        <v>0.72759657553735169</v>
      </c>
      <c r="E70" s="23">
        <v>0.72123591127112507</v>
      </c>
      <c r="F70" s="23">
        <v>0.70750170479520103</v>
      </c>
      <c r="G70" s="23">
        <v>0.64009064175229158</v>
      </c>
      <c r="H70" s="23">
        <v>0.59633136399999898</v>
      </c>
      <c r="I70" s="23">
        <v>0.57296003199999901</v>
      </c>
      <c r="J70" s="23">
        <v>0.5307185539999999</v>
      </c>
      <c r="K70" s="23">
        <v>0.4977135929999999</v>
      </c>
      <c r="L70" s="23">
        <v>0.45184449799999993</v>
      </c>
      <c r="M70" s="23">
        <v>0.41610584000000006</v>
      </c>
      <c r="N70" s="23">
        <v>0.40509493599999996</v>
      </c>
      <c r="O70" s="23">
        <v>0.37898720600000002</v>
      </c>
      <c r="P70" s="23">
        <v>0.26946889199999996</v>
      </c>
      <c r="Q70" s="23">
        <v>0.26691494399999904</v>
      </c>
      <c r="R70" s="23">
        <v>0.31747296000000003</v>
      </c>
      <c r="S70" s="23">
        <v>0.34435889999999802</v>
      </c>
      <c r="T70" s="23">
        <v>0.32738473999999995</v>
      </c>
      <c r="U70" s="23">
        <v>0.37302978999999903</v>
      </c>
      <c r="V70" s="23">
        <v>0.32912512000000005</v>
      </c>
      <c r="W70" s="23">
        <v>0.454053189999999</v>
      </c>
    </row>
    <row r="71" spans="1:23">
      <c r="A71" s="27" t="s">
        <v>122</v>
      </c>
      <c r="B71" s="27" t="s">
        <v>69</v>
      </c>
      <c r="C71" s="23">
        <v>0</v>
      </c>
      <c r="D71" s="23">
        <v>0</v>
      </c>
      <c r="E71" s="23">
        <v>6.2292219999999995E-9</v>
      </c>
      <c r="F71" s="23">
        <v>5.8263580000000003E-9</v>
      </c>
      <c r="G71" s="23">
        <v>5.5022240000000005E-9</v>
      </c>
      <c r="H71" s="23">
        <v>6.852911E-9</v>
      </c>
      <c r="I71" s="23">
        <v>6.8598989999999999E-9</v>
      </c>
      <c r="J71" s="23">
        <v>7.0001020000000001E-9</v>
      </c>
      <c r="K71" s="23">
        <v>7.5994303000000006E-9</v>
      </c>
      <c r="L71" s="23">
        <v>8.293046E-9</v>
      </c>
      <c r="M71" s="23">
        <v>8.9217764999999904E-9</v>
      </c>
      <c r="N71" s="23">
        <v>9.8272010000000005E-9</v>
      </c>
      <c r="O71" s="23">
        <v>9.1726219999999991E-9</v>
      </c>
      <c r="P71" s="23">
        <v>8.6895630000000001E-9</v>
      </c>
      <c r="Q71" s="23">
        <v>1.0652032E-8</v>
      </c>
      <c r="R71" s="23">
        <v>1.2117378E-8</v>
      </c>
      <c r="S71" s="23">
        <v>2.12390839999999E-8</v>
      </c>
      <c r="T71" s="23">
        <v>2.0107589000000002E-8</v>
      </c>
      <c r="U71" s="23">
        <v>1.9296749E-8</v>
      </c>
      <c r="V71" s="23">
        <v>1.8557916E-8</v>
      </c>
      <c r="W71" s="23">
        <v>2.0881722000000002E-8</v>
      </c>
    </row>
    <row r="72" spans="1:23">
      <c r="A72" s="27" t="s">
        <v>122</v>
      </c>
      <c r="B72" s="27" t="s">
        <v>52</v>
      </c>
      <c r="C72" s="23">
        <v>0.114043966</v>
      </c>
      <c r="D72" s="23">
        <v>0.23049781</v>
      </c>
      <c r="E72" s="23">
        <v>0.38525474799999998</v>
      </c>
      <c r="F72" s="23">
        <v>0.58296068999999995</v>
      </c>
      <c r="G72" s="23">
        <v>0.73082930000000002</v>
      </c>
      <c r="H72" s="23">
        <v>0.77394598999999997</v>
      </c>
      <c r="I72" s="23">
        <v>0.89040998999999899</v>
      </c>
      <c r="J72" s="23">
        <v>1.0516969599999999</v>
      </c>
      <c r="K72" s="23">
        <v>1.2280865799999998</v>
      </c>
      <c r="L72" s="23">
        <v>1.291403939999999</v>
      </c>
      <c r="M72" s="23">
        <v>1.368526079999999</v>
      </c>
      <c r="N72" s="23">
        <v>1.4859571599999999</v>
      </c>
      <c r="O72" s="23">
        <v>1.5681185200000001</v>
      </c>
      <c r="P72" s="23">
        <v>1.5711509699999999</v>
      </c>
      <c r="Q72" s="23">
        <v>1.63734603</v>
      </c>
      <c r="R72" s="23">
        <v>1.58237396</v>
      </c>
      <c r="S72" s="23">
        <v>1.5197938399999988</v>
      </c>
      <c r="T72" s="23">
        <v>1.4904189300000001</v>
      </c>
      <c r="U72" s="23">
        <v>1.42213462</v>
      </c>
      <c r="V72" s="23">
        <v>1.3582411799999992</v>
      </c>
      <c r="W72" s="23">
        <v>1.32764522</v>
      </c>
    </row>
    <row r="73" spans="1:23">
      <c r="A73" s="29" t="s">
        <v>118</v>
      </c>
      <c r="B73" s="29"/>
      <c r="C73" s="28">
        <v>24253.200420726611</v>
      </c>
      <c r="D73" s="28">
        <v>23239.619407687784</v>
      </c>
      <c r="E73" s="28">
        <v>18840.317375583756</v>
      </c>
      <c r="F73" s="28">
        <v>20446.849508966206</v>
      </c>
      <c r="G73" s="28">
        <v>18535.939402497486</v>
      </c>
      <c r="H73" s="28">
        <v>20933.70352374962</v>
      </c>
      <c r="I73" s="28">
        <v>18009.371132975324</v>
      </c>
      <c r="J73" s="28">
        <v>16828.598033518545</v>
      </c>
      <c r="K73" s="28">
        <v>18421.438322184422</v>
      </c>
      <c r="L73" s="28">
        <v>17523.648817342939</v>
      </c>
      <c r="M73" s="28">
        <v>18095.701776946196</v>
      </c>
      <c r="N73" s="28">
        <v>15151.462617675139</v>
      </c>
      <c r="O73" s="28">
        <v>14109.265290848494</v>
      </c>
      <c r="P73" s="28">
        <v>13794.705729285299</v>
      </c>
      <c r="Q73" s="28">
        <v>12537.535211789385</v>
      </c>
      <c r="R73" s="28">
        <v>11763.637733730939</v>
      </c>
      <c r="S73" s="28">
        <v>11579.152955790671</v>
      </c>
      <c r="T73" s="28">
        <v>11049.466570216211</v>
      </c>
      <c r="U73" s="28">
        <v>11250.756701672444</v>
      </c>
      <c r="V73" s="28">
        <v>11401.336317353211</v>
      </c>
      <c r="W73" s="28">
        <v>9651.7635828857219</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3.6810955999999997E-5</v>
      </c>
      <c r="D78" s="23">
        <v>3.2439417999999996E-5</v>
      </c>
      <c r="E78" s="23">
        <v>3.4012293E-5</v>
      </c>
      <c r="F78" s="23">
        <v>3.2796356999999999E-5</v>
      </c>
      <c r="G78" s="23">
        <v>3.5494353252959998</v>
      </c>
      <c r="H78" s="23">
        <v>2.7677941999999989E-5</v>
      </c>
      <c r="I78" s="23">
        <v>7.4649305152330001</v>
      </c>
      <c r="J78" s="23">
        <v>11.367411373888</v>
      </c>
      <c r="K78" s="23">
        <v>3.0217731271000003</v>
      </c>
      <c r="L78" s="23">
        <v>188.094118952055</v>
      </c>
      <c r="M78" s="23">
        <v>221.31937782979</v>
      </c>
      <c r="N78" s="23">
        <v>186.716998868985</v>
      </c>
      <c r="O78" s="23">
        <v>135.6625189106</v>
      </c>
      <c r="P78" s="23">
        <v>279.65295779428004</v>
      </c>
      <c r="Q78" s="23">
        <v>186.37262666860698</v>
      </c>
      <c r="R78" s="23">
        <v>128.17509629388499</v>
      </c>
      <c r="S78" s="23">
        <v>168.43203970497001</v>
      </c>
      <c r="T78" s="23">
        <v>82.854638739456007</v>
      </c>
      <c r="U78" s="23">
        <v>240.84729048849897</v>
      </c>
      <c r="V78" s="23">
        <v>257.54217912104002</v>
      </c>
      <c r="W78" s="23">
        <v>187.31670979351802</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2.4252392E-5</v>
      </c>
      <c r="D80" s="23">
        <v>2.1037093200000003E-5</v>
      </c>
      <c r="E80" s="23">
        <v>2.1929301499999991E-5</v>
      </c>
      <c r="F80" s="23">
        <v>2.2074187999999997E-5</v>
      </c>
      <c r="G80" s="23">
        <v>1.8839794999999978E-5</v>
      </c>
      <c r="H80" s="23">
        <v>1.8778255399999982E-5</v>
      </c>
      <c r="I80" s="23">
        <v>1.8947985499999999E-5</v>
      </c>
      <c r="J80" s="23">
        <v>1.8373178000000002E-5</v>
      </c>
      <c r="K80" s="23">
        <v>1.8233E-5</v>
      </c>
      <c r="L80" s="23">
        <v>2.0525162699999999E-5</v>
      </c>
      <c r="M80" s="23">
        <v>1.9505206999999997E-5</v>
      </c>
      <c r="N80" s="23">
        <v>2.6936807595524002</v>
      </c>
      <c r="O80" s="23">
        <v>8.4276275992999902E-2</v>
      </c>
      <c r="P80" s="23">
        <v>2.0170626000000001E-5</v>
      </c>
      <c r="Q80" s="23">
        <v>16.403618764508998</v>
      </c>
      <c r="R80" s="23">
        <v>0.78192758794639994</v>
      </c>
      <c r="S80" s="23">
        <v>10.654006622033402</v>
      </c>
      <c r="T80" s="23">
        <v>1.8888669999999999E-5</v>
      </c>
      <c r="U80" s="23">
        <v>5.7098950474969996</v>
      </c>
      <c r="V80" s="23">
        <v>1.524190628455</v>
      </c>
      <c r="W80" s="23">
        <v>24.913937304120299</v>
      </c>
    </row>
    <row r="81" spans="1:23">
      <c r="A81" s="27" t="s">
        <v>123</v>
      </c>
      <c r="B81" s="27" t="s">
        <v>61</v>
      </c>
      <c r="C81" s="23">
        <v>49562.052049999998</v>
      </c>
      <c r="D81" s="23">
        <v>51006.815500000004</v>
      </c>
      <c r="E81" s="23">
        <v>44865.116139999998</v>
      </c>
      <c r="F81" s="23">
        <v>49851.468000000001</v>
      </c>
      <c r="G81" s="23">
        <v>48972.136559999999</v>
      </c>
      <c r="H81" s="23">
        <v>40215.590840000004</v>
      </c>
      <c r="I81" s="23">
        <v>44342.308550000002</v>
      </c>
      <c r="J81" s="23">
        <v>42608.473399999995</v>
      </c>
      <c r="K81" s="23">
        <v>37305.315640000001</v>
      </c>
      <c r="L81" s="23">
        <v>34644.631150000001</v>
      </c>
      <c r="M81" s="23">
        <v>32515.550199999998</v>
      </c>
      <c r="N81" s="23">
        <v>28077.778590000005</v>
      </c>
      <c r="O81" s="23">
        <v>27814.084589999999</v>
      </c>
      <c r="P81" s="23">
        <v>28898.571340000002</v>
      </c>
      <c r="Q81" s="23">
        <v>26211.631559999998</v>
      </c>
      <c r="R81" s="23">
        <v>22739.489549999998</v>
      </c>
      <c r="S81" s="23">
        <v>23584.268400000004</v>
      </c>
      <c r="T81" s="23">
        <v>21159.055909999995</v>
      </c>
      <c r="U81" s="23">
        <v>18607.019030000003</v>
      </c>
      <c r="V81" s="23">
        <v>17880.929880000003</v>
      </c>
      <c r="W81" s="23">
        <v>17303.403189999997</v>
      </c>
    </row>
    <row r="82" spans="1:23">
      <c r="A82" s="27" t="s">
        <v>123</v>
      </c>
      <c r="B82" s="27" t="s">
        <v>65</v>
      </c>
      <c r="C82" s="23">
        <v>5398.994371917126</v>
      </c>
      <c r="D82" s="23">
        <v>5706.9441052539642</v>
      </c>
      <c r="E82" s="23">
        <v>6476.049188781165</v>
      </c>
      <c r="F82" s="23">
        <v>5985.5252777040841</v>
      </c>
      <c r="G82" s="23">
        <v>7228.5828347737588</v>
      </c>
      <c r="H82" s="23">
        <v>7949.7557429640256</v>
      </c>
      <c r="I82" s="23">
        <v>12238.555503988922</v>
      </c>
      <c r="J82" s="23">
        <v>11537.63580474419</v>
      </c>
      <c r="K82" s="23">
        <v>10688.840954877436</v>
      </c>
      <c r="L82" s="23">
        <v>13899.953805918674</v>
      </c>
      <c r="M82" s="23">
        <v>13851.256664107777</v>
      </c>
      <c r="N82" s="23">
        <v>12840.279493682392</v>
      </c>
      <c r="O82" s="23">
        <v>12093.659978112471</v>
      </c>
      <c r="P82" s="23">
        <v>11873.906602471619</v>
      </c>
      <c r="Q82" s="23">
        <v>11485.942291191292</v>
      </c>
      <c r="R82" s="23">
        <v>11180.815915673889</v>
      </c>
      <c r="S82" s="23">
        <v>10853.944958382364</v>
      </c>
      <c r="T82" s="23">
        <v>10409.33488429872</v>
      </c>
      <c r="U82" s="23">
        <v>9403.2828752543446</v>
      </c>
      <c r="V82" s="23">
        <v>9499.9680514496304</v>
      </c>
      <c r="W82" s="23">
        <v>8372.0736272476643</v>
      </c>
    </row>
    <row r="83" spans="1:23">
      <c r="A83" s="27" t="s">
        <v>123</v>
      </c>
      <c r="B83" s="27" t="s">
        <v>64</v>
      </c>
      <c r="C83" s="23">
        <v>8.0221819999999999E-10</v>
      </c>
      <c r="D83" s="23">
        <v>7.4299527000000004E-10</v>
      </c>
      <c r="E83" s="23">
        <v>9.5012970000000001E-10</v>
      </c>
      <c r="F83" s="23">
        <v>1.3852086E-9</v>
      </c>
      <c r="G83" s="23">
        <v>1.2634604999999998E-9</v>
      </c>
      <c r="H83" s="23">
        <v>1.7124691999999999E-9</v>
      </c>
      <c r="I83" s="23">
        <v>1.4409328E-9</v>
      </c>
      <c r="J83" s="23">
        <v>1.3436306E-9</v>
      </c>
      <c r="K83" s="23">
        <v>1.3660381999999901E-9</v>
      </c>
      <c r="L83" s="23">
        <v>4.8324264000000001E-9</v>
      </c>
      <c r="M83" s="23">
        <v>4.4230205E-9</v>
      </c>
      <c r="N83" s="23">
        <v>1.0959012000000001E-8</v>
      </c>
      <c r="O83" s="23">
        <v>1.0519540999999901E-8</v>
      </c>
      <c r="P83" s="23">
        <v>8.7613689999999901E-9</v>
      </c>
      <c r="Q83" s="23">
        <v>8.7408879999999994E-9</v>
      </c>
      <c r="R83" s="23">
        <v>8.0304634999999904E-9</v>
      </c>
      <c r="S83" s="23">
        <v>7.6288942999999895E-9</v>
      </c>
      <c r="T83" s="23">
        <v>7.7756819999999992E-9</v>
      </c>
      <c r="U83" s="23">
        <v>6.9283669999999897E-9</v>
      </c>
      <c r="V83" s="23">
        <v>1.5097086E-8</v>
      </c>
      <c r="W83" s="23">
        <v>1.4664981000000002E-8</v>
      </c>
    </row>
    <row r="84" spans="1:23">
      <c r="A84" s="27" t="s">
        <v>123</v>
      </c>
      <c r="B84" s="27" t="s">
        <v>32</v>
      </c>
      <c r="C84" s="23">
        <v>4.3438503999999993E-9</v>
      </c>
      <c r="D84" s="23">
        <v>5.2223569999999901E-9</v>
      </c>
      <c r="E84" s="23">
        <v>5.0906855999999998E-9</v>
      </c>
      <c r="F84" s="23">
        <v>5.2284736000000002E-9</v>
      </c>
      <c r="G84" s="23">
        <v>5.8341329999999997E-9</v>
      </c>
      <c r="H84" s="23">
        <v>1.6373450000000002E-8</v>
      </c>
      <c r="I84" s="23">
        <v>2.1582139999999999E-8</v>
      </c>
      <c r="J84" s="23">
        <v>2.0482563000000002E-8</v>
      </c>
      <c r="K84" s="23">
        <v>1.8593104E-8</v>
      </c>
      <c r="L84" s="23">
        <v>2.1833018999999898E-8</v>
      </c>
      <c r="M84" s="23">
        <v>2.2392274000000001E-8</v>
      </c>
      <c r="N84" s="23">
        <v>1.9472879999999901E-8</v>
      </c>
      <c r="O84" s="23">
        <v>1.8120429000000001E-8</v>
      </c>
      <c r="P84" s="23">
        <v>1.8975956E-8</v>
      </c>
      <c r="Q84" s="23">
        <v>1.8881579999999899E-8</v>
      </c>
      <c r="R84" s="23">
        <v>1.7262855000000001E-8</v>
      </c>
      <c r="S84" s="23">
        <v>1.6659209000000001E-8</v>
      </c>
      <c r="T84" s="23">
        <v>1.5028135000000001E-8</v>
      </c>
      <c r="U84" s="23">
        <v>2.0268842E-8</v>
      </c>
      <c r="V84" s="23">
        <v>2.1507746999999999E-8</v>
      </c>
      <c r="W84" s="23">
        <v>1.8837071999999998E-8</v>
      </c>
    </row>
    <row r="85" spans="1:23">
      <c r="A85" s="27" t="s">
        <v>123</v>
      </c>
      <c r="B85" s="27" t="s">
        <v>69</v>
      </c>
      <c r="C85" s="23">
        <v>0</v>
      </c>
      <c r="D85" s="23">
        <v>0</v>
      </c>
      <c r="E85" s="23">
        <v>1.436788079999999E-8</v>
      </c>
      <c r="F85" s="23">
        <v>1.444034099999999E-8</v>
      </c>
      <c r="G85" s="23">
        <v>1.65688055E-8</v>
      </c>
      <c r="H85" s="23">
        <v>1.7691794999999998E-8</v>
      </c>
      <c r="I85" s="23">
        <v>2.42533029999999E-8</v>
      </c>
      <c r="J85" s="23">
        <v>2.5504091E-8</v>
      </c>
      <c r="K85" s="23">
        <v>2.545599E-8</v>
      </c>
      <c r="L85" s="23">
        <v>0.30253445580479998</v>
      </c>
      <c r="M85" s="23">
        <v>0.38133236356936001</v>
      </c>
      <c r="N85" s="23">
        <v>0.39612053442704004</v>
      </c>
      <c r="O85" s="23">
        <v>0.46176292045701406</v>
      </c>
      <c r="P85" s="23">
        <v>0.52623188010974997</v>
      </c>
      <c r="Q85" s="23">
        <v>0.56750572432237989</v>
      </c>
      <c r="R85" s="23">
        <v>0.49803694281758604</v>
      </c>
      <c r="S85" s="23">
        <v>0.67713610474773001</v>
      </c>
      <c r="T85" s="23">
        <v>0.59958799072039404</v>
      </c>
      <c r="U85" s="23">
        <v>0.7326269638669991</v>
      </c>
      <c r="V85" s="23">
        <v>0.80037464750875009</v>
      </c>
      <c r="W85" s="23">
        <v>0.68534197854555501</v>
      </c>
    </row>
    <row r="86" spans="1:23">
      <c r="A86" s="27" t="s">
        <v>123</v>
      </c>
      <c r="B86" s="27" t="s">
        <v>52</v>
      </c>
      <c r="C86" s="23">
        <v>1.7004049199999902E-3</v>
      </c>
      <c r="D86" s="23">
        <v>1.19509106E-2</v>
      </c>
      <c r="E86" s="23">
        <v>1.49286266E-2</v>
      </c>
      <c r="F86" s="23">
        <v>2.1441311799999991E-2</v>
      </c>
      <c r="G86" s="23">
        <v>4.1670739499999998E-2</v>
      </c>
      <c r="H86" s="23">
        <v>6.9343767000000001E-2</v>
      </c>
      <c r="I86" s="23">
        <v>0.13761548800000001</v>
      </c>
      <c r="J86" s="23">
        <v>0.171747651</v>
      </c>
      <c r="K86" s="23">
        <v>0.186341176</v>
      </c>
      <c r="L86" s="23">
        <v>0.270991335</v>
      </c>
      <c r="M86" s="23">
        <v>0.27233852000000003</v>
      </c>
      <c r="N86" s="23">
        <v>0.29272790999999898</v>
      </c>
      <c r="O86" s="23">
        <v>0.28064161799999998</v>
      </c>
      <c r="P86" s="23">
        <v>0.286020213999999</v>
      </c>
      <c r="Q86" s="23">
        <v>0.326865505</v>
      </c>
      <c r="R86" s="23">
        <v>0.32616561300000002</v>
      </c>
      <c r="S86" s="23">
        <v>0.26448441299999897</v>
      </c>
      <c r="T86" s="23">
        <v>0.26472735000000003</v>
      </c>
      <c r="U86" s="23">
        <v>0.250829632999999</v>
      </c>
      <c r="V86" s="23">
        <v>0.24963182799999997</v>
      </c>
      <c r="W86" s="23">
        <v>0.21550607600000002</v>
      </c>
    </row>
    <row r="87" spans="1:23">
      <c r="A87" s="29" t="s">
        <v>118</v>
      </c>
      <c r="B87" s="29"/>
      <c r="C87" s="28">
        <v>54961.046482981277</v>
      </c>
      <c r="D87" s="28">
        <v>56713.759658731222</v>
      </c>
      <c r="E87" s="28">
        <v>51341.16538472371</v>
      </c>
      <c r="F87" s="28">
        <v>55836.993332576007</v>
      </c>
      <c r="G87" s="28">
        <v>56204.268848940119</v>
      </c>
      <c r="H87" s="28">
        <v>48165.346629421932</v>
      </c>
      <c r="I87" s="28">
        <v>56588.329003453582</v>
      </c>
      <c r="J87" s="28">
        <v>54157.476634492596</v>
      </c>
      <c r="K87" s="28">
        <v>47997.178386238906</v>
      </c>
      <c r="L87" s="28">
        <v>48732.679095400723</v>
      </c>
      <c r="M87" s="28">
        <v>46588.126261447193</v>
      </c>
      <c r="N87" s="28">
        <v>41107.468763321893</v>
      </c>
      <c r="O87" s="28">
        <v>40043.491363309586</v>
      </c>
      <c r="P87" s="28">
        <v>41052.130920445285</v>
      </c>
      <c r="Q87" s="28">
        <v>37900.350096633141</v>
      </c>
      <c r="R87" s="28">
        <v>34049.262489563749</v>
      </c>
      <c r="S87" s="28">
        <v>34617.299404717007</v>
      </c>
      <c r="T87" s="28">
        <v>31651.245451934617</v>
      </c>
      <c r="U87" s="28">
        <v>28256.859090797268</v>
      </c>
      <c r="V87" s="28">
        <v>27639.964301214226</v>
      </c>
      <c r="W87" s="28">
        <v>25887.707464359966</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1.2229656929999999</v>
      </c>
      <c r="D92" s="23">
        <v>1.2339171539999989</v>
      </c>
      <c r="E92" s="23">
        <v>1.2641326589999999</v>
      </c>
      <c r="F92" s="23">
        <v>1.4843436519999988</v>
      </c>
      <c r="G92" s="23">
        <v>1.3344203800000001</v>
      </c>
      <c r="H92" s="23">
        <v>1.1861951389999978</v>
      </c>
      <c r="I92" s="23">
        <v>1.130310102999998</v>
      </c>
      <c r="J92" s="23">
        <v>1.012657159</v>
      </c>
      <c r="K92" s="23">
        <v>0.96450205899999997</v>
      </c>
      <c r="L92" s="23">
        <v>0.88401420399999908</v>
      </c>
      <c r="M92" s="23">
        <v>0.82761589499999988</v>
      </c>
      <c r="N92" s="23">
        <v>0.79275783499999997</v>
      </c>
      <c r="O92" s="23">
        <v>0.60492340700000002</v>
      </c>
      <c r="P92" s="23">
        <v>0.45045015599999999</v>
      </c>
      <c r="Q92" s="23">
        <v>0.46181724699999999</v>
      </c>
      <c r="R92" s="23">
        <v>0.42551706099999898</v>
      </c>
      <c r="S92" s="23">
        <v>0.38025306499999989</v>
      </c>
      <c r="T92" s="23">
        <v>0.36525940800000001</v>
      </c>
      <c r="U92" s="23">
        <v>0.3212543089999999</v>
      </c>
      <c r="V92" s="23">
        <v>0.30037588799999998</v>
      </c>
      <c r="W92" s="23">
        <v>0.26923667799999995</v>
      </c>
    </row>
    <row r="93" spans="1:23">
      <c r="A93" s="27" t="s">
        <v>36</v>
      </c>
      <c r="B93" s="27" t="s">
        <v>68</v>
      </c>
      <c r="C93" s="23">
        <v>622.27814999999998</v>
      </c>
      <c r="D93" s="23">
        <v>1564.2027250000001</v>
      </c>
      <c r="E93" s="23">
        <v>1242.7323920000001</v>
      </c>
      <c r="F93" s="23">
        <v>4050.9695280000001</v>
      </c>
      <c r="G93" s="23">
        <v>3196.3190439999998</v>
      </c>
      <c r="H93" s="23">
        <v>8797.397570000001</v>
      </c>
      <c r="I93" s="23">
        <v>8795.4262080000008</v>
      </c>
      <c r="J93" s="23">
        <v>8014.2129100000002</v>
      </c>
      <c r="K93" s="23">
        <v>7691.1517839999997</v>
      </c>
      <c r="L93" s="23">
        <v>8919.4177830000008</v>
      </c>
      <c r="M93" s="23">
        <v>9743.4958880000013</v>
      </c>
      <c r="N93" s="23">
        <v>8430.6843100000006</v>
      </c>
      <c r="O93" s="23">
        <v>7422.5257259999998</v>
      </c>
      <c r="P93" s="23">
        <v>7167.7239680000002</v>
      </c>
      <c r="Q93" s="23">
        <v>8940.1909099999993</v>
      </c>
      <c r="R93" s="23">
        <v>7518.5929480000004</v>
      </c>
      <c r="S93" s="23">
        <v>6926.6265619999995</v>
      </c>
      <c r="T93" s="23">
        <v>6547.9699609999998</v>
      </c>
      <c r="U93" s="23">
        <v>6381.7646599999998</v>
      </c>
      <c r="V93" s="23">
        <v>6639.848626</v>
      </c>
      <c r="W93" s="23">
        <v>5665.0655609999994</v>
      </c>
    </row>
    <row r="94" spans="1:23">
      <c r="A94" s="27" t="s">
        <v>36</v>
      </c>
      <c r="B94" s="27" t="s">
        <v>72</v>
      </c>
      <c r="C94" s="23">
        <v>0.37923166970000005</v>
      </c>
      <c r="D94" s="23">
        <v>0.91576475969999993</v>
      </c>
      <c r="E94" s="23">
        <v>2.2714372229999999</v>
      </c>
      <c r="F94" s="23">
        <v>5.5808340799999989</v>
      </c>
      <c r="G94" s="23">
        <v>7.7015717959999996</v>
      </c>
      <c r="H94" s="23">
        <v>9.0776167829999981</v>
      </c>
      <c r="I94" s="23">
        <v>11.106415884999999</v>
      </c>
      <c r="J94" s="23">
        <v>12.918160035</v>
      </c>
      <c r="K94" s="23">
        <v>15.224995333999997</v>
      </c>
      <c r="L94" s="23">
        <v>16.617721946000003</v>
      </c>
      <c r="M94" s="23">
        <v>17.578073150000002</v>
      </c>
      <c r="N94" s="23">
        <v>19.288294542999992</v>
      </c>
      <c r="O94" s="23">
        <v>20.276192675000001</v>
      </c>
      <c r="P94" s="23">
        <v>20.552102394000002</v>
      </c>
      <c r="Q94" s="23">
        <v>22.603498594999998</v>
      </c>
      <c r="R94" s="23">
        <v>21.956175513000002</v>
      </c>
      <c r="S94" s="23">
        <v>20.801362349999998</v>
      </c>
      <c r="T94" s="23">
        <v>20.715644709999992</v>
      </c>
      <c r="U94" s="23">
        <v>19.910630012999999</v>
      </c>
      <c r="V94" s="23">
        <v>19.381234635000002</v>
      </c>
      <c r="W94" s="23">
        <v>18.751659623999988</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378.67089999999996</v>
      </c>
      <c r="D98" s="23">
        <v>1007.484825</v>
      </c>
      <c r="E98" s="23">
        <v>885.84173200000009</v>
      </c>
      <c r="F98" s="23">
        <v>2069.1361280000001</v>
      </c>
      <c r="G98" s="23">
        <v>1157.2996439999999</v>
      </c>
      <c r="H98" s="23">
        <v>5484.01757</v>
      </c>
      <c r="I98" s="23">
        <v>5527.7030080000004</v>
      </c>
      <c r="J98" s="23">
        <v>5562.1797100000003</v>
      </c>
      <c r="K98" s="23">
        <v>5053.5719840000002</v>
      </c>
      <c r="L98" s="23">
        <v>6063.4139830000004</v>
      </c>
      <c r="M98" s="23">
        <v>6708.2813880000003</v>
      </c>
      <c r="N98" s="23">
        <v>6026.0738100000008</v>
      </c>
      <c r="O98" s="23">
        <v>5442.173726</v>
      </c>
      <c r="P98" s="23">
        <v>5465.6689679999999</v>
      </c>
      <c r="Q98" s="23">
        <v>6758.522109999999</v>
      </c>
      <c r="R98" s="23">
        <v>5699.7768480000004</v>
      </c>
      <c r="S98" s="23">
        <v>5434.5825619999996</v>
      </c>
      <c r="T98" s="23">
        <v>5033.4821609999999</v>
      </c>
      <c r="U98" s="23">
        <v>5332.10646</v>
      </c>
      <c r="V98" s="23">
        <v>5403.9737260000002</v>
      </c>
      <c r="W98" s="23">
        <v>4484.0885609999996</v>
      </c>
    </row>
    <row r="99" spans="1:23">
      <c r="A99" s="27" t="s">
        <v>119</v>
      </c>
      <c r="B99" s="27" t="s">
        <v>72</v>
      </c>
      <c r="C99" s="23">
        <v>7.6676728999999999E-2</v>
      </c>
      <c r="D99" s="23">
        <v>0.21390552800000001</v>
      </c>
      <c r="E99" s="23">
        <v>0.62672702999999996</v>
      </c>
      <c r="F99" s="23">
        <v>1.8279050000000001</v>
      </c>
      <c r="G99" s="23">
        <v>2.414250379999999</v>
      </c>
      <c r="H99" s="23">
        <v>2.9885586999999996</v>
      </c>
      <c r="I99" s="23">
        <v>3.5448980499999996</v>
      </c>
      <c r="J99" s="23">
        <v>4.1838539399999997</v>
      </c>
      <c r="K99" s="23">
        <v>4.9562601000000006</v>
      </c>
      <c r="L99" s="23">
        <v>5.46421504</v>
      </c>
      <c r="M99" s="23">
        <v>5.8539731999999995</v>
      </c>
      <c r="N99" s="23">
        <v>6.4542903000000003</v>
      </c>
      <c r="O99" s="23">
        <v>6.9544616999999995</v>
      </c>
      <c r="P99" s="23">
        <v>7.0985483999999994</v>
      </c>
      <c r="Q99" s="23">
        <v>7.6678686999999996</v>
      </c>
      <c r="R99" s="23">
        <v>7.4953988000000003</v>
      </c>
      <c r="S99" s="23">
        <v>7.2836821999999994</v>
      </c>
      <c r="T99" s="23">
        <v>7.1959948999999996</v>
      </c>
      <c r="U99" s="23">
        <v>7.0793317</v>
      </c>
      <c r="V99" s="23">
        <v>6.9408249000000009</v>
      </c>
      <c r="W99" s="23">
        <v>6.6930088699999892</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0.16193067999999999</v>
      </c>
      <c r="D102" s="23">
        <v>0.11780573999999901</v>
      </c>
      <c r="E102" s="23">
        <v>0.17114334</v>
      </c>
      <c r="F102" s="23">
        <v>0.26600979999999996</v>
      </c>
      <c r="G102" s="23">
        <v>0.2460244</v>
      </c>
      <c r="H102" s="23">
        <v>0.22074392999999901</v>
      </c>
      <c r="I102" s="23">
        <v>0.21220383999999898</v>
      </c>
      <c r="J102" s="23">
        <v>0.16983675000000001</v>
      </c>
      <c r="K102" s="23">
        <v>0.17212741000000001</v>
      </c>
      <c r="L102" s="23">
        <v>0.15475307000000002</v>
      </c>
      <c r="M102" s="23">
        <v>0.15743764999999998</v>
      </c>
      <c r="N102" s="23">
        <v>0.14490039999999998</v>
      </c>
      <c r="O102" s="23">
        <v>0.12642646000000002</v>
      </c>
      <c r="P102" s="23">
        <v>0.10794511</v>
      </c>
      <c r="Q102" s="23">
        <v>0.12034006999999999</v>
      </c>
      <c r="R102" s="23">
        <v>0.10645347599999999</v>
      </c>
      <c r="S102" s="23">
        <v>9.1674669999999903E-2</v>
      </c>
      <c r="T102" s="23">
        <v>9.0732079999999993E-2</v>
      </c>
      <c r="U102" s="23">
        <v>7.7175643999999904E-2</v>
      </c>
      <c r="V102" s="23">
        <v>8.438894000000001E-2</v>
      </c>
      <c r="W102" s="23">
        <v>7.4907489999999993E-2</v>
      </c>
    </row>
    <row r="103" spans="1:23">
      <c r="A103" s="27" t="s">
        <v>120</v>
      </c>
      <c r="B103" s="27" t="s">
        <v>68</v>
      </c>
      <c r="C103" s="23">
        <v>243.60724999999999</v>
      </c>
      <c r="D103" s="23">
        <v>556.71789999999999</v>
      </c>
      <c r="E103" s="23">
        <v>356.89065999999997</v>
      </c>
      <c r="F103" s="23">
        <v>1981.8334</v>
      </c>
      <c r="G103" s="23">
        <v>2039.0193999999999</v>
      </c>
      <c r="H103" s="23">
        <v>3313.38</v>
      </c>
      <c r="I103" s="23">
        <v>3267.7232000000004</v>
      </c>
      <c r="J103" s="23">
        <v>2452.0332000000003</v>
      </c>
      <c r="K103" s="23">
        <v>2637.5798</v>
      </c>
      <c r="L103" s="23">
        <v>2856.0038</v>
      </c>
      <c r="M103" s="23">
        <v>3035.2145</v>
      </c>
      <c r="N103" s="23">
        <v>2404.6104999999998</v>
      </c>
      <c r="O103" s="23">
        <v>1980.3520000000001</v>
      </c>
      <c r="P103" s="23">
        <v>1702.0550000000001</v>
      </c>
      <c r="Q103" s="23">
        <v>2181.6687999999999</v>
      </c>
      <c r="R103" s="23">
        <v>1818.8161</v>
      </c>
      <c r="S103" s="23">
        <v>1492.0440000000001</v>
      </c>
      <c r="T103" s="23">
        <v>1514.4878000000001</v>
      </c>
      <c r="U103" s="23">
        <v>1049.6581999999999</v>
      </c>
      <c r="V103" s="23">
        <v>1235.8748999999998</v>
      </c>
      <c r="W103" s="23">
        <v>1180.9770000000001</v>
      </c>
    </row>
    <row r="104" spans="1:23">
      <c r="A104" s="27" t="s">
        <v>120</v>
      </c>
      <c r="B104" s="27" t="s">
        <v>72</v>
      </c>
      <c r="C104" s="23">
        <v>9.7153417000000006E-2</v>
      </c>
      <c r="D104" s="23">
        <v>0.25670384699999999</v>
      </c>
      <c r="E104" s="23">
        <v>0.61930261999999991</v>
      </c>
      <c r="F104" s="23">
        <v>1.38007813</v>
      </c>
      <c r="G104" s="23">
        <v>1.9950763600000001</v>
      </c>
      <c r="H104" s="23">
        <v>2.4042528299999986</v>
      </c>
      <c r="I104" s="23">
        <v>2.9884885799999994</v>
      </c>
      <c r="J104" s="23">
        <v>3.3985624699999999</v>
      </c>
      <c r="K104" s="23">
        <v>4.0465225</v>
      </c>
      <c r="L104" s="23">
        <v>4.4091309600000006</v>
      </c>
      <c r="M104" s="23">
        <v>4.7644685400000002</v>
      </c>
      <c r="N104" s="23">
        <v>5.1007789400000005</v>
      </c>
      <c r="O104" s="23">
        <v>5.50645834</v>
      </c>
      <c r="P104" s="23">
        <v>5.73231</v>
      </c>
      <c r="Q104" s="23">
        <v>6.0529309000000007</v>
      </c>
      <c r="R104" s="23">
        <v>5.85525626</v>
      </c>
      <c r="S104" s="23">
        <v>5.5906167</v>
      </c>
      <c r="T104" s="23">
        <v>5.5555483599999897</v>
      </c>
      <c r="U104" s="23">
        <v>5.3288252999999992</v>
      </c>
      <c r="V104" s="23">
        <v>5.2597395000000002</v>
      </c>
      <c r="W104" s="23">
        <v>5.0964531000000006</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0.16080873300000001</v>
      </c>
      <c r="D107" s="23">
        <v>0.21532678200000002</v>
      </c>
      <c r="E107" s="23">
        <v>0.20499035699999979</v>
      </c>
      <c r="F107" s="23">
        <v>0.34483150999999895</v>
      </c>
      <c r="G107" s="23">
        <v>0.29710033999999996</v>
      </c>
      <c r="H107" s="23">
        <v>0.25520275799999897</v>
      </c>
      <c r="I107" s="23">
        <v>0.23288077599999998</v>
      </c>
      <c r="J107" s="23">
        <v>0.2117897799999999</v>
      </c>
      <c r="K107" s="23">
        <v>0.19714199800000001</v>
      </c>
      <c r="L107" s="23">
        <v>0.19252271800000001</v>
      </c>
      <c r="M107" s="23">
        <v>0.17442799</v>
      </c>
      <c r="N107" s="23">
        <v>0.16522488499999999</v>
      </c>
      <c r="O107" s="23">
        <v>2.7286757000000002E-2</v>
      </c>
      <c r="P107" s="23">
        <v>2.4724065999999999E-2</v>
      </c>
      <c r="Q107" s="23">
        <v>2.6507637000000001E-2</v>
      </c>
      <c r="R107" s="23">
        <v>2.3510145000000003E-2</v>
      </c>
      <c r="S107" s="23">
        <v>2.0138725E-2</v>
      </c>
      <c r="T107" s="23">
        <v>1.9177627999999999E-2</v>
      </c>
      <c r="U107" s="23">
        <v>1.8558445E-2</v>
      </c>
      <c r="V107" s="23">
        <v>1.7051338000000003E-2</v>
      </c>
      <c r="W107" s="23">
        <v>1.5539888E-2</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6.9223725E-2</v>
      </c>
      <c r="D109" s="23">
        <v>0.15917260999999991</v>
      </c>
      <c r="E109" s="23">
        <v>0.55513858000000005</v>
      </c>
      <c r="F109" s="23">
        <v>1.6616583599999999</v>
      </c>
      <c r="G109" s="23">
        <v>2.3822264999999998</v>
      </c>
      <c r="H109" s="23">
        <v>2.6940683500000007</v>
      </c>
      <c r="I109" s="23">
        <v>3.3601714299999998</v>
      </c>
      <c r="J109" s="23">
        <v>3.8996627300000002</v>
      </c>
      <c r="K109" s="23">
        <v>4.5534507</v>
      </c>
      <c r="L109" s="23">
        <v>4.9107918000000002</v>
      </c>
      <c r="M109" s="23">
        <v>5.0285118600000001</v>
      </c>
      <c r="N109" s="23">
        <v>5.6400092299999907</v>
      </c>
      <c r="O109" s="23">
        <v>5.6412239399999997</v>
      </c>
      <c r="P109" s="23">
        <v>5.5362055000000003</v>
      </c>
      <c r="Q109" s="23">
        <v>6.5717221500000003</v>
      </c>
      <c r="R109" s="23">
        <v>6.3600433399999998</v>
      </c>
      <c r="S109" s="23">
        <v>5.8277821000000003</v>
      </c>
      <c r="T109" s="23">
        <v>5.8943934500000008</v>
      </c>
      <c r="U109" s="23">
        <v>5.5388457999999998</v>
      </c>
      <c r="V109" s="23">
        <v>5.2832613300000002</v>
      </c>
      <c r="W109" s="23">
        <v>5.1522591999999996</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0.90022627999999993</v>
      </c>
      <c r="D112" s="23">
        <v>0.90078463199999992</v>
      </c>
      <c r="E112" s="23">
        <v>0.88799896200000006</v>
      </c>
      <c r="F112" s="23">
        <v>0.87350234199999999</v>
      </c>
      <c r="G112" s="23">
        <v>0.79129564000000008</v>
      </c>
      <c r="H112" s="23">
        <v>0.71024845099999989</v>
      </c>
      <c r="I112" s="23">
        <v>0.68522548699999897</v>
      </c>
      <c r="J112" s="23">
        <v>0.63103062900000007</v>
      </c>
      <c r="K112" s="23">
        <v>0.595232651</v>
      </c>
      <c r="L112" s="23">
        <v>0.53673841599999905</v>
      </c>
      <c r="M112" s="23">
        <v>0.49575025499999997</v>
      </c>
      <c r="N112" s="23">
        <v>0.48263255000000005</v>
      </c>
      <c r="O112" s="23">
        <v>0.45121019000000001</v>
      </c>
      <c r="P112" s="23">
        <v>0.31778097999999999</v>
      </c>
      <c r="Q112" s="23">
        <v>0.31496953999999999</v>
      </c>
      <c r="R112" s="23">
        <v>0.295553439999999</v>
      </c>
      <c r="S112" s="23">
        <v>0.26843966999999996</v>
      </c>
      <c r="T112" s="23">
        <v>0.25534970000000001</v>
      </c>
      <c r="U112" s="23">
        <v>0.22552021999999999</v>
      </c>
      <c r="V112" s="23">
        <v>0.19893560999999998</v>
      </c>
      <c r="W112" s="23">
        <v>0.17878929999999998</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0.13417669300000001</v>
      </c>
      <c r="D114" s="23">
        <v>0.27182163300000001</v>
      </c>
      <c r="E114" s="23">
        <v>0.45262766999999998</v>
      </c>
      <c r="F114" s="23">
        <v>0.68586656599999896</v>
      </c>
      <c r="G114" s="23">
        <v>0.86088312</v>
      </c>
      <c r="H114" s="23">
        <v>0.9095277799999999</v>
      </c>
      <c r="I114" s="23">
        <v>1.0503392800000002</v>
      </c>
      <c r="J114" s="23">
        <v>1.2346162799999991</v>
      </c>
      <c r="K114" s="23">
        <v>1.4486637799999991</v>
      </c>
      <c r="L114" s="23">
        <v>1.5156062200000002</v>
      </c>
      <c r="M114" s="23">
        <v>1.61012062</v>
      </c>
      <c r="N114" s="23">
        <v>1.74828082</v>
      </c>
      <c r="O114" s="23">
        <v>1.8449458700000001</v>
      </c>
      <c r="P114" s="23">
        <v>1.8485161999999999</v>
      </c>
      <c r="Q114" s="23">
        <v>1.9263954799999998</v>
      </c>
      <c r="R114" s="23">
        <v>1.86172045</v>
      </c>
      <c r="S114" s="23">
        <v>1.78809174</v>
      </c>
      <c r="T114" s="23">
        <v>1.7582340300000001</v>
      </c>
      <c r="U114" s="23">
        <v>1.668501529999999</v>
      </c>
      <c r="V114" s="23">
        <v>1.60249182</v>
      </c>
      <c r="W114" s="23">
        <v>1.55757546</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2.0011057000000002E-3</v>
      </c>
      <c r="D119" s="23">
        <v>1.4161141699999989E-2</v>
      </c>
      <c r="E119" s="23">
        <v>1.7641323E-2</v>
      </c>
      <c r="F119" s="23">
        <v>2.5326023999999999E-2</v>
      </c>
      <c r="G119" s="23">
        <v>4.9135435999999998E-2</v>
      </c>
      <c r="H119" s="23">
        <v>8.1209123000000008E-2</v>
      </c>
      <c r="I119" s="23">
        <v>0.16251854500000001</v>
      </c>
      <c r="J119" s="23">
        <v>0.20146461500000001</v>
      </c>
      <c r="K119" s="23">
        <v>0.22009825399999999</v>
      </c>
      <c r="L119" s="23">
        <v>0.31797792600000002</v>
      </c>
      <c r="M119" s="23">
        <v>0.32099893000000002</v>
      </c>
      <c r="N119" s="23">
        <v>0.344935253</v>
      </c>
      <c r="O119" s="23">
        <v>0.32910282499999999</v>
      </c>
      <c r="P119" s="23">
        <v>0.336522294</v>
      </c>
      <c r="Q119" s="23">
        <v>0.38458136500000001</v>
      </c>
      <c r="R119" s="23">
        <v>0.383756663</v>
      </c>
      <c r="S119" s="23">
        <v>0.31118960999999995</v>
      </c>
      <c r="T119" s="23">
        <v>0.31147396999999999</v>
      </c>
      <c r="U119" s="23">
        <v>0.29512568299999997</v>
      </c>
      <c r="V119" s="23">
        <v>0.29491708499999991</v>
      </c>
      <c r="W119" s="23">
        <v>0.2523629939999999</v>
      </c>
    </row>
    <row r="121" spans="1:23" collapsed="1"/>
    <row r="122" spans="1:23">
      <c r="A122" s="7" t="s">
        <v>93</v>
      </c>
    </row>
  </sheetData>
  <sheetProtection algorithmName="SHA-512" hashValue="jA9/sNaEYhz9C9YsOTJoYz+W67U6P/43DjLUNaXjJWmFqCr7nBvMVveN4ui0lzPNkqGg8FPGMpRm7Xp/BpT0Ig==" saltValue="gfzS19aHTZISUjvK44YEb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148</v>
      </c>
      <c r="B1" s="17"/>
      <c r="C1" s="17"/>
      <c r="D1" s="17"/>
      <c r="E1" s="17"/>
      <c r="F1" s="17"/>
      <c r="G1" s="17"/>
      <c r="H1" s="17"/>
      <c r="I1" s="17"/>
      <c r="J1" s="17"/>
      <c r="K1" s="17"/>
      <c r="L1" s="17"/>
      <c r="M1" s="17"/>
      <c r="N1" s="17"/>
      <c r="O1" s="17"/>
      <c r="P1" s="17"/>
      <c r="Q1" s="17"/>
      <c r="R1" s="17"/>
      <c r="S1" s="17"/>
      <c r="T1" s="17"/>
      <c r="U1" s="17"/>
      <c r="V1" s="17"/>
      <c r="W1" s="17"/>
    </row>
    <row r="2" spans="1:23">
      <c r="A2" s="26" t="s">
        <v>26</v>
      </c>
      <c r="B2" s="30" t="s">
        <v>132</v>
      </c>
      <c r="C2" s="30"/>
      <c r="D2" s="30"/>
      <c r="E2" s="30"/>
      <c r="F2" s="30"/>
      <c r="G2" s="30"/>
      <c r="H2" s="30"/>
      <c r="I2" s="30"/>
      <c r="J2" s="30"/>
      <c r="K2" s="30"/>
      <c r="L2" s="30"/>
      <c r="M2" s="30"/>
      <c r="N2" s="30"/>
      <c r="O2" s="30"/>
      <c r="P2" s="30"/>
      <c r="Q2" s="30"/>
      <c r="R2" s="30"/>
      <c r="S2" s="30"/>
      <c r="T2" s="30"/>
      <c r="U2" s="30"/>
      <c r="V2" s="30"/>
      <c r="W2" s="30"/>
    </row>
    <row r="3" spans="1:23">
      <c r="B3" s="30"/>
      <c r="C3" s="30"/>
      <c r="D3" s="30"/>
      <c r="E3" s="30"/>
      <c r="F3" s="30"/>
      <c r="G3" s="30"/>
      <c r="H3" s="30"/>
      <c r="I3" s="30"/>
      <c r="J3" s="30"/>
      <c r="K3" s="30"/>
      <c r="L3" s="30"/>
      <c r="M3" s="30"/>
      <c r="N3" s="30"/>
      <c r="O3" s="30"/>
      <c r="P3" s="30"/>
      <c r="Q3" s="30"/>
      <c r="R3" s="30"/>
      <c r="S3" s="30"/>
      <c r="T3" s="30"/>
      <c r="U3" s="30"/>
      <c r="V3" s="30"/>
      <c r="W3" s="30"/>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-104664.76959812606</v>
      </c>
      <c r="G6" s="23">
        <v>233849.70716563906</v>
      </c>
      <c r="H6" s="23">
        <v>-282311.98034024262</v>
      </c>
      <c r="I6" s="23">
        <v>-173843.50312486099</v>
      </c>
      <c r="J6" s="23">
        <v>-235268.38113240342</v>
      </c>
      <c r="K6" s="23">
        <v>-200813.19310469378</v>
      </c>
      <c r="L6" s="23">
        <v>-209204.91247466987</v>
      </c>
      <c r="M6" s="23">
        <v>29383.215274256887</v>
      </c>
      <c r="N6" s="23">
        <v>210579.04534242829</v>
      </c>
      <c r="O6" s="23">
        <v>-145476.13942968921</v>
      </c>
      <c r="P6" s="23">
        <v>-150435.59223768144</v>
      </c>
      <c r="Q6" s="23">
        <v>-80210.440333845458</v>
      </c>
      <c r="R6" s="23">
        <v>-62057.012035129141</v>
      </c>
      <c r="S6" s="23">
        <v>-37700.45359472253</v>
      </c>
      <c r="T6" s="23">
        <v>-35600.050596780864</v>
      </c>
      <c r="U6" s="23">
        <v>-33706.120716029094</v>
      </c>
      <c r="V6" s="23">
        <v>-44588.573629058264</v>
      </c>
      <c r="W6" s="23">
        <v>-48258.860444875892</v>
      </c>
    </row>
    <row r="7" spans="1:23">
      <c r="A7" s="27" t="s">
        <v>36</v>
      </c>
      <c r="B7" s="27" t="s">
        <v>67</v>
      </c>
      <c r="C7" s="23">
        <v>0</v>
      </c>
      <c r="D7" s="23">
        <v>0</v>
      </c>
      <c r="E7" s="23">
        <v>0</v>
      </c>
      <c r="F7" s="23">
        <v>-162775.65594054721</v>
      </c>
      <c r="G7" s="23">
        <v>-169001.73940394932</v>
      </c>
      <c r="H7" s="23">
        <v>-252942.1787198197</v>
      </c>
      <c r="I7" s="23">
        <v>-374792.754574185</v>
      </c>
      <c r="J7" s="23">
        <v>-387331.56959019392</v>
      </c>
      <c r="K7" s="23">
        <v>-337142.56487081613</v>
      </c>
      <c r="L7" s="23">
        <v>-291343.66342528001</v>
      </c>
      <c r="M7" s="23">
        <v>-248438.63240396953</v>
      </c>
      <c r="N7" s="23">
        <v>-208132.1219486497</v>
      </c>
      <c r="O7" s="23">
        <v>-196536.4701400972</v>
      </c>
      <c r="P7" s="23">
        <v>-185586.84617108328</v>
      </c>
      <c r="Q7" s="23">
        <v>-175713.58897107359</v>
      </c>
      <c r="R7" s="23">
        <v>-165457.73095549329</v>
      </c>
      <c r="S7" s="23">
        <v>-156239.59480605999</v>
      </c>
      <c r="T7" s="23">
        <v>-147535.02840585372</v>
      </c>
      <c r="U7" s="23">
        <v>-139686.13510173358</v>
      </c>
      <c r="V7" s="23">
        <v>-131533.08795696229</v>
      </c>
      <c r="W7" s="23">
        <v>-124204.99330740591</v>
      </c>
    </row>
    <row r="8" spans="1:23">
      <c r="A8" s="27" t="s">
        <v>36</v>
      </c>
      <c r="B8" s="27" t="s">
        <v>18</v>
      </c>
      <c r="C8" s="23">
        <v>3.7753298892957038E-5</v>
      </c>
      <c r="D8" s="23">
        <v>3.5649951728241393E-5</v>
      </c>
      <c r="E8" s="23">
        <v>3.5864132907739008E-5</v>
      </c>
      <c r="F8" s="23">
        <v>8.8962995533538018E-5</v>
      </c>
      <c r="G8" s="23">
        <v>8.4006605763451317E-5</v>
      </c>
      <c r="H8" s="23">
        <v>7.9326351024628939E-5</v>
      </c>
      <c r="I8" s="23">
        <v>1.2909816050309119E-4</v>
      </c>
      <c r="J8" s="23">
        <v>938.08869146508493</v>
      </c>
      <c r="K8" s="23">
        <v>1253.478655274243</v>
      </c>
      <c r="L8" s="23">
        <v>1183.6436778573623</v>
      </c>
      <c r="M8" s="23">
        <v>1120.6735960902924</v>
      </c>
      <c r="N8" s="23">
        <v>1055.2633520363052</v>
      </c>
      <c r="O8" s="23">
        <v>996.47153274872539</v>
      </c>
      <c r="P8" s="23">
        <v>940.95517697092885</v>
      </c>
      <c r="Q8" s="23">
        <v>890.89617154146822</v>
      </c>
      <c r="R8" s="23">
        <v>838.89732081527438</v>
      </c>
      <c r="S8" s="23">
        <v>792.15990122762685</v>
      </c>
      <c r="T8" s="23">
        <v>748.02634651568621</v>
      </c>
      <c r="U8" s="23">
        <v>708.23119462834893</v>
      </c>
      <c r="V8" s="23">
        <v>666.89393295239699</v>
      </c>
      <c r="W8" s="23">
        <v>792.63392213077054</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1.615764774299281E-5</v>
      </c>
      <c r="D10" s="23">
        <v>1.5257457731384618E-5</v>
      </c>
      <c r="E10" s="23">
        <v>1.5174511241627089E-5</v>
      </c>
      <c r="F10" s="23">
        <v>1.428882201082587E-5</v>
      </c>
      <c r="G10" s="23">
        <v>1.4160403734881942E-5</v>
      </c>
      <c r="H10" s="23">
        <v>1.337148605297442E-5</v>
      </c>
      <c r="I10" s="23">
        <v>1.2660120294745011E-5</v>
      </c>
      <c r="J10" s="23">
        <v>1.4220220681887399E-5</v>
      </c>
      <c r="K10" s="23">
        <v>1.4410358658226031E-5</v>
      </c>
      <c r="L10" s="23">
        <v>1.3607515253408491E-5</v>
      </c>
      <c r="M10" s="23">
        <v>1.2883592694052739E-5</v>
      </c>
      <c r="N10" s="23">
        <v>1.8761751455361558E-5</v>
      </c>
      <c r="O10" s="23">
        <v>1.7716479177550189E-5</v>
      </c>
      <c r="P10" s="23">
        <v>1.7088307411911082E-5</v>
      </c>
      <c r="Q10" s="23">
        <v>1.6898983077371241E-5</v>
      </c>
      <c r="R10" s="23">
        <v>1.96582650389581E-5</v>
      </c>
      <c r="S10" s="23">
        <v>861.65608835969704</v>
      </c>
      <c r="T10" s="23">
        <v>813.65069694873785</v>
      </c>
      <c r="U10" s="23">
        <v>770.3643174827323</v>
      </c>
      <c r="V10" s="23">
        <v>725.40053783121482</v>
      </c>
      <c r="W10" s="23">
        <v>684.986343657916</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26736.829982501582</v>
      </c>
      <c r="D12" s="23">
        <v>25247.243080515993</v>
      </c>
      <c r="E12" s="23">
        <v>28819.718245971384</v>
      </c>
      <c r="F12" s="23">
        <v>119288.22704345701</v>
      </c>
      <c r="G12" s="23">
        <v>227055.72162976838</v>
      </c>
      <c r="H12" s="23">
        <v>310212.47009859158</v>
      </c>
      <c r="I12" s="23">
        <v>315343.04046904255</v>
      </c>
      <c r="J12" s="23">
        <v>360046.14303271368</v>
      </c>
      <c r="K12" s="23">
        <v>373301.28507176298</v>
      </c>
      <c r="L12" s="23">
        <v>404832.99382571428</v>
      </c>
      <c r="M12" s="23">
        <v>412523.55929153209</v>
      </c>
      <c r="N12" s="23">
        <v>434866.46882136777</v>
      </c>
      <c r="O12" s="23">
        <v>435526.7034812778</v>
      </c>
      <c r="P12" s="23">
        <v>416185.17261981178</v>
      </c>
      <c r="Q12" s="23">
        <v>409307.18779082317</v>
      </c>
      <c r="R12" s="23">
        <v>402820.6915883593</v>
      </c>
      <c r="S12" s="23">
        <v>411910.66679876315</v>
      </c>
      <c r="T12" s="23">
        <v>399344.14111785457</v>
      </c>
      <c r="U12" s="23">
        <v>392220.58019902615</v>
      </c>
      <c r="V12" s="23">
        <v>374588.59222225571</v>
      </c>
      <c r="W12" s="23">
        <v>384948.00530819915</v>
      </c>
    </row>
    <row r="13" spans="1:23">
      <c r="A13" s="27" t="s">
        <v>36</v>
      </c>
      <c r="B13" s="27" t="s">
        <v>64</v>
      </c>
      <c r="C13" s="23">
        <v>2.4891617200361601E-4</v>
      </c>
      <c r="D13" s="23">
        <v>2.5842038065763636E-4</v>
      </c>
      <c r="E13" s="23">
        <v>3.3415637607478834E-4</v>
      </c>
      <c r="F13" s="23">
        <v>5.1328440559436389E-4</v>
      </c>
      <c r="G13" s="23">
        <v>7.1028185763974524E-4</v>
      </c>
      <c r="H13" s="23">
        <v>64550.10850758163</v>
      </c>
      <c r="I13" s="23">
        <v>85659.556277288299</v>
      </c>
      <c r="J13" s="23">
        <v>94083.429474145421</v>
      </c>
      <c r="K13" s="23">
        <v>88841.765373761824</v>
      </c>
      <c r="L13" s="23">
        <v>85317.290950044247</v>
      </c>
      <c r="M13" s="23">
        <v>87510.077463136433</v>
      </c>
      <c r="N13" s="23">
        <v>101838.56549129474</v>
      </c>
      <c r="O13" s="23">
        <v>106150.90453706105</v>
      </c>
      <c r="P13" s="23">
        <v>100236.92587461123</v>
      </c>
      <c r="Q13" s="23">
        <v>107609.7273645083</v>
      </c>
      <c r="R13" s="23">
        <v>101328.88081194408</v>
      </c>
      <c r="S13" s="23">
        <v>110753.09487663237</v>
      </c>
      <c r="T13" s="23">
        <v>109721.01379117421</v>
      </c>
      <c r="U13" s="23">
        <v>103883.83399707325</v>
      </c>
      <c r="V13" s="23">
        <v>114256.04739315323</v>
      </c>
      <c r="W13" s="23">
        <v>119346.16425031247</v>
      </c>
    </row>
    <row r="14" spans="1:23">
      <c r="A14" s="27" t="s">
        <v>36</v>
      </c>
      <c r="B14" s="27" t="s">
        <v>32</v>
      </c>
      <c r="C14" s="23">
        <v>5.2560812267169973E-5</v>
      </c>
      <c r="D14" s="23">
        <v>5.8661597680747599E-5</v>
      </c>
      <c r="E14" s="23">
        <v>6.3586025922606696E-5</v>
      </c>
      <c r="F14" s="23">
        <v>6.4502602086098602E-5</v>
      </c>
      <c r="G14" s="23">
        <v>6.883816319491069E-5</v>
      </c>
      <c r="H14" s="23">
        <v>5496.2320186527468</v>
      </c>
      <c r="I14" s="23">
        <v>5203.8322197314383</v>
      </c>
      <c r="J14" s="23">
        <v>12878.851796990448</v>
      </c>
      <c r="K14" s="23">
        <v>13251.729598119247</v>
      </c>
      <c r="L14" s="23">
        <v>12513.436821193698</v>
      </c>
      <c r="M14" s="23">
        <v>11847.719455367833</v>
      </c>
      <c r="N14" s="23">
        <v>11156.204759172027</v>
      </c>
      <c r="O14" s="23">
        <v>10534.659825688897</v>
      </c>
      <c r="P14" s="23">
        <v>9947.7429859596814</v>
      </c>
      <c r="Q14" s="23">
        <v>9418.5210502792943</v>
      </c>
      <c r="R14" s="23">
        <v>9258.6676407570521</v>
      </c>
      <c r="S14" s="23">
        <v>9074.3366886252679</v>
      </c>
      <c r="T14" s="23">
        <v>8568.7787399063582</v>
      </c>
      <c r="U14" s="23">
        <v>8603.9503708892935</v>
      </c>
      <c r="V14" s="23">
        <v>8101.7644312894445</v>
      </c>
      <c r="W14" s="23">
        <v>8661.7523604580419</v>
      </c>
    </row>
    <row r="15" spans="1:23">
      <c r="A15" s="27" t="s">
        <v>36</v>
      </c>
      <c r="B15" s="27" t="s">
        <v>69</v>
      </c>
      <c r="C15" s="23">
        <v>0</v>
      </c>
      <c r="D15" s="23">
        <v>0</v>
      </c>
      <c r="E15" s="23">
        <v>2.34312763359052E-4</v>
      </c>
      <c r="F15" s="23">
        <v>2738.8321800438348</v>
      </c>
      <c r="G15" s="23">
        <v>2586.2438164018363</v>
      </c>
      <c r="H15" s="23">
        <v>11082.511155705422</v>
      </c>
      <c r="I15" s="23">
        <v>23335.583885911969</v>
      </c>
      <c r="J15" s="23">
        <v>21973.55825991934</v>
      </c>
      <c r="K15" s="23">
        <v>20749.346916120518</v>
      </c>
      <c r="L15" s="23">
        <v>21252.271261984395</v>
      </c>
      <c r="M15" s="23">
        <v>22158.622971864341</v>
      </c>
      <c r="N15" s="23">
        <v>31418.106396361203</v>
      </c>
      <c r="O15" s="23">
        <v>30347.78110498203</v>
      </c>
      <c r="P15" s="23">
        <v>28657.017086622775</v>
      </c>
      <c r="Q15" s="23">
        <v>27519.846284521176</v>
      </c>
      <c r="R15" s="23">
        <v>28988.922867412348</v>
      </c>
      <c r="S15" s="23">
        <v>32309.506376241603</v>
      </c>
      <c r="T15" s="23">
        <v>30509.448881331922</v>
      </c>
      <c r="U15" s="23">
        <v>33348.423093176119</v>
      </c>
      <c r="V15" s="23">
        <v>31401.978906110522</v>
      </c>
      <c r="W15" s="23">
        <v>35277.892619461003</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26736.830285328699</v>
      </c>
      <c r="D17" s="28">
        <v>25247.243389843781</v>
      </c>
      <c r="E17" s="28">
        <v>28819.718631166405</v>
      </c>
      <c r="F17" s="28">
        <v>-148152.19787868005</v>
      </c>
      <c r="G17" s="28">
        <v>291903.69019990694</v>
      </c>
      <c r="H17" s="28">
        <v>-160491.58036119136</v>
      </c>
      <c r="I17" s="28">
        <v>-147633.66081095685</v>
      </c>
      <c r="J17" s="28">
        <v>-167532.28951005288</v>
      </c>
      <c r="K17" s="28">
        <v>-74559.228860300442</v>
      </c>
      <c r="L17" s="28">
        <v>-9214.6474327265023</v>
      </c>
      <c r="M17" s="28">
        <v>282098.89323392976</v>
      </c>
      <c r="N17" s="28">
        <v>540207.22107723914</v>
      </c>
      <c r="O17" s="28">
        <v>200661.46999901766</v>
      </c>
      <c r="P17" s="28">
        <v>181340.61527971755</v>
      </c>
      <c r="Q17" s="28">
        <v>261883.78203885286</v>
      </c>
      <c r="R17" s="28">
        <v>277473.72675015451</v>
      </c>
      <c r="S17" s="28">
        <v>330377.5292642003</v>
      </c>
      <c r="T17" s="28">
        <v>327491.75294985861</v>
      </c>
      <c r="U17" s="28">
        <v>324190.75389044778</v>
      </c>
      <c r="V17" s="28">
        <v>314115.27250017202</v>
      </c>
      <c r="W17" s="28">
        <v>333307.93607201852</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-14677.089472858652</v>
      </c>
      <c r="G20" s="23">
        <v>331223.23860092519</v>
      </c>
      <c r="H20" s="23">
        <v>-143091.26829327887</v>
      </c>
      <c r="I20" s="23">
        <v>-135478.78659841043</v>
      </c>
      <c r="J20" s="23">
        <v>-127571.30935703056</v>
      </c>
      <c r="K20" s="23">
        <v>-82505.40339623054</v>
      </c>
      <c r="L20" s="23">
        <v>-96175.55020988133</v>
      </c>
      <c r="M20" s="23">
        <v>-105732.05265610886</v>
      </c>
      <c r="N20" s="23">
        <v>177051.22711011779</v>
      </c>
      <c r="O20" s="23">
        <v>-31028.143247526183</v>
      </c>
      <c r="P20" s="23">
        <v>-42363.830062503352</v>
      </c>
      <c r="Q20" s="23">
        <v>-3850.4624871206611</v>
      </c>
      <c r="R20" s="23">
        <v>-3625.7229153384933</v>
      </c>
      <c r="S20" s="23">
        <v>-3423.7232427894969</v>
      </c>
      <c r="T20" s="23">
        <v>-3232.9775652816711</v>
      </c>
      <c r="U20" s="23">
        <v>-3060.9825059476643</v>
      </c>
      <c r="V20" s="23">
        <v>-2882.3224359118185</v>
      </c>
      <c r="W20" s="23">
        <v>-2721.7397874772932</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7.7628134730123799E-6</v>
      </c>
      <c r="D22" s="23">
        <v>7.3303243346466998E-6</v>
      </c>
      <c r="E22" s="23">
        <v>6.9403495997724495E-6</v>
      </c>
      <c r="F22" s="23">
        <v>8.0686390514360903E-6</v>
      </c>
      <c r="G22" s="23">
        <v>7.6191114718708992E-6</v>
      </c>
      <c r="H22" s="23">
        <v>7.1946283940490102E-6</v>
      </c>
      <c r="I22" s="23">
        <v>6.8118727106167292E-6</v>
      </c>
      <c r="J22" s="23">
        <v>6.4142847945834501E-6</v>
      </c>
      <c r="K22" s="23">
        <v>7.2372808349057195E-6</v>
      </c>
      <c r="L22" s="23">
        <v>6.8340706633254702E-6</v>
      </c>
      <c r="M22" s="23">
        <v>6.4704967239779895E-6</v>
      </c>
      <c r="N22" s="23">
        <v>8.2865557101055294E-6</v>
      </c>
      <c r="O22" s="23">
        <v>7.8248873534533807E-6</v>
      </c>
      <c r="P22" s="23">
        <v>7.3889398968941402E-6</v>
      </c>
      <c r="Q22" s="23">
        <v>6.9958468022716199E-6</v>
      </c>
      <c r="R22" s="23">
        <v>6.58752088821452E-6</v>
      </c>
      <c r="S22" s="23">
        <v>1.0896193765440401E-5</v>
      </c>
      <c r="T22" s="23">
        <v>1.02891348080838E-5</v>
      </c>
      <c r="U22" s="23">
        <v>9.7417507585264902E-6</v>
      </c>
      <c r="V22" s="23">
        <v>9.1731549336865011E-6</v>
      </c>
      <c r="W22" s="23">
        <v>8.6620915303009398E-6</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3.1304628281616501E-6</v>
      </c>
      <c r="D24" s="23">
        <v>2.9560555496737401E-6</v>
      </c>
      <c r="E24" s="23">
        <v>2.7987927974911502E-6</v>
      </c>
      <c r="F24" s="23">
        <v>2.6354359288243101E-6</v>
      </c>
      <c r="G24" s="23">
        <v>2.4886080528180502E-6</v>
      </c>
      <c r="H24" s="23">
        <v>2.3499603890251502E-6</v>
      </c>
      <c r="I24" s="23">
        <v>2.22494202178271E-6</v>
      </c>
      <c r="J24" s="23">
        <v>2.0950790458705599E-6</v>
      </c>
      <c r="K24" s="23">
        <v>2.9607442749190098E-6</v>
      </c>
      <c r="L24" s="23">
        <v>2.7957925155043899E-6</v>
      </c>
      <c r="M24" s="23">
        <v>2.64705578910281E-6</v>
      </c>
      <c r="N24" s="23">
        <v>6.1605439875594197E-6</v>
      </c>
      <c r="O24" s="23">
        <v>5.8173219881765597E-6</v>
      </c>
      <c r="P24" s="23">
        <v>5.4932218944400702E-6</v>
      </c>
      <c r="Q24" s="23">
        <v>5.2009813803656104E-6</v>
      </c>
      <c r="R24" s="23">
        <v>6.67706137598889E-6</v>
      </c>
      <c r="S24" s="23">
        <v>861.65594277192895</v>
      </c>
      <c r="T24" s="23">
        <v>813.65055947209191</v>
      </c>
      <c r="U24" s="23">
        <v>770.36418540120906</v>
      </c>
      <c r="V24" s="23">
        <v>725.40041345888096</v>
      </c>
      <c r="W24" s="23">
        <v>684.98622588660191</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5.9858688154695253E-4</v>
      </c>
      <c r="D26" s="23">
        <v>6.3316795988936181E-4</v>
      </c>
      <c r="E26" s="23">
        <v>8.0272418201177359E-4</v>
      </c>
      <c r="F26" s="23">
        <v>11955.760371805871</v>
      </c>
      <c r="G26" s="23">
        <v>100344.74551359331</v>
      </c>
      <c r="H26" s="23">
        <v>111631.20859208636</v>
      </c>
      <c r="I26" s="23">
        <v>105692.40575240436</v>
      </c>
      <c r="J26" s="23">
        <v>117998.42048639698</v>
      </c>
      <c r="K26" s="23">
        <v>111424.38276918772</v>
      </c>
      <c r="L26" s="23">
        <v>141488.95328925757</v>
      </c>
      <c r="M26" s="23">
        <v>140772.21227505154</v>
      </c>
      <c r="N26" s="23">
        <v>150089.60412485368</v>
      </c>
      <c r="O26" s="23">
        <v>141727.67146980634</v>
      </c>
      <c r="P26" s="23">
        <v>133831.60663073132</v>
      </c>
      <c r="Q26" s="23">
        <v>126711.73813228923</v>
      </c>
      <c r="R26" s="23">
        <v>119315.96636126786</v>
      </c>
      <c r="S26" s="23">
        <v>112668.52343812502</v>
      </c>
      <c r="T26" s="23">
        <v>106391.4290841137</v>
      </c>
      <c r="U26" s="23">
        <v>103552.47760297131</v>
      </c>
      <c r="V26" s="23">
        <v>100576.99855225028</v>
      </c>
      <c r="W26" s="23">
        <v>121163.36138849883</v>
      </c>
    </row>
    <row r="27" spans="1:23">
      <c r="A27" s="27" t="s">
        <v>119</v>
      </c>
      <c r="B27" s="27" t="s">
        <v>64</v>
      </c>
      <c r="C27" s="23">
        <v>6.1247958652814471E-5</v>
      </c>
      <c r="D27" s="23">
        <v>6.8834273963288496E-5</v>
      </c>
      <c r="E27" s="23">
        <v>9.1478599888611666E-5</v>
      </c>
      <c r="F27" s="23">
        <v>1.5540596994705988E-4</v>
      </c>
      <c r="G27" s="23">
        <v>3.3438724934670871E-4</v>
      </c>
      <c r="H27" s="23">
        <v>45766.499189088936</v>
      </c>
      <c r="I27" s="23">
        <v>47196.671193258895</v>
      </c>
      <c r="J27" s="23">
        <v>51710.473353420224</v>
      </c>
      <c r="K27" s="23">
        <v>48829.531088497613</v>
      </c>
      <c r="L27" s="23">
        <v>46109.094496702353</v>
      </c>
      <c r="M27" s="23">
        <v>43656.081358299401</v>
      </c>
      <c r="N27" s="23">
        <v>51861.051573027318</v>
      </c>
      <c r="O27" s="23">
        <v>55544.433067568389</v>
      </c>
      <c r="P27" s="23">
        <v>52449.889564504956</v>
      </c>
      <c r="Q27" s="23">
        <v>56428.209394668513</v>
      </c>
      <c r="R27" s="23">
        <v>53134.669552599495</v>
      </c>
      <c r="S27" s="23">
        <v>64095.977479239576</v>
      </c>
      <c r="T27" s="23">
        <v>64954.385323818591</v>
      </c>
      <c r="U27" s="23">
        <v>61498.798908478646</v>
      </c>
      <c r="V27" s="23">
        <v>62985.162293435606</v>
      </c>
      <c r="W27" s="23">
        <v>61265.186702564344</v>
      </c>
    </row>
    <row r="28" spans="1:23">
      <c r="A28" s="27" t="s">
        <v>119</v>
      </c>
      <c r="B28" s="27" t="s">
        <v>32</v>
      </c>
      <c r="C28" s="23">
        <v>1.0048771502304399E-5</v>
      </c>
      <c r="D28" s="23">
        <v>1.1512585477929599E-5</v>
      </c>
      <c r="E28" s="23">
        <v>1.19687948591717E-5</v>
      </c>
      <c r="F28" s="23">
        <v>1.30481127524131E-5</v>
      </c>
      <c r="G28" s="23">
        <v>1.31840564912214E-5</v>
      </c>
      <c r="H28" s="23">
        <v>6.9970721167723709E-4</v>
      </c>
      <c r="I28" s="23">
        <v>1.4916682619028E-3</v>
      </c>
      <c r="J28" s="23">
        <v>1453.4142482447501</v>
      </c>
      <c r="K28" s="23">
        <v>2462.8367323145198</v>
      </c>
      <c r="L28" s="23">
        <v>2325.6248644785701</v>
      </c>
      <c r="M28" s="23">
        <v>2201.9011520562799</v>
      </c>
      <c r="N28" s="23">
        <v>2073.3830003602097</v>
      </c>
      <c r="O28" s="23">
        <v>1957.86874377717</v>
      </c>
      <c r="P28" s="23">
        <v>1848.7901256997102</v>
      </c>
      <c r="Q28" s="23">
        <v>1750.4341176715</v>
      </c>
      <c r="R28" s="23">
        <v>1648.2666987304699</v>
      </c>
      <c r="S28" s="23">
        <v>1556.4369198997601</v>
      </c>
      <c r="T28" s="23">
        <v>1469.7232477565101</v>
      </c>
      <c r="U28" s="23">
        <v>1391.5336741828901</v>
      </c>
      <c r="V28" s="23">
        <v>1310.3141627339701</v>
      </c>
      <c r="W28" s="23">
        <v>1237.3127122676801</v>
      </c>
    </row>
    <row r="29" spans="1:23">
      <c r="A29" s="27" t="s">
        <v>119</v>
      </c>
      <c r="B29" s="27" t="s">
        <v>69</v>
      </c>
      <c r="C29" s="23">
        <v>0</v>
      </c>
      <c r="D29" s="23">
        <v>0</v>
      </c>
      <c r="E29" s="23">
        <v>6.1810022894625899E-5</v>
      </c>
      <c r="F29" s="23">
        <v>7.0144813060448298E-5</v>
      </c>
      <c r="G29" s="23">
        <v>6.6236839505911382E-5</v>
      </c>
      <c r="H29" s="23">
        <v>1.0217703886679019E-4</v>
      </c>
      <c r="I29" s="23">
        <v>1.065084496680422E-4</v>
      </c>
      <c r="J29" s="23">
        <v>1.118950446770933E-4</v>
      </c>
      <c r="K29" s="23">
        <v>2.0915571314721E-4</v>
      </c>
      <c r="L29" s="23">
        <v>1.9750303406664571E-4</v>
      </c>
      <c r="M29" s="23">
        <v>1.8869610728483799E-4</v>
      </c>
      <c r="N29" s="23">
        <v>5725.2315451948107</v>
      </c>
      <c r="O29" s="23">
        <v>5406.2620805112228</v>
      </c>
      <c r="P29" s="23">
        <v>5105.0633415349403</v>
      </c>
      <c r="Q29" s="23">
        <v>4833.4729408590028</v>
      </c>
      <c r="R29" s="23">
        <v>7626.6828746180699</v>
      </c>
      <c r="S29" s="23">
        <v>10513.45706504531</v>
      </c>
      <c r="T29" s="23">
        <v>9927.7214933851883</v>
      </c>
      <c r="U29" s="23">
        <v>10448.444469041398</v>
      </c>
      <c r="V29" s="23">
        <v>9838.6011207121683</v>
      </c>
      <c r="W29" s="23">
        <v>11492.080407988235</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6.7072811650094105E-4</v>
      </c>
      <c r="D31" s="28">
        <v>7.122886137369708E-4</v>
      </c>
      <c r="E31" s="28">
        <v>9.0394192429764885E-4</v>
      </c>
      <c r="F31" s="28">
        <v>-2721.3289349427369</v>
      </c>
      <c r="G31" s="28">
        <v>431567.98445901345</v>
      </c>
      <c r="H31" s="28">
        <v>14306.439497441024</v>
      </c>
      <c r="I31" s="28">
        <v>17410.290356289624</v>
      </c>
      <c r="J31" s="28">
        <v>42137.584491296002</v>
      </c>
      <c r="K31" s="28">
        <v>77748.510471652815</v>
      </c>
      <c r="L31" s="28">
        <v>91422.49758570845</v>
      </c>
      <c r="M31" s="28">
        <v>78696.240986359626</v>
      </c>
      <c r="N31" s="28">
        <v>379001.88282244588</v>
      </c>
      <c r="O31" s="28">
        <v>166243.96130349074</v>
      </c>
      <c r="P31" s="28">
        <v>143917.66614561508</v>
      </c>
      <c r="Q31" s="28">
        <v>179289.48505203391</v>
      </c>
      <c r="R31" s="28">
        <v>168824.91301179343</v>
      </c>
      <c r="S31" s="28">
        <v>174202.43362824322</v>
      </c>
      <c r="T31" s="28">
        <v>168926.48741241184</v>
      </c>
      <c r="U31" s="28">
        <v>162760.65820064524</v>
      </c>
      <c r="V31" s="28">
        <v>161405.23883240612</v>
      </c>
      <c r="W31" s="28">
        <v>180391.79453813459</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-89987.680125267405</v>
      </c>
      <c r="G34" s="23">
        <v>-97373.531435286131</v>
      </c>
      <c r="H34" s="23">
        <v>-139220.71204696374</v>
      </c>
      <c r="I34" s="23">
        <v>-38364.71652645056</v>
      </c>
      <c r="J34" s="23">
        <v>-107697.07177537285</v>
      </c>
      <c r="K34" s="23">
        <v>-118307.78970846324</v>
      </c>
      <c r="L34" s="23">
        <v>-113029.36226478853</v>
      </c>
      <c r="M34" s="23">
        <v>135115.26793036575</v>
      </c>
      <c r="N34" s="23">
        <v>33527.818232310507</v>
      </c>
      <c r="O34" s="23">
        <v>-114447.99618216304</v>
      </c>
      <c r="P34" s="23">
        <v>-108071.76217517808</v>
      </c>
      <c r="Q34" s="23">
        <v>-76359.977846724796</v>
      </c>
      <c r="R34" s="23">
        <v>-58431.28911979065</v>
      </c>
      <c r="S34" s="23">
        <v>-34276.730351933031</v>
      </c>
      <c r="T34" s="23">
        <v>-32367.073031499196</v>
      </c>
      <c r="U34" s="23">
        <v>-30645.13821008143</v>
      </c>
      <c r="V34" s="23">
        <v>-41706.251193146447</v>
      </c>
      <c r="W34" s="23">
        <v>-45537.120657398598</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7.7852156505632001E-6</v>
      </c>
      <c r="D36" s="23">
        <v>7.3514784210898103E-6</v>
      </c>
      <c r="E36" s="23">
        <v>6.96037828454498E-6</v>
      </c>
      <c r="F36" s="23">
        <v>8.5156996120197404E-6</v>
      </c>
      <c r="G36" s="23">
        <v>8.0412649755844799E-6</v>
      </c>
      <c r="H36" s="23">
        <v>7.5932624861840504E-6</v>
      </c>
      <c r="I36" s="23">
        <v>7.1892993885508194E-6</v>
      </c>
      <c r="J36" s="23">
        <v>8.2721714481595191E-6</v>
      </c>
      <c r="K36" s="23">
        <v>7.8113044809876999E-6</v>
      </c>
      <c r="L36" s="23">
        <v>7.37611376614712E-6</v>
      </c>
      <c r="M36" s="23">
        <v>7.9012861250342197E-6</v>
      </c>
      <c r="N36" s="23">
        <v>8.1124005415267408E-6</v>
      </c>
      <c r="O36" s="23">
        <v>8.5534434765258989E-6</v>
      </c>
      <c r="P36" s="23">
        <v>8.0769060185433201E-6</v>
      </c>
      <c r="Q36" s="23">
        <v>7.6472129873225603E-6</v>
      </c>
      <c r="R36" s="23">
        <v>7.2008688461066701E-6</v>
      </c>
      <c r="S36" s="23">
        <v>1.12126732184265E-5</v>
      </c>
      <c r="T36" s="23">
        <v>1.05879822612275E-5</v>
      </c>
      <c r="U36" s="23">
        <v>1.0024699466814301E-5</v>
      </c>
      <c r="V36" s="23">
        <v>9.4395888020688206E-6</v>
      </c>
      <c r="W36" s="23">
        <v>8.9136815853456389E-6</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3.01253484378403E-6</v>
      </c>
      <c r="D38" s="23">
        <v>2.8446976796663699E-6</v>
      </c>
      <c r="E38" s="23">
        <v>2.69335918865556E-6</v>
      </c>
      <c r="F38" s="23">
        <v>2.5361561532439201E-6</v>
      </c>
      <c r="G38" s="23">
        <v>3.0625134104126E-6</v>
      </c>
      <c r="H38" s="23">
        <v>2.8918917935584302E-6</v>
      </c>
      <c r="I38" s="23">
        <v>2.7380425661582701E-6</v>
      </c>
      <c r="J38" s="23">
        <v>4.8772639049708999E-6</v>
      </c>
      <c r="K38" s="23">
        <v>4.6055372080489395E-6</v>
      </c>
      <c r="L38" s="23">
        <v>4.3489492034878502E-6</v>
      </c>
      <c r="M38" s="23">
        <v>4.1175842276441896E-6</v>
      </c>
      <c r="N38" s="23">
        <v>6.83939910992629E-6</v>
      </c>
      <c r="O38" s="23">
        <v>6.4583560978438203E-6</v>
      </c>
      <c r="P38" s="23">
        <v>6.09854211110747E-6</v>
      </c>
      <c r="Q38" s="23">
        <v>5.7740984392691501E-6</v>
      </c>
      <c r="R38" s="23">
        <v>6.1267940406414902E-6</v>
      </c>
      <c r="S38" s="23">
        <v>1.0855025978914E-4</v>
      </c>
      <c r="T38" s="23">
        <v>1.02502605998566E-4</v>
      </c>
      <c r="U38" s="23">
        <v>9.7049446660271797E-5</v>
      </c>
      <c r="V38" s="23">
        <v>9.1384970988302503E-5</v>
      </c>
      <c r="W38" s="23">
        <v>8.6293645852163805E-5</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23071.388489675617</v>
      </c>
      <c r="D40" s="23">
        <v>21786.013952729292</v>
      </c>
      <c r="E40" s="23">
        <v>20626.993764056202</v>
      </c>
      <c r="F40" s="23">
        <v>85216.997676860512</v>
      </c>
      <c r="G40" s="23">
        <v>102185.25815035509</v>
      </c>
      <c r="H40" s="23">
        <v>132768.32654136888</v>
      </c>
      <c r="I40" s="23">
        <v>125705.02479651183</v>
      </c>
      <c r="J40" s="23">
        <v>136843.38467661157</v>
      </c>
      <c r="K40" s="23">
        <v>143005.48258830939</v>
      </c>
      <c r="L40" s="23">
        <v>135038.2271388252</v>
      </c>
      <c r="M40" s="23">
        <v>135975.78993539838</v>
      </c>
      <c r="N40" s="23">
        <v>154112.77741572677</v>
      </c>
      <c r="O40" s="23">
        <v>156247.52003322169</v>
      </c>
      <c r="P40" s="23">
        <v>152465.45269023746</v>
      </c>
      <c r="Q40" s="23">
        <v>159617.41019095984</v>
      </c>
      <c r="R40" s="23">
        <v>164122.33189686984</v>
      </c>
      <c r="S40" s="23">
        <v>169421.81277768733</v>
      </c>
      <c r="T40" s="23">
        <v>159982.82598722648</v>
      </c>
      <c r="U40" s="23">
        <v>151471.70733935732</v>
      </c>
      <c r="V40" s="23">
        <v>142630.77285901248</v>
      </c>
      <c r="W40" s="23">
        <v>134684.39387244181</v>
      </c>
    </row>
    <row r="41" spans="1:23">
      <c r="A41" s="27" t="s">
        <v>120</v>
      </c>
      <c r="B41" s="27" t="s">
        <v>64</v>
      </c>
      <c r="C41" s="23">
        <v>8.1511901084915504E-5</v>
      </c>
      <c r="D41" s="23">
        <v>8.934407437136706E-5</v>
      </c>
      <c r="E41" s="23">
        <v>1.0977913423255196E-4</v>
      </c>
      <c r="F41" s="23">
        <v>1.4380296273556955E-4</v>
      </c>
      <c r="G41" s="23">
        <v>1.373696114534664E-4</v>
      </c>
      <c r="H41" s="23">
        <v>6907.8545449563862</v>
      </c>
      <c r="I41" s="23">
        <v>6540.3552893977485</v>
      </c>
      <c r="J41" s="23">
        <v>12313.645531694427</v>
      </c>
      <c r="K41" s="23">
        <v>11627.616174896328</v>
      </c>
      <c r="L41" s="23">
        <v>12404.968747918789</v>
      </c>
      <c r="M41" s="23">
        <v>18476.705525932699</v>
      </c>
      <c r="N41" s="23">
        <v>23474.550480305101</v>
      </c>
      <c r="O41" s="23">
        <v>23749.734664311014</v>
      </c>
      <c r="P41" s="23">
        <v>22426.567191964652</v>
      </c>
      <c r="Q41" s="23">
        <v>27170.230930025744</v>
      </c>
      <c r="R41" s="23">
        <v>25584.388687733775</v>
      </c>
      <c r="S41" s="23">
        <v>24159.007258445097</v>
      </c>
      <c r="T41" s="23">
        <v>22813.038010414512</v>
      </c>
      <c r="U41" s="23">
        <v>21599.379787387326</v>
      </c>
      <c r="V41" s="23">
        <v>31698.424035837113</v>
      </c>
      <c r="W41" s="23">
        <v>34410.991049766177</v>
      </c>
    </row>
    <row r="42" spans="1:23">
      <c r="A42" s="27" t="s">
        <v>120</v>
      </c>
      <c r="B42" s="27" t="s">
        <v>32</v>
      </c>
      <c r="C42" s="23">
        <v>9.8196220656266797E-6</v>
      </c>
      <c r="D42" s="23">
        <v>1.1183579043706199E-5</v>
      </c>
      <c r="E42" s="23">
        <v>1.16581909323319E-5</v>
      </c>
      <c r="F42" s="23">
        <v>1.28039902536542E-5</v>
      </c>
      <c r="G42" s="23">
        <v>1.5983977444788502E-5</v>
      </c>
      <c r="H42" s="23">
        <v>5381.45440888128</v>
      </c>
      <c r="I42" s="23">
        <v>5095.1599487133899</v>
      </c>
      <c r="J42" s="23">
        <v>11323.109546269599</v>
      </c>
      <c r="K42" s="23">
        <v>10692.2658568892</v>
      </c>
      <c r="L42" s="23">
        <v>10096.5683222648</v>
      </c>
      <c r="M42" s="23">
        <v>9559.4288486395399</v>
      </c>
      <c r="N42" s="23">
        <v>9001.4745890898412</v>
      </c>
      <c r="O42" s="23">
        <v>8499.9760019358</v>
      </c>
      <c r="P42" s="23">
        <v>8026.4173739993603</v>
      </c>
      <c r="Q42" s="23">
        <v>7599.4103488639203</v>
      </c>
      <c r="R42" s="23">
        <v>7155.8562996261207</v>
      </c>
      <c r="S42" s="23">
        <v>6757.1825280543599</v>
      </c>
      <c r="T42" s="23">
        <v>6380.7200432223199</v>
      </c>
      <c r="U42" s="23">
        <v>6041.2644484130396</v>
      </c>
      <c r="V42" s="23">
        <v>5688.65455032923</v>
      </c>
      <c r="W42" s="23">
        <v>5371.7228974581294</v>
      </c>
    </row>
    <row r="43" spans="1:23">
      <c r="A43" s="27" t="s">
        <v>120</v>
      </c>
      <c r="B43" s="27" t="s">
        <v>69</v>
      </c>
      <c r="C43" s="23">
        <v>0</v>
      </c>
      <c r="D43" s="23">
        <v>0</v>
      </c>
      <c r="E43" s="23">
        <v>2.7801191680958097E-5</v>
      </c>
      <c r="F43" s="23">
        <v>3.2860371764253598E-5</v>
      </c>
      <c r="G43" s="23">
        <v>4.2288683230337099E-5</v>
      </c>
      <c r="H43" s="23">
        <v>5.0927935111125498E-5</v>
      </c>
      <c r="I43" s="23">
        <v>5.3215294058052401E-5</v>
      </c>
      <c r="J43" s="23">
        <v>1.64212735966683E-4</v>
      </c>
      <c r="K43" s="23">
        <v>1.55063962144691E-4</v>
      </c>
      <c r="L43" s="23">
        <v>1.4642489338274401E-4</v>
      </c>
      <c r="M43" s="23">
        <v>1718.0205641516</v>
      </c>
      <c r="N43" s="23">
        <v>5973.8549151633197</v>
      </c>
      <c r="O43" s="23">
        <v>5641.0339123191006</v>
      </c>
      <c r="P43" s="23">
        <v>5326.7553450558098</v>
      </c>
      <c r="Q43" s="23">
        <v>5043.3708850245193</v>
      </c>
      <c r="R43" s="23">
        <v>4749.0049440939802</v>
      </c>
      <c r="S43" s="23">
        <v>4858.4872201894004</v>
      </c>
      <c r="T43" s="23">
        <v>4587.8066275247102</v>
      </c>
      <c r="U43" s="23">
        <v>7406.9260036170699</v>
      </c>
      <c r="V43" s="23">
        <v>6974.6066695518593</v>
      </c>
      <c r="W43" s="23">
        <v>9868.11634022623</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23071.388581985269</v>
      </c>
      <c r="D45" s="28">
        <v>21786.014052269544</v>
      </c>
      <c r="E45" s="28">
        <v>20626.993883489075</v>
      </c>
      <c r="F45" s="28">
        <v>-4770.682293552085</v>
      </c>
      <c r="G45" s="28">
        <v>4811.7268635423507</v>
      </c>
      <c r="H45" s="28">
        <v>455.46904984669891</v>
      </c>
      <c r="I45" s="28">
        <v>93880.663569386365</v>
      </c>
      <c r="J45" s="28">
        <v>41459.958446082579</v>
      </c>
      <c r="K45" s="28">
        <v>36325.309067159316</v>
      </c>
      <c r="L45" s="28">
        <v>34413.833633680522</v>
      </c>
      <c r="M45" s="28">
        <v>289567.76340371568</v>
      </c>
      <c r="N45" s="28">
        <v>211115.14614329417</v>
      </c>
      <c r="O45" s="28">
        <v>65549.258530381456</v>
      </c>
      <c r="P45" s="28">
        <v>66820.257721199494</v>
      </c>
      <c r="Q45" s="28">
        <v>110427.66328768209</v>
      </c>
      <c r="R45" s="28">
        <v>131275.43147814061</v>
      </c>
      <c r="S45" s="28">
        <v>159304.08980396233</v>
      </c>
      <c r="T45" s="28">
        <v>150428.79107923238</v>
      </c>
      <c r="U45" s="28">
        <v>142425.94902373737</v>
      </c>
      <c r="V45" s="28">
        <v>132622.94580252771</v>
      </c>
      <c r="W45" s="28">
        <v>123558.26436001672</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-162775.65594054721</v>
      </c>
      <c r="G49" s="23">
        <v>-169001.73940394932</v>
      </c>
      <c r="H49" s="23">
        <v>-252942.1787198197</v>
      </c>
      <c r="I49" s="23">
        <v>-374792.754574185</v>
      </c>
      <c r="J49" s="23">
        <v>-387331.56959019392</v>
      </c>
      <c r="K49" s="23">
        <v>-337142.56487081613</v>
      </c>
      <c r="L49" s="23">
        <v>-291343.66342528001</v>
      </c>
      <c r="M49" s="23">
        <v>-248438.63240396953</v>
      </c>
      <c r="N49" s="23">
        <v>-208132.1219486497</v>
      </c>
      <c r="O49" s="23">
        <v>-196536.4701400972</v>
      </c>
      <c r="P49" s="23">
        <v>-185586.84617108328</v>
      </c>
      <c r="Q49" s="23">
        <v>-175713.58897107359</v>
      </c>
      <c r="R49" s="23">
        <v>-165457.73095549329</v>
      </c>
      <c r="S49" s="23">
        <v>-156239.59480605999</v>
      </c>
      <c r="T49" s="23">
        <v>-147535.02840585372</v>
      </c>
      <c r="U49" s="23">
        <v>-139686.13510173358</v>
      </c>
      <c r="V49" s="23">
        <v>-131533.08795696229</v>
      </c>
      <c r="W49" s="23">
        <v>-124204.99330740591</v>
      </c>
    </row>
    <row r="50" spans="1:23">
      <c r="A50" s="27" t="s">
        <v>121</v>
      </c>
      <c r="B50" s="27" t="s">
        <v>18</v>
      </c>
      <c r="C50" s="23">
        <v>8.5736067659360801E-6</v>
      </c>
      <c r="D50" s="23">
        <v>8.0959459518798303E-6</v>
      </c>
      <c r="E50" s="23">
        <v>7.6652399923606896E-6</v>
      </c>
      <c r="F50" s="23">
        <v>5.8915031455262095E-5</v>
      </c>
      <c r="G50" s="23">
        <v>5.5632702016398801E-5</v>
      </c>
      <c r="H50" s="23">
        <v>5.2533240790945702E-5</v>
      </c>
      <c r="I50" s="23">
        <v>1.03730449144387E-4</v>
      </c>
      <c r="J50" s="23">
        <v>938.08866607551909</v>
      </c>
      <c r="K50" s="23">
        <v>1253.4786301188499</v>
      </c>
      <c r="L50" s="23">
        <v>1183.64365410345</v>
      </c>
      <c r="M50" s="23">
        <v>1120.67357268251</v>
      </c>
      <c r="N50" s="23">
        <v>1055.26332659527</v>
      </c>
      <c r="O50" s="23">
        <v>996.47150730774899</v>
      </c>
      <c r="P50" s="23">
        <v>940.955152947344</v>
      </c>
      <c r="Q50" s="23">
        <v>890.89614879594296</v>
      </c>
      <c r="R50" s="23">
        <v>838.89729939733502</v>
      </c>
      <c r="S50" s="23">
        <v>792.15986696320704</v>
      </c>
      <c r="T50" s="23">
        <v>748.02631416023803</v>
      </c>
      <c r="U50" s="23">
        <v>708.23116319197493</v>
      </c>
      <c r="V50" s="23">
        <v>666.89390335086694</v>
      </c>
      <c r="W50" s="23">
        <v>792.63389230100597</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4.1650687842029393E-6</v>
      </c>
      <c r="D52" s="23">
        <v>3.9330205692128203E-6</v>
      </c>
      <c r="E52" s="23">
        <v>3.7237830807043899E-6</v>
      </c>
      <c r="F52" s="23">
        <v>3.50643739359111E-6</v>
      </c>
      <c r="G52" s="23">
        <v>3.31108346780639E-6</v>
      </c>
      <c r="H52" s="23">
        <v>3.1266132829917201E-6</v>
      </c>
      <c r="I52" s="23">
        <v>2.9602768249545202E-6</v>
      </c>
      <c r="J52" s="23">
        <v>2.7874946336665301E-6</v>
      </c>
      <c r="K52" s="23">
        <v>2.6321951206092302E-6</v>
      </c>
      <c r="L52" s="23">
        <v>2.4855477995470601E-6</v>
      </c>
      <c r="M52" s="23">
        <v>2.3533161546845999E-6</v>
      </c>
      <c r="N52" s="23">
        <v>2.2159603781666098E-6</v>
      </c>
      <c r="O52" s="23">
        <v>2.09250271710885E-6</v>
      </c>
      <c r="P52" s="23">
        <v>2.1505996553158801E-6</v>
      </c>
      <c r="Q52" s="23">
        <v>2.25903186904314E-6</v>
      </c>
      <c r="R52" s="23">
        <v>2.12717917431122E-6</v>
      </c>
      <c r="S52" s="23">
        <v>6.64759892803519E-6</v>
      </c>
      <c r="T52" s="23">
        <v>6.2772416674129102E-6</v>
      </c>
      <c r="U52" s="23">
        <v>5.9432911430929094E-6</v>
      </c>
      <c r="V52" s="23">
        <v>5.5963996434501599E-6</v>
      </c>
      <c r="W52" s="23">
        <v>5.4555446693100097E-6</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4.0654683721960092E-4</v>
      </c>
      <c r="D54" s="23">
        <v>3.961176612873887E-4</v>
      </c>
      <c r="E54" s="23">
        <v>4.0584013106562225E-4</v>
      </c>
      <c r="F54" s="23">
        <v>12020.609734990423</v>
      </c>
      <c r="G54" s="23">
        <v>11350.906438619617</v>
      </c>
      <c r="H54" s="23">
        <v>28582.703933191613</v>
      </c>
      <c r="I54" s="23">
        <v>32700.035181035157</v>
      </c>
      <c r="J54" s="23">
        <v>51468.97520879595</v>
      </c>
      <c r="K54" s="23">
        <v>55634.848775325314</v>
      </c>
      <c r="L54" s="23">
        <v>52535.267969447275</v>
      </c>
      <c r="M54" s="23">
        <v>64036.019899338033</v>
      </c>
      <c r="N54" s="23">
        <v>60298.435715892796</v>
      </c>
      <c r="O54" s="23">
        <v>71106.137468576882</v>
      </c>
      <c r="P54" s="23">
        <v>67144.605707803668</v>
      </c>
      <c r="Q54" s="23">
        <v>63572.499125101152</v>
      </c>
      <c r="R54" s="23">
        <v>59861.969213879776</v>
      </c>
      <c r="S54" s="23">
        <v>64630.297848132017</v>
      </c>
      <c r="T54" s="23">
        <v>69846.735483866418</v>
      </c>
      <c r="U54" s="23">
        <v>69708.731208040626</v>
      </c>
      <c r="V54" s="23">
        <v>66143.003575994982</v>
      </c>
      <c r="W54" s="23">
        <v>67497.022974657724</v>
      </c>
    </row>
    <row r="55" spans="1:23">
      <c r="A55" s="27" t="s">
        <v>121</v>
      </c>
      <c r="B55" s="27" t="s">
        <v>64</v>
      </c>
      <c r="C55" s="23">
        <v>2.491948646528754E-5</v>
      </c>
      <c r="D55" s="23">
        <v>2.3531148684487362E-5</v>
      </c>
      <c r="E55" s="23">
        <v>2.227928682263952E-5</v>
      </c>
      <c r="F55" s="23">
        <v>5.5921075449556198E-5</v>
      </c>
      <c r="G55" s="23">
        <v>5.5508894005788498E-5</v>
      </c>
      <c r="H55" s="23">
        <v>11414.500480204768</v>
      </c>
      <c r="I55" s="23">
        <v>29126.873349190373</v>
      </c>
      <c r="J55" s="23">
        <v>27426.827947957216</v>
      </c>
      <c r="K55" s="23">
        <v>25898.798808966039</v>
      </c>
      <c r="L55" s="23">
        <v>24455.900661208685</v>
      </c>
      <c r="M55" s="23">
        <v>23154.841807456662</v>
      </c>
      <c r="N55" s="23">
        <v>21803.365393935474</v>
      </c>
      <c r="O55" s="23">
        <v>20588.635870228984</v>
      </c>
      <c r="P55" s="23">
        <v>19441.582496011419</v>
      </c>
      <c r="Q55" s="23">
        <v>18407.286381229271</v>
      </c>
      <c r="R55" s="23">
        <v>17332.910076349945</v>
      </c>
      <c r="S55" s="23">
        <v>17515.189925092112</v>
      </c>
      <c r="T55" s="23">
        <v>17248.283354778538</v>
      </c>
      <c r="U55" s="23">
        <v>16330.67119722045</v>
      </c>
      <c r="V55" s="23">
        <v>15377.500490050901</v>
      </c>
      <c r="W55" s="23">
        <v>19048.67732512112</v>
      </c>
    </row>
    <row r="56" spans="1:23">
      <c r="A56" s="27" t="s">
        <v>121</v>
      </c>
      <c r="B56" s="27" t="s">
        <v>32</v>
      </c>
      <c r="C56" s="23">
        <v>1.32880826988046E-5</v>
      </c>
      <c r="D56" s="23">
        <v>1.2547764583868901E-5</v>
      </c>
      <c r="E56" s="23">
        <v>1.36654177000716E-5</v>
      </c>
      <c r="F56" s="23">
        <v>1.2867809586134401E-5</v>
      </c>
      <c r="G56" s="23">
        <v>1.31521746653186E-5</v>
      </c>
      <c r="H56" s="23">
        <v>1.5330944513391502E-4</v>
      </c>
      <c r="I56" s="23">
        <v>1.4515335169378802E-4</v>
      </c>
      <c r="J56" s="23">
        <v>1.3668120004667499E-4</v>
      </c>
      <c r="K56" s="23">
        <v>1.29066288952329E-4</v>
      </c>
      <c r="L56" s="23">
        <v>1.21875626920437E-4</v>
      </c>
      <c r="M56" s="23">
        <v>1.1539181895695001E-4</v>
      </c>
      <c r="N56" s="23">
        <v>1.08656755814199E-4</v>
      </c>
      <c r="O56" s="23">
        <v>1.02603168817286E-4</v>
      </c>
      <c r="P56" s="23">
        <v>9.6886844931668204E-5</v>
      </c>
      <c r="Q56" s="23">
        <v>9.1732445216167707E-5</v>
      </c>
      <c r="R56" s="23">
        <v>8.6378306453520308E-5</v>
      </c>
      <c r="S56" s="23">
        <v>8.1565917303446698E-5</v>
      </c>
      <c r="T56" s="23">
        <v>7.7021640487159206E-5</v>
      </c>
      <c r="U56" s="23">
        <v>1.0879720646467899E-4</v>
      </c>
      <c r="V56" s="23">
        <v>1.02447050431799E-4</v>
      </c>
      <c r="W56" s="23">
        <v>1.09369508474649E-4</v>
      </c>
    </row>
    <row r="57" spans="1:23">
      <c r="A57" s="27" t="s">
        <v>121</v>
      </c>
      <c r="B57" s="27" t="s">
        <v>69</v>
      </c>
      <c r="C57" s="23">
        <v>0</v>
      </c>
      <c r="D57" s="23">
        <v>0</v>
      </c>
      <c r="E57" s="23">
        <v>4.2687033485104202E-5</v>
      </c>
      <c r="F57" s="23">
        <v>2738.83197734639</v>
      </c>
      <c r="G57" s="23">
        <v>2586.2436037974303</v>
      </c>
      <c r="H57" s="23">
        <v>11082.510882832499</v>
      </c>
      <c r="I57" s="23">
        <v>23335.583567653299</v>
      </c>
      <c r="J57" s="23">
        <v>21973.557817286099</v>
      </c>
      <c r="K57" s="23">
        <v>20749.346373810702</v>
      </c>
      <c r="L57" s="23">
        <v>19593.339345423603</v>
      </c>
      <c r="M57" s="23">
        <v>18550.969735607301</v>
      </c>
      <c r="N57" s="23">
        <v>17468.207078272102</v>
      </c>
      <c r="O57" s="23">
        <v>16495.001956914999</v>
      </c>
      <c r="P57" s="23">
        <v>15576.0169512225</v>
      </c>
      <c r="Q57" s="23">
        <v>14747.3697040277</v>
      </c>
      <c r="R57" s="23">
        <v>13886.611402062099</v>
      </c>
      <c r="S57" s="23">
        <v>13112.9474951582</v>
      </c>
      <c r="T57" s="23">
        <v>12382.3866767987</v>
      </c>
      <c r="U57" s="23">
        <v>11723.6412051186</v>
      </c>
      <c r="V57" s="23">
        <v>11039.3685721612</v>
      </c>
      <c r="W57" s="23">
        <v>10424.3329258103</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4.4420499923502748E-4</v>
      </c>
      <c r="D59" s="28">
        <v>4.3167777649296871E-4</v>
      </c>
      <c r="E59" s="28">
        <v>4.3950844096132688E-4</v>
      </c>
      <c r="F59" s="28">
        <v>-150755.04608721423</v>
      </c>
      <c r="G59" s="28">
        <v>-157650.83285087702</v>
      </c>
      <c r="H59" s="28">
        <v>-212944.97425076348</v>
      </c>
      <c r="I59" s="28">
        <v>-312965.84593726869</v>
      </c>
      <c r="J59" s="28">
        <v>-307497.67776457779</v>
      </c>
      <c r="K59" s="28">
        <v>-254355.43865377377</v>
      </c>
      <c r="L59" s="28">
        <v>-213168.85113803507</v>
      </c>
      <c r="M59" s="28">
        <v>-160127.09712213904</v>
      </c>
      <c r="N59" s="28">
        <v>-124975.0575100102</v>
      </c>
      <c r="O59" s="28">
        <v>-103845.22529189107</v>
      </c>
      <c r="P59" s="28">
        <v>-98059.702812170261</v>
      </c>
      <c r="Q59" s="28">
        <v>-92842.907313688193</v>
      </c>
      <c r="R59" s="28">
        <v>-87423.95436373906</v>
      </c>
      <c r="S59" s="28">
        <v>-73301.947159225063</v>
      </c>
      <c r="T59" s="28">
        <v>-59691.983246771299</v>
      </c>
      <c r="U59" s="28">
        <v>-52938.501527337226</v>
      </c>
      <c r="V59" s="28">
        <v>-49345.689981969139</v>
      </c>
      <c r="W59" s="28">
        <v>-36866.659109870518</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7.2081275899961502E-6</v>
      </c>
      <c r="D64" s="23">
        <v>6.8065416313143897E-6</v>
      </c>
      <c r="E64" s="23">
        <v>8.5551980525490908E-6</v>
      </c>
      <c r="F64" s="23">
        <v>8.0558576348011912E-6</v>
      </c>
      <c r="G64" s="23">
        <v>7.6070421454964097E-6</v>
      </c>
      <c r="H64" s="23">
        <v>7.1832314852950697E-6</v>
      </c>
      <c r="I64" s="23">
        <v>6.8010821197099703E-6</v>
      </c>
      <c r="J64" s="23">
        <v>6.4041240170530797E-6</v>
      </c>
      <c r="K64" s="23">
        <v>6.0473314588200101E-6</v>
      </c>
      <c r="L64" s="23">
        <v>5.7104168619242701E-6</v>
      </c>
      <c r="M64" s="23">
        <v>5.4066215317197395E-6</v>
      </c>
      <c r="N64" s="23">
        <v>5.0910537754070298E-6</v>
      </c>
      <c r="O64" s="23">
        <v>5.3317433874990499E-6</v>
      </c>
      <c r="P64" s="23">
        <v>5.0346963037757306E-6</v>
      </c>
      <c r="Q64" s="23">
        <v>4.7668494437183599E-6</v>
      </c>
      <c r="R64" s="23">
        <v>4.4886232030226803E-6</v>
      </c>
      <c r="S64" s="23">
        <v>7.9512036467731413E-6</v>
      </c>
      <c r="T64" s="23">
        <v>7.5082187385155707E-6</v>
      </c>
      <c r="U64" s="23">
        <v>7.1087799854318599E-6</v>
      </c>
      <c r="V64" s="23">
        <v>6.69386251118989E-6</v>
      </c>
      <c r="W64" s="23">
        <v>7.7396718596910996E-6</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2.8715147275651697E-6</v>
      </c>
      <c r="D66" s="23">
        <v>2.7115342083054301E-6</v>
      </c>
      <c r="E66" s="23">
        <v>3.2960333834744201E-6</v>
      </c>
      <c r="F66" s="23">
        <v>3.10365412159109E-6</v>
      </c>
      <c r="G66" s="23">
        <v>2.93074043488477E-6</v>
      </c>
      <c r="H66" s="23">
        <v>2.7674602775212899E-6</v>
      </c>
      <c r="I66" s="23">
        <v>2.6202308319017602E-6</v>
      </c>
      <c r="J66" s="23">
        <v>2.4672960722198497E-6</v>
      </c>
      <c r="K66" s="23">
        <v>2.3298357614604701E-6</v>
      </c>
      <c r="L66" s="23">
        <v>2.2000337683415197E-6</v>
      </c>
      <c r="M66" s="23">
        <v>2.08299152759533E-6</v>
      </c>
      <c r="N66" s="23">
        <v>1.9614137624558199E-6</v>
      </c>
      <c r="O66" s="23">
        <v>1.85213764097587E-6</v>
      </c>
      <c r="P66" s="23">
        <v>1.93313852636415E-6</v>
      </c>
      <c r="Q66" s="23">
        <v>2.1243856936940499E-6</v>
      </c>
      <c r="R66" s="23">
        <v>3.2766581326667302E-6</v>
      </c>
      <c r="S66" s="23">
        <v>2.73534830097796E-5</v>
      </c>
      <c r="T66" s="23">
        <v>2.5829540132712302E-5</v>
      </c>
      <c r="U66" s="23">
        <v>2.4455403381686302E-5</v>
      </c>
      <c r="V66" s="23">
        <v>2.3028017216480402E-5</v>
      </c>
      <c r="W66" s="23">
        <v>2.1745058742874202E-5</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8.2972928986018693E-4</v>
      </c>
      <c r="D68" s="23">
        <v>8.4946885470452485E-4</v>
      </c>
      <c r="E68" s="23">
        <v>1.0558481119781313E-3</v>
      </c>
      <c r="F68" s="23">
        <v>2380.3207957318014</v>
      </c>
      <c r="G68" s="23">
        <v>2247.7061529217631</v>
      </c>
      <c r="H68" s="23">
        <v>23472.467208337024</v>
      </c>
      <c r="I68" s="23">
        <v>22223.727212870424</v>
      </c>
      <c r="J68" s="23">
        <v>24252.23288542057</v>
      </c>
      <c r="K68" s="23">
        <v>35396.032916719494</v>
      </c>
      <c r="L68" s="23">
        <v>34760.89792899687</v>
      </c>
      <c r="M68" s="23">
        <v>32911.611210919815</v>
      </c>
      <c r="N68" s="23">
        <v>31408.488871394147</v>
      </c>
      <c r="O68" s="23">
        <v>29658.629769026458</v>
      </c>
      <c r="P68" s="23">
        <v>28006.260444463896</v>
      </c>
      <c r="Q68" s="23">
        <v>26516.32175886563</v>
      </c>
      <c r="R68" s="23">
        <v>28550.847353983274</v>
      </c>
      <c r="S68" s="23">
        <v>34434.201828703786</v>
      </c>
      <c r="T68" s="23">
        <v>33253.438143988511</v>
      </c>
      <c r="U68" s="23">
        <v>39207.026362500124</v>
      </c>
      <c r="V68" s="23">
        <v>36918.63364590858</v>
      </c>
      <c r="W68" s="23">
        <v>34861.788376164608</v>
      </c>
    </row>
    <row r="69" spans="1:23">
      <c r="A69" s="27" t="s">
        <v>122</v>
      </c>
      <c r="B69" s="27" t="s">
        <v>64</v>
      </c>
      <c r="C69" s="23">
        <v>7.2272655291484813E-5</v>
      </c>
      <c r="D69" s="23">
        <v>6.8246133396674359E-5</v>
      </c>
      <c r="E69" s="23">
        <v>1.0033134495718876E-4</v>
      </c>
      <c r="F69" s="23">
        <v>1.4412856140434929E-4</v>
      </c>
      <c r="G69" s="23">
        <v>1.6782434320510313E-4</v>
      </c>
      <c r="H69" s="23">
        <v>461.25427478522283</v>
      </c>
      <c r="I69" s="23">
        <v>2795.6564278816431</v>
      </c>
      <c r="J69" s="23">
        <v>2632.4826245388035</v>
      </c>
      <c r="K69" s="23">
        <v>2485.8192857882955</v>
      </c>
      <c r="L69" s="23">
        <v>2347.3269923973821</v>
      </c>
      <c r="M69" s="23">
        <v>2222.4487223873193</v>
      </c>
      <c r="N69" s="23">
        <v>4699.5979348645478</v>
      </c>
      <c r="O69" s="23">
        <v>6268.1008318721306</v>
      </c>
      <c r="P69" s="23">
        <v>5918.8865247926005</v>
      </c>
      <c r="Q69" s="23">
        <v>5604.0005664255314</v>
      </c>
      <c r="R69" s="23">
        <v>5276.9124084806826</v>
      </c>
      <c r="S69" s="23">
        <v>4982.920131910173</v>
      </c>
      <c r="T69" s="23">
        <v>4705.3070247825835</v>
      </c>
      <c r="U69" s="23">
        <v>4454.9840307234645</v>
      </c>
      <c r="V69" s="23">
        <v>4194.9604207806842</v>
      </c>
      <c r="W69" s="23">
        <v>4621.3090283387155</v>
      </c>
    </row>
    <row r="70" spans="1:23">
      <c r="A70" s="27" t="s">
        <v>122</v>
      </c>
      <c r="B70" s="27" t="s">
        <v>32</v>
      </c>
      <c r="C70" s="23">
        <v>9.8662754616693488E-6</v>
      </c>
      <c r="D70" s="23">
        <v>1.1977878517895901E-5</v>
      </c>
      <c r="E70" s="23">
        <v>1.45973925705183E-5</v>
      </c>
      <c r="F70" s="23">
        <v>1.3745387969406701E-5</v>
      </c>
      <c r="G70" s="23">
        <v>1.35832917651511E-5</v>
      </c>
      <c r="H70" s="23">
        <v>114.776685570398</v>
      </c>
      <c r="I70" s="23">
        <v>108.67054272027799</v>
      </c>
      <c r="J70" s="23">
        <v>102.327779657923</v>
      </c>
      <c r="K70" s="23">
        <v>96.626798511206303</v>
      </c>
      <c r="L70" s="23">
        <v>91.243435768248403</v>
      </c>
      <c r="M70" s="23">
        <v>86.389266559860602</v>
      </c>
      <c r="N70" s="23">
        <v>81.346992589349497</v>
      </c>
      <c r="O70" s="23">
        <v>76.814912711877511</v>
      </c>
      <c r="P70" s="23">
        <v>72.535328315332293</v>
      </c>
      <c r="Q70" s="23">
        <v>68.676434201317406</v>
      </c>
      <c r="R70" s="23">
        <v>454.54450158624098</v>
      </c>
      <c r="S70" s="23">
        <v>760.71710770210098</v>
      </c>
      <c r="T70" s="23">
        <v>718.33532336657709</v>
      </c>
      <c r="U70" s="23">
        <v>1171.1520751817402</v>
      </c>
      <c r="V70" s="23">
        <v>1102.7955552186099</v>
      </c>
      <c r="W70" s="23">
        <v>2052.71657937807</v>
      </c>
    </row>
    <row r="71" spans="1:23">
      <c r="A71" s="27" t="s">
        <v>122</v>
      </c>
      <c r="B71" s="27" t="s">
        <v>69</v>
      </c>
      <c r="C71" s="23">
        <v>0</v>
      </c>
      <c r="D71" s="23">
        <v>0</v>
      </c>
      <c r="E71" s="23">
        <v>2.6052792264244102E-5</v>
      </c>
      <c r="F71" s="23">
        <v>2.4532171456541E-5</v>
      </c>
      <c r="G71" s="23">
        <v>2.3165412132442302E-5</v>
      </c>
      <c r="H71" s="23">
        <v>2.8355036005575402E-5</v>
      </c>
      <c r="I71" s="23">
        <v>2.8538036820746302E-5</v>
      </c>
      <c r="J71" s="23">
        <v>2.9236525996691E-5</v>
      </c>
      <c r="K71" s="23">
        <v>3.1661399280135804E-5</v>
      </c>
      <c r="L71" s="23">
        <v>3.4500689763152199E-5</v>
      </c>
      <c r="M71" s="23">
        <v>3.67091005320553E-5</v>
      </c>
      <c r="N71" s="23">
        <v>4.0687391604076998E-5</v>
      </c>
      <c r="O71" s="23">
        <v>3.8420577516843004E-5</v>
      </c>
      <c r="P71" s="23">
        <v>3.6280054300158897E-5</v>
      </c>
      <c r="Q71" s="23">
        <v>4.3599790054091004E-5</v>
      </c>
      <c r="R71" s="23">
        <v>5.0166240564914398E-5</v>
      </c>
      <c r="S71" s="23">
        <v>9.0957560016012597E-5</v>
      </c>
      <c r="T71" s="23">
        <v>8.5890047200468312E-5</v>
      </c>
      <c r="U71" s="23">
        <v>8.1320679344939001E-5</v>
      </c>
      <c r="V71" s="23">
        <v>7.6574243114448009E-5</v>
      </c>
      <c r="W71" s="23">
        <v>9.0192814415647192E-5</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9.1208158746923301E-4</v>
      </c>
      <c r="D73" s="28">
        <v>9.2723306394081897E-4</v>
      </c>
      <c r="E73" s="28">
        <v>1.1680306883713437E-3</v>
      </c>
      <c r="F73" s="28">
        <v>2380.3209510198744</v>
      </c>
      <c r="G73" s="28">
        <v>2247.7063312838891</v>
      </c>
      <c r="H73" s="28">
        <v>23933.721493072939</v>
      </c>
      <c r="I73" s="28">
        <v>25019.383650173382</v>
      </c>
      <c r="J73" s="28">
        <v>26884.715518830792</v>
      </c>
      <c r="K73" s="28">
        <v>37881.852210884957</v>
      </c>
      <c r="L73" s="28">
        <v>37108.224929304706</v>
      </c>
      <c r="M73" s="28">
        <v>35134.059940796753</v>
      </c>
      <c r="N73" s="28">
        <v>36108.086813311165</v>
      </c>
      <c r="O73" s="28">
        <v>35926.730608082471</v>
      </c>
      <c r="P73" s="28">
        <v>33925.146976224336</v>
      </c>
      <c r="Q73" s="28">
        <v>32120.322332182397</v>
      </c>
      <c r="R73" s="28">
        <v>33827.759770229241</v>
      </c>
      <c r="S73" s="28">
        <v>39417.121995918642</v>
      </c>
      <c r="T73" s="28">
        <v>37958.745202108854</v>
      </c>
      <c r="U73" s="28">
        <v>43662.010424787768</v>
      </c>
      <c r="V73" s="28">
        <v>41113.594096411143</v>
      </c>
      <c r="W73" s="28">
        <v>39483.097433988056</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6.4235354134492299E-6</v>
      </c>
      <c r="D78" s="23">
        <v>6.0656613893106602E-6</v>
      </c>
      <c r="E78" s="23">
        <v>5.7429669785117995E-6</v>
      </c>
      <c r="F78" s="23">
        <v>5.4077677800188894E-6</v>
      </c>
      <c r="G78" s="23">
        <v>5.1064851541007295E-6</v>
      </c>
      <c r="H78" s="23">
        <v>4.8219878681550996E-6</v>
      </c>
      <c r="I78" s="23">
        <v>4.5654571398266603E-6</v>
      </c>
      <c r="J78" s="23">
        <v>4.2989855442647096E-6</v>
      </c>
      <c r="K78" s="23">
        <v>4.0594764332511099E-6</v>
      </c>
      <c r="L78" s="23">
        <v>3.8333110782627098E-6</v>
      </c>
      <c r="M78" s="23">
        <v>3.6293781548079598E-6</v>
      </c>
      <c r="N78" s="23">
        <v>3.9510253823236698E-6</v>
      </c>
      <c r="O78" s="23">
        <v>3.7309021539087802E-6</v>
      </c>
      <c r="P78" s="23">
        <v>3.5230426370621701E-6</v>
      </c>
      <c r="Q78" s="23">
        <v>3.3356160573342803E-6</v>
      </c>
      <c r="R78" s="23">
        <v>3.1409264773519999E-6</v>
      </c>
      <c r="S78" s="23">
        <v>4.2043490892804698E-6</v>
      </c>
      <c r="T78" s="23">
        <v>3.9701124531261999E-6</v>
      </c>
      <c r="U78" s="23">
        <v>4.5611437499214198E-6</v>
      </c>
      <c r="V78" s="23">
        <v>4.2949239135711196E-6</v>
      </c>
      <c r="W78" s="23">
        <v>4.5143195622697399E-6</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2.9780665592790201E-6</v>
      </c>
      <c r="D80" s="23">
        <v>2.81214972452626E-6</v>
      </c>
      <c r="E80" s="23">
        <v>2.6625427913015698E-6</v>
      </c>
      <c r="F80" s="23">
        <v>2.5071384135754399E-6</v>
      </c>
      <c r="G80" s="23">
        <v>2.36745836896013E-6</v>
      </c>
      <c r="H80" s="23">
        <v>2.23556030987783E-6</v>
      </c>
      <c r="I80" s="23">
        <v>2.11662804994775E-6</v>
      </c>
      <c r="J80" s="23">
        <v>1.9930870251595601E-6</v>
      </c>
      <c r="K80" s="23">
        <v>1.8820462931883802E-6</v>
      </c>
      <c r="L80" s="23">
        <v>1.77719196652767E-6</v>
      </c>
      <c r="M80" s="23">
        <v>1.68264499502581E-6</v>
      </c>
      <c r="N80" s="23">
        <v>1.5844342172534199E-6</v>
      </c>
      <c r="O80" s="23">
        <v>1.4961607334450901E-6</v>
      </c>
      <c r="P80" s="23">
        <v>1.41280522468351E-6</v>
      </c>
      <c r="Q80" s="23">
        <v>1.54048569499929E-6</v>
      </c>
      <c r="R80" s="23">
        <v>1.45057231534977E-6</v>
      </c>
      <c r="S80" s="23">
        <v>3.0364263148887699E-6</v>
      </c>
      <c r="T80" s="23">
        <v>2.8672580867453799E-6</v>
      </c>
      <c r="U80" s="23">
        <v>4.6333820113245403E-6</v>
      </c>
      <c r="V80" s="23">
        <v>4.3629458513538105E-6</v>
      </c>
      <c r="W80" s="23">
        <v>4.27706495271036E-6</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3665.4396579629552</v>
      </c>
      <c r="D82" s="23">
        <v>3461.2272490322225</v>
      </c>
      <c r="E82" s="23">
        <v>8192.7222175027564</v>
      </c>
      <c r="F82" s="23">
        <v>7714.5384640683878</v>
      </c>
      <c r="G82" s="23">
        <v>10927.105374278575</v>
      </c>
      <c r="H82" s="23">
        <v>13757.763823607696</v>
      </c>
      <c r="I82" s="23">
        <v>29021.847526220798</v>
      </c>
      <c r="J82" s="23">
        <v>29483.129775488629</v>
      </c>
      <c r="K82" s="23">
        <v>27840.538022220986</v>
      </c>
      <c r="L82" s="23">
        <v>41009.647499187369</v>
      </c>
      <c r="M82" s="23">
        <v>38827.925970824355</v>
      </c>
      <c r="N82" s="23">
        <v>38957.162693500417</v>
      </c>
      <c r="O82" s="23">
        <v>36786.744740646383</v>
      </c>
      <c r="P82" s="23">
        <v>34737.247146575435</v>
      </c>
      <c r="Q82" s="23">
        <v>32889.218583607355</v>
      </c>
      <c r="R82" s="23">
        <v>30969.576762358531</v>
      </c>
      <c r="S82" s="23">
        <v>30755.830906114945</v>
      </c>
      <c r="T82" s="23">
        <v>29869.712418659463</v>
      </c>
      <c r="U82" s="23">
        <v>28280.637686156802</v>
      </c>
      <c r="V82" s="23">
        <v>28319.183589089425</v>
      </c>
      <c r="W82" s="23">
        <v>26741.438696436184</v>
      </c>
    </row>
    <row r="83" spans="1:23">
      <c r="A83" s="27" t="s">
        <v>123</v>
      </c>
      <c r="B83" s="27" t="s">
        <v>64</v>
      </c>
      <c r="C83" s="23">
        <v>8.9641705091136703E-6</v>
      </c>
      <c r="D83" s="23">
        <v>8.4647502418191097E-6</v>
      </c>
      <c r="E83" s="23">
        <v>1.02880101737964E-5</v>
      </c>
      <c r="F83" s="23">
        <v>1.4025836057829E-5</v>
      </c>
      <c r="G83" s="23">
        <v>1.5191759628678599E-5</v>
      </c>
      <c r="H83" s="23">
        <v>1.8546322301727399E-5</v>
      </c>
      <c r="I83" s="23">
        <v>1.7559654210068299E-5</v>
      </c>
      <c r="J83" s="23">
        <v>1.6534751570187099E-5</v>
      </c>
      <c r="K83" s="23">
        <v>1.5613551996792399E-5</v>
      </c>
      <c r="L83" s="23">
        <v>5.1817037634431103E-5</v>
      </c>
      <c r="M83" s="23">
        <v>4.90603607684504E-5</v>
      </c>
      <c r="N83" s="23">
        <v>1.09162291629085E-4</v>
      </c>
      <c r="O83" s="23">
        <v>1.03080539747139E-4</v>
      </c>
      <c r="P83" s="23">
        <v>9.733762012495679E-5</v>
      </c>
      <c r="Q83" s="23">
        <v>9.2159239078144702E-5</v>
      </c>
      <c r="R83" s="23">
        <v>8.6780189679411208E-5</v>
      </c>
      <c r="S83" s="23">
        <v>8.1945410434471405E-5</v>
      </c>
      <c r="T83" s="23">
        <v>7.7379990941263608E-5</v>
      </c>
      <c r="U83" s="23">
        <v>7.3263359797227703E-5</v>
      </c>
      <c r="V83" s="23">
        <v>1.5304892071823999E-4</v>
      </c>
      <c r="W83" s="23">
        <v>1.4452211583244101E-4</v>
      </c>
    </row>
    <row r="84" spans="1:23">
      <c r="A84" s="27" t="s">
        <v>123</v>
      </c>
      <c r="B84" s="27" t="s">
        <v>32</v>
      </c>
      <c r="C84" s="23">
        <v>9.5380605387649504E-6</v>
      </c>
      <c r="D84" s="23">
        <v>1.1439790057347E-5</v>
      </c>
      <c r="E84" s="23">
        <v>1.16962298605132E-5</v>
      </c>
      <c r="F84" s="23">
        <v>1.2037301524490199E-5</v>
      </c>
      <c r="G84" s="23">
        <v>1.2934662828431099E-5</v>
      </c>
      <c r="H84" s="23">
        <v>7.1184412344903897E-5</v>
      </c>
      <c r="I84" s="23">
        <v>9.1476156724371589E-5</v>
      </c>
      <c r="J84" s="23">
        <v>8.6136976727350912E-5</v>
      </c>
      <c r="K84" s="23">
        <v>8.1338032765120098E-5</v>
      </c>
      <c r="L84" s="23">
        <v>7.6806452065771396E-5</v>
      </c>
      <c r="M84" s="23">
        <v>7.2720333305730992E-5</v>
      </c>
      <c r="N84" s="23">
        <v>6.8475872641161003E-5</v>
      </c>
      <c r="O84" s="23">
        <v>6.4660880659146797E-5</v>
      </c>
      <c r="P84" s="23">
        <v>6.1058433085279103E-5</v>
      </c>
      <c r="Q84" s="23">
        <v>5.7810112115124398E-5</v>
      </c>
      <c r="R84" s="23">
        <v>5.44359148894952E-5</v>
      </c>
      <c r="S84" s="23">
        <v>5.14031301899074E-5</v>
      </c>
      <c r="T84" s="23">
        <v>4.85393108333791E-5</v>
      </c>
      <c r="U84" s="23">
        <v>6.4314416677772507E-5</v>
      </c>
      <c r="V84" s="23">
        <v>6.0560583336471496E-5</v>
      </c>
      <c r="W84" s="23">
        <v>6.1984654531744201E-5</v>
      </c>
    </row>
    <row r="85" spans="1:23">
      <c r="A85" s="27" t="s">
        <v>123</v>
      </c>
      <c r="B85" s="27" t="s">
        <v>69</v>
      </c>
      <c r="C85" s="23">
        <v>0</v>
      </c>
      <c r="D85" s="23">
        <v>0</v>
      </c>
      <c r="E85" s="23">
        <v>7.5961723034119705E-5</v>
      </c>
      <c r="F85" s="23">
        <v>7.5160088111493693E-5</v>
      </c>
      <c r="G85" s="23">
        <v>8.0913471123559804E-5</v>
      </c>
      <c r="H85" s="23">
        <v>9.1412911474524097E-5</v>
      </c>
      <c r="I85" s="23">
        <v>1.299968896668186E-4</v>
      </c>
      <c r="J85" s="23">
        <v>1.37288935758973E-4</v>
      </c>
      <c r="K85" s="23">
        <v>1.4642874216489279E-4</v>
      </c>
      <c r="L85" s="23">
        <v>1658.9315381321769</v>
      </c>
      <c r="M85" s="23">
        <v>1889.632446700231</v>
      </c>
      <c r="N85" s="23">
        <v>2250.8128170435789</v>
      </c>
      <c r="O85" s="23">
        <v>2805.48311681613</v>
      </c>
      <c r="P85" s="23">
        <v>2649.1814125294682</v>
      </c>
      <c r="Q85" s="23">
        <v>2895.6327110101647</v>
      </c>
      <c r="R85" s="23">
        <v>2726.623596471959</v>
      </c>
      <c r="S85" s="23">
        <v>3824.6145048911353</v>
      </c>
      <c r="T85" s="23">
        <v>3611.5339977332796</v>
      </c>
      <c r="U85" s="23">
        <v>3769.4113340783747</v>
      </c>
      <c r="V85" s="23">
        <v>3549.4024671110506</v>
      </c>
      <c r="W85" s="23">
        <v>3493.362855243427</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3665.4396763287273</v>
      </c>
      <c r="D87" s="28">
        <v>3461.227266374784</v>
      </c>
      <c r="E87" s="28">
        <v>8192.7222361962758</v>
      </c>
      <c r="F87" s="28">
        <v>7714.5384860091299</v>
      </c>
      <c r="G87" s="28">
        <v>10927.105396944278</v>
      </c>
      <c r="H87" s="28">
        <v>13757.763849211568</v>
      </c>
      <c r="I87" s="28">
        <v>29021.847550462538</v>
      </c>
      <c r="J87" s="28">
        <v>29483.129798315455</v>
      </c>
      <c r="K87" s="28">
        <v>27840.538043776058</v>
      </c>
      <c r="L87" s="28">
        <v>41009.647556614909</v>
      </c>
      <c r="M87" s="28">
        <v>38827.926025196743</v>
      </c>
      <c r="N87" s="28">
        <v>38957.162808198169</v>
      </c>
      <c r="O87" s="28">
        <v>36786.744848953989</v>
      </c>
      <c r="P87" s="28">
        <v>34737.247248848907</v>
      </c>
      <c r="Q87" s="28">
        <v>32889.218680642691</v>
      </c>
      <c r="R87" s="28">
        <v>30969.576853730221</v>
      </c>
      <c r="S87" s="28">
        <v>30755.83099530113</v>
      </c>
      <c r="T87" s="28">
        <v>29869.712502876824</v>
      </c>
      <c r="U87" s="28">
        <v>28280.637768614688</v>
      </c>
      <c r="V87" s="28">
        <v>28319.183750796215</v>
      </c>
      <c r="W87" s="28">
        <v>26741.438849749684</v>
      </c>
    </row>
    <row r="89" spans="1:23" collapsed="1"/>
    <row r="90" spans="1:23">
      <c r="A90" s="7" t="s">
        <v>93</v>
      </c>
    </row>
  </sheetData>
  <sheetProtection algorithmName="SHA-512" hashValue="gXDZG64tc7IB2T+fXNG8mRg5lsYNEO5fR1YKeTRWh20j0vTc+cmBsDfCjKKb3UP2V+Ni47GYdwuNr5b19MgeHw==" saltValue="7rtHm41/BvByajCGMWsh4A==" spinCount="100000" sheet="1" objects="1" scenarios="1"/>
  <mergeCells count="7">
    <mergeCell ref="A87:B87"/>
    <mergeCell ref="B2:W3"/>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E600"/>
  </sheetPr>
  <dimension ref="A1:B19"/>
  <sheetViews>
    <sheetView showGridLines="0" zoomScale="85" zoomScaleNormal="85" workbookViewId="0"/>
  </sheetViews>
  <sheetFormatPr defaultColWidth="9.140625" defaultRowHeight="15"/>
  <cols>
    <col min="1" max="1" width="9.140625" customWidth="1"/>
    <col min="2" max="2" width="100.7109375" customWidth="1"/>
    <col min="3" max="3" width="9.140625" customWidth="1"/>
  </cols>
  <sheetData>
    <row r="1" spans="1:2">
      <c r="A1" s="2" t="s">
        <v>1</v>
      </c>
    </row>
    <row r="3" spans="1:2" ht="60">
      <c r="A3" s="3"/>
      <c r="B3" s="4" t="s">
        <v>2</v>
      </c>
    </row>
    <row r="4" spans="1:2" ht="171.95" customHeight="1">
      <c r="A4" s="3"/>
      <c r="B4" s="4" t="s">
        <v>3</v>
      </c>
    </row>
    <row r="5" spans="1:2" ht="60">
      <c r="A5" s="3"/>
      <c r="B5" s="4" t="s">
        <v>4</v>
      </c>
    </row>
    <row r="6" spans="1:2" ht="75">
      <c r="A6" s="3"/>
      <c r="B6" s="4" t="s">
        <v>5</v>
      </c>
    </row>
    <row r="7" spans="1:2" ht="60">
      <c r="A7" s="3"/>
      <c r="B7" s="4" t="s">
        <v>6</v>
      </c>
    </row>
    <row r="8" spans="1:2" ht="60">
      <c r="A8" s="3"/>
      <c r="B8" s="4" t="s">
        <v>7</v>
      </c>
    </row>
    <row r="9" spans="1:2" ht="60">
      <c r="A9" s="3"/>
      <c r="B9" s="4" t="s">
        <v>8</v>
      </c>
    </row>
    <row r="10" spans="1:2" ht="75">
      <c r="A10" s="3"/>
      <c r="B10" s="4" t="s">
        <v>9</v>
      </c>
    </row>
    <row r="11" spans="1:2" ht="120">
      <c r="A11" s="3"/>
      <c r="B11" s="4" t="s">
        <v>10</v>
      </c>
    </row>
    <row r="12" spans="1:2" ht="60">
      <c r="A12" s="3"/>
      <c r="B12" s="4" t="s">
        <v>11</v>
      </c>
    </row>
    <row r="13" spans="1:2" ht="105">
      <c r="A13" s="3"/>
      <c r="B13" s="4" t="s">
        <v>12</v>
      </c>
    </row>
    <row r="14" spans="1:2" ht="90">
      <c r="A14" s="3"/>
      <c r="B14" s="4" t="s">
        <v>13</v>
      </c>
    </row>
    <row r="15" spans="1:2">
      <c r="A15" s="3"/>
      <c r="B15" s="4" t="s">
        <v>14</v>
      </c>
    </row>
    <row r="16" spans="1:2">
      <c r="A16" s="3"/>
      <c r="B16" s="5"/>
    </row>
    <row r="17" spans="1:2">
      <c r="A17" s="3"/>
      <c r="B17" s="5"/>
    </row>
    <row r="18" spans="1:2">
      <c r="A18" s="3"/>
      <c r="B18" s="5"/>
    </row>
    <row r="19" spans="1:2">
      <c r="A19" s="3"/>
      <c r="B19" s="5"/>
    </row>
  </sheetData>
  <sheetProtection algorithmName="SHA-512" hashValue="O57YX91VEZTGnAx46ruszgQfC137DmA/rAC4fHsEz+kBl0zJJqwYW3OiHt3aHBvKk4toKlDnS7QKLlGvCIE5mA==" saltValue="gSwMluZfF82W7KA2BB+3tQ=="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B14891"/>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149</v>
      </c>
      <c r="B1" s="17"/>
      <c r="C1" s="17"/>
      <c r="D1" s="17"/>
      <c r="E1" s="17"/>
      <c r="F1" s="17"/>
      <c r="G1" s="17"/>
      <c r="H1" s="17"/>
      <c r="I1" s="17"/>
      <c r="J1" s="17"/>
      <c r="K1" s="17"/>
      <c r="L1" s="17"/>
      <c r="M1" s="17"/>
      <c r="N1" s="17"/>
      <c r="O1" s="17"/>
      <c r="P1" s="17"/>
      <c r="Q1" s="17"/>
      <c r="R1" s="17"/>
      <c r="S1" s="17"/>
      <c r="T1" s="17"/>
      <c r="U1" s="17"/>
      <c r="V1" s="17"/>
      <c r="W1" s="17"/>
    </row>
    <row r="2" spans="1:23">
      <c r="A2" s="26" t="s">
        <v>76</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1686841.0518</v>
      </c>
      <c r="D6" s="23">
        <v>1537779.96954</v>
      </c>
      <c r="E6" s="23">
        <v>1500177.9583999999</v>
      </c>
      <c r="F6" s="23">
        <v>1277320.4961624052</v>
      </c>
      <c r="G6" s="23">
        <v>970232.53142797295</v>
      </c>
      <c r="H6" s="23">
        <v>607194.7895762776</v>
      </c>
      <c r="I6" s="23">
        <v>564999.80027624918</v>
      </c>
      <c r="J6" s="23">
        <v>522967.49391674605</v>
      </c>
      <c r="K6" s="23">
        <v>459144.84936251037</v>
      </c>
      <c r="L6" s="23">
        <v>371370.94276247692</v>
      </c>
      <c r="M6" s="23">
        <v>302350.13473040611</v>
      </c>
      <c r="N6" s="23">
        <v>266759.21921427816</v>
      </c>
      <c r="O6" s="23">
        <v>234273.0455636429</v>
      </c>
      <c r="P6" s="23">
        <v>178225.53724853319</v>
      </c>
      <c r="Q6" s="23">
        <v>109346.02540726005</v>
      </c>
      <c r="R6" s="23">
        <v>92999.119968785744</v>
      </c>
      <c r="S6" s="23">
        <v>95584.722442263606</v>
      </c>
      <c r="T6" s="23">
        <v>91254.880695779619</v>
      </c>
      <c r="U6" s="23">
        <v>79496.790771530796</v>
      </c>
      <c r="V6" s="23">
        <v>62856.618940219967</v>
      </c>
      <c r="W6" s="23">
        <v>50824.738358823728</v>
      </c>
    </row>
    <row r="7" spans="1:23">
      <c r="A7" s="27" t="s">
        <v>36</v>
      </c>
      <c r="B7" s="27" t="s">
        <v>67</v>
      </c>
      <c r="C7" s="23">
        <v>201118.72335000001</v>
      </c>
      <c r="D7" s="23">
        <v>173806.15434000001</v>
      </c>
      <c r="E7" s="23">
        <v>171947.71811000002</v>
      </c>
      <c r="F7" s="23">
        <v>115036.93434451266</v>
      </c>
      <c r="G7" s="23">
        <v>105315.61749076171</v>
      </c>
      <c r="H7" s="23">
        <v>64107.029182588281</v>
      </c>
      <c r="I7" s="23">
        <v>11960.306825130969</v>
      </c>
      <c r="J7" s="23">
        <v>1.3629561990000001E-3</v>
      </c>
      <c r="K7" s="23">
        <v>1.1868745249999997E-3</v>
      </c>
      <c r="L7" s="23">
        <v>1.0648846949999999E-3</v>
      </c>
      <c r="M7" s="23">
        <v>8.8516672900000007E-4</v>
      </c>
      <c r="N7" s="23">
        <v>7.8262874500000012E-4</v>
      </c>
      <c r="O7" s="23">
        <v>7.2936492500000002E-4</v>
      </c>
      <c r="P7" s="23">
        <v>6.3619292900000003E-4</v>
      </c>
      <c r="Q7" s="23">
        <v>4.2045012000000001E-4</v>
      </c>
      <c r="R7" s="23">
        <v>3.7044408399999987E-4</v>
      </c>
      <c r="S7" s="23">
        <v>3.6744564299999997E-4</v>
      </c>
      <c r="T7" s="23">
        <v>2.8398006699999992E-4</v>
      </c>
      <c r="U7" s="23">
        <v>2.5725215399999979E-4</v>
      </c>
      <c r="V7" s="23">
        <v>2.4140741799999989E-4</v>
      </c>
      <c r="W7" s="23">
        <v>2.3670684999999996E-4</v>
      </c>
    </row>
    <row r="8" spans="1:23">
      <c r="A8" s="27" t="s">
        <v>36</v>
      </c>
      <c r="B8" s="27" t="s">
        <v>18</v>
      </c>
      <c r="C8" s="23">
        <v>136463.80002921951</v>
      </c>
      <c r="D8" s="23">
        <v>133041.09643505022</v>
      </c>
      <c r="E8" s="23">
        <v>118464.86376922372</v>
      </c>
      <c r="F8" s="23">
        <v>202954.32822261087</v>
      </c>
      <c r="G8" s="23">
        <v>156987.2318254117</v>
      </c>
      <c r="H8" s="23">
        <v>162974.97664919816</v>
      </c>
      <c r="I8" s="23">
        <v>117964.38806948937</v>
      </c>
      <c r="J8" s="23">
        <v>138545.72860236707</v>
      </c>
      <c r="K8" s="23">
        <v>169183.59885521544</v>
      </c>
      <c r="L8" s="23">
        <v>185530.17134168642</v>
      </c>
      <c r="M8" s="23">
        <v>211080.88334918255</v>
      </c>
      <c r="N8" s="23">
        <v>143700.45386100872</v>
      </c>
      <c r="O8" s="23">
        <v>186143.62447738354</v>
      </c>
      <c r="P8" s="23">
        <v>186258.68565210447</v>
      </c>
      <c r="Q8" s="23">
        <v>143330.77522111361</v>
      </c>
      <c r="R8" s="23">
        <v>97371.304075102715</v>
      </c>
      <c r="S8" s="23">
        <v>97859.752726502426</v>
      </c>
      <c r="T8" s="23">
        <v>103992.0014288571</v>
      </c>
      <c r="U8" s="23">
        <v>103825.2028215192</v>
      </c>
      <c r="V8" s="23">
        <v>120251.18077756636</v>
      </c>
      <c r="W8" s="23">
        <v>118265.79149752228</v>
      </c>
    </row>
    <row r="9" spans="1:23">
      <c r="A9" s="27" t="s">
        <v>36</v>
      </c>
      <c r="B9" s="27" t="s">
        <v>28</v>
      </c>
      <c r="C9" s="23">
        <v>93055.1302</v>
      </c>
      <c r="D9" s="23">
        <v>73634.49775000001</v>
      </c>
      <c r="E9" s="23">
        <v>69859.3986</v>
      </c>
      <c r="F9" s="23">
        <v>12005.8454</v>
      </c>
      <c r="G9" s="23">
        <v>11439.2261</v>
      </c>
      <c r="H9" s="23">
        <v>12145.8282</v>
      </c>
      <c r="I9" s="23">
        <v>10243.2492</v>
      </c>
      <c r="J9" s="23">
        <v>9977.3394000000008</v>
      </c>
      <c r="K9" s="23">
        <v>9049.8511450000005</v>
      </c>
      <c r="L9" s="23">
        <v>9889.9455999999991</v>
      </c>
      <c r="M9" s="23">
        <v>9771.7551000000021</v>
      </c>
      <c r="N9" s="23">
        <v>10956.7065</v>
      </c>
      <c r="O9" s="23">
        <v>7737.3577000000005</v>
      </c>
      <c r="P9" s="23">
        <v>10284.736199999999</v>
      </c>
      <c r="Q9" s="23">
        <v>8413.6882999999998</v>
      </c>
      <c r="R9" s="23">
        <v>7622.6949999999997</v>
      </c>
      <c r="S9" s="23">
        <v>11217.9005</v>
      </c>
      <c r="T9" s="23">
        <v>7111.7638999999999</v>
      </c>
      <c r="U9" s="23">
        <v>2052.5843999999997</v>
      </c>
      <c r="V9" s="23">
        <v>3968.4197999999997</v>
      </c>
      <c r="W9" s="23">
        <v>3542.9</v>
      </c>
    </row>
    <row r="10" spans="1:23">
      <c r="A10" s="27" t="s">
        <v>36</v>
      </c>
      <c r="B10" s="27" t="s">
        <v>62</v>
      </c>
      <c r="C10" s="23">
        <v>3985.560921314795</v>
      </c>
      <c r="D10" s="23">
        <v>4125.7115148387675</v>
      </c>
      <c r="E10" s="23">
        <v>9125.6873112488574</v>
      </c>
      <c r="F10" s="23">
        <v>46454.145072330204</v>
      </c>
      <c r="G10" s="23">
        <v>16258.866911679614</v>
      </c>
      <c r="H10" s="23">
        <v>18814.055097074717</v>
      </c>
      <c r="I10" s="23">
        <v>6123.0057104765947</v>
      </c>
      <c r="J10" s="23">
        <v>14534.027599879975</v>
      </c>
      <c r="K10" s="23">
        <v>6827.2246755280266</v>
      </c>
      <c r="L10" s="23">
        <v>20108.744044842115</v>
      </c>
      <c r="M10" s="23">
        <v>27504.283992636992</v>
      </c>
      <c r="N10" s="23">
        <v>20634.527537061578</v>
      </c>
      <c r="O10" s="23">
        <v>15010.3899536563</v>
      </c>
      <c r="P10" s="23">
        <v>19907.261735346819</v>
      </c>
      <c r="Q10" s="23">
        <v>33402.579116420682</v>
      </c>
      <c r="R10" s="23">
        <v>22638.272292171761</v>
      </c>
      <c r="S10" s="23">
        <v>35318.622885896111</v>
      </c>
      <c r="T10" s="23">
        <v>20819.351242782686</v>
      </c>
      <c r="U10" s="23">
        <v>60172.670400087867</v>
      </c>
      <c r="V10" s="23">
        <v>112243.96501141708</v>
      </c>
      <c r="W10" s="23">
        <v>84447.34662343582</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2121464.2663005344</v>
      </c>
      <c r="D17" s="28">
        <v>1922387.4295798889</v>
      </c>
      <c r="E17" s="28">
        <v>1869575.6261904724</v>
      </c>
      <c r="F17" s="28">
        <v>1653771.7492018589</v>
      </c>
      <c r="G17" s="28">
        <v>1260233.473755826</v>
      </c>
      <c r="H17" s="28">
        <v>865236.67870513874</v>
      </c>
      <c r="I17" s="28">
        <v>711290.75008134602</v>
      </c>
      <c r="J17" s="28">
        <v>686024.59088194941</v>
      </c>
      <c r="K17" s="28">
        <v>644205.52522512828</v>
      </c>
      <c r="L17" s="28">
        <v>586899.80481389014</v>
      </c>
      <c r="M17" s="28">
        <v>550707.05805739237</v>
      </c>
      <c r="N17" s="28">
        <v>442050.90789497714</v>
      </c>
      <c r="O17" s="28">
        <v>443164.41842404765</v>
      </c>
      <c r="P17" s="28">
        <v>394676.22147217742</v>
      </c>
      <c r="Q17" s="28">
        <v>294493.06846524449</v>
      </c>
      <c r="R17" s="28">
        <v>220631.39170650431</v>
      </c>
      <c r="S17" s="28">
        <v>239980.9989221078</v>
      </c>
      <c r="T17" s="28">
        <v>223177.99755139946</v>
      </c>
      <c r="U17" s="28">
        <v>245547.24865038999</v>
      </c>
      <c r="V17" s="28">
        <v>299320.18477061082</v>
      </c>
      <c r="W17" s="28">
        <v>257080.77671648868</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948908.38549999997</v>
      </c>
      <c r="D20" s="23">
        <v>854187.68623999995</v>
      </c>
      <c r="E20" s="23">
        <v>854632.7</v>
      </c>
      <c r="F20" s="23">
        <v>810438.35836299986</v>
      </c>
      <c r="G20" s="23">
        <v>562821.78162866994</v>
      </c>
      <c r="H20" s="23">
        <v>340757.70228335157</v>
      </c>
      <c r="I20" s="23">
        <v>339049.44295871304</v>
      </c>
      <c r="J20" s="23">
        <v>322348.80706084985</v>
      </c>
      <c r="K20" s="23">
        <v>298852.42854686</v>
      </c>
      <c r="L20" s="23">
        <v>226242.57567061592</v>
      </c>
      <c r="M20" s="23">
        <v>176180.64087269103</v>
      </c>
      <c r="N20" s="23">
        <v>144283.22247956198</v>
      </c>
      <c r="O20" s="23">
        <v>144119.622131173</v>
      </c>
      <c r="P20" s="23">
        <v>103297.96993886199</v>
      </c>
      <c r="Q20" s="23">
        <v>58284.223405000004</v>
      </c>
      <c r="R20" s="23">
        <v>47775.303024000001</v>
      </c>
      <c r="S20" s="23">
        <v>50430.495108999996</v>
      </c>
      <c r="T20" s="23">
        <v>48193.841285999995</v>
      </c>
      <c r="U20" s="23">
        <v>41792.141204</v>
      </c>
      <c r="V20" s="23">
        <v>41150.370069999997</v>
      </c>
      <c r="W20" s="23">
        <v>38119.097019000001</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1916.4247343468201</v>
      </c>
      <c r="D22" s="23">
        <v>1933.22737424359</v>
      </c>
      <c r="E22" s="23">
        <v>5710.7920344552404</v>
      </c>
      <c r="F22" s="23">
        <v>27067.047096100472</v>
      </c>
      <c r="G22" s="23">
        <v>18780.046181133432</v>
      </c>
      <c r="H22" s="23">
        <v>19085.907062468348</v>
      </c>
      <c r="I22" s="23">
        <v>9738.6421892040999</v>
      </c>
      <c r="J22" s="23">
        <v>13642.15176437443</v>
      </c>
      <c r="K22" s="23">
        <v>20081.427380050136</v>
      </c>
      <c r="L22" s="23">
        <v>22610.611040880318</v>
      </c>
      <c r="M22" s="23">
        <v>29778.350034147603</v>
      </c>
      <c r="N22" s="23">
        <v>14334.201039586078</v>
      </c>
      <c r="O22" s="23">
        <v>26478.44812523447</v>
      </c>
      <c r="P22" s="23">
        <v>28250.05555248824</v>
      </c>
      <c r="Q22" s="23">
        <v>19520.428479280217</v>
      </c>
      <c r="R22" s="23">
        <v>11864.28176643914</v>
      </c>
      <c r="S22" s="23">
        <v>19013.029811743338</v>
      </c>
      <c r="T22" s="23">
        <v>24137.028897991571</v>
      </c>
      <c r="U22" s="23">
        <v>26454.066374240818</v>
      </c>
      <c r="V22" s="23">
        <v>31969.387365072998</v>
      </c>
      <c r="W22" s="23">
        <v>28945.95184361887</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5.8795725033440007</v>
      </c>
      <c r="D24" s="23">
        <v>60.403936018789999</v>
      </c>
      <c r="E24" s="23">
        <v>948.76366950013005</v>
      </c>
      <c r="F24" s="23">
        <v>2575.3832555075405</v>
      </c>
      <c r="G24" s="23">
        <v>644.15320779669594</v>
      </c>
      <c r="H24" s="23">
        <v>2461.7179042376197</v>
      </c>
      <c r="I24" s="23">
        <v>1436.49366995524</v>
      </c>
      <c r="J24" s="23">
        <v>2347.4658246391296</v>
      </c>
      <c r="K24" s="23">
        <v>1935.9516676278502</v>
      </c>
      <c r="L24" s="23">
        <v>6843.9714151343396</v>
      </c>
      <c r="M24" s="23">
        <v>7075.3583419317201</v>
      </c>
      <c r="N24" s="23">
        <v>8638.5998892911502</v>
      </c>
      <c r="O24" s="23">
        <v>4949.5079391809504</v>
      </c>
      <c r="P24" s="23">
        <v>11355.125247626154</v>
      </c>
      <c r="Q24" s="23">
        <v>12084.073289021384</v>
      </c>
      <c r="R24" s="23">
        <v>9495.008483363672</v>
      </c>
      <c r="S24" s="23">
        <v>13570.610700000001</v>
      </c>
      <c r="T24" s="23">
        <v>10113.144894842511</v>
      </c>
      <c r="U24" s="23">
        <v>26027.702100000002</v>
      </c>
      <c r="V24" s="23">
        <v>34742.195399999997</v>
      </c>
      <c r="W24" s="23">
        <v>26611.700699999998</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950830.68980685016</v>
      </c>
      <c r="D31" s="28">
        <v>856181.31755026232</v>
      </c>
      <c r="E31" s="28">
        <v>861292.25570395531</v>
      </c>
      <c r="F31" s="28">
        <v>840080.78871460794</v>
      </c>
      <c r="G31" s="28">
        <v>582245.98101760016</v>
      </c>
      <c r="H31" s="28">
        <v>362305.32725005754</v>
      </c>
      <c r="I31" s="28">
        <v>350224.57881787239</v>
      </c>
      <c r="J31" s="28">
        <v>338338.42464986345</v>
      </c>
      <c r="K31" s="28">
        <v>320869.80759453797</v>
      </c>
      <c r="L31" s="28">
        <v>255697.15812663059</v>
      </c>
      <c r="M31" s="28">
        <v>213034.34924877033</v>
      </c>
      <c r="N31" s="28">
        <v>167256.02340843921</v>
      </c>
      <c r="O31" s="28">
        <v>175547.57819558843</v>
      </c>
      <c r="P31" s="28">
        <v>142903.1507389764</v>
      </c>
      <c r="Q31" s="28">
        <v>89888.725173301602</v>
      </c>
      <c r="R31" s="28">
        <v>69134.593273802806</v>
      </c>
      <c r="S31" s="28">
        <v>83014.135620743342</v>
      </c>
      <c r="T31" s="28">
        <v>82444.015078834069</v>
      </c>
      <c r="U31" s="28">
        <v>94273.909678240831</v>
      </c>
      <c r="V31" s="28">
        <v>107861.952835073</v>
      </c>
      <c r="W31" s="28">
        <v>93676.749562618876</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737932.66629999992</v>
      </c>
      <c r="D34" s="23">
        <v>683592.28330000013</v>
      </c>
      <c r="E34" s="23">
        <v>645545.25839999993</v>
      </c>
      <c r="F34" s="23">
        <v>466882.13779940549</v>
      </c>
      <c r="G34" s="23">
        <v>407410.74979930307</v>
      </c>
      <c r="H34" s="23">
        <v>266437.08729292604</v>
      </c>
      <c r="I34" s="23">
        <v>225950.35731753617</v>
      </c>
      <c r="J34" s="23">
        <v>200618.6868558962</v>
      </c>
      <c r="K34" s="23">
        <v>160292.42081565037</v>
      </c>
      <c r="L34" s="23">
        <v>145128.367091861</v>
      </c>
      <c r="M34" s="23">
        <v>126169.49385771506</v>
      </c>
      <c r="N34" s="23">
        <v>122475.9967347162</v>
      </c>
      <c r="O34" s="23">
        <v>90153.423432469892</v>
      </c>
      <c r="P34" s="23">
        <v>74927.567309671198</v>
      </c>
      <c r="Q34" s="23">
        <v>51061.802002260054</v>
      </c>
      <c r="R34" s="23">
        <v>45223.816944785744</v>
      </c>
      <c r="S34" s="23">
        <v>45154.22733326361</v>
      </c>
      <c r="T34" s="23">
        <v>43061.039409779623</v>
      </c>
      <c r="U34" s="23">
        <v>37704.649567530796</v>
      </c>
      <c r="V34" s="23">
        <v>21706.248870219973</v>
      </c>
      <c r="W34" s="23">
        <v>12705.641339823731</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70383.834386634495</v>
      </c>
      <c r="D36" s="23">
        <v>67201.576194368216</v>
      </c>
      <c r="E36" s="23">
        <v>70685.779279198381</v>
      </c>
      <c r="F36" s="23">
        <v>118487.9145938062</v>
      </c>
      <c r="G36" s="23">
        <v>82649.103845538499</v>
      </c>
      <c r="H36" s="23">
        <v>109028.03128314801</v>
      </c>
      <c r="I36" s="23">
        <v>86480.382271330323</v>
      </c>
      <c r="J36" s="23">
        <v>76511.717911517233</v>
      </c>
      <c r="K36" s="23">
        <v>86259.312906188192</v>
      </c>
      <c r="L36" s="23">
        <v>96733.864799144532</v>
      </c>
      <c r="M36" s="23">
        <v>110553.05332892844</v>
      </c>
      <c r="N36" s="23">
        <v>68163.342322351571</v>
      </c>
      <c r="O36" s="23">
        <v>100451.07584773797</v>
      </c>
      <c r="P36" s="23">
        <v>88623.369815982296</v>
      </c>
      <c r="Q36" s="23">
        <v>75394.840493502954</v>
      </c>
      <c r="R36" s="23">
        <v>45391.194068931902</v>
      </c>
      <c r="S36" s="23">
        <v>51331.881898843167</v>
      </c>
      <c r="T36" s="23">
        <v>52792.021383459796</v>
      </c>
      <c r="U36" s="23">
        <v>47737.69435897487</v>
      </c>
      <c r="V36" s="23">
        <v>59338.924356278032</v>
      </c>
      <c r="W36" s="23">
        <v>56358.2108483435</v>
      </c>
    </row>
    <row r="37" spans="1:23">
      <c r="A37" s="27" t="s">
        <v>120</v>
      </c>
      <c r="B37" s="27" t="s">
        <v>28</v>
      </c>
      <c r="C37" s="23">
        <v>2213.1547999999998</v>
      </c>
      <c r="D37" s="23">
        <v>2231.902</v>
      </c>
      <c r="E37" s="23">
        <v>4245.9004999999997</v>
      </c>
      <c r="F37" s="23">
        <v>3945.5842000000002</v>
      </c>
      <c r="G37" s="23">
        <v>3853.5160000000001</v>
      </c>
      <c r="H37" s="23">
        <v>3848.5502000000001</v>
      </c>
      <c r="I37" s="23">
        <v>3702.7555000000002</v>
      </c>
      <c r="J37" s="23">
        <v>3593.3812000000003</v>
      </c>
      <c r="K37" s="23">
        <v>3476.9092000000001</v>
      </c>
      <c r="L37" s="23">
        <v>3383.6579999999999</v>
      </c>
      <c r="M37" s="23">
        <v>3303.5010000000002</v>
      </c>
      <c r="N37" s="23">
        <v>3032.01</v>
      </c>
      <c r="O37" s="23">
        <v>2861.5994999999998</v>
      </c>
      <c r="P37" s="23">
        <v>2648.8062</v>
      </c>
      <c r="Q37" s="23">
        <v>2494.9597999999996</v>
      </c>
      <c r="R37" s="23">
        <v>2355.2705000000001</v>
      </c>
      <c r="S37" s="23">
        <v>2212.0704999999998</v>
      </c>
      <c r="T37" s="23">
        <v>2084.8698999999997</v>
      </c>
      <c r="U37" s="23">
        <v>2052.5843999999997</v>
      </c>
      <c r="V37" s="23">
        <v>3968.4197999999997</v>
      </c>
      <c r="W37" s="23">
        <v>3542.9</v>
      </c>
    </row>
    <row r="38" spans="1:23">
      <c r="A38" s="27" t="s">
        <v>120</v>
      </c>
      <c r="B38" s="27" t="s">
        <v>62</v>
      </c>
      <c r="C38" s="23">
        <v>5.20068637E-4</v>
      </c>
      <c r="D38" s="23">
        <v>5.072984849999999E-4</v>
      </c>
      <c r="E38" s="23">
        <v>5.1216871299999966E-4</v>
      </c>
      <c r="F38" s="23">
        <v>1437.6699065623798</v>
      </c>
      <c r="G38" s="23">
        <v>1158.9917363530458</v>
      </c>
      <c r="H38" s="23">
        <v>3728.4172845508879</v>
      </c>
      <c r="I38" s="23">
        <v>2391.5367624024866</v>
      </c>
      <c r="J38" s="23">
        <v>3626.4247166212804</v>
      </c>
      <c r="K38" s="23">
        <v>2126.4549611775483</v>
      </c>
      <c r="L38" s="23">
        <v>7683.9192274930856</v>
      </c>
      <c r="M38" s="23">
        <v>15594.865744229281</v>
      </c>
      <c r="N38" s="23">
        <v>3349.6924310673608</v>
      </c>
      <c r="O38" s="23">
        <v>5135.7823366238363</v>
      </c>
      <c r="P38" s="23">
        <v>1001.5840068503899</v>
      </c>
      <c r="Q38" s="23">
        <v>6235.0848467603846</v>
      </c>
      <c r="R38" s="23">
        <v>4579.694599222099</v>
      </c>
      <c r="S38" s="23">
        <v>6376.1168517074993</v>
      </c>
      <c r="T38" s="23">
        <v>2246.7192257075003</v>
      </c>
      <c r="U38" s="23">
        <v>11279.1219075878</v>
      </c>
      <c r="V38" s="23">
        <v>24793.130354225985</v>
      </c>
      <c r="W38" s="23">
        <v>18519.522580838347</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810529.65600670315</v>
      </c>
      <c r="D45" s="28">
        <v>753025.76200166682</v>
      </c>
      <c r="E45" s="28">
        <v>720476.93869136705</v>
      </c>
      <c r="F45" s="28">
        <v>590753.30649977422</v>
      </c>
      <c r="G45" s="28">
        <v>495072.36138119461</v>
      </c>
      <c r="H45" s="28">
        <v>383042.08606062492</v>
      </c>
      <c r="I45" s="28">
        <v>318525.03185126901</v>
      </c>
      <c r="J45" s="28">
        <v>284350.21068403474</v>
      </c>
      <c r="K45" s="28">
        <v>252155.0978830161</v>
      </c>
      <c r="L45" s="28">
        <v>252929.80911849861</v>
      </c>
      <c r="M45" s="28">
        <v>255620.91393087278</v>
      </c>
      <c r="N45" s="28">
        <v>197021.04148813512</v>
      </c>
      <c r="O45" s="28">
        <v>198601.8811168317</v>
      </c>
      <c r="P45" s="28">
        <v>167201.32733250389</v>
      </c>
      <c r="Q45" s="28">
        <v>135186.68714252338</v>
      </c>
      <c r="R45" s="28">
        <v>97549.976112939752</v>
      </c>
      <c r="S45" s="28">
        <v>105074.29658381427</v>
      </c>
      <c r="T45" s="28">
        <v>100184.64991894693</v>
      </c>
      <c r="U45" s="28">
        <v>98774.050234093476</v>
      </c>
      <c r="V45" s="28">
        <v>109806.723380724</v>
      </c>
      <c r="W45" s="28">
        <v>91126.274769005569</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201118.72335000001</v>
      </c>
      <c r="D49" s="23">
        <v>173806.15434000001</v>
      </c>
      <c r="E49" s="23">
        <v>171947.71811000002</v>
      </c>
      <c r="F49" s="23">
        <v>115036.93434451266</v>
      </c>
      <c r="G49" s="23">
        <v>105315.61749076171</v>
      </c>
      <c r="H49" s="23">
        <v>64107.029182588281</v>
      </c>
      <c r="I49" s="23">
        <v>11960.306825130969</v>
      </c>
      <c r="J49" s="23">
        <v>1.3629561990000001E-3</v>
      </c>
      <c r="K49" s="23">
        <v>1.1868745249999997E-3</v>
      </c>
      <c r="L49" s="23">
        <v>1.0648846949999999E-3</v>
      </c>
      <c r="M49" s="23">
        <v>8.8516672900000007E-4</v>
      </c>
      <c r="N49" s="23">
        <v>7.8262874500000012E-4</v>
      </c>
      <c r="O49" s="23">
        <v>7.2936492500000002E-4</v>
      </c>
      <c r="P49" s="23">
        <v>6.3619292900000003E-4</v>
      </c>
      <c r="Q49" s="23">
        <v>4.2045012000000001E-4</v>
      </c>
      <c r="R49" s="23">
        <v>3.7044408399999987E-4</v>
      </c>
      <c r="S49" s="23">
        <v>3.6744564299999997E-4</v>
      </c>
      <c r="T49" s="23">
        <v>2.8398006699999992E-4</v>
      </c>
      <c r="U49" s="23">
        <v>2.5725215399999979E-4</v>
      </c>
      <c r="V49" s="23">
        <v>2.4140741799999989E-4</v>
      </c>
      <c r="W49" s="23">
        <v>2.3670684999999996E-4</v>
      </c>
    </row>
    <row r="50" spans="1:23">
      <c r="A50" s="27" t="s">
        <v>121</v>
      </c>
      <c r="B50" s="27" t="s">
        <v>18</v>
      </c>
      <c r="C50" s="23">
        <v>2.8585988000000002E-4</v>
      </c>
      <c r="D50" s="23">
        <v>2.7858697999999998E-4</v>
      </c>
      <c r="E50" s="23">
        <v>2.7486569999999997E-4</v>
      </c>
      <c r="F50" s="23">
        <v>1.8774046999999901E-3</v>
      </c>
      <c r="G50" s="23">
        <v>1.7960998999999999E-3</v>
      </c>
      <c r="H50" s="23">
        <v>1.6961050000000001E-3</v>
      </c>
      <c r="I50" s="23">
        <v>2.94437E-3</v>
      </c>
      <c r="J50" s="23">
        <v>26345.432000000001</v>
      </c>
      <c r="K50" s="23">
        <v>35981.847999999998</v>
      </c>
      <c r="L50" s="23">
        <v>36985.472000000002</v>
      </c>
      <c r="M50" s="23">
        <v>37303.824000000001</v>
      </c>
      <c r="N50" s="23">
        <v>33708.124000000003</v>
      </c>
      <c r="O50" s="23">
        <v>31209.074000000001</v>
      </c>
      <c r="P50" s="23">
        <v>33453.298000000003</v>
      </c>
      <c r="Q50" s="23">
        <v>27308.407999999999</v>
      </c>
      <c r="R50" s="23">
        <v>24802.366000000002</v>
      </c>
      <c r="S50" s="23">
        <v>25445.072</v>
      </c>
      <c r="T50" s="23">
        <v>26045.601999999999</v>
      </c>
      <c r="U50" s="23">
        <v>26680.831999999999</v>
      </c>
      <c r="V50" s="23">
        <v>25785.592000000001</v>
      </c>
      <c r="W50" s="23">
        <v>30665.263999999999</v>
      </c>
    </row>
    <row r="51" spans="1:23">
      <c r="A51" s="27" t="s">
        <v>121</v>
      </c>
      <c r="B51" s="27" t="s">
        <v>28</v>
      </c>
      <c r="C51" s="23">
        <v>868.57040000000006</v>
      </c>
      <c r="D51" s="23">
        <v>820.22924999999998</v>
      </c>
      <c r="E51" s="23">
        <v>1089.7951</v>
      </c>
      <c r="F51" s="23">
        <v>1771.6052</v>
      </c>
      <c r="G51" s="23">
        <v>1491.5031000000001</v>
      </c>
      <c r="H51" s="23">
        <v>2287.6239999999998</v>
      </c>
      <c r="I51" s="23">
        <v>716.38969999999995</v>
      </c>
      <c r="J51" s="23">
        <v>621.1081999999999</v>
      </c>
      <c r="K51" s="23">
        <v>122.804945</v>
      </c>
      <c r="L51" s="23">
        <v>1202.9336000000001</v>
      </c>
      <c r="M51" s="23">
        <v>1268.3546000000001</v>
      </c>
      <c r="N51" s="23">
        <v>3142.6785</v>
      </c>
      <c r="O51" s="23">
        <v>308.98070000000001</v>
      </c>
      <c r="P51" s="23">
        <v>3076.7935000000002</v>
      </c>
      <c r="Q51" s="23">
        <v>5918.7285000000002</v>
      </c>
      <c r="R51" s="23">
        <v>5267.4245000000001</v>
      </c>
      <c r="S51" s="23">
        <v>9005.83</v>
      </c>
      <c r="T51" s="23">
        <v>5026.8940000000002</v>
      </c>
      <c r="U51" s="23">
        <v>0</v>
      </c>
      <c r="V51" s="23">
        <v>0</v>
      </c>
      <c r="W51" s="23">
        <v>0</v>
      </c>
    </row>
    <row r="52" spans="1:23">
      <c r="A52" s="27" t="s">
        <v>121</v>
      </c>
      <c r="B52" s="27" t="s">
        <v>62</v>
      </c>
      <c r="C52" s="23">
        <v>1170.07051588902</v>
      </c>
      <c r="D52" s="23">
        <v>1019.658848174844</v>
      </c>
      <c r="E52" s="23">
        <v>1998.4608244726801</v>
      </c>
      <c r="F52" s="23">
        <v>36070.343755666683</v>
      </c>
      <c r="G52" s="23">
        <v>9547.8007703048061</v>
      </c>
      <c r="H52" s="23">
        <v>9408.5763543912253</v>
      </c>
      <c r="I52" s="23">
        <v>1777.6646650696403</v>
      </c>
      <c r="J52" s="23">
        <v>5856.6605151282301</v>
      </c>
      <c r="K52" s="23">
        <v>2610.0941955350704</v>
      </c>
      <c r="L52" s="23">
        <v>2900.9337651058149</v>
      </c>
      <c r="M52" s="23">
        <v>1817.357093958165</v>
      </c>
      <c r="N52" s="23">
        <v>5247.52840994081</v>
      </c>
      <c r="O52" s="23">
        <v>3056.3482900168351</v>
      </c>
      <c r="P52" s="23">
        <v>2458.5395839836897</v>
      </c>
      <c r="Q52" s="23">
        <v>9563.4460944742241</v>
      </c>
      <c r="R52" s="23">
        <v>5005.3586181105429</v>
      </c>
      <c r="S52" s="23">
        <v>7460.2107146023354</v>
      </c>
      <c r="T52" s="23">
        <v>2458.1461352720694</v>
      </c>
      <c r="U52" s="23">
        <v>13792.686104737199</v>
      </c>
      <c r="V52" s="23">
        <v>39476.688253423221</v>
      </c>
      <c r="W52" s="23">
        <v>27552.2918198554</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203157.36455174893</v>
      </c>
      <c r="D59" s="28">
        <v>175646.04271676185</v>
      </c>
      <c r="E59" s="28">
        <v>175035.9743093384</v>
      </c>
      <c r="F59" s="28">
        <v>152878.88517758404</v>
      </c>
      <c r="G59" s="28">
        <v>116354.92315716641</v>
      </c>
      <c r="H59" s="28">
        <v>75803.231233084516</v>
      </c>
      <c r="I59" s="28">
        <v>14454.364134570609</v>
      </c>
      <c r="J59" s="28">
        <v>32823.202078084425</v>
      </c>
      <c r="K59" s="28">
        <v>38714.748327409601</v>
      </c>
      <c r="L59" s="28">
        <v>41089.340429990509</v>
      </c>
      <c r="M59" s="28">
        <v>40389.536579124891</v>
      </c>
      <c r="N59" s="28">
        <v>42098.331692569562</v>
      </c>
      <c r="O59" s="28">
        <v>34574.403719381764</v>
      </c>
      <c r="P59" s="28">
        <v>38988.631720176621</v>
      </c>
      <c r="Q59" s="28">
        <v>42790.583014924341</v>
      </c>
      <c r="R59" s="28">
        <v>35075.149488554627</v>
      </c>
      <c r="S59" s="28">
        <v>41911.113082047974</v>
      </c>
      <c r="T59" s="28">
        <v>33530.642419252137</v>
      </c>
      <c r="U59" s="28">
        <v>40473.518361989351</v>
      </c>
      <c r="V59" s="28">
        <v>65262.280494830644</v>
      </c>
      <c r="W59" s="28">
        <v>58217.556056562244</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64163.540259824593</v>
      </c>
      <c r="D64" s="23">
        <v>63906.292253393302</v>
      </c>
      <c r="E64" s="23">
        <v>42068.291825068438</v>
      </c>
      <c r="F64" s="23">
        <v>57399.364315197228</v>
      </c>
      <c r="G64" s="23">
        <v>55519.332309217425</v>
      </c>
      <c r="H64" s="23">
        <v>34861.036294861224</v>
      </c>
      <c r="I64" s="23">
        <v>21658.930280892549</v>
      </c>
      <c r="J64" s="23">
        <v>21910.278276751967</v>
      </c>
      <c r="K64" s="23">
        <v>26824.142268695101</v>
      </c>
      <c r="L64" s="23">
        <v>26835.766265804261</v>
      </c>
      <c r="M64" s="23">
        <v>30594.630258720001</v>
      </c>
      <c r="N64" s="23">
        <v>25120.390261521279</v>
      </c>
      <c r="O64" s="23">
        <v>26299.666269069701</v>
      </c>
      <c r="P64" s="23">
        <v>32457.368264756078</v>
      </c>
      <c r="Q64" s="23">
        <v>18809.61424490446</v>
      </c>
      <c r="R64" s="23">
        <v>13739.636241663589</v>
      </c>
      <c r="S64" s="23">
        <v>3.7619296000000003E-4</v>
      </c>
      <c r="T64" s="23">
        <v>3.5960933999999999E-4</v>
      </c>
      <c r="U64" s="23">
        <v>3.396405E-4</v>
      </c>
      <c r="V64" s="23">
        <v>3.2414876999999997E-4</v>
      </c>
      <c r="W64" s="23">
        <v>3.6533169999999996E-4</v>
      </c>
    </row>
    <row r="65" spans="1:23">
      <c r="A65" s="27" t="s">
        <v>122</v>
      </c>
      <c r="B65" s="27" t="s">
        <v>28</v>
      </c>
      <c r="C65" s="23">
        <v>89973.404999999999</v>
      </c>
      <c r="D65" s="23">
        <v>70582.366500000004</v>
      </c>
      <c r="E65" s="23">
        <v>64523.703000000001</v>
      </c>
      <c r="F65" s="23">
        <v>6288.6559999999999</v>
      </c>
      <c r="G65" s="23">
        <v>6094.2070000000003</v>
      </c>
      <c r="H65" s="23">
        <v>6009.6540000000005</v>
      </c>
      <c r="I65" s="23">
        <v>5824.1040000000003</v>
      </c>
      <c r="J65" s="23">
        <v>5762.85</v>
      </c>
      <c r="K65" s="23">
        <v>5450.1369999999997</v>
      </c>
      <c r="L65" s="23">
        <v>5303.3540000000003</v>
      </c>
      <c r="M65" s="23">
        <v>5199.8995000000004</v>
      </c>
      <c r="N65" s="23">
        <v>4782.018</v>
      </c>
      <c r="O65" s="23">
        <v>4566.7775000000001</v>
      </c>
      <c r="P65" s="23">
        <v>4559.1364999999996</v>
      </c>
      <c r="Q65" s="23">
        <v>0</v>
      </c>
      <c r="R65" s="23">
        <v>0</v>
      </c>
      <c r="S65" s="23">
        <v>0</v>
      </c>
      <c r="T65" s="23">
        <v>0</v>
      </c>
      <c r="U65" s="23">
        <v>0</v>
      </c>
      <c r="V65" s="23">
        <v>0</v>
      </c>
      <c r="W65" s="23">
        <v>0</v>
      </c>
    </row>
    <row r="66" spans="1:23">
      <c r="A66" s="27" t="s">
        <v>122</v>
      </c>
      <c r="B66" s="27" t="s">
        <v>62</v>
      </c>
      <c r="C66" s="23">
        <v>2809.610032860639</v>
      </c>
      <c r="D66" s="23">
        <v>3045.6479693446836</v>
      </c>
      <c r="E66" s="23">
        <v>6178.4620365887204</v>
      </c>
      <c r="F66" s="23">
        <v>6370.7478863502229</v>
      </c>
      <c r="G66" s="23">
        <v>4907.9209582517851</v>
      </c>
      <c r="H66" s="23">
        <v>3215.3433056783965</v>
      </c>
      <c r="I66" s="23">
        <v>517.31035802469796</v>
      </c>
      <c r="J66" s="23">
        <v>2703.4762879760315</v>
      </c>
      <c r="K66" s="23">
        <v>154.72359295663196</v>
      </c>
      <c r="L66" s="23">
        <v>2679.9193362643623</v>
      </c>
      <c r="M66" s="23">
        <v>3016.7025195907595</v>
      </c>
      <c r="N66" s="23">
        <v>3357.6175786694475</v>
      </c>
      <c r="O66" s="23">
        <v>1867.4967710703399</v>
      </c>
      <c r="P66" s="23">
        <v>5092.0126044051176</v>
      </c>
      <c r="Q66" s="23">
        <v>5276.0855937575552</v>
      </c>
      <c r="R66" s="23">
        <v>3546.8339921273305</v>
      </c>
      <c r="S66" s="23">
        <v>7754.6370624019</v>
      </c>
      <c r="T66" s="23">
        <v>6001.3407169467519</v>
      </c>
      <c r="U66" s="23">
        <v>8988.3256705318399</v>
      </c>
      <c r="V66" s="23">
        <v>13209.11911274092</v>
      </c>
      <c r="W66" s="23">
        <v>11390.628486494028</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156946.55529268523</v>
      </c>
      <c r="D73" s="28">
        <v>137534.30672273799</v>
      </c>
      <c r="E73" s="28">
        <v>112770.45686165716</v>
      </c>
      <c r="F73" s="28">
        <v>70058.768201547457</v>
      </c>
      <c r="G73" s="28">
        <v>66521.460267469214</v>
      </c>
      <c r="H73" s="28">
        <v>44086.033600539624</v>
      </c>
      <c r="I73" s="28">
        <v>28000.344638917246</v>
      </c>
      <c r="J73" s="28">
        <v>30376.604564727997</v>
      </c>
      <c r="K73" s="28">
        <v>32429.00286165173</v>
      </c>
      <c r="L73" s="28">
        <v>34819.039602068624</v>
      </c>
      <c r="M73" s="28">
        <v>38811.232278310767</v>
      </c>
      <c r="N73" s="28">
        <v>33260.025840190727</v>
      </c>
      <c r="O73" s="28">
        <v>32733.94054014004</v>
      </c>
      <c r="P73" s="28">
        <v>42108.5173691612</v>
      </c>
      <c r="Q73" s="28">
        <v>24085.699838662014</v>
      </c>
      <c r="R73" s="28">
        <v>17286.470233790918</v>
      </c>
      <c r="S73" s="28">
        <v>7754.6374385948602</v>
      </c>
      <c r="T73" s="28">
        <v>6001.341076556092</v>
      </c>
      <c r="U73" s="28">
        <v>8988.3260101723408</v>
      </c>
      <c r="V73" s="28">
        <v>13209.11943688969</v>
      </c>
      <c r="W73" s="28">
        <v>11390.628851825728</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3.6255372000000005E-4</v>
      </c>
      <c r="D78" s="23">
        <v>3.3445814000000003E-4</v>
      </c>
      <c r="E78" s="23">
        <v>3.5563596499999997E-4</v>
      </c>
      <c r="F78" s="23">
        <v>3.4010229400000002E-4</v>
      </c>
      <c r="G78" s="23">
        <v>38.747693422449998</v>
      </c>
      <c r="H78" s="23">
        <v>3.1261557000000003E-4</v>
      </c>
      <c r="I78" s="23">
        <v>86.430383692390009</v>
      </c>
      <c r="J78" s="23">
        <v>136.14864972345001</v>
      </c>
      <c r="K78" s="23">
        <v>36.868300282010004</v>
      </c>
      <c r="L78" s="23">
        <v>2364.4572358573</v>
      </c>
      <c r="M78" s="23">
        <v>2851.02572738652</v>
      </c>
      <c r="N78" s="23">
        <v>2374.3962375497704</v>
      </c>
      <c r="O78" s="23">
        <v>1705.3602353413899</v>
      </c>
      <c r="P78" s="23">
        <v>3474.59401887785</v>
      </c>
      <c r="Q78" s="23">
        <v>2297.4840034259896</v>
      </c>
      <c r="R78" s="23">
        <v>1573.82599806808</v>
      </c>
      <c r="S78" s="23">
        <v>2069.76863972297</v>
      </c>
      <c r="T78" s="23">
        <v>1017.34878779638</v>
      </c>
      <c r="U78" s="23">
        <v>2952.6097486630197</v>
      </c>
      <c r="V78" s="23">
        <v>3157.2767320665603</v>
      </c>
      <c r="W78" s="23">
        <v>2296.3644402282202</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2.79993155E-4</v>
      </c>
      <c r="D80" s="23">
        <v>2.54001965E-4</v>
      </c>
      <c r="E80" s="23">
        <v>2.6851861399999997E-4</v>
      </c>
      <c r="F80" s="23">
        <v>2.6824337999999999E-4</v>
      </c>
      <c r="G80" s="23">
        <v>2.3897328000000001E-4</v>
      </c>
      <c r="H80" s="23">
        <v>2.4821658899999997E-4</v>
      </c>
      <c r="I80" s="23">
        <v>2.5502453000000001E-4</v>
      </c>
      <c r="J80" s="23">
        <v>2.5551530500000002E-4</v>
      </c>
      <c r="K80" s="23">
        <v>2.5823092599999996E-4</v>
      </c>
      <c r="L80" s="23">
        <v>3.0084450799999996E-4</v>
      </c>
      <c r="M80" s="23">
        <v>2.9292706599999996E-4</v>
      </c>
      <c r="N80" s="23">
        <v>41.089228092809897</v>
      </c>
      <c r="O80" s="23">
        <v>1.2546167643399999</v>
      </c>
      <c r="P80" s="23">
        <v>2.9248147E-4</v>
      </c>
      <c r="Q80" s="23">
        <v>243.88929240713003</v>
      </c>
      <c r="R80" s="23">
        <v>11.376599348116002</v>
      </c>
      <c r="S80" s="23">
        <v>157.04755718436999</v>
      </c>
      <c r="T80" s="23">
        <v>2.7001385499999999E-4</v>
      </c>
      <c r="U80" s="23">
        <v>84.834617231030009</v>
      </c>
      <c r="V80" s="23">
        <v>22.831891026944003</v>
      </c>
      <c r="W80" s="23">
        <v>373.20303624806002</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6.4254687500000011E-4</v>
      </c>
      <c r="D87" s="28">
        <v>5.8846010500000008E-4</v>
      </c>
      <c r="E87" s="28">
        <v>6.2415457899999988E-4</v>
      </c>
      <c r="F87" s="28">
        <v>6.0834567400000006E-4</v>
      </c>
      <c r="G87" s="28">
        <v>38.747932395729997</v>
      </c>
      <c r="H87" s="28">
        <v>5.6083215900000006E-4</v>
      </c>
      <c r="I87" s="28">
        <v>86.430638716920015</v>
      </c>
      <c r="J87" s="28">
        <v>136.14890523875502</v>
      </c>
      <c r="K87" s="28">
        <v>36.868558512936005</v>
      </c>
      <c r="L87" s="28">
        <v>2364.4575367018078</v>
      </c>
      <c r="M87" s="28">
        <v>2851.0260203135858</v>
      </c>
      <c r="N87" s="28">
        <v>2415.4854656425805</v>
      </c>
      <c r="O87" s="28">
        <v>1706.6148521057298</v>
      </c>
      <c r="P87" s="28">
        <v>3474.5943113593198</v>
      </c>
      <c r="Q87" s="28">
        <v>2541.3732958331198</v>
      </c>
      <c r="R87" s="28">
        <v>1585.2025974161961</v>
      </c>
      <c r="S87" s="28">
        <v>2226.8161969073399</v>
      </c>
      <c r="T87" s="28">
        <v>1017.349057810235</v>
      </c>
      <c r="U87" s="28">
        <v>3037.4443658940495</v>
      </c>
      <c r="V87" s="28">
        <v>3180.1086230935043</v>
      </c>
      <c r="W87" s="28">
        <v>2669.5674764762803</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row>
    <row r="93" spans="1:23">
      <c r="A93" s="27" t="s">
        <v>36</v>
      </c>
      <c r="B93" s="27" t="s">
        <v>68</v>
      </c>
      <c r="C93" s="23">
        <v>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row>
    <row r="94" spans="1:23">
      <c r="A94" s="27" t="s">
        <v>36</v>
      </c>
      <c r="B94" s="27" t="s">
        <v>72</v>
      </c>
      <c r="C94" s="23">
        <v>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0</v>
      </c>
      <c r="D98" s="23">
        <v>0</v>
      </c>
      <c r="E98" s="23">
        <v>0</v>
      </c>
      <c r="F98" s="23">
        <v>0</v>
      </c>
      <c r="G98" s="23">
        <v>0</v>
      </c>
      <c r="H98" s="23">
        <v>0</v>
      </c>
      <c r="I98" s="23">
        <v>0</v>
      </c>
      <c r="J98" s="23">
        <v>0</v>
      </c>
      <c r="K98" s="23">
        <v>0</v>
      </c>
      <c r="L98" s="23">
        <v>0</v>
      </c>
      <c r="M98" s="23">
        <v>0</v>
      </c>
      <c r="N98" s="23">
        <v>0</v>
      </c>
      <c r="O98" s="23">
        <v>0</v>
      </c>
      <c r="P98" s="23">
        <v>0</v>
      </c>
      <c r="Q98" s="23">
        <v>0</v>
      </c>
      <c r="R98" s="23">
        <v>0</v>
      </c>
      <c r="S98" s="23">
        <v>0</v>
      </c>
      <c r="T98" s="23">
        <v>0</v>
      </c>
      <c r="U98" s="23">
        <v>0</v>
      </c>
      <c r="V98" s="23">
        <v>0</v>
      </c>
      <c r="W98" s="23">
        <v>0</v>
      </c>
    </row>
    <row r="99" spans="1:23">
      <c r="A99" s="27" t="s">
        <v>119</v>
      </c>
      <c r="B99" s="27" t="s">
        <v>72</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row>
    <row r="103" spans="1:23">
      <c r="A103" s="27" t="s">
        <v>120</v>
      </c>
      <c r="B103" s="27" t="s">
        <v>68</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row>
    <row r="104" spans="1:23">
      <c r="A104" s="27" t="s">
        <v>120</v>
      </c>
      <c r="B104" s="27" t="s">
        <v>72</v>
      </c>
      <c r="C104" s="23">
        <v>0</v>
      </c>
      <c r="D104" s="23">
        <v>0</v>
      </c>
      <c r="E104" s="23">
        <v>0</v>
      </c>
      <c r="F104" s="23">
        <v>0</v>
      </c>
      <c r="G104" s="23">
        <v>0</v>
      </c>
      <c r="H104" s="23">
        <v>0</v>
      </c>
      <c r="I104" s="23">
        <v>0</v>
      </c>
      <c r="J104" s="23">
        <v>0</v>
      </c>
      <c r="K104" s="23">
        <v>0</v>
      </c>
      <c r="L104" s="23">
        <v>0</v>
      </c>
      <c r="M104" s="23">
        <v>0</v>
      </c>
      <c r="N104" s="23">
        <v>0</v>
      </c>
      <c r="O104" s="23">
        <v>0</v>
      </c>
      <c r="P104" s="23">
        <v>0</v>
      </c>
      <c r="Q104" s="23">
        <v>0</v>
      </c>
      <c r="R104" s="23">
        <v>0</v>
      </c>
      <c r="S104" s="23">
        <v>0</v>
      </c>
      <c r="T104" s="23">
        <v>0</v>
      </c>
      <c r="U104" s="23">
        <v>0</v>
      </c>
      <c r="V104" s="23">
        <v>0</v>
      </c>
      <c r="W104" s="23">
        <v>0</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v>
      </c>
      <c r="D107" s="23">
        <v>0</v>
      </c>
      <c r="E107" s="23">
        <v>0</v>
      </c>
      <c r="F107" s="23">
        <v>0</v>
      </c>
      <c r="G107" s="23">
        <v>0</v>
      </c>
      <c r="H107" s="23">
        <v>0</v>
      </c>
      <c r="I107" s="23">
        <v>0</v>
      </c>
      <c r="J107" s="23">
        <v>0</v>
      </c>
      <c r="K107" s="23">
        <v>0</v>
      </c>
      <c r="L107" s="23">
        <v>0</v>
      </c>
      <c r="M107" s="23">
        <v>0</v>
      </c>
      <c r="N107" s="23">
        <v>0</v>
      </c>
      <c r="O107" s="23">
        <v>0</v>
      </c>
      <c r="P107" s="23">
        <v>0</v>
      </c>
      <c r="Q107" s="23">
        <v>0</v>
      </c>
      <c r="R107" s="23">
        <v>0</v>
      </c>
      <c r="S107" s="23">
        <v>0</v>
      </c>
      <c r="T107" s="23">
        <v>0</v>
      </c>
      <c r="U107" s="23">
        <v>0</v>
      </c>
      <c r="V107" s="23">
        <v>0</v>
      </c>
      <c r="W107" s="23">
        <v>0</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3">
        <v>0</v>
      </c>
      <c r="S114" s="23">
        <v>0</v>
      </c>
      <c r="T114" s="23">
        <v>0</v>
      </c>
      <c r="U114" s="23">
        <v>0</v>
      </c>
      <c r="V114" s="23">
        <v>0</v>
      </c>
      <c r="W114" s="23">
        <v>0</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0</v>
      </c>
      <c r="D119" s="23">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row>
    <row r="121" spans="1:23" collapsed="1"/>
    <row r="122" spans="1:23">
      <c r="A122" s="7" t="s">
        <v>93</v>
      </c>
    </row>
  </sheetData>
  <sheetProtection algorithmName="SHA-512" hashValue="7c+DCfBKe8sc/jdezyaHBXzAROTA142JQksqiMInGCy3lS7JWjFIjM97zb6wml2gXrpG+hzxkB9Yvc0x+I541A==" saltValue="W7LfGN0iNzwQXWKf90Pmo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150</v>
      </c>
      <c r="B1" s="17"/>
      <c r="C1" s="17"/>
      <c r="D1" s="17"/>
      <c r="E1" s="17"/>
      <c r="F1" s="17"/>
      <c r="G1" s="17"/>
      <c r="H1" s="17"/>
      <c r="I1" s="17"/>
      <c r="J1" s="17"/>
      <c r="K1" s="17"/>
      <c r="L1" s="17"/>
      <c r="M1" s="17"/>
      <c r="N1" s="17"/>
      <c r="O1" s="17"/>
      <c r="P1" s="17"/>
      <c r="Q1" s="17"/>
      <c r="R1" s="17"/>
      <c r="S1" s="17"/>
      <c r="T1" s="17"/>
      <c r="U1" s="17"/>
      <c r="V1" s="17"/>
      <c r="W1" s="17"/>
    </row>
    <row r="2" spans="1:23">
      <c r="A2" s="26" t="s">
        <v>135</v>
      </c>
      <c r="B2" s="16" t="s">
        <v>136</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0</v>
      </c>
      <c r="G6" s="23">
        <v>0</v>
      </c>
      <c r="H6" s="23">
        <v>0</v>
      </c>
      <c r="I6" s="23">
        <v>0</v>
      </c>
      <c r="J6" s="23">
        <v>0</v>
      </c>
      <c r="K6" s="23">
        <v>0</v>
      </c>
      <c r="L6" s="23">
        <v>0</v>
      </c>
      <c r="M6" s="23">
        <v>0</v>
      </c>
      <c r="N6" s="23">
        <v>0</v>
      </c>
      <c r="O6" s="23">
        <v>0</v>
      </c>
      <c r="P6" s="23">
        <v>0</v>
      </c>
      <c r="Q6" s="23">
        <v>0</v>
      </c>
      <c r="R6" s="23">
        <v>0</v>
      </c>
      <c r="S6" s="23">
        <v>0</v>
      </c>
      <c r="T6" s="23">
        <v>0</v>
      </c>
      <c r="U6" s="23">
        <v>0</v>
      </c>
      <c r="V6" s="23">
        <v>0</v>
      </c>
      <c r="W6" s="23">
        <v>0</v>
      </c>
    </row>
    <row r="7" spans="1:23">
      <c r="A7" s="27" t="s">
        <v>36</v>
      </c>
      <c r="B7" s="27" t="s">
        <v>67</v>
      </c>
      <c r="C7" s="23">
        <v>0</v>
      </c>
      <c r="D7" s="23">
        <v>0</v>
      </c>
      <c r="E7" s="23">
        <v>0</v>
      </c>
      <c r="F7" s="23">
        <v>0</v>
      </c>
      <c r="G7" s="23">
        <v>0</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5.0678615720175656E-4</v>
      </c>
      <c r="D8" s="23">
        <v>4.7855161192692663E-4</v>
      </c>
      <c r="E8" s="23">
        <v>4.823887395549321E-4</v>
      </c>
      <c r="F8" s="23">
        <v>1.2186302847518799E-3</v>
      </c>
      <c r="G8" s="23">
        <v>1.1507368124082581E-3</v>
      </c>
      <c r="H8" s="23">
        <v>1.0866258848155328E-3</v>
      </c>
      <c r="I8" s="23">
        <v>1.7766696660698232E-3</v>
      </c>
      <c r="J8" s="23">
        <v>12973.703015490521</v>
      </c>
      <c r="K8" s="23">
        <v>17327.727185473563</v>
      </c>
      <c r="L8" s="23">
        <v>16362.348611541067</v>
      </c>
      <c r="M8" s="23">
        <v>15491.868373163257</v>
      </c>
      <c r="N8" s="23">
        <v>14587.65603227553</v>
      </c>
      <c r="O8" s="23">
        <v>13774.934888766242</v>
      </c>
      <c r="P8" s="23">
        <v>13007.492808417763</v>
      </c>
      <c r="Q8" s="23">
        <v>12315.491564302843</v>
      </c>
      <c r="R8" s="23">
        <v>11596.67445864183</v>
      </c>
      <c r="S8" s="23">
        <v>10950.589845504101</v>
      </c>
      <c r="T8" s="23">
        <v>10340.500322762948</v>
      </c>
      <c r="U8" s="23">
        <v>9790.3836278916206</v>
      </c>
      <c r="V8" s="23">
        <v>9218.9492530664756</v>
      </c>
      <c r="W8" s="23">
        <v>10913.670939153348</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4.4393090652340689E-4</v>
      </c>
      <c r="D10" s="23">
        <v>4.1919821187298321E-4</v>
      </c>
      <c r="E10" s="23">
        <v>4.1759355897477701E-4</v>
      </c>
      <c r="F10" s="23">
        <v>3.9321991608463175E-4</v>
      </c>
      <c r="G10" s="23">
        <v>3.8922156797932268E-4</v>
      </c>
      <c r="H10" s="23">
        <v>3.6753689126334396E-4</v>
      </c>
      <c r="I10" s="23">
        <v>3.4798385442846901E-4</v>
      </c>
      <c r="J10" s="23">
        <v>3.8906265795165992E-4</v>
      </c>
      <c r="K10" s="23">
        <v>3.9235241849806422E-4</v>
      </c>
      <c r="L10" s="23">
        <v>3.704933129042167E-4</v>
      </c>
      <c r="M10" s="23">
        <v>3.5078299384103313E-4</v>
      </c>
      <c r="N10" s="23">
        <v>5.0172159083665608E-4</v>
      </c>
      <c r="O10" s="23">
        <v>4.7376920742891679E-4</v>
      </c>
      <c r="P10" s="23">
        <v>4.5740898149636457E-4</v>
      </c>
      <c r="Q10" s="23">
        <v>4.5293164405537642E-4</v>
      </c>
      <c r="R10" s="23">
        <v>5.2498194813787658E-4</v>
      </c>
      <c r="S10" s="23">
        <v>21634.59541733775</v>
      </c>
      <c r="T10" s="23">
        <v>20429.268564713522</v>
      </c>
      <c r="U10" s="23">
        <v>19342.42740263548</v>
      </c>
      <c r="V10" s="23">
        <v>18213.469812154879</v>
      </c>
      <c r="W10" s="23">
        <v>17198.743923919279</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107720.14314121215</v>
      </c>
      <c r="D12" s="23">
        <v>101718.73924630065</v>
      </c>
      <c r="E12" s="23">
        <v>115501.79238521027</v>
      </c>
      <c r="F12" s="23">
        <v>455112.92499484599</v>
      </c>
      <c r="G12" s="23">
        <v>828375.0601652615</v>
      </c>
      <c r="H12" s="23">
        <v>1126853.7497130733</v>
      </c>
      <c r="I12" s="23">
        <v>1144974.4614749642</v>
      </c>
      <c r="J12" s="23">
        <v>1299301.937831668</v>
      </c>
      <c r="K12" s="23">
        <v>1346326.5932825026</v>
      </c>
      <c r="L12" s="23">
        <v>1445772.4641838407</v>
      </c>
      <c r="M12" s="23">
        <v>1469678.5085699363</v>
      </c>
      <c r="N12" s="23">
        <v>1538413.3160321335</v>
      </c>
      <c r="O12" s="23">
        <v>1538304.6884531605</v>
      </c>
      <c r="P12" s="23">
        <v>1469234.6065499692</v>
      </c>
      <c r="Q12" s="23">
        <v>1442407.5469373013</v>
      </c>
      <c r="R12" s="23">
        <v>1416950.9077266273</v>
      </c>
      <c r="S12" s="23">
        <v>1443607.0249438453</v>
      </c>
      <c r="T12" s="23">
        <v>1398906.066297882</v>
      </c>
      <c r="U12" s="23">
        <v>1371671.4104297285</v>
      </c>
      <c r="V12" s="23">
        <v>1308207.5619644541</v>
      </c>
      <c r="W12" s="23">
        <v>1332306.3074968874</v>
      </c>
    </row>
    <row r="13" spans="1:23">
      <c r="A13" s="27" t="s">
        <v>36</v>
      </c>
      <c r="B13" s="27" t="s">
        <v>64</v>
      </c>
      <c r="C13" s="23">
        <v>1.7144855194951879E-3</v>
      </c>
      <c r="D13" s="23">
        <v>1.7645015921535548E-3</v>
      </c>
      <c r="E13" s="23">
        <v>2.1936567574035817E-3</v>
      </c>
      <c r="F13" s="23">
        <v>3.1278950609154865E-3</v>
      </c>
      <c r="G13" s="23">
        <v>3.9841260466020982E-3</v>
      </c>
      <c r="H13" s="23">
        <v>269461.22729501885</v>
      </c>
      <c r="I13" s="23">
        <v>364233.44752531243</v>
      </c>
      <c r="J13" s="23">
        <v>395870.28183089854</v>
      </c>
      <c r="K13" s="23">
        <v>373815.18606719474</v>
      </c>
      <c r="L13" s="23">
        <v>358859.80499490222</v>
      </c>
      <c r="M13" s="23">
        <v>367243.80567580892</v>
      </c>
      <c r="N13" s="23">
        <v>419316.5703545094</v>
      </c>
      <c r="O13" s="23">
        <v>433220.94783657842</v>
      </c>
      <c r="P13" s="23">
        <v>409084.93644030049</v>
      </c>
      <c r="Q13" s="23">
        <v>432833.22241184866</v>
      </c>
      <c r="R13" s="23">
        <v>407570.08756807313</v>
      </c>
      <c r="S13" s="23">
        <v>434539.67590482556</v>
      </c>
      <c r="T13" s="23">
        <v>427075.27469932265</v>
      </c>
      <c r="U13" s="23">
        <v>404354.78487044689</v>
      </c>
      <c r="V13" s="23">
        <v>435509.00429140002</v>
      </c>
      <c r="W13" s="23">
        <v>450472.10016906273</v>
      </c>
    </row>
    <row r="14" spans="1:23">
      <c r="A14" s="27" t="s">
        <v>36</v>
      </c>
      <c r="B14" s="27" t="s">
        <v>32</v>
      </c>
      <c r="C14" s="23">
        <v>1.581209465040069E-3</v>
      </c>
      <c r="D14" s="23">
        <v>1.7334706129026232E-3</v>
      </c>
      <c r="E14" s="23">
        <v>1.8323096167913661E-3</v>
      </c>
      <c r="F14" s="23">
        <v>1.816842220932494E-3</v>
      </c>
      <c r="G14" s="23">
        <v>1.849571617284993E-3</v>
      </c>
      <c r="H14" s="23">
        <v>74537.165285564508</v>
      </c>
      <c r="I14" s="23">
        <v>70571.784153989749</v>
      </c>
      <c r="J14" s="23">
        <v>172701.04215936991</v>
      </c>
      <c r="K14" s="23">
        <v>177128.07859256933</v>
      </c>
      <c r="L14" s="23">
        <v>167259.7530998608</v>
      </c>
      <c r="M14" s="23">
        <v>158361.49956544448</v>
      </c>
      <c r="N14" s="23">
        <v>149118.42909284506</v>
      </c>
      <c r="O14" s="23">
        <v>140810.60333219171</v>
      </c>
      <c r="P14" s="23">
        <v>132965.6310009899</v>
      </c>
      <c r="Q14" s="23">
        <v>125891.83250523973</v>
      </c>
      <c r="R14" s="23">
        <v>81853.751147489951</v>
      </c>
      <c r="S14" s="23">
        <v>81792.322093615338</v>
      </c>
      <c r="T14" s="23">
        <v>17363.119390993757</v>
      </c>
      <c r="U14" s="23">
        <v>15147.187011895798</v>
      </c>
      <c r="V14" s="23">
        <v>14263.092611770046</v>
      </c>
      <c r="W14" s="23">
        <v>27079.590711256111</v>
      </c>
    </row>
    <row r="15" spans="1:23">
      <c r="A15" s="27" t="s">
        <v>36</v>
      </c>
      <c r="B15" s="27" t="s">
        <v>69</v>
      </c>
      <c r="C15" s="23">
        <v>0</v>
      </c>
      <c r="D15" s="23">
        <v>0</v>
      </c>
      <c r="E15" s="23">
        <v>2.918373378453271E-3</v>
      </c>
      <c r="F15" s="23">
        <v>36778.261296731769</v>
      </c>
      <c r="G15" s="23">
        <v>34729.236584085527</v>
      </c>
      <c r="H15" s="23">
        <v>147992.56068961835</v>
      </c>
      <c r="I15" s="23">
        <v>311111.01000053005</v>
      </c>
      <c r="J15" s="23">
        <v>292952.42555857456</v>
      </c>
      <c r="K15" s="23">
        <v>276631.18692926684</v>
      </c>
      <c r="L15" s="23">
        <v>277855.35272776755</v>
      </c>
      <c r="M15" s="23">
        <v>288497.57757413184</v>
      </c>
      <c r="N15" s="23">
        <v>401786.91234784684</v>
      </c>
      <c r="O15" s="23">
        <v>386194.15555987559</v>
      </c>
      <c r="P15" s="23">
        <v>364678.14488145075</v>
      </c>
      <c r="Q15" s="23">
        <v>349135.55241001514</v>
      </c>
      <c r="R15" s="23">
        <v>365685.90090531454</v>
      </c>
      <c r="S15" s="23">
        <v>402240.22595336218</v>
      </c>
      <c r="T15" s="23">
        <v>379830.24156517757</v>
      </c>
      <c r="U15" s="23">
        <v>414838.65344017878</v>
      </c>
      <c r="V15" s="23">
        <v>390625.80585506948</v>
      </c>
      <c r="W15" s="23">
        <v>438411.97062551812</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107720.14580641473</v>
      </c>
      <c r="D17" s="28">
        <v>101718.74190855207</v>
      </c>
      <c r="E17" s="28">
        <v>115501.79547884934</v>
      </c>
      <c r="F17" s="28">
        <v>455112.92973459128</v>
      </c>
      <c r="G17" s="28">
        <v>828375.06568934594</v>
      </c>
      <c r="H17" s="28">
        <v>1396314.9784622551</v>
      </c>
      <c r="I17" s="28">
        <v>1509207.91112493</v>
      </c>
      <c r="J17" s="28">
        <v>1708145.9230671197</v>
      </c>
      <c r="K17" s="28">
        <v>1737469.5069275233</v>
      </c>
      <c r="L17" s="28">
        <v>1820994.6181607773</v>
      </c>
      <c r="M17" s="28">
        <v>1852414.1829696912</v>
      </c>
      <c r="N17" s="28">
        <v>1972317.54292064</v>
      </c>
      <c r="O17" s="28">
        <v>1985300.5716522743</v>
      </c>
      <c r="P17" s="28">
        <v>1891327.0362560963</v>
      </c>
      <c r="Q17" s="28">
        <v>1887556.2613663843</v>
      </c>
      <c r="R17" s="28">
        <v>1836117.670278324</v>
      </c>
      <c r="S17" s="28">
        <v>1910731.8861115128</v>
      </c>
      <c r="T17" s="28">
        <v>1856751.1098846812</v>
      </c>
      <c r="U17" s="28">
        <v>1805159.0063307025</v>
      </c>
      <c r="V17" s="28">
        <v>1771148.9853210757</v>
      </c>
      <c r="W17" s="28">
        <v>1810890.8225290226</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9.7819893594532997E-5</v>
      </c>
      <c r="D22" s="23">
        <v>9.2370060020301092E-5</v>
      </c>
      <c r="E22" s="23">
        <v>8.74559541741958E-5</v>
      </c>
      <c r="F22" s="23">
        <v>1.01585427679009E-4</v>
      </c>
      <c r="G22" s="23">
        <v>9.5925805141363303E-5</v>
      </c>
      <c r="H22" s="23">
        <v>9.0581496797893099E-5</v>
      </c>
      <c r="I22" s="23">
        <v>8.5762542876398901E-5</v>
      </c>
      <c r="J22" s="23">
        <v>8.0756848826538298E-5</v>
      </c>
      <c r="K22" s="23">
        <v>9.0951070157836101E-5</v>
      </c>
      <c r="L22" s="23">
        <v>8.58839189113518E-5</v>
      </c>
      <c r="M22" s="23">
        <v>8.1314877082041097E-5</v>
      </c>
      <c r="N22" s="23">
        <v>1.03752332888168E-4</v>
      </c>
      <c r="O22" s="23">
        <v>9.7971985697007605E-5</v>
      </c>
      <c r="P22" s="23">
        <v>9.2513678625044505E-5</v>
      </c>
      <c r="Q22" s="23">
        <v>8.7591932240164806E-5</v>
      </c>
      <c r="R22" s="23">
        <v>8.2479462398146608E-5</v>
      </c>
      <c r="S22" s="23">
        <v>1.3538340326143999E-4</v>
      </c>
      <c r="T22" s="23">
        <v>1.27840796237696E-4</v>
      </c>
      <c r="U22" s="23">
        <v>1.2103964006193601E-4</v>
      </c>
      <c r="V22" s="23">
        <v>1.1397493109069599E-4</v>
      </c>
      <c r="W22" s="23">
        <v>1.0762505292937299E-4</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8.0522031403096702E-5</v>
      </c>
      <c r="D24" s="23">
        <v>7.6035912536264502E-5</v>
      </c>
      <c r="E24" s="23">
        <v>7.1990786634795111E-5</v>
      </c>
      <c r="F24" s="23">
        <v>6.7788907350246203E-5</v>
      </c>
      <c r="G24" s="23">
        <v>6.4012188222241405E-5</v>
      </c>
      <c r="H24" s="23">
        <v>6.0445881209276998E-5</v>
      </c>
      <c r="I24" s="23">
        <v>5.7230148122622999E-5</v>
      </c>
      <c r="J24" s="23">
        <v>5.3889801599282095E-5</v>
      </c>
      <c r="K24" s="23">
        <v>7.5853026393069906E-5</v>
      </c>
      <c r="L24" s="23">
        <v>7.1627031508455198E-5</v>
      </c>
      <c r="M24" s="23">
        <v>6.7816458967985798E-5</v>
      </c>
      <c r="N24" s="23">
        <v>1.5665217668436702E-4</v>
      </c>
      <c r="O24" s="23">
        <v>1.4792462382574601E-4</v>
      </c>
      <c r="P24" s="23">
        <v>1.3968330857015297E-4</v>
      </c>
      <c r="Q24" s="23">
        <v>1.3225212834685199E-4</v>
      </c>
      <c r="R24" s="23">
        <v>1.6928405813807201E-4</v>
      </c>
      <c r="S24" s="23">
        <v>21634.591526262499</v>
      </c>
      <c r="T24" s="23">
        <v>20429.264890421498</v>
      </c>
      <c r="U24" s="23">
        <v>19342.423872806197</v>
      </c>
      <c r="V24" s="23">
        <v>18213.466488350801</v>
      </c>
      <c r="W24" s="23">
        <v>17198.740776392799</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2.2355034138588888E-3</v>
      </c>
      <c r="D26" s="23">
        <v>2.3592255869229889E-3</v>
      </c>
      <c r="E26" s="23">
        <v>2.9687449060971384E-3</v>
      </c>
      <c r="F26" s="23">
        <v>42335.62317036101</v>
      </c>
      <c r="G26" s="23">
        <v>344984.87387927645</v>
      </c>
      <c r="H26" s="23">
        <v>381770.66234039632</v>
      </c>
      <c r="I26" s="23">
        <v>361460.38600988302</v>
      </c>
      <c r="J26" s="23">
        <v>401329.94449812197</v>
      </c>
      <c r="K26" s="23">
        <v>378970.67729487369</v>
      </c>
      <c r="L26" s="23">
        <v>476763.03605549748</v>
      </c>
      <c r="M26" s="23">
        <v>473479.33131423889</v>
      </c>
      <c r="N26" s="23">
        <v>502127.51152516587</v>
      </c>
      <c r="O26" s="23">
        <v>474152.51311954245</v>
      </c>
      <c r="P26" s="23">
        <v>447736.08400322817</v>
      </c>
      <c r="Q26" s="23">
        <v>423916.43391932634</v>
      </c>
      <c r="R26" s="23">
        <v>399173.74439849093</v>
      </c>
      <c r="S26" s="23">
        <v>376934.60270414478</v>
      </c>
      <c r="T26" s="23">
        <v>355934.46891109797</v>
      </c>
      <c r="U26" s="23">
        <v>345729.63201846107</v>
      </c>
      <c r="V26" s="23">
        <v>334996.31118268525</v>
      </c>
      <c r="W26" s="23">
        <v>396503.64232759539</v>
      </c>
    </row>
    <row r="27" spans="1:23">
      <c r="A27" s="27" t="s">
        <v>119</v>
      </c>
      <c r="B27" s="27" t="s">
        <v>64</v>
      </c>
      <c r="C27" s="23">
        <v>3.9073643480473988E-4</v>
      </c>
      <c r="D27" s="23">
        <v>4.3463005770554345E-4</v>
      </c>
      <c r="E27" s="23">
        <v>5.5571754149199399E-4</v>
      </c>
      <c r="F27" s="23">
        <v>8.6432953504173493E-4</v>
      </c>
      <c r="G27" s="23">
        <v>1.6577802242039969E-3</v>
      </c>
      <c r="H27" s="23">
        <v>183111.75267698531</v>
      </c>
      <c r="I27" s="23">
        <v>187938.08521157864</v>
      </c>
      <c r="J27" s="23">
        <v>203857.47954864945</v>
      </c>
      <c r="K27" s="23">
        <v>192499.98094494612</v>
      </c>
      <c r="L27" s="23">
        <v>181775.24162411541</v>
      </c>
      <c r="M27" s="23">
        <v>172104.76206238358</v>
      </c>
      <c r="N27" s="23">
        <v>200528.41020728191</v>
      </c>
      <c r="O27" s="23">
        <v>212709.09530876591</v>
      </c>
      <c r="P27" s="23">
        <v>200858.44687151397</v>
      </c>
      <c r="Q27" s="23">
        <v>213285.09831347474</v>
      </c>
      <c r="R27" s="23">
        <v>200836.30760083665</v>
      </c>
      <c r="S27" s="23">
        <v>234939.05467920774</v>
      </c>
      <c r="T27" s="23">
        <v>235945.06636080763</v>
      </c>
      <c r="U27" s="23">
        <v>223392.74118615076</v>
      </c>
      <c r="V27" s="23">
        <v>226243.79329561529</v>
      </c>
      <c r="W27" s="23">
        <v>219284.57144636617</v>
      </c>
    </row>
    <row r="28" spans="1:23">
      <c r="A28" s="27" t="s">
        <v>119</v>
      </c>
      <c r="B28" s="27" t="s">
        <v>32</v>
      </c>
      <c r="C28" s="23">
        <v>2.8723926989548401E-4</v>
      </c>
      <c r="D28" s="23">
        <v>3.2279796272623E-4</v>
      </c>
      <c r="E28" s="23">
        <v>3.2953600221767798E-4</v>
      </c>
      <c r="F28" s="23">
        <v>3.44560591711885E-4</v>
      </c>
      <c r="G28" s="23">
        <v>3.3931191103086502E-4</v>
      </c>
      <c r="H28" s="23">
        <v>9.2952261634017697E-3</v>
      </c>
      <c r="I28" s="23">
        <v>1.9570967213917E-2</v>
      </c>
      <c r="J28" s="23">
        <v>18776.678909571598</v>
      </c>
      <c r="K28" s="23">
        <v>31779.2937032236</v>
      </c>
      <c r="L28" s="23">
        <v>30008.775913589801</v>
      </c>
      <c r="M28" s="23">
        <v>28412.302812780803</v>
      </c>
      <c r="N28" s="23">
        <v>26753.964651921498</v>
      </c>
      <c r="O28" s="23">
        <v>25263.422689950501</v>
      </c>
      <c r="P28" s="23">
        <v>23855.923192610699</v>
      </c>
      <c r="Q28" s="23">
        <v>22586.783253465699</v>
      </c>
      <c r="R28" s="23">
        <v>21268.457602021099</v>
      </c>
      <c r="S28" s="23">
        <v>20083.5233103358</v>
      </c>
      <c r="T28" s="23">
        <v>8383.7179454959696</v>
      </c>
      <c r="U28" s="23">
        <v>0</v>
      </c>
      <c r="V28" s="23">
        <v>0</v>
      </c>
      <c r="W28" s="23">
        <v>0</v>
      </c>
    </row>
    <row r="29" spans="1:23">
      <c r="A29" s="27" t="s">
        <v>119</v>
      </c>
      <c r="B29" s="27" t="s">
        <v>69</v>
      </c>
      <c r="C29" s="23">
        <v>0</v>
      </c>
      <c r="D29" s="23">
        <v>0</v>
      </c>
      <c r="E29" s="23">
        <v>7.0990448689248393E-4</v>
      </c>
      <c r="F29" s="23">
        <v>8.0521245229532503E-4</v>
      </c>
      <c r="G29" s="23">
        <v>7.60351701627386E-4</v>
      </c>
      <c r="H29" s="23">
        <v>1.167629976417918E-3</v>
      </c>
      <c r="I29" s="23">
        <v>1.2160276410219319E-3</v>
      </c>
      <c r="J29" s="23">
        <v>1.2775686147433597E-3</v>
      </c>
      <c r="K29" s="23">
        <v>2.3800186134342195E-3</v>
      </c>
      <c r="L29" s="23">
        <v>2.2474207862421898E-3</v>
      </c>
      <c r="M29" s="23">
        <v>2.14841426942555E-3</v>
      </c>
      <c r="N29" s="23">
        <v>69124.8691578297</v>
      </c>
      <c r="O29" s="23">
        <v>65273.719673735635</v>
      </c>
      <c r="P29" s="23">
        <v>61637.129038425344</v>
      </c>
      <c r="Q29" s="23">
        <v>58358.021326702496</v>
      </c>
      <c r="R29" s="23">
        <v>91880.1536918278</v>
      </c>
      <c r="S29" s="23">
        <v>126473.42940744993</v>
      </c>
      <c r="T29" s="23">
        <v>119427.22319616497</v>
      </c>
      <c r="U29" s="23">
        <v>125617.09103343949</v>
      </c>
      <c r="V29" s="23">
        <v>118285.21042382356</v>
      </c>
      <c r="W29" s="23">
        <v>137952.32344484064</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2.8045817736612583E-3</v>
      </c>
      <c r="D31" s="28">
        <v>2.9622616171850981E-3</v>
      </c>
      <c r="E31" s="28">
        <v>3.683909188398123E-3</v>
      </c>
      <c r="F31" s="28">
        <v>42335.624204064879</v>
      </c>
      <c r="G31" s="28">
        <v>344984.87569699466</v>
      </c>
      <c r="H31" s="28">
        <v>564882.415168409</v>
      </c>
      <c r="I31" s="28">
        <v>549398.47136445437</v>
      </c>
      <c r="J31" s="28">
        <v>605187.42418141803</v>
      </c>
      <c r="K31" s="28">
        <v>571470.65840662387</v>
      </c>
      <c r="L31" s="28">
        <v>658538.27783712384</v>
      </c>
      <c r="M31" s="28">
        <v>645584.09352575382</v>
      </c>
      <c r="N31" s="28">
        <v>702655.92199285224</v>
      </c>
      <c r="O31" s="28">
        <v>686861.60867420502</v>
      </c>
      <c r="P31" s="28">
        <v>648594.53110693907</v>
      </c>
      <c r="Q31" s="28">
        <v>637201.53245264513</v>
      </c>
      <c r="R31" s="28">
        <v>600010.05225109111</v>
      </c>
      <c r="S31" s="28">
        <v>633508.24904499843</v>
      </c>
      <c r="T31" s="28">
        <v>612308.80029016791</v>
      </c>
      <c r="U31" s="28">
        <v>588464.79719845764</v>
      </c>
      <c r="V31" s="28">
        <v>579453.57108062622</v>
      </c>
      <c r="W31" s="28">
        <v>632986.95465797943</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0</v>
      </c>
      <c r="K34" s="23">
        <v>0</v>
      </c>
      <c r="L34" s="23">
        <v>0</v>
      </c>
      <c r="M34" s="23">
        <v>0</v>
      </c>
      <c r="N34" s="23">
        <v>0</v>
      </c>
      <c r="O34" s="23">
        <v>0</v>
      </c>
      <c r="P34" s="23">
        <v>0</v>
      </c>
      <c r="Q34" s="23">
        <v>0</v>
      </c>
      <c r="R34" s="23">
        <v>0</v>
      </c>
      <c r="S34" s="23">
        <v>0</v>
      </c>
      <c r="T34" s="23">
        <v>0</v>
      </c>
      <c r="U34" s="23">
        <v>0</v>
      </c>
      <c r="V34" s="23">
        <v>0</v>
      </c>
      <c r="W34" s="23">
        <v>0</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1.02831294778273E-4</v>
      </c>
      <c r="D36" s="23">
        <v>9.7102261325351705E-5</v>
      </c>
      <c r="E36" s="23">
        <v>9.1936401414206503E-5</v>
      </c>
      <c r="F36" s="23">
        <v>1.1236139151605699E-4</v>
      </c>
      <c r="G36" s="23">
        <v>1.06101408383487E-4</v>
      </c>
      <c r="H36" s="23">
        <v>1.0019018729712501E-4</v>
      </c>
      <c r="I36" s="23">
        <v>9.4860049100712709E-5</v>
      </c>
      <c r="J36" s="23">
        <v>1.08957885165527E-4</v>
      </c>
      <c r="K36" s="23">
        <v>1.0288752136801801E-4</v>
      </c>
      <c r="L36" s="23">
        <v>9.7155355366641293E-5</v>
      </c>
      <c r="M36" s="23">
        <v>1.0392281760482599E-4</v>
      </c>
      <c r="N36" s="23">
        <v>1.0658910563075099E-4</v>
      </c>
      <c r="O36" s="23">
        <v>1.1223175977532E-4</v>
      </c>
      <c r="P36" s="23">
        <v>1.0597899880776101E-4</v>
      </c>
      <c r="Q36" s="23">
        <v>1.00340894670001E-4</v>
      </c>
      <c r="R36" s="23">
        <v>9.4484307370215311E-5</v>
      </c>
      <c r="S36" s="23">
        <v>1.4610194646557501E-4</v>
      </c>
      <c r="T36" s="23">
        <v>1.3796217791901399E-4</v>
      </c>
      <c r="U36" s="23">
        <v>1.3062256219391598E-4</v>
      </c>
      <c r="V36" s="23">
        <v>1.22998527732928E-4</v>
      </c>
      <c r="W36" s="23">
        <v>1.16145918499897E-4</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8.1299009503815604E-5</v>
      </c>
      <c r="D38" s="23">
        <v>7.6769602904967592E-5</v>
      </c>
      <c r="E38" s="23">
        <v>7.2685444527723197E-5</v>
      </c>
      <c r="F38" s="23">
        <v>6.8443020213086693E-5</v>
      </c>
      <c r="G38" s="23">
        <v>8.2538946863300699E-5</v>
      </c>
      <c r="H38" s="23">
        <v>7.7940459712395703E-5</v>
      </c>
      <c r="I38" s="23">
        <v>7.3794011516555591E-5</v>
      </c>
      <c r="J38" s="23">
        <v>1.30876427096521E-4</v>
      </c>
      <c r="K38" s="23">
        <v>1.2358491695214701E-4</v>
      </c>
      <c r="L38" s="23">
        <v>1.1669963825345799E-4</v>
      </c>
      <c r="M38" s="23">
        <v>1.10491193932282E-4</v>
      </c>
      <c r="N38" s="23">
        <v>1.8266092476394499E-4</v>
      </c>
      <c r="O38" s="23">
        <v>1.7248434816077398E-4</v>
      </c>
      <c r="P38" s="23">
        <v>1.6287473852929699E-4</v>
      </c>
      <c r="Q38" s="23">
        <v>1.5420976954893899E-4</v>
      </c>
      <c r="R38" s="23">
        <v>1.63404309162082E-4</v>
      </c>
      <c r="S38" s="23">
        <v>2.8612405729353599E-3</v>
      </c>
      <c r="T38" s="23">
        <v>2.70183245700577E-3</v>
      </c>
      <c r="U38" s="23">
        <v>2.5580944246904199E-3</v>
      </c>
      <c r="V38" s="23">
        <v>2.4087863746818103E-3</v>
      </c>
      <c r="W38" s="23">
        <v>2.2745858110182803E-3</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92749.428944759056</v>
      </c>
      <c r="D40" s="23">
        <v>87582.086939631306</v>
      </c>
      <c r="E40" s="23">
        <v>82922.702814119999</v>
      </c>
      <c r="F40" s="23">
        <v>325122.00772246957</v>
      </c>
      <c r="G40" s="23">
        <v>387049.55223964393</v>
      </c>
      <c r="H40" s="23">
        <v>495319.51409648045</v>
      </c>
      <c r="I40" s="23">
        <v>468968.41605835326</v>
      </c>
      <c r="J40" s="23">
        <v>506304.42113191431</v>
      </c>
      <c r="K40" s="23">
        <v>526130.44956739037</v>
      </c>
      <c r="L40" s="23">
        <v>496818.17694968305</v>
      </c>
      <c r="M40" s="23">
        <v>498281.8067636693</v>
      </c>
      <c r="N40" s="23">
        <v>557811.14050670899</v>
      </c>
      <c r="O40" s="23">
        <v>562882.31968058017</v>
      </c>
      <c r="P40" s="23">
        <v>548155.88263480563</v>
      </c>
      <c r="Q40" s="23">
        <v>570330.39704693737</v>
      </c>
      <c r="R40" s="23">
        <v>583313.44898481725</v>
      </c>
      <c r="S40" s="23">
        <v>598543.05982461188</v>
      </c>
      <c r="T40" s="23">
        <v>565196.46800989727</v>
      </c>
      <c r="U40" s="23">
        <v>535127.90178124548</v>
      </c>
      <c r="V40" s="23">
        <v>503894.14333070233</v>
      </c>
      <c r="W40" s="23">
        <v>475820.72154305945</v>
      </c>
    </row>
    <row r="41" spans="1:23">
      <c r="A41" s="27" t="s">
        <v>120</v>
      </c>
      <c r="B41" s="27" t="s">
        <v>64</v>
      </c>
      <c r="C41" s="23">
        <v>5.6509235751153861E-4</v>
      </c>
      <c r="D41" s="23">
        <v>6.1348180175423552E-4</v>
      </c>
      <c r="E41" s="23">
        <v>7.3027569005687889E-4</v>
      </c>
      <c r="F41" s="23">
        <v>9.0724180149788622E-4</v>
      </c>
      <c r="G41" s="23">
        <v>8.6448788987616727E-4</v>
      </c>
      <c r="H41" s="23">
        <v>30602.282843550191</v>
      </c>
      <c r="I41" s="23">
        <v>28974.235221636176</v>
      </c>
      <c r="J41" s="23">
        <v>53290.353151104959</v>
      </c>
      <c r="K41" s="23">
        <v>50321.391067199453</v>
      </c>
      <c r="L41" s="23">
        <v>53388.799282447442</v>
      </c>
      <c r="M41" s="23">
        <v>78023.919153460811</v>
      </c>
      <c r="N41" s="23">
        <v>97463.625245527612</v>
      </c>
      <c r="O41" s="23">
        <v>98242.732409373391</v>
      </c>
      <c r="P41" s="23">
        <v>92769.341242867333</v>
      </c>
      <c r="Q41" s="23">
        <v>110233.3193785793</v>
      </c>
      <c r="R41" s="23">
        <v>103799.34188207508</v>
      </c>
      <c r="S41" s="23">
        <v>98016.375707570915</v>
      </c>
      <c r="T41" s="23">
        <v>92555.595546864599</v>
      </c>
      <c r="U41" s="23">
        <v>87631.6191938267</v>
      </c>
      <c r="V41" s="23">
        <v>121382.19404300026</v>
      </c>
      <c r="W41" s="23">
        <v>129765.23641986257</v>
      </c>
    </row>
    <row r="42" spans="1:23">
      <c r="A42" s="27" t="s">
        <v>120</v>
      </c>
      <c r="B42" s="27" t="s">
        <v>32</v>
      </c>
      <c r="C42" s="23">
        <v>2.9121125887016704E-4</v>
      </c>
      <c r="D42" s="23">
        <v>3.25504997820516E-4</v>
      </c>
      <c r="E42" s="23">
        <v>3.33016926453702E-4</v>
      </c>
      <c r="F42" s="23">
        <v>3.5009098144093699E-4</v>
      </c>
      <c r="G42" s="23">
        <v>3.9588239797874405E-4</v>
      </c>
      <c r="H42" s="23">
        <v>72918.8256783221</v>
      </c>
      <c r="I42" s="23">
        <v>69039.529442042607</v>
      </c>
      <c r="J42" s="23">
        <v>152481.559929179</v>
      </c>
      <c r="K42" s="23">
        <v>143986.36437930597</v>
      </c>
      <c r="L42" s="23">
        <v>135964.46112434499</v>
      </c>
      <c r="M42" s="23">
        <v>128731.12417159999</v>
      </c>
      <c r="N42" s="23">
        <v>121217.48706236199</v>
      </c>
      <c r="O42" s="23">
        <v>114464.104822145</v>
      </c>
      <c r="P42" s="23">
        <v>108086.97333494</v>
      </c>
      <c r="Q42" s="23">
        <v>102336.72448976099</v>
      </c>
      <c r="R42" s="23">
        <v>55279.389823122299</v>
      </c>
      <c r="S42" s="23">
        <v>52199.6126492861</v>
      </c>
      <c r="T42" s="23">
        <v>0</v>
      </c>
      <c r="U42" s="23">
        <v>0</v>
      </c>
      <c r="V42" s="23">
        <v>0</v>
      </c>
      <c r="W42" s="23">
        <v>0</v>
      </c>
    </row>
    <row r="43" spans="1:23">
      <c r="A43" s="27" t="s">
        <v>120</v>
      </c>
      <c r="B43" s="27" t="s">
        <v>69</v>
      </c>
      <c r="C43" s="23">
        <v>0</v>
      </c>
      <c r="D43" s="23">
        <v>0</v>
      </c>
      <c r="E43" s="23">
        <v>3.6610321353332498E-4</v>
      </c>
      <c r="F43" s="23">
        <v>4.3241263228219602E-4</v>
      </c>
      <c r="G43" s="23">
        <v>5.5553312883277191E-4</v>
      </c>
      <c r="H43" s="23">
        <v>6.6783028284057204E-4</v>
      </c>
      <c r="I43" s="23">
        <v>6.9731050831947606E-4</v>
      </c>
      <c r="J43" s="23">
        <v>2.1390992016123702E-3</v>
      </c>
      <c r="K43" s="23">
        <v>2.01992370244569E-3</v>
      </c>
      <c r="L43" s="23">
        <v>1.9073878203621898E-3</v>
      </c>
      <c r="M43" s="23">
        <v>22229.997098122501</v>
      </c>
      <c r="N43" s="23">
        <v>77220.565330057099</v>
      </c>
      <c r="O43" s="23">
        <v>72918.380834730298</v>
      </c>
      <c r="P43" s="23">
        <v>68855.883673376389</v>
      </c>
      <c r="Q43" s="23">
        <v>65192.736757333194</v>
      </c>
      <c r="R43" s="23">
        <v>61387.638592851101</v>
      </c>
      <c r="S43" s="23">
        <v>62768.1680978476</v>
      </c>
      <c r="T43" s="23">
        <v>59271.169099764396</v>
      </c>
      <c r="U43" s="23">
        <v>95322.859735945894</v>
      </c>
      <c r="V43" s="23">
        <v>89759.159596088793</v>
      </c>
      <c r="W43" s="23">
        <v>126650.46674064199</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92749.429693981714</v>
      </c>
      <c r="D45" s="28">
        <v>87582.087726984973</v>
      </c>
      <c r="E45" s="28">
        <v>82922.703709017529</v>
      </c>
      <c r="F45" s="28">
        <v>325122.00881051575</v>
      </c>
      <c r="G45" s="28">
        <v>387049.55329277221</v>
      </c>
      <c r="H45" s="28">
        <v>525921.79711816122</v>
      </c>
      <c r="I45" s="28">
        <v>497942.65144864353</v>
      </c>
      <c r="J45" s="28">
        <v>559594.77452285355</v>
      </c>
      <c r="K45" s="28">
        <v>576451.84086106217</v>
      </c>
      <c r="L45" s="28">
        <v>550206.97644598549</v>
      </c>
      <c r="M45" s="28">
        <v>576305.7261315441</v>
      </c>
      <c r="N45" s="28">
        <v>655274.76604148664</v>
      </c>
      <c r="O45" s="28">
        <v>661125.0523746697</v>
      </c>
      <c r="P45" s="28">
        <v>640925.22414652666</v>
      </c>
      <c r="Q45" s="28">
        <v>680563.71668006736</v>
      </c>
      <c r="R45" s="28">
        <v>687112.7911247809</v>
      </c>
      <c r="S45" s="28">
        <v>696559.43853952538</v>
      </c>
      <c r="T45" s="28">
        <v>657752.06639655645</v>
      </c>
      <c r="U45" s="28">
        <v>622759.52366378915</v>
      </c>
      <c r="V45" s="28">
        <v>625276.33990548749</v>
      </c>
      <c r="W45" s="28">
        <v>605585.96035365376</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1.19853471660115E-4</v>
      </c>
      <c r="D50" s="23">
        <v>1.13176082738093E-4</v>
      </c>
      <c r="E50" s="23">
        <v>1.0715509228187401E-4</v>
      </c>
      <c r="F50" s="23">
        <v>8.2027282361298601E-4</v>
      </c>
      <c r="G50" s="23">
        <v>7.7457301542585197E-4</v>
      </c>
      <c r="H50" s="23">
        <v>7.3141927777552E-4</v>
      </c>
      <c r="I50" s="23">
        <v>1.4403601222540501E-3</v>
      </c>
      <c r="J50" s="23">
        <v>12973.7026791758</v>
      </c>
      <c r="K50" s="23">
        <v>17327.726853202501</v>
      </c>
      <c r="L50" s="23">
        <v>16362.3482977818</v>
      </c>
      <c r="M50" s="23">
        <v>15491.8680641599</v>
      </c>
      <c r="N50" s="23">
        <v>14587.6556983751</v>
      </c>
      <c r="O50" s="23">
        <v>13774.934554720299</v>
      </c>
      <c r="P50" s="23">
        <v>13007.492492982499</v>
      </c>
      <c r="Q50" s="23">
        <v>12315.491265648801</v>
      </c>
      <c r="R50" s="23">
        <v>11596.6741774193</v>
      </c>
      <c r="S50" s="23">
        <v>10950.589398964201</v>
      </c>
      <c r="T50" s="23">
        <v>10340.499901101099</v>
      </c>
      <c r="U50" s="23">
        <v>9790.3832182227306</v>
      </c>
      <c r="V50" s="23">
        <v>9218.9488673086889</v>
      </c>
      <c r="W50" s="23">
        <v>10913.670549779299</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1.18935044762039E-4</v>
      </c>
      <c r="D52" s="23">
        <v>1.12308824099975E-4</v>
      </c>
      <c r="E52" s="23">
        <v>1.06333971978437E-4</v>
      </c>
      <c r="F52" s="23">
        <v>1.00127587314708E-4</v>
      </c>
      <c r="G52" s="23">
        <v>9.4549185345509901E-5</v>
      </c>
      <c r="H52" s="23">
        <v>8.928157253407019E-5</v>
      </c>
      <c r="I52" s="23">
        <v>8.4531774845915397E-5</v>
      </c>
      <c r="J52" s="23">
        <v>7.9597916914718309E-5</v>
      </c>
      <c r="K52" s="23">
        <v>7.5163283180205696E-5</v>
      </c>
      <c r="L52" s="23">
        <v>7.0975715915791104E-5</v>
      </c>
      <c r="M52" s="23">
        <v>6.71997934963769E-5</v>
      </c>
      <c r="N52" s="23">
        <v>6.3277549645218389E-5</v>
      </c>
      <c r="O52" s="23">
        <v>5.9752171505051297E-5</v>
      </c>
      <c r="P52" s="23">
        <v>6.1313405910434795E-5</v>
      </c>
      <c r="Q52" s="23">
        <v>6.4280743444117399E-5</v>
      </c>
      <c r="R52" s="23">
        <v>6.0528875505190197E-5</v>
      </c>
      <c r="S52" s="23">
        <v>1.8643575258017002E-4</v>
      </c>
      <c r="T52" s="23">
        <v>1.76048869232493E-4</v>
      </c>
      <c r="U52" s="23">
        <v>1.6668303383836699E-4</v>
      </c>
      <c r="V52" s="23">
        <v>1.5695426131467999E-4</v>
      </c>
      <c r="W52" s="23">
        <v>1.5294470460576001E-4</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1.743778131940059E-3</v>
      </c>
      <c r="D54" s="23">
        <v>1.6971874101376532E-3</v>
      </c>
      <c r="E54" s="23">
        <v>1.7310896369953296E-3</v>
      </c>
      <c r="F54" s="23">
        <v>47569.59787409813</v>
      </c>
      <c r="G54" s="23">
        <v>44919.356538173954</v>
      </c>
      <c r="H54" s="23">
        <v>108652.1781504681</v>
      </c>
      <c r="I54" s="23">
        <v>124018.6753362676</v>
      </c>
      <c r="J54" s="23">
        <v>192775.14885914477</v>
      </c>
      <c r="K54" s="23">
        <v>207419.1931450197</v>
      </c>
      <c r="L54" s="23">
        <v>195863.26077327842</v>
      </c>
      <c r="M54" s="23">
        <v>236290.08471861033</v>
      </c>
      <c r="N54" s="23">
        <v>222498.56418473745</v>
      </c>
      <c r="O54" s="23">
        <v>259554.93595586097</v>
      </c>
      <c r="P54" s="23">
        <v>245094.36814750524</v>
      </c>
      <c r="Q54" s="23">
        <v>232055.29826819163</v>
      </c>
      <c r="R54" s="23">
        <v>218510.94910571646</v>
      </c>
      <c r="S54" s="23">
        <v>234561.09349952254</v>
      </c>
      <c r="T54" s="23">
        <v>251957.79464397163</v>
      </c>
      <c r="U54" s="23">
        <v>250623.24422750663</v>
      </c>
      <c r="V54" s="23">
        <v>237682.63447600807</v>
      </c>
      <c r="W54" s="23">
        <v>241252.50668346425</v>
      </c>
    </row>
    <row r="55" spans="1:23">
      <c r="A55" s="27" t="s">
        <v>121</v>
      </c>
      <c r="B55" s="27" t="s">
        <v>64</v>
      </c>
      <c r="C55" s="23">
        <v>1.8390730473630601E-4</v>
      </c>
      <c r="D55" s="23">
        <v>1.7366128864419259E-4</v>
      </c>
      <c r="E55" s="23">
        <v>1.6442247301950806E-4</v>
      </c>
      <c r="F55" s="23">
        <v>3.5655843065426104E-4</v>
      </c>
      <c r="G55" s="23">
        <v>3.5085618394370703E-4</v>
      </c>
      <c r="H55" s="23">
        <v>53558.937798624756</v>
      </c>
      <c r="I55" s="23">
        <v>134373.63765649294</v>
      </c>
      <c r="J55" s="23">
        <v>126530.66453657704</v>
      </c>
      <c r="K55" s="23">
        <v>119481.2695881465</v>
      </c>
      <c r="L55" s="23">
        <v>112824.6171367302</v>
      </c>
      <c r="M55" s="23">
        <v>106822.32472147857</v>
      </c>
      <c r="N55" s="23">
        <v>100587.43642040275</v>
      </c>
      <c r="O55" s="23">
        <v>94983.414906925405</v>
      </c>
      <c r="P55" s="23">
        <v>89691.609891264525</v>
      </c>
      <c r="Q55" s="23">
        <v>84919.99813290489</v>
      </c>
      <c r="R55" s="23">
        <v>79963.480810643552</v>
      </c>
      <c r="S55" s="23">
        <v>79893.067694113401</v>
      </c>
      <c r="T55" s="23">
        <v>78091.914160452885</v>
      </c>
      <c r="U55" s="23">
        <v>73937.40855739174</v>
      </c>
      <c r="V55" s="23">
        <v>69621.910979256209</v>
      </c>
      <c r="W55" s="23">
        <v>81935.637987684298</v>
      </c>
    </row>
    <row r="56" spans="1:23">
      <c r="A56" s="27" t="s">
        <v>121</v>
      </c>
      <c r="B56" s="27" t="s">
        <v>32</v>
      </c>
      <c r="C56" s="23">
        <v>4.1213106607970403E-4</v>
      </c>
      <c r="D56" s="23">
        <v>3.8917003393817398E-4</v>
      </c>
      <c r="E56" s="23">
        <v>4.1180767796906699E-4</v>
      </c>
      <c r="F56" s="23">
        <v>3.8777173903629199E-4</v>
      </c>
      <c r="G56" s="23">
        <v>3.8373162985957796E-4</v>
      </c>
      <c r="H56" s="23">
        <v>2.35920885373588E-3</v>
      </c>
      <c r="I56" s="23">
        <v>2.2336984663032097E-3</v>
      </c>
      <c r="J56" s="23">
        <v>2.1033244038401698E-3</v>
      </c>
      <c r="K56" s="23">
        <v>1.98614202372981E-3</v>
      </c>
      <c r="L56" s="23">
        <v>1.8754882181860999E-3</v>
      </c>
      <c r="M56" s="23">
        <v>1.5428526396876901E-3</v>
      </c>
      <c r="N56" s="23">
        <v>1.4528011088063499E-3</v>
      </c>
      <c r="O56" s="23">
        <v>1.3475063960734E-3</v>
      </c>
      <c r="P56" s="23">
        <v>1.2724328570522601E-3</v>
      </c>
      <c r="Q56" s="23">
        <v>1.1948154083740901E-3</v>
      </c>
      <c r="R56" s="23">
        <v>0</v>
      </c>
      <c r="S56" s="23">
        <v>0</v>
      </c>
      <c r="T56" s="23">
        <v>0</v>
      </c>
      <c r="U56" s="23">
        <v>4.8802421444889098E-4</v>
      </c>
      <c r="V56" s="23">
        <v>4.5953975229884298E-4</v>
      </c>
      <c r="W56" s="23">
        <v>6.0480109127895398E-4</v>
      </c>
    </row>
    <row r="57" spans="1:23">
      <c r="A57" s="27" t="s">
        <v>121</v>
      </c>
      <c r="B57" s="27" t="s">
        <v>69</v>
      </c>
      <c r="C57" s="23">
        <v>0</v>
      </c>
      <c r="D57" s="23">
        <v>0</v>
      </c>
      <c r="E57" s="23">
        <v>5.7526676187666501E-4</v>
      </c>
      <c r="F57" s="23">
        <v>36778.258830474304</v>
      </c>
      <c r="G57" s="23">
        <v>34729.234011382599</v>
      </c>
      <c r="H57" s="23">
        <v>147992.55739310101</v>
      </c>
      <c r="I57" s="23">
        <v>311111.00625100202</v>
      </c>
      <c r="J57" s="23">
        <v>292952.42022258596</v>
      </c>
      <c r="K57" s="23">
        <v>276631.180475595</v>
      </c>
      <c r="L57" s="23">
        <v>261219.244931233</v>
      </c>
      <c r="M57" s="23">
        <v>247322.32835079898</v>
      </c>
      <c r="N57" s="23">
        <v>232886.88991927498</v>
      </c>
      <c r="O57" s="23">
        <v>219912.07728104599</v>
      </c>
      <c r="P57" s="23">
        <v>207660.129562588</v>
      </c>
      <c r="Q57" s="23">
        <v>196612.568735387</v>
      </c>
      <c r="R57" s="23">
        <v>185136.901941494</v>
      </c>
      <c r="S57" s="23">
        <v>174822.38137768902</v>
      </c>
      <c r="T57" s="23">
        <v>165082.51304877299</v>
      </c>
      <c r="U57" s="23">
        <v>156300.090018146</v>
      </c>
      <c r="V57" s="23">
        <v>147177.33777275</v>
      </c>
      <c r="W57" s="23">
        <v>138977.656017987</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2.1664739530985193E-3</v>
      </c>
      <c r="D59" s="28">
        <v>2.0963336056199137E-3</v>
      </c>
      <c r="E59" s="28">
        <v>2.1090011742751487E-3</v>
      </c>
      <c r="F59" s="28">
        <v>47569.599151056973</v>
      </c>
      <c r="G59" s="28">
        <v>44919.357758152342</v>
      </c>
      <c r="H59" s="28">
        <v>162211.11676979371</v>
      </c>
      <c r="I59" s="28">
        <v>258392.31451765244</v>
      </c>
      <c r="J59" s="28">
        <v>332279.51615449553</v>
      </c>
      <c r="K59" s="28">
        <v>344228.189661532</v>
      </c>
      <c r="L59" s="28">
        <v>325050.22627876617</v>
      </c>
      <c r="M59" s="28">
        <v>358604.27757144859</v>
      </c>
      <c r="N59" s="28">
        <v>337673.65636679286</v>
      </c>
      <c r="O59" s="28">
        <v>368313.28547725885</v>
      </c>
      <c r="P59" s="28">
        <v>347793.47059306566</v>
      </c>
      <c r="Q59" s="28">
        <v>329290.78773102607</v>
      </c>
      <c r="R59" s="28">
        <v>310071.10415430821</v>
      </c>
      <c r="S59" s="28">
        <v>325404.75077903591</v>
      </c>
      <c r="T59" s="28">
        <v>340390.20888157451</v>
      </c>
      <c r="U59" s="28">
        <v>334351.03616980411</v>
      </c>
      <c r="V59" s="28">
        <v>316523.49447952723</v>
      </c>
      <c r="W59" s="28">
        <v>334101.81537387252</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1.0035072800574E-4</v>
      </c>
      <c r="D64" s="23">
        <v>9.4759894213269205E-5</v>
      </c>
      <c r="E64" s="23">
        <v>1.1901481872577401E-4</v>
      </c>
      <c r="F64" s="23">
        <v>1.1206829230573299E-4</v>
      </c>
      <c r="G64" s="23">
        <v>1.05824638591017E-4</v>
      </c>
      <c r="H64" s="23">
        <v>9.9928837162681594E-5</v>
      </c>
      <c r="I64" s="23">
        <v>9.4612602846197395E-5</v>
      </c>
      <c r="J64" s="23">
        <v>8.909035820156749E-5</v>
      </c>
      <c r="K64" s="23">
        <v>8.4126872683174111E-5</v>
      </c>
      <c r="L64" s="23">
        <v>7.9439917521023808E-5</v>
      </c>
      <c r="M64" s="23">
        <v>7.5213697866967203E-5</v>
      </c>
      <c r="N64" s="23">
        <v>7.0823707234071704E-5</v>
      </c>
      <c r="O64" s="23">
        <v>7.4044951050811398E-5</v>
      </c>
      <c r="P64" s="23">
        <v>6.9919689353924603E-5</v>
      </c>
      <c r="Q64" s="23">
        <v>6.6199947760853503E-5</v>
      </c>
      <c r="R64" s="23">
        <v>6.2336061809090595E-5</v>
      </c>
      <c r="S64" s="23">
        <v>1.09302560175509E-4</v>
      </c>
      <c r="T64" s="23">
        <v>1.03212993520866E-4</v>
      </c>
      <c r="U64" s="23">
        <v>9.7722041422930702E-5</v>
      </c>
      <c r="V64" s="23">
        <v>9.2018308477465399E-5</v>
      </c>
      <c r="W64" s="23">
        <v>1.0604918176998899E-4</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8.1799100639143605E-5</v>
      </c>
      <c r="D66" s="23">
        <v>7.7241832494352901E-5</v>
      </c>
      <c r="E66" s="23">
        <v>9.382932803307729E-5</v>
      </c>
      <c r="F66" s="23">
        <v>8.8352800713749899E-5</v>
      </c>
      <c r="G66" s="23">
        <v>8.3430406689247199E-5</v>
      </c>
      <c r="H66" s="23">
        <v>7.8782253693175197E-5</v>
      </c>
      <c r="I66" s="23">
        <v>7.4591021887567501E-5</v>
      </c>
      <c r="J66" s="23">
        <v>7.0237374923370804E-5</v>
      </c>
      <c r="K66" s="23">
        <v>6.6324244475591502E-5</v>
      </c>
      <c r="L66" s="23">
        <v>6.2629126018124307E-5</v>
      </c>
      <c r="M66" s="23">
        <v>5.9297243866759602E-5</v>
      </c>
      <c r="N66" s="23">
        <v>5.5836247365935697E-5</v>
      </c>
      <c r="O66" s="23">
        <v>5.2725446031236706E-5</v>
      </c>
      <c r="P66" s="23">
        <v>5.4932601298280897E-5</v>
      </c>
      <c r="Q66" s="23">
        <v>6.0212105022287096E-5</v>
      </c>
      <c r="R66" s="23">
        <v>9.2237869169327309E-5</v>
      </c>
      <c r="S66" s="23">
        <v>7.6162846526399994E-4</v>
      </c>
      <c r="T66" s="23">
        <v>7.1919590652199804E-4</v>
      </c>
      <c r="U66" s="23">
        <v>6.8093453906204404E-4</v>
      </c>
      <c r="V66" s="23">
        <v>6.4119049864290803E-4</v>
      </c>
      <c r="W66" s="23">
        <v>6.0546789275389701E-4</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3.4124910046379299E-3</v>
      </c>
      <c r="D68" s="23">
        <v>3.491403807673943E-3</v>
      </c>
      <c r="E68" s="23">
        <v>4.299092639764121E-3</v>
      </c>
      <c r="F68" s="23">
        <v>9408.1554316719084</v>
      </c>
      <c r="G68" s="23">
        <v>8883.9995357487023</v>
      </c>
      <c r="H68" s="23">
        <v>88439.768826663654</v>
      </c>
      <c r="I68" s="23">
        <v>83734.755265735119</v>
      </c>
      <c r="J68" s="23">
        <v>90805.846136358319</v>
      </c>
      <c r="K68" s="23">
        <v>131741.51674110399</v>
      </c>
      <c r="L68" s="23">
        <v>129277.72117627021</v>
      </c>
      <c r="M68" s="23">
        <v>122400.12056233213</v>
      </c>
      <c r="N68" s="23">
        <v>116756.5713590331</v>
      </c>
      <c r="O68" s="23">
        <v>110251.7200659463</v>
      </c>
      <c r="P68" s="23">
        <v>104109.27309886372</v>
      </c>
      <c r="Q68" s="23">
        <v>98570.638834668338</v>
      </c>
      <c r="R68" s="23">
        <v>105278.12737787688</v>
      </c>
      <c r="S68" s="23">
        <v>124103.04978055245</v>
      </c>
      <c r="T68" s="23">
        <v>119722.9263859351</v>
      </c>
      <c r="U68" s="23">
        <v>139740.46800408742</v>
      </c>
      <c r="V68" s="23">
        <v>131584.24962004952</v>
      </c>
      <c r="W68" s="23">
        <v>124253.30538354098</v>
      </c>
    </row>
    <row r="69" spans="1:23">
      <c r="A69" s="27" t="s">
        <v>122</v>
      </c>
      <c r="B69" s="27" t="s">
        <v>64</v>
      </c>
      <c r="C69" s="23">
        <v>5.1342024616503725E-4</v>
      </c>
      <c r="D69" s="23">
        <v>4.8481609630939888E-4</v>
      </c>
      <c r="E69" s="23">
        <v>6.7512153786582641E-4</v>
      </c>
      <c r="F69" s="23">
        <v>9.1242891610696195E-4</v>
      </c>
      <c r="G69" s="23">
        <v>1.0190913207190904E-3</v>
      </c>
      <c r="H69" s="23">
        <v>2188.2538707987446</v>
      </c>
      <c r="I69" s="23">
        <v>12947.489336134027</v>
      </c>
      <c r="J69" s="23">
        <v>12191.784500902288</v>
      </c>
      <c r="K69" s="23">
        <v>11512.544378456199</v>
      </c>
      <c r="L69" s="23">
        <v>10871.146718194845</v>
      </c>
      <c r="M69" s="23">
        <v>10292.799517489291</v>
      </c>
      <c r="N69" s="23">
        <v>20737.098029203375</v>
      </c>
      <c r="O69" s="23">
        <v>27285.704784607398</v>
      </c>
      <c r="P69" s="23">
        <v>25765.538031532538</v>
      </c>
      <c r="Q69" s="23">
        <v>24394.80620521379</v>
      </c>
      <c r="R69" s="23">
        <v>22970.956915119063</v>
      </c>
      <c r="S69" s="23">
        <v>21691.177484557931</v>
      </c>
      <c r="T69" s="23">
        <v>20482.698310729607</v>
      </c>
      <c r="U69" s="23">
        <v>19393.015629658774</v>
      </c>
      <c r="V69" s="23">
        <v>18261.105405730479</v>
      </c>
      <c r="W69" s="23">
        <v>19486.653778985597</v>
      </c>
    </row>
    <row r="70" spans="1:23">
      <c r="A70" s="27" t="s">
        <v>122</v>
      </c>
      <c r="B70" s="27" t="s">
        <v>32</v>
      </c>
      <c r="C70" s="23">
        <v>3.0442889309908197E-4</v>
      </c>
      <c r="D70" s="23">
        <v>3.6066512895966302E-4</v>
      </c>
      <c r="E70" s="23">
        <v>4.20138406551769E-4</v>
      </c>
      <c r="F70" s="23">
        <v>3.9561622878909401E-4</v>
      </c>
      <c r="G70" s="23">
        <v>3.8411040783383599E-4</v>
      </c>
      <c r="H70" s="23">
        <v>1618.3268170632698</v>
      </c>
      <c r="I70" s="23">
        <v>1532.23150359382</v>
      </c>
      <c r="J70" s="23">
        <v>1442.79989553618</v>
      </c>
      <c r="K70" s="23">
        <v>1362.41727577804</v>
      </c>
      <c r="L70" s="23">
        <v>1286.5130078545299</v>
      </c>
      <c r="M70" s="23">
        <v>1218.0700840346599</v>
      </c>
      <c r="N70" s="23">
        <v>1146.97506394321</v>
      </c>
      <c r="O70" s="23">
        <v>1083.07367020416</v>
      </c>
      <c r="P70" s="23">
        <v>1022.73245499377</v>
      </c>
      <c r="Q70" s="23">
        <v>968.32287590708006</v>
      </c>
      <c r="R70" s="23">
        <v>5305.90352694189</v>
      </c>
      <c r="S70" s="23">
        <v>9509.1861339934385</v>
      </c>
      <c r="T70" s="23">
        <v>8979.4014454977896</v>
      </c>
      <c r="U70" s="23">
        <v>15147.186282287899</v>
      </c>
      <c r="V70" s="23">
        <v>14263.091924747099</v>
      </c>
      <c r="W70" s="23">
        <v>27079.589828855002</v>
      </c>
    </row>
    <row r="71" spans="1:23">
      <c r="A71" s="27" t="s">
        <v>122</v>
      </c>
      <c r="B71" s="27" t="s">
        <v>69</v>
      </c>
      <c r="C71" s="23">
        <v>0</v>
      </c>
      <c r="D71" s="23">
        <v>0</v>
      </c>
      <c r="E71" s="23">
        <v>5.2449124808939492E-4</v>
      </c>
      <c r="F71" s="23">
        <v>4.9387831811192396E-4</v>
      </c>
      <c r="G71" s="23">
        <v>4.6636290646377698E-4</v>
      </c>
      <c r="H71" s="23">
        <v>5.6944758811393608E-4</v>
      </c>
      <c r="I71" s="23">
        <v>5.7279635460566003E-4</v>
      </c>
      <c r="J71" s="23">
        <v>5.863225208083021E-4</v>
      </c>
      <c r="K71" s="23">
        <v>6.3406431868528903E-4</v>
      </c>
      <c r="L71" s="23">
        <v>6.8992138241539907E-4</v>
      </c>
      <c r="M71" s="23">
        <v>7.3321013336242406E-4</v>
      </c>
      <c r="N71" s="23">
        <v>8.1132869171758907E-4</v>
      </c>
      <c r="O71" s="23">
        <v>7.6612718738772504E-4</v>
      </c>
      <c r="P71" s="23">
        <v>7.2344399162323008E-4</v>
      </c>
      <c r="Q71" s="23">
        <v>8.6693333504380603E-4</v>
      </c>
      <c r="R71" s="23">
        <v>9.9533836550828392E-4</v>
      </c>
      <c r="S71" s="23">
        <v>1.7950403040277901E-3</v>
      </c>
      <c r="T71" s="23">
        <v>1.6950333365643099E-3</v>
      </c>
      <c r="U71" s="23">
        <v>1.60485722076744E-3</v>
      </c>
      <c r="V71" s="23">
        <v>1.51118667449587E-3</v>
      </c>
      <c r="W71" s="23">
        <v>1.7759803492940699E-3</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4.1080610794478507E-3</v>
      </c>
      <c r="D73" s="28">
        <v>4.1482216306909644E-3</v>
      </c>
      <c r="E73" s="28">
        <v>5.1870583243887984E-3</v>
      </c>
      <c r="F73" s="28">
        <v>9408.1565445219167</v>
      </c>
      <c r="G73" s="28">
        <v>8884.0007440950667</v>
      </c>
      <c r="H73" s="28">
        <v>90628.022876173491</v>
      </c>
      <c r="I73" s="28">
        <v>96682.244771072772</v>
      </c>
      <c r="J73" s="28">
        <v>102997.63079658833</v>
      </c>
      <c r="K73" s="28">
        <v>143254.0612700113</v>
      </c>
      <c r="L73" s="28">
        <v>140148.86803653408</v>
      </c>
      <c r="M73" s="28">
        <v>132692.92021433238</v>
      </c>
      <c r="N73" s="28">
        <v>137493.66951489644</v>
      </c>
      <c r="O73" s="28">
        <v>137537.42497732409</v>
      </c>
      <c r="P73" s="28">
        <v>129874.81125524855</v>
      </c>
      <c r="Q73" s="28">
        <v>122965.44516629417</v>
      </c>
      <c r="R73" s="28">
        <v>128249.08444756988</v>
      </c>
      <c r="S73" s="28">
        <v>145794.22813604141</v>
      </c>
      <c r="T73" s="28">
        <v>140205.6255190736</v>
      </c>
      <c r="U73" s="28">
        <v>159133.48441240276</v>
      </c>
      <c r="V73" s="28">
        <v>149845.35575898882</v>
      </c>
      <c r="W73" s="28">
        <v>143739.95987404365</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8.5930769163095505E-5</v>
      </c>
      <c r="D78" s="23">
        <v>8.1143313629911598E-5</v>
      </c>
      <c r="E78" s="23">
        <v>7.6826472958881802E-5</v>
      </c>
      <c r="F78" s="23">
        <v>7.2342349638094891E-5</v>
      </c>
      <c r="G78" s="23">
        <v>6.8311944866538801E-5</v>
      </c>
      <c r="H78" s="23">
        <v>6.4506085782313201E-5</v>
      </c>
      <c r="I78" s="23">
        <v>6.1074348992464097E-5</v>
      </c>
      <c r="J78" s="23">
        <v>5.7509628368551502E-5</v>
      </c>
      <c r="K78" s="23">
        <v>5.4305598063390298E-5</v>
      </c>
      <c r="L78" s="23">
        <v>5.1280073696932099E-5</v>
      </c>
      <c r="M78" s="23">
        <v>4.8551963420859803E-5</v>
      </c>
      <c r="N78" s="23">
        <v>5.2735284556267197E-5</v>
      </c>
      <c r="O78" s="23">
        <v>4.9797246967382801E-5</v>
      </c>
      <c r="P78" s="23">
        <v>4.7022896081743195E-5</v>
      </c>
      <c r="Q78" s="23">
        <v>4.4521268514484799E-5</v>
      </c>
      <c r="R78" s="23">
        <v>4.1922699938732803E-5</v>
      </c>
      <c r="S78" s="23">
        <v>5.5751988889183297E-5</v>
      </c>
      <c r="T78" s="23">
        <v>5.2645881841695696E-5</v>
      </c>
      <c r="U78" s="23">
        <v>6.0284646818916998E-5</v>
      </c>
      <c r="V78" s="23">
        <v>5.6766018665431598E-5</v>
      </c>
      <c r="W78" s="23">
        <v>5.9553894834806199E-5</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8.1375720215312003E-5</v>
      </c>
      <c r="D80" s="23">
        <v>7.6842039837423203E-5</v>
      </c>
      <c r="E80" s="23">
        <v>7.2754027800744401E-5</v>
      </c>
      <c r="F80" s="23">
        <v>6.8507600492841012E-5</v>
      </c>
      <c r="G80" s="23">
        <v>6.4690840859023393E-5</v>
      </c>
      <c r="H80" s="23">
        <v>6.1086724114425896E-5</v>
      </c>
      <c r="I80" s="23">
        <v>5.7836898055807501E-5</v>
      </c>
      <c r="J80" s="23">
        <v>5.4461137417767702E-5</v>
      </c>
      <c r="K80" s="23">
        <v>5.1426947497050103E-5</v>
      </c>
      <c r="L80" s="23">
        <v>4.8561801208388099E-5</v>
      </c>
      <c r="M80" s="23">
        <v>4.59783035776288E-5</v>
      </c>
      <c r="N80" s="23">
        <v>4.3294692377189994E-5</v>
      </c>
      <c r="O80" s="23">
        <v>4.08826179061088E-5</v>
      </c>
      <c r="P80" s="23">
        <v>3.8604927188198897E-5</v>
      </c>
      <c r="Q80" s="23">
        <v>4.1976897693180898E-5</v>
      </c>
      <c r="R80" s="23">
        <v>3.9526836163205096E-5</v>
      </c>
      <c r="S80" s="23">
        <v>8.1770463653442501E-5</v>
      </c>
      <c r="T80" s="23">
        <v>7.7214790959233599E-5</v>
      </c>
      <c r="U80" s="23">
        <v>1.2411728521860601E-4</v>
      </c>
      <c r="V80" s="23">
        <v>1.16872943630005E-4</v>
      </c>
      <c r="W80" s="23">
        <v>1.1452807338055799E-4</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14970.706804680543</v>
      </c>
      <c r="D82" s="23">
        <v>14136.644758852541</v>
      </c>
      <c r="E82" s="23">
        <v>32579.080572163079</v>
      </c>
      <c r="F82" s="23">
        <v>30677.540796245426</v>
      </c>
      <c r="G82" s="23">
        <v>42537.277972418429</v>
      </c>
      <c r="H82" s="23">
        <v>52671.626299064694</v>
      </c>
      <c r="I82" s="23">
        <v>106792.22880472519</v>
      </c>
      <c r="J82" s="23">
        <v>108086.57720612873</v>
      </c>
      <c r="K82" s="23">
        <v>102064.75653411486</v>
      </c>
      <c r="L82" s="23">
        <v>147050.26922911173</v>
      </c>
      <c r="M82" s="23">
        <v>139227.16521108558</v>
      </c>
      <c r="N82" s="23">
        <v>139219.52845648827</v>
      </c>
      <c r="O82" s="23">
        <v>131463.19963123073</v>
      </c>
      <c r="P82" s="23">
        <v>124138.99866556666</v>
      </c>
      <c r="Q82" s="23">
        <v>117534.77886817738</v>
      </c>
      <c r="R82" s="23">
        <v>110674.63785972577</v>
      </c>
      <c r="S82" s="23">
        <v>109465.21913501366</v>
      </c>
      <c r="T82" s="23">
        <v>106094.40834697986</v>
      </c>
      <c r="U82" s="23">
        <v>100450.16439842773</v>
      </c>
      <c r="V82" s="23">
        <v>100050.22335500902</v>
      </c>
      <c r="W82" s="23">
        <v>94476.131559227273</v>
      </c>
    </row>
    <row r="83" spans="1:23">
      <c r="A83" s="27" t="s">
        <v>123</v>
      </c>
      <c r="B83" s="27" t="s">
        <v>64</v>
      </c>
      <c r="C83" s="23">
        <v>6.1329176277566297E-5</v>
      </c>
      <c r="D83" s="23">
        <v>5.7912347740184301E-5</v>
      </c>
      <c r="E83" s="23">
        <v>6.8119514969374289E-5</v>
      </c>
      <c r="F83" s="23">
        <v>8.7336377614642306E-5</v>
      </c>
      <c r="G83" s="23">
        <v>9.191042785913631E-5</v>
      </c>
      <c r="H83" s="23">
        <v>1.0505980141871301E-4</v>
      </c>
      <c r="I83" s="23">
        <v>9.9470598767672103E-5</v>
      </c>
      <c r="J83" s="23">
        <v>9.3664807944689995E-5</v>
      </c>
      <c r="K83" s="23">
        <v>8.8446466395712009E-5</v>
      </c>
      <c r="L83" s="23">
        <v>2.3341435946917598E-4</v>
      </c>
      <c r="M83" s="23">
        <v>2.20996668410187E-4</v>
      </c>
      <c r="N83" s="23">
        <v>4.5209380807779699E-4</v>
      </c>
      <c r="O83" s="23">
        <v>4.2690633420691497E-4</v>
      </c>
      <c r="P83" s="23">
        <v>4.0312212848229203E-4</v>
      </c>
      <c r="Q83" s="23">
        <v>3.8167594984135698E-4</v>
      </c>
      <c r="R83" s="23">
        <v>3.5939870657153899E-4</v>
      </c>
      <c r="S83" s="23">
        <v>3.39375549055872E-4</v>
      </c>
      <c r="T83" s="23">
        <v>3.2046794045445098E-4</v>
      </c>
      <c r="U83" s="23">
        <v>3.03418981307619E-4</v>
      </c>
      <c r="V83" s="23">
        <v>5.6779775430873005E-4</v>
      </c>
      <c r="W83" s="23">
        <v>5.3616407376485598E-4</v>
      </c>
    </row>
    <row r="84" spans="1:23">
      <c r="A84" s="27" t="s">
        <v>123</v>
      </c>
      <c r="B84" s="27" t="s">
        <v>32</v>
      </c>
      <c r="C84" s="23">
        <v>2.8619897709563204E-4</v>
      </c>
      <c r="D84" s="23">
        <v>3.3533248945804E-4</v>
      </c>
      <c r="E84" s="23">
        <v>3.3781060359915001E-4</v>
      </c>
      <c r="F84" s="23">
        <v>3.3880267995428599E-4</v>
      </c>
      <c r="G84" s="23">
        <v>3.4653527058197E-4</v>
      </c>
      <c r="H84" s="23">
        <v>1.1357441287491402E-3</v>
      </c>
      <c r="I84" s="23">
        <v>1.4036876388571499E-3</v>
      </c>
      <c r="J84" s="23">
        <v>1.3217587381269499E-3</v>
      </c>
      <c r="K84" s="23">
        <v>1.2481196767522001E-3</v>
      </c>
      <c r="L84" s="23">
        <v>1.1785832637683799E-3</v>
      </c>
      <c r="M84" s="23">
        <v>9.5417638090490402E-4</v>
      </c>
      <c r="N84" s="23">
        <v>8.6181723632976302E-4</v>
      </c>
      <c r="O84" s="23">
        <v>8.0238566081961406E-4</v>
      </c>
      <c r="P84" s="23">
        <v>7.4601258733196691E-4</v>
      </c>
      <c r="Q84" s="23">
        <v>6.9129055307588306E-4</v>
      </c>
      <c r="R84" s="23">
        <v>1.9540465667941E-4</v>
      </c>
      <c r="S84" s="23">
        <v>0</v>
      </c>
      <c r="T84" s="23">
        <v>0</v>
      </c>
      <c r="U84" s="23">
        <v>2.41583684763184E-4</v>
      </c>
      <c r="V84" s="23">
        <v>2.2748319318721401E-4</v>
      </c>
      <c r="W84" s="23">
        <v>2.77600018864294E-4</v>
      </c>
    </row>
    <row r="85" spans="1:23">
      <c r="A85" s="27" t="s">
        <v>123</v>
      </c>
      <c r="B85" s="27" t="s">
        <v>69</v>
      </c>
      <c r="C85" s="23">
        <v>0</v>
      </c>
      <c r="D85" s="23">
        <v>0</v>
      </c>
      <c r="E85" s="23">
        <v>7.4260766806140204E-4</v>
      </c>
      <c r="F85" s="23">
        <v>7.3475406558940598E-4</v>
      </c>
      <c r="G85" s="23">
        <v>7.9045519059114196E-4</v>
      </c>
      <c r="H85" s="23">
        <v>8.9160949846900795E-4</v>
      </c>
      <c r="I85" s="23">
        <v>1.2633935690280311E-3</v>
      </c>
      <c r="J85" s="23">
        <v>1.3329982552801589E-3</v>
      </c>
      <c r="K85" s="23">
        <v>1.419665211087946E-3</v>
      </c>
      <c r="L85" s="23">
        <v>16636.102951804558</v>
      </c>
      <c r="M85" s="23">
        <v>18945.249243585953</v>
      </c>
      <c r="N85" s="23">
        <v>22554.58712935635</v>
      </c>
      <c r="O85" s="23">
        <v>28089.977004236494</v>
      </c>
      <c r="P85" s="23">
        <v>26525.001883617017</v>
      </c>
      <c r="Q85" s="23">
        <v>28972.224723659187</v>
      </c>
      <c r="R85" s="23">
        <v>27281.205683803295</v>
      </c>
      <c r="S85" s="23">
        <v>38176.245275335241</v>
      </c>
      <c r="T85" s="23">
        <v>36049.334525441889</v>
      </c>
      <c r="U85" s="23">
        <v>37598.611047790175</v>
      </c>
      <c r="V85" s="23">
        <v>35404.096551220449</v>
      </c>
      <c r="W85" s="23">
        <v>34831.522646068159</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14970.707033316208</v>
      </c>
      <c r="D87" s="28">
        <v>14136.644974750243</v>
      </c>
      <c r="E87" s="28">
        <v>32579.080789863096</v>
      </c>
      <c r="F87" s="28">
        <v>30677.541024431754</v>
      </c>
      <c r="G87" s="28">
        <v>42537.278197331645</v>
      </c>
      <c r="H87" s="28">
        <v>52671.626529717301</v>
      </c>
      <c r="I87" s="28">
        <v>106792.22902310704</v>
      </c>
      <c r="J87" s="28">
        <v>108086.5774117643</v>
      </c>
      <c r="K87" s="28">
        <v>102064.75672829387</v>
      </c>
      <c r="L87" s="28">
        <v>147050.26956236796</v>
      </c>
      <c r="M87" s="28">
        <v>139227.16552661252</v>
      </c>
      <c r="N87" s="28">
        <v>139219.52900461206</v>
      </c>
      <c r="O87" s="28">
        <v>131463.20014881692</v>
      </c>
      <c r="P87" s="28">
        <v>124138.99915431661</v>
      </c>
      <c r="Q87" s="28">
        <v>117534.77933635151</v>
      </c>
      <c r="R87" s="28">
        <v>110674.63830057402</v>
      </c>
      <c r="S87" s="28">
        <v>109465.21961191166</v>
      </c>
      <c r="T87" s="28">
        <v>106094.40879730847</v>
      </c>
      <c r="U87" s="28">
        <v>100450.16488624865</v>
      </c>
      <c r="V87" s="28">
        <v>100050.22409644575</v>
      </c>
      <c r="W87" s="28">
        <v>94476.132269473324</v>
      </c>
    </row>
    <row r="89" spans="1:23" collapsed="1"/>
    <row r="90" spans="1:23">
      <c r="A90" s="7" t="s">
        <v>93</v>
      </c>
    </row>
  </sheetData>
  <sheetProtection algorithmName="SHA-512" hashValue="7ieZmSmshhWATHKlBmvxrCqvwLPODcbg82wQ3XonUe11XRdIrjFNhnSWKE+/p5KfehaeiF2OaS0PSi1PKwyqKw==" saltValue="VU9ci/M8f/to4VdsTa/NfA=="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151</v>
      </c>
      <c r="B1" s="17"/>
      <c r="C1" s="17"/>
      <c r="D1" s="17"/>
      <c r="E1" s="17"/>
      <c r="F1" s="17"/>
      <c r="G1" s="17"/>
      <c r="H1" s="17"/>
      <c r="I1" s="17"/>
      <c r="J1" s="17"/>
      <c r="K1" s="17"/>
      <c r="L1" s="17"/>
      <c r="M1" s="17"/>
      <c r="N1" s="17"/>
      <c r="O1" s="17"/>
      <c r="P1" s="17"/>
      <c r="Q1" s="17"/>
      <c r="R1" s="17"/>
      <c r="S1" s="17"/>
      <c r="T1" s="17"/>
      <c r="U1" s="17"/>
      <c r="V1" s="17"/>
      <c r="W1" s="17"/>
    </row>
    <row r="2" spans="1:23">
      <c r="A2" s="26" t="s">
        <v>77</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161398.32912979776</v>
      </c>
      <c r="G6" s="23">
        <v>116075.83914410237</v>
      </c>
      <c r="H6" s="23">
        <v>74926.221417549823</v>
      </c>
      <c r="I6" s="23">
        <v>14176.450406115106</v>
      </c>
      <c r="J6" s="23">
        <v>0</v>
      </c>
      <c r="K6" s="23">
        <v>39911.371524837959</v>
      </c>
      <c r="L6" s="23">
        <v>10491.076687116576</v>
      </c>
      <c r="M6" s="23">
        <v>9443.0054394519866</v>
      </c>
      <c r="N6" s="23">
        <v>1.36243114639968E-3</v>
      </c>
      <c r="O6" s="23">
        <v>29736.399677413716</v>
      </c>
      <c r="P6" s="23">
        <v>2318.0767553937399</v>
      </c>
      <c r="Q6" s="23">
        <v>2884.9856954075694</v>
      </c>
      <c r="R6" s="23">
        <v>0</v>
      </c>
      <c r="S6" s="23">
        <v>0</v>
      </c>
      <c r="T6" s="23">
        <v>0</v>
      </c>
      <c r="U6" s="23">
        <v>0</v>
      </c>
      <c r="V6" s="23">
        <v>29878.834565349756</v>
      </c>
      <c r="W6" s="23">
        <v>8555.4755954425855</v>
      </c>
    </row>
    <row r="7" spans="1:23">
      <c r="A7" s="27" t="s">
        <v>36</v>
      </c>
      <c r="B7" s="27" t="s">
        <v>67</v>
      </c>
      <c r="C7" s="23">
        <v>0</v>
      </c>
      <c r="D7" s="23">
        <v>0</v>
      </c>
      <c r="E7" s="23">
        <v>0</v>
      </c>
      <c r="F7" s="23">
        <v>66707.415892646066</v>
      </c>
      <c r="G7" s="23">
        <v>5667.7595908655076</v>
      </c>
      <c r="H7" s="23">
        <v>77899.734657388384</v>
      </c>
      <c r="I7" s="23">
        <v>125358.6562924123</v>
      </c>
      <c r="J7" s="23">
        <v>27337.25026731375</v>
      </c>
      <c r="K7" s="23">
        <v>0</v>
      </c>
      <c r="L7" s="23">
        <v>0</v>
      </c>
      <c r="M7" s="23">
        <v>0</v>
      </c>
      <c r="N7" s="23">
        <v>0</v>
      </c>
      <c r="O7" s="23">
        <v>0</v>
      </c>
      <c r="P7" s="23">
        <v>1.30160976428145E-5</v>
      </c>
      <c r="Q7" s="23">
        <v>3.5840407156625487E-4</v>
      </c>
      <c r="R7" s="23">
        <v>3.2107136694195205E-5</v>
      </c>
      <c r="S7" s="23">
        <v>0</v>
      </c>
      <c r="T7" s="23">
        <v>1.5762038043632532E-4</v>
      </c>
      <c r="U7" s="23">
        <v>0</v>
      </c>
      <c r="V7" s="23">
        <v>0</v>
      </c>
      <c r="W7" s="23">
        <v>0</v>
      </c>
    </row>
    <row r="8" spans="1:23">
      <c r="A8" s="27" t="s">
        <v>36</v>
      </c>
      <c r="B8" s="27" t="s">
        <v>18</v>
      </c>
      <c r="C8" s="23">
        <v>0</v>
      </c>
      <c r="D8" s="23">
        <v>0</v>
      </c>
      <c r="E8" s="23">
        <v>0</v>
      </c>
      <c r="F8" s="23">
        <v>0</v>
      </c>
      <c r="G8" s="23">
        <v>0</v>
      </c>
      <c r="H8" s="23">
        <v>0</v>
      </c>
      <c r="I8" s="23">
        <v>0</v>
      </c>
      <c r="J8" s="23">
        <v>0</v>
      </c>
      <c r="K8" s="23">
        <v>0</v>
      </c>
      <c r="L8" s="23">
        <v>0</v>
      </c>
      <c r="M8" s="23">
        <v>0</v>
      </c>
      <c r="N8" s="23">
        <v>0</v>
      </c>
      <c r="O8" s="23">
        <v>0</v>
      </c>
      <c r="P8" s="23">
        <v>0</v>
      </c>
      <c r="Q8" s="23">
        <v>0</v>
      </c>
      <c r="R8" s="23">
        <v>0</v>
      </c>
      <c r="S8" s="23">
        <v>0</v>
      </c>
      <c r="T8" s="23">
        <v>0</v>
      </c>
      <c r="U8" s="23">
        <v>0</v>
      </c>
      <c r="V8" s="23">
        <v>0</v>
      </c>
      <c r="W8" s="23">
        <v>0</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0</v>
      </c>
      <c r="D10" s="23">
        <v>0</v>
      </c>
      <c r="E10" s="23">
        <v>0</v>
      </c>
      <c r="F10" s="23">
        <v>0</v>
      </c>
      <c r="G10" s="23">
        <v>0</v>
      </c>
      <c r="H10" s="23">
        <v>0</v>
      </c>
      <c r="I10" s="23">
        <v>0</v>
      </c>
      <c r="J10" s="23">
        <v>0</v>
      </c>
      <c r="K10" s="23">
        <v>0</v>
      </c>
      <c r="L10" s="23">
        <v>0</v>
      </c>
      <c r="M10" s="23">
        <v>0</v>
      </c>
      <c r="N10" s="23">
        <v>0</v>
      </c>
      <c r="O10" s="23">
        <v>0</v>
      </c>
      <c r="P10" s="23">
        <v>0</v>
      </c>
      <c r="Q10" s="23">
        <v>0</v>
      </c>
      <c r="R10" s="23">
        <v>0</v>
      </c>
      <c r="S10" s="23">
        <v>0</v>
      </c>
      <c r="T10" s="23">
        <v>0</v>
      </c>
      <c r="U10" s="23">
        <v>0</v>
      </c>
      <c r="V10" s="23">
        <v>0</v>
      </c>
      <c r="W10" s="23">
        <v>0</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0</v>
      </c>
      <c r="D17" s="28">
        <v>0</v>
      </c>
      <c r="E17" s="28">
        <v>0</v>
      </c>
      <c r="F17" s="28">
        <v>228105.74502244382</v>
      </c>
      <c r="G17" s="28">
        <v>121743.59873496788</v>
      </c>
      <c r="H17" s="28">
        <v>152825.95607493821</v>
      </c>
      <c r="I17" s="28">
        <v>139535.10669852741</v>
      </c>
      <c r="J17" s="28">
        <v>27337.25026731375</v>
      </c>
      <c r="K17" s="28">
        <v>39911.371524837959</v>
      </c>
      <c r="L17" s="28">
        <v>10491.076687116576</v>
      </c>
      <c r="M17" s="28">
        <v>9443.0054394519866</v>
      </c>
      <c r="N17" s="28">
        <v>1.36243114639968E-3</v>
      </c>
      <c r="O17" s="28">
        <v>29736.399677413716</v>
      </c>
      <c r="P17" s="28">
        <v>2318.0767684098373</v>
      </c>
      <c r="Q17" s="28">
        <v>2884.9860538116409</v>
      </c>
      <c r="R17" s="28">
        <v>3.2107136694195205E-5</v>
      </c>
      <c r="S17" s="28">
        <v>0</v>
      </c>
      <c r="T17" s="28">
        <v>1.5762038043632532E-4</v>
      </c>
      <c r="U17" s="28">
        <v>0</v>
      </c>
      <c r="V17" s="28">
        <v>29878.834565349756</v>
      </c>
      <c r="W17" s="28">
        <v>8555.4755954425855</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17203.147793298438</v>
      </c>
      <c r="G20" s="23">
        <v>97596.105885797107</v>
      </c>
      <c r="H20" s="23">
        <v>32160.081457750573</v>
      </c>
      <c r="I20" s="23">
        <v>9.2119613365079995E-4</v>
      </c>
      <c r="J20" s="23">
        <v>0</v>
      </c>
      <c r="K20" s="23">
        <v>0</v>
      </c>
      <c r="L20" s="23">
        <v>6309.9061886255267</v>
      </c>
      <c r="M20" s="23">
        <v>8943.6990364890298</v>
      </c>
      <c r="N20" s="23">
        <v>9.2050104308537598E-4</v>
      </c>
      <c r="O20" s="23">
        <v>9.7016550655092698E-5</v>
      </c>
      <c r="P20" s="23">
        <v>2318.0767553937399</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23">
        <v>0</v>
      </c>
      <c r="T22" s="23">
        <v>0</v>
      </c>
      <c r="U22" s="23">
        <v>0</v>
      </c>
      <c r="V22" s="23">
        <v>0</v>
      </c>
      <c r="W22" s="23">
        <v>0</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0</v>
      </c>
      <c r="D31" s="28">
        <v>0</v>
      </c>
      <c r="E31" s="28">
        <v>0</v>
      </c>
      <c r="F31" s="28">
        <v>17203.147793298438</v>
      </c>
      <c r="G31" s="28">
        <v>97596.105885797107</v>
      </c>
      <c r="H31" s="28">
        <v>32160.081457750573</v>
      </c>
      <c r="I31" s="28">
        <v>9.2119613365079995E-4</v>
      </c>
      <c r="J31" s="28">
        <v>0</v>
      </c>
      <c r="K31" s="28">
        <v>0</v>
      </c>
      <c r="L31" s="28">
        <v>6309.9061886255267</v>
      </c>
      <c r="M31" s="28">
        <v>8943.6990364890298</v>
      </c>
      <c r="N31" s="28">
        <v>9.2050104308537598E-4</v>
      </c>
      <c r="O31" s="28">
        <v>9.7016550655092698E-5</v>
      </c>
      <c r="P31" s="28">
        <v>2318.0767553937399</v>
      </c>
      <c r="Q31" s="28">
        <v>0</v>
      </c>
      <c r="R31" s="28">
        <v>0</v>
      </c>
      <c r="S31" s="28">
        <v>0</v>
      </c>
      <c r="T31" s="28">
        <v>0</v>
      </c>
      <c r="U31" s="28">
        <v>0</v>
      </c>
      <c r="V31" s="28">
        <v>0</v>
      </c>
      <c r="W31" s="28">
        <v>0</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144195.18133649931</v>
      </c>
      <c r="G34" s="23">
        <v>18479.733258305267</v>
      </c>
      <c r="H34" s="23">
        <v>42766.139959799257</v>
      </c>
      <c r="I34" s="23">
        <v>14176.449484918972</v>
      </c>
      <c r="J34" s="23">
        <v>0</v>
      </c>
      <c r="K34" s="23">
        <v>39911.371524837959</v>
      </c>
      <c r="L34" s="23">
        <v>4181.1704984910493</v>
      </c>
      <c r="M34" s="23">
        <v>499.30640296295701</v>
      </c>
      <c r="N34" s="23">
        <v>4.4193010331430399E-4</v>
      </c>
      <c r="O34" s="23">
        <v>29736.399580397167</v>
      </c>
      <c r="P34" s="23">
        <v>0</v>
      </c>
      <c r="Q34" s="23">
        <v>2884.9856954075694</v>
      </c>
      <c r="R34" s="23">
        <v>0</v>
      </c>
      <c r="S34" s="23">
        <v>0</v>
      </c>
      <c r="T34" s="23">
        <v>0</v>
      </c>
      <c r="U34" s="23">
        <v>0</v>
      </c>
      <c r="V34" s="23">
        <v>29878.834565349756</v>
      </c>
      <c r="W34" s="23">
        <v>8555.4755954425855</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0</v>
      </c>
      <c r="D38" s="23">
        <v>0</v>
      </c>
      <c r="E38" s="23">
        <v>0</v>
      </c>
      <c r="F38" s="23">
        <v>0</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0</v>
      </c>
      <c r="D45" s="28">
        <v>0</v>
      </c>
      <c r="E45" s="28">
        <v>0</v>
      </c>
      <c r="F45" s="28">
        <v>144195.18133649931</v>
      </c>
      <c r="G45" s="28">
        <v>18479.733258305267</v>
      </c>
      <c r="H45" s="28">
        <v>42766.139959799257</v>
      </c>
      <c r="I45" s="28">
        <v>14176.449484918972</v>
      </c>
      <c r="J45" s="28">
        <v>0</v>
      </c>
      <c r="K45" s="28">
        <v>39911.371524837959</v>
      </c>
      <c r="L45" s="28">
        <v>4181.1704984910493</v>
      </c>
      <c r="M45" s="28">
        <v>499.30640296295701</v>
      </c>
      <c r="N45" s="28">
        <v>4.4193010331430399E-4</v>
      </c>
      <c r="O45" s="28">
        <v>29736.399580397167</v>
      </c>
      <c r="P45" s="28">
        <v>0</v>
      </c>
      <c r="Q45" s="28">
        <v>2884.9856954075694</v>
      </c>
      <c r="R45" s="28">
        <v>0</v>
      </c>
      <c r="S45" s="28">
        <v>0</v>
      </c>
      <c r="T45" s="28">
        <v>0</v>
      </c>
      <c r="U45" s="28">
        <v>0</v>
      </c>
      <c r="V45" s="28">
        <v>29878.834565349756</v>
      </c>
      <c r="W45" s="28">
        <v>8555.4755954425855</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66707.415892646066</v>
      </c>
      <c r="G49" s="23">
        <v>5667.7595908655076</v>
      </c>
      <c r="H49" s="23">
        <v>77899.734657388384</v>
      </c>
      <c r="I49" s="23">
        <v>125358.6562924123</v>
      </c>
      <c r="J49" s="23">
        <v>27337.25026731375</v>
      </c>
      <c r="K49" s="23">
        <v>0</v>
      </c>
      <c r="L49" s="23">
        <v>0</v>
      </c>
      <c r="M49" s="23">
        <v>0</v>
      </c>
      <c r="N49" s="23">
        <v>0</v>
      </c>
      <c r="O49" s="23">
        <v>0</v>
      </c>
      <c r="P49" s="23">
        <v>1.30160976428145E-5</v>
      </c>
      <c r="Q49" s="23">
        <v>3.5840407156625487E-4</v>
      </c>
      <c r="R49" s="23">
        <v>3.2107136694195205E-5</v>
      </c>
      <c r="S49" s="23">
        <v>0</v>
      </c>
      <c r="T49" s="23">
        <v>1.5762038043632532E-4</v>
      </c>
      <c r="U49" s="23">
        <v>0</v>
      </c>
      <c r="V49" s="23">
        <v>0</v>
      </c>
      <c r="W49" s="23">
        <v>0</v>
      </c>
    </row>
    <row r="50" spans="1:23">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0</v>
      </c>
      <c r="D52" s="23">
        <v>0</v>
      </c>
      <c r="E52" s="23">
        <v>0</v>
      </c>
      <c r="F52" s="23">
        <v>0</v>
      </c>
      <c r="G52" s="23">
        <v>0</v>
      </c>
      <c r="H52" s="23">
        <v>0</v>
      </c>
      <c r="I52" s="23">
        <v>0</v>
      </c>
      <c r="J52" s="23">
        <v>0</v>
      </c>
      <c r="K52" s="23">
        <v>0</v>
      </c>
      <c r="L52" s="23">
        <v>0</v>
      </c>
      <c r="M52" s="23">
        <v>0</v>
      </c>
      <c r="N52" s="23">
        <v>0</v>
      </c>
      <c r="O52" s="23">
        <v>0</v>
      </c>
      <c r="P52" s="23">
        <v>0</v>
      </c>
      <c r="Q52" s="23">
        <v>0</v>
      </c>
      <c r="R52" s="23">
        <v>0</v>
      </c>
      <c r="S52" s="23">
        <v>0</v>
      </c>
      <c r="T52" s="23">
        <v>0</v>
      </c>
      <c r="U52" s="23">
        <v>0</v>
      </c>
      <c r="V52" s="23">
        <v>0</v>
      </c>
      <c r="W52" s="23">
        <v>0</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0</v>
      </c>
      <c r="D59" s="28">
        <v>0</v>
      </c>
      <c r="E59" s="28">
        <v>0</v>
      </c>
      <c r="F59" s="28">
        <v>66707.415892646066</v>
      </c>
      <c r="G59" s="28">
        <v>5667.7595908655076</v>
      </c>
      <c r="H59" s="28">
        <v>77899.734657388384</v>
      </c>
      <c r="I59" s="28">
        <v>125358.6562924123</v>
      </c>
      <c r="J59" s="28">
        <v>27337.25026731375</v>
      </c>
      <c r="K59" s="28">
        <v>0</v>
      </c>
      <c r="L59" s="28">
        <v>0</v>
      </c>
      <c r="M59" s="28">
        <v>0</v>
      </c>
      <c r="N59" s="28">
        <v>0</v>
      </c>
      <c r="O59" s="28">
        <v>0</v>
      </c>
      <c r="P59" s="28">
        <v>1.30160976428145E-5</v>
      </c>
      <c r="Q59" s="28">
        <v>3.5840407156625487E-4</v>
      </c>
      <c r="R59" s="28">
        <v>3.2107136694195205E-5</v>
      </c>
      <c r="S59" s="28">
        <v>0</v>
      </c>
      <c r="T59" s="28">
        <v>1.5762038043632532E-4</v>
      </c>
      <c r="U59" s="28">
        <v>0</v>
      </c>
      <c r="V59" s="28">
        <v>0</v>
      </c>
      <c r="W59" s="28">
        <v>0</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0</v>
      </c>
      <c r="D64" s="23">
        <v>0</v>
      </c>
      <c r="E64" s="23">
        <v>0</v>
      </c>
      <c r="F64" s="23">
        <v>0</v>
      </c>
      <c r="G64" s="23">
        <v>0</v>
      </c>
      <c r="H64" s="23">
        <v>0</v>
      </c>
      <c r="I64" s="23">
        <v>0</v>
      </c>
      <c r="J64" s="23">
        <v>0</v>
      </c>
      <c r="K64" s="23">
        <v>0</v>
      </c>
      <c r="L64" s="23">
        <v>0</v>
      </c>
      <c r="M64" s="23">
        <v>0</v>
      </c>
      <c r="N64" s="23">
        <v>0</v>
      </c>
      <c r="O64" s="23">
        <v>0</v>
      </c>
      <c r="P64" s="23">
        <v>0</v>
      </c>
      <c r="Q64" s="23">
        <v>0</v>
      </c>
      <c r="R64" s="23">
        <v>0</v>
      </c>
      <c r="S64" s="23">
        <v>0</v>
      </c>
      <c r="T64" s="23">
        <v>0</v>
      </c>
      <c r="U64" s="23">
        <v>0</v>
      </c>
      <c r="V64" s="23">
        <v>0</v>
      </c>
      <c r="W64" s="23">
        <v>0</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0</v>
      </c>
      <c r="D66" s="23">
        <v>0</v>
      </c>
      <c r="E66" s="23">
        <v>0</v>
      </c>
      <c r="F66" s="23">
        <v>0</v>
      </c>
      <c r="G66" s="23">
        <v>0</v>
      </c>
      <c r="H66" s="23">
        <v>0</v>
      </c>
      <c r="I66" s="23">
        <v>0</v>
      </c>
      <c r="J66" s="23">
        <v>0</v>
      </c>
      <c r="K66" s="23">
        <v>0</v>
      </c>
      <c r="L66" s="23">
        <v>0</v>
      </c>
      <c r="M66" s="23">
        <v>0</v>
      </c>
      <c r="N66" s="23">
        <v>0</v>
      </c>
      <c r="O66" s="23">
        <v>0</v>
      </c>
      <c r="P66" s="23">
        <v>0</v>
      </c>
      <c r="Q66" s="23">
        <v>0</v>
      </c>
      <c r="R66" s="23">
        <v>0</v>
      </c>
      <c r="S66" s="23">
        <v>0</v>
      </c>
      <c r="T66" s="23">
        <v>0</v>
      </c>
      <c r="U66" s="23">
        <v>0</v>
      </c>
      <c r="V66" s="23">
        <v>0</v>
      </c>
      <c r="W66" s="23">
        <v>0</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0</v>
      </c>
      <c r="D73" s="28">
        <v>0</v>
      </c>
      <c r="E73" s="28">
        <v>0</v>
      </c>
      <c r="F73" s="28">
        <v>0</v>
      </c>
      <c r="G73" s="28">
        <v>0</v>
      </c>
      <c r="H73" s="28">
        <v>0</v>
      </c>
      <c r="I73" s="28">
        <v>0</v>
      </c>
      <c r="J73" s="28">
        <v>0</v>
      </c>
      <c r="K73" s="28">
        <v>0</v>
      </c>
      <c r="L73" s="28">
        <v>0</v>
      </c>
      <c r="M73" s="28">
        <v>0</v>
      </c>
      <c r="N73" s="28">
        <v>0</v>
      </c>
      <c r="O73" s="28">
        <v>0</v>
      </c>
      <c r="P73" s="28">
        <v>0</v>
      </c>
      <c r="Q73" s="28">
        <v>0</v>
      </c>
      <c r="R73" s="28">
        <v>0</v>
      </c>
      <c r="S73" s="28">
        <v>0</v>
      </c>
      <c r="T73" s="28">
        <v>0</v>
      </c>
      <c r="U73" s="28">
        <v>0</v>
      </c>
      <c r="V73" s="28">
        <v>0</v>
      </c>
      <c r="W73" s="28">
        <v>0</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0</v>
      </c>
      <c r="D78" s="23">
        <v>0</v>
      </c>
      <c r="E78" s="23">
        <v>0</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0</v>
      </c>
      <c r="D87" s="28">
        <v>0</v>
      </c>
      <c r="E87" s="28">
        <v>0</v>
      </c>
      <c r="F87" s="28">
        <v>0</v>
      </c>
      <c r="G87" s="28">
        <v>0</v>
      </c>
      <c r="H87" s="28">
        <v>0</v>
      </c>
      <c r="I87" s="28">
        <v>0</v>
      </c>
      <c r="J87" s="28">
        <v>0</v>
      </c>
      <c r="K87" s="28">
        <v>0</v>
      </c>
      <c r="L87" s="28">
        <v>0</v>
      </c>
      <c r="M87" s="28">
        <v>0</v>
      </c>
      <c r="N87" s="28">
        <v>0</v>
      </c>
      <c r="O87" s="28">
        <v>0</v>
      </c>
      <c r="P87" s="28">
        <v>0</v>
      </c>
      <c r="Q87" s="28">
        <v>0</v>
      </c>
      <c r="R87" s="28">
        <v>0</v>
      </c>
      <c r="S87" s="28">
        <v>0</v>
      </c>
      <c r="T87" s="28">
        <v>0</v>
      </c>
      <c r="U87" s="28">
        <v>0</v>
      </c>
      <c r="V87" s="28">
        <v>0</v>
      </c>
      <c r="W87" s="28">
        <v>0</v>
      </c>
    </row>
    <row r="89" spans="1:23" collapsed="1"/>
    <row r="90" spans="1:23">
      <c r="A90" s="7" t="s">
        <v>93</v>
      </c>
    </row>
  </sheetData>
  <sheetProtection algorithmName="SHA-512" hashValue="w3ReXIwBJUNqrPwJ6MFeAAvsjc0GlNJ3jfKrNLmYDnOn3fsHy5hvrVHki1mqQ9P7D4ofsvcircG1gFcvnIEHxA==" saltValue="IoWJBKlukf/QFkPf1lwUg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B14891"/>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152</v>
      </c>
      <c r="B1" s="17"/>
      <c r="C1" s="17"/>
      <c r="D1" s="17"/>
      <c r="E1" s="17"/>
      <c r="F1" s="17"/>
      <c r="G1" s="17"/>
      <c r="H1" s="17"/>
      <c r="I1" s="17"/>
      <c r="J1" s="17"/>
      <c r="K1" s="17"/>
      <c r="L1" s="17"/>
      <c r="M1" s="17"/>
      <c r="N1" s="17"/>
      <c r="O1" s="17"/>
      <c r="P1" s="17"/>
      <c r="Q1" s="17"/>
      <c r="R1" s="17"/>
      <c r="S1" s="17"/>
      <c r="T1" s="17"/>
      <c r="U1" s="17"/>
      <c r="V1" s="17"/>
      <c r="W1" s="17"/>
    </row>
    <row r="2" spans="1:23">
      <c r="A2" s="26" t="s">
        <v>139</v>
      </c>
      <c r="B2" s="16" t="s">
        <v>140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70</v>
      </c>
      <c r="C4" s="23">
        <v>1.9884747634257548E-4</v>
      </c>
      <c r="D4" s="23">
        <v>2.0353059551614673E-4</v>
      </c>
      <c r="E4" s="23">
        <v>2.1045836860503491E-4</v>
      </c>
      <c r="F4" s="23">
        <v>2.4166367190216781E-4</v>
      </c>
      <c r="G4" s="23">
        <v>17272.721831533709</v>
      </c>
      <c r="H4" s="23">
        <v>37884.360933256226</v>
      </c>
      <c r="I4" s="23">
        <v>35868.905286740272</v>
      </c>
      <c r="J4" s="23">
        <v>43819.535105139323</v>
      </c>
      <c r="K4" s="23">
        <v>41378.220510425854</v>
      </c>
      <c r="L4" s="23">
        <v>63603.474024068761</v>
      </c>
      <c r="M4" s="23">
        <v>64315.022301392222</v>
      </c>
      <c r="N4" s="23">
        <v>73838.606835596423</v>
      </c>
      <c r="O4" s="23">
        <v>75927.174275423269</v>
      </c>
      <c r="P4" s="23">
        <v>71697.048394506535</v>
      </c>
      <c r="Q4" s="23">
        <v>67882.750941560153</v>
      </c>
      <c r="R4" s="23">
        <v>63920.644982244325</v>
      </c>
      <c r="S4" s="23">
        <v>73496.536849200202</v>
      </c>
      <c r="T4" s="23">
        <v>73581.61110824089</v>
      </c>
      <c r="U4" s="23">
        <v>71574.926626948261</v>
      </c>
      <c r="V4" s="23">
        <v>75770.031185471831</v>
      </c>
      <c r="W4" s="23">
        <v>92278.101447372974</v>
      </c>
    </row>
    <row r="5" spans="1:23">
      <c r="A5" s="27" t="s">
        <v>120</v>
      </c>
      <c r="B5" s="27" t="s">
        <v>70</v>
      </c>
      <c r="C5" s="23">
        <v>2.1453012441536402E-4</v>
      </c>
      <c r="D5" s="23">
        <v>2.21042450139004E-4</v>
      </c>
      <c r="E5" s="23">
        <v>2.4528075243125896E-4</v>
      </c>
      <c r="F5" s="23">
        <v>3.1228468340881301E-4</v>
      </c>
      <c r="G5" s="23">
        <v>12645.3019095852</v>
      </c>
      <c r="H5" s="23">
        <v>14430.910407062232</v>
      </c>
      <c r="I5" s="23">
        <v>13663.183087450321</v>
      </c>
      <c r="J5" s="23">
        <v>53767.725101824879</v>
      </c>
      <c r="K5" s="23">
        <v>55618.690303154406</v>
      </c>
      <c r="L5" s="23">
        <v>53769.367161377668</v>
      </c>
      <c r="M5" s="23">
        <v>69658.417643495384</v>
      </c>
      <c r="N5" s="23">
        <v>73920.980169976712</v>
      </c>
      <c r="O5" s="23">
        <v>74959.302861325006</v>
      </c>
      <c r="P5" s="23">
        <v>86013.029294833657</v>
      </c>
      <c r="Q5" s="23">
        <v>128656.19131302935</v>
      </c>
      <c r="R5" s="23">
        <v>163905.38505600835</v>
      </c>
      <c r="S5" s="23">
        <v>208249.61188907817</v>
      </c>
      <c r="T5" s="23">
        <v>196647.41438039328</v>
      </c>
      <c r="U5" s="23">
        <v>186185.73225960741</v>
      </c>
      <c r="V5" s="23">
        <v>185277.07696362119</v>
      </c>
      <c r="W5" s="23">
        <v>178880.86228077832</v>
      </c>
    </row>
    <row r="6" spans="1:23">
      <c r="A6" s="27" t="s">
        <v>121</v>
      </c>
      <c r="B6" s="27" t="s">
        <v>70</v>
      </c>
      <c r="C6" s="23">
        <v>5.6833531963936506E-5</v>
      </c>
      <c r="D6" s="23">
        <v>5.3667168975206406E-5</v>
      </c>
      <c r="E6" s="23">
        <v>5.0812064748284602E-5</v>
      </c>
      <c r="F6" s="23">
        <v>4.7846321876852004E-5</v>
      </c>
      <c r="G6" s="23">
        <v>4.5180662757973594E-5</v>
      </c>
      <c r="H6" s="23">
        <v>4.2663515337786565E-5</v>
      </c>
      <c r="I6" s="23">
        <v>4.0393807706431338E-5</v>
      </c>
      <c r="J6" s="23">
        <v>1401.1113003577461</v>
      </c>
      <c r="K6" s="23">
        <v>3179.2889446830609</v>
      </c>
      <c r="L6" s="23">
        <v>3002.161419838907</v>
      </c>
      <c r="M6" s="23">
        <v>6615.3365879988596</v>
      </c>
      <c r="N6" s="23">
        <v>6229.2198768363214</v>
      </c>
      <c r="O6" s="23">
        <v>9621.1399538094483</v>
      </c>
      <c r="P6" s="23">
        <v>9085.1179891976863</v>
      </c>
      <c r="Q6" s="23">
        <v>8601.7878775418121</v>
      </c>
      <c r="R6" s="23">
        <v>8099.7281559821422</v>
      </c>
      <c r="S6" s="23">
        <v>12435.984032964685</v>
      </c>
      <c r="T6" s="23">
        <v>16364.181839257139</v>
      </c>
      <c r="U6" s="23">
        <v>16437.868157021247</v>
      </c>
      <c r="V6" s="23">
        <v>15611.180132025118</v>
      </c>
      <c r="W6" s="23">
        <v>23907.175903493466</v>
      </c>
    </row>
    <row r="7" spans="1:23">
      <c r="A7" s="27" t="s">
        <v>122</v>
      </c>
      <c r="B7" s="27" t="s">
        <v>70</v>
      </c>
      <c r="C7" s="23">
        <v>2.4836710857895945E-4</v>
      </c>
      <c r="D7" s="23">
        <v>2.413933405123727E-4</v>
      </c>
      <c r="E7" s="23">
        <v>2.8235654301833103E-4</v>
      </c>
      <c r="F7" s="23">
        <v>3.6937838285553852E-4</v>
      </c>
      <c r="G7" s="23">
        <v>3.6952525016597268E-4</v>
      </c>
      <c r="H7" s="23">
        <v>160.50844377819928</v>
      </c>
      <c r="I7" s="23">
        <v>151.96936503431999</v>
      </c>
      <c r="J7" s="23">
        <v>2261.8460092704408</v>
      </c>
      <c r="K7" s="23">
        <v>9094.0590093141236</v>
      </c>
      <c r="L7" s="23">
        <v>9331.8885018173314</v>
      </c>
      <c r="M7" s="23">
        <v>8835.4301501365644</v>
      </c>
      <c r="N7" s="23">
        <v>8552.4137379696385</v>
      </c>
      <c r="O7" s="23">
        <v>8075.9336647787304</v>
      </c>
      <c r="P7" s="23">
        <v>7625.9997091584273</v>
      </c>
      <c r="Q7" s="23">
        <v>7220.2950117451446</v>
      </c>
      <c r="R7" s="23">
        <v>8811.9243872122734</v>
      </c>
      <c r="S7" s="23">
        <v>21234.478751967035</v>
      </c>
      <c r="T7" s="23">
        <v>20465.983270805904</v>
      </c>
      <c r="U7" s="23">
        <v>23717.02967624646</v>
      </c>
      <c r="V7" s="23">
        <v>22332.74012662932</v>
      </c>
      <c r="W7" s="23">
        <v>22724.827084924822</v>
      </c>
    </row>
    <row r="8" spans="1:23">
      <c r="A8" s="27" t="s">
        <v>123</v>
      </c>
      <c r="B8" s="27" t="s">
        <v>70</v>
      </c>
      <c r="C8" s="23">
        <v>0</v>
      </c>
      <c r="D8" s="23">
        <v>0</v>
      </c>
      <c r="E8" s="23">
        <v>0</v>
      </c>
      <c r="F8" s="23">
        <v>0</v>
      </c>
      <c r="G8" s="23">
        <v>46.710925508108396</v>
      </c>
      <c r="H8" s="23">
        <v>796.82108395234104</v>
      </c>
      <c r="I8" s="23">
        <v>1257.7464191574602</v>
      </c>
      <c r="J8" s="23">
        <v>1875.2755422499267</v>
      </c>
      <c r="K8" s="23">
        <v>1770.7984340100488</v>
      </c>
      <c r="L8" s="23">
        <v>1672.1420523248808</v>
      </c>
      <c r="M8" s="23">
        <v>1583.1837574721749</v>
      </c>
      <c r="N8" s="23">
        <v>1490.778224137699</v>
      </c>
      <c r="O8" s="23">
        <v>1407.7225907783368</v>
      </c>
      <c r="P8" s="23">
        <v>1329.29423069211</v>
      </c>
      <c r="Q8" s="23">
        <v>1258.5755091842702</v>
      </c>
      <c r="R8" s="23">
        <v>1185.116354099473</v>
      </c>
      <c r="S8" s="23">
        <v>1119.090041264642</v>
      </c>
      <c r="T8" s="23">
        <v>1194.7914670205782</v>
      </c>
      <c r="U8" s="23">
        <v>1131.228319701283</v>
      </c>
      <c r="V8" s="23">
        <v>1606.746499895032</v>
      </c>
      <c r="W8" s="23">
        <v>1517.2299332884179</v>
      </c>
    </row>
    <row r="9" spans="1:23">
      <c r="A9" s="21" t="s">
        <v>36</v>
      </c>
      <c r="B9" s="21" t="s">
        <v>142</v>
      </c>
      <c r="C9" s="28">
        <v>7.1857824130083553E-4</v>
      </c>
      <c r="D9" s="28">
        <v>7.1963355514272987E-4</v>
      </c>
      <c r="E9" s="28">
        <v>7.8890772880290956E-4</v>
      </c>
      <c r="F9" s="28">
        <v>9.711730600433714E-4</v>
      </c>
      <c r="G9" s="28">
        <v>29964.735081332929</v>
      </c>
      <c r="H9" s="28">
        <v>53272.600910712514</v>
      </c>
      <c r="I9" s="28">
        <v>50941.804198776183</v>
      </c>
      <c r="J9" s="28">
        <v>103125.49305884232</v>
      </c>
      <c r="K9" s="28">
        <v>111041.05720158751</v>
      </c>
      <c r="L9" s="28">
        <v>131379.03315942752</v>
      </c>
      <c r="M9" s="28">
        <v>151007.39044049519</v>
      </c>
      <c r="N9" s="28">
        <v>164031.99884451681</v>
      </c>
      <c r="O9" s="28">
        <v>169991.27334611479</v>
      </c>
      <c r="P9" s="28">
        <v>175750.48961838844</v>
      </c>
      <c r="Q9" s="28">
        <v>213619.60065306077</v>
      </c>
      <c r="R9" s="28">
        <v>245922.79893554654</v>
      </c>
      <c r="S9" s="28">
        <v>316535.70156447473</v>
      </c>
      <c r="T9" s="28">
        <v>308253.98206571781</v>
      </c>
      <c r="U9" s="28">
        <v>299046.78503952466</v>
      </c>
      <c r="V9" s="28">
        <v>300597.77490764251</v>
      </c>
      <c r="W9" s="28">
        <v>319308.19664985803</v>
      </c>
    </row>
    <row r="12" spans="1:23">
      <c r="A12" s="7" t="s">
        <v>93</v>
      </c>
    </row>
  </sheetData>
  <sheetProtection algorithmName="SHA-512" hashValue="EDO0Ukpo5BMAcliK/x2qq+cBdH2SPBuEErZAP1EzHLKKhc7aXwvDq9MdT587xiZHuVcQr0LMLgrO3gPA2zUY/g==" saltValue="9SU/ONlZscAeZ63eA+brUQ==" spinCount="100000" sheet="1" objects="1" scenarios="1"/>
  <pageMargins left="0.7" right="0.7" top="0.75" bottom="0.75" header="0.3" footer="0.3"/>
  <pageSetup paperSize="9" orientation="portrait" horizontalDpi="30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B14891"/>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153</v>
      </c>
      <c r="B1" s="17"/>
      <c r="C1" s="17"/>
      <c r="D1" s="17"/>
      <c r="E1" s="17"/>
      <c r="F1" s="17"/>
      <c r="G1" s="17"/>
      <c r="H1" s="17"/>
      <c r="I1" s="17"/>
      <c r="J1" s="17"/>
      <c r="K1" s="17"/>
      <c r="L1" s="17"/>
      <c r="M1" s="17"/>
      <c r="N1" s="17"/>
      <c r="O1" s="17"/>
      <c r="P1" s="17"/>
      <c r="Q1" s="17"/>
      <c r="R1" s="17"/>
      <c r="S1" s="17"/>
      <c r="T1" s="17"/>
      <c r="U1" s="17"/>
      <c r="V1" s="17"/>
      <c r="W1" s="17"/>
    </row>
    <row r="2" spans="1:23">
      <c r="A2" s="26" t="s">
        <v>63</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63</v>
      </c>
      <c r="C4" s="23">
        <v>4.1305262199999997E-4</v>
      </c>
      <c r="D4" s="23">
        <v>4.1349353999999998E-4</v>
      </c>
      <c r="E4" s="23">
        <v>4.1778674999999995E-4</v>
      </c>
      <c r="F4" s="23">
        <v>135.67701026793</v>
      </c>
      <c r="G4" s="23">
        <v>4.2634830900000002E-4</v>
      </c>
      <c r="H4" s="23">
        <v>4.2440885500000003E-4</v>
      </c>
      <c r="I4" s="23">
        <v>4.2299035199999891E-4</v>
      </c>
      <c r="J4" s="23">
        <v>101.22488304691001</v>
      </c>
      <c r="K4" s="23">
        <v>1387.6038135368101</v>
      </c>
      <c r="L4" s="23">
        <v>157.58782402485699</v>
      </c>
      <c r="M4" s="23">
        <v>125.72027105377002</v>
      </c>
      <c r="N4" s="23">
        <v>4038.9390389999999</v>
      </c>
      <c r="O4" s="23">
        <v>503.59056998802998</v>
      </c>
      <c r="P4" s="23">
        <v>364.15467479955601</v>
      </c>
      <c r="Q4" s="23">
        <v>512.96199404622394</v>
      </c>
      <c r="R4" s="23">
        <v>1519.0306955262199</v>
      </c>
      <c r="S4" s="23">
        <v>9096.5500956102496</v>
      </c>
      <c r="T4" s="23">
        <v>4.3356018500000001E-4</v>
      </c>
      <c r="U4" s="23">
        <v>1838.16530784204</v>
      </c>
      <c r="V4" s="23">
        <v>4.5092478000000004E-4</v>
      </c>
      <c r="W4" s="23">
        <v>2718.1183545356398</v>
      </c>
    </row>
    <row r="5" spans="1:23">
      <c r="A5" s="27" t="s">
        <v>120</v>
      </c>
      <c r="B5" s="27" t="s">
        <v>63</v>
      </c>
      <c r="C5" s="23">
        <v>4.8550740999999997E-4</v>
      </c>
      <c r="D5" s="23">
        <v>4.8521968800000002E-4</v>
      </c>
      <c r="E5" s="23">
        <v>4.8840444799999995E-4</v>
      </c>
      <c r="F5" s="23">
        <v>4.9638144000000003E-4</v>
      </c>
      <c r="G5" s="23">
        <v>480.31583279236497</v>
      </c>
      <c r="H5" s="23">
        <v>5.3864197235499995</v>
      </c>
      <c r="I5" s="23">
        <v>4.9624989500000004E-4</v>
      </c>
      <c r="J5" s="23">
        <v>17152.187372548309</v>
      </c>
      <c r="K5" s="23">
        <v>4.9897026499999986E-4</v>
      </c>
      <c r="L5" s="23">
        <v>3.8437744442400001</v>
      </c>
      <c r="M5" s="23">
        <v>77.295259274616015</v>
      </c>
      <c r="N5" s="23">
        <v>12888.48039853123</v>
      </c>
      <c r="O5" s="23">
        <v>18164.817716559708</v>
      </c>
      <c r="P5" s="23">
        <v>9042.4705411275099</v>
      </c>
      <c r="Q5" s="23">
        <v>17.295119966769999</v>
      </c>
      <c r="R5" s="23">
        <v>5386.83505620504</v>
      </c>
      <c r="S5" s="23">
        <v>4499.0963908656995</v>
      </c>
      <c r="T5" s="23">
        <v>4.9872261E-4</v>
      </c>
      <c r="U5" s="23">
        <v>12319.462708821318</v>
      </c>
      <c r="V5" s="23">
        <v>5.1809035999999999E-4</v>
      </c>
      <c r="W5" s="23">
        <v>759.05245937735992</v>
      </c>
    </row>
    <row r="6" spans="1:23">
      <c r="A6" s="27" t="s">
        <v>121</v>
      </c>
      <c r="B6" s="27" t="s">
        <v>63</v>
      </c>
      <c r="C6" s="23">
        <v>19443.491798999999</v>
      </c>
      <c r="D6" s="23">
        <v>4.3248760499999998E-4</v>
      </c>
      <c r="E6" s="23">
        <v>633.95731869241001</v>
      </c>
      <c r="F6" s="23">
        <v>4.496638749999998E-4</v>
      </c>
      <c r="G6" s="23">
        <v>4.4913572899999999E-4</v>
      </c>
      <c r="H6" s="23">
        <v>4.4769540499999997E-4</v>
      </c>
      <c r="I6" s="23">
        <v>4.4644218299999994E-4</v>
      </c>
      <c r="J6" s="23">
        <v>4.4790768099999998E-4</v>
      </c>
      <c r="K6" s="23">
        <v>4.5070172200000001E-4</v>
      </c>
      <c r="L6" s="23">
        <v>4.5212178999999998E-4</v>
      </c>
      <c r="M6" s="23">
        <v>4.5168627299999991E-4</v>
      </c>
      <c r="N6" s="23">
        <v>4.5284638399999995E-4</v>
      </c>
      <c r="O6" s="23">
        <v>4.5488416899999983E-4</v>
      </c>
      <c r="P6" s="23">
        <v>4.5710323699999991E-4</v>
      </c>
      <c r="Q6" s="23">
        <v>192.615068050248</v>
      </c>
      <c r="R6" s="23">
        <v>198.45426338256101</v>
      </c>
      <c r="S6" s="23">
        <v>3387.9305388675812</v>
      </c>
      <c r="T6" s="23">
        <v>4.5497530699999892E-4</v>
      </c>
      <c r="U6" s="23">
        <v>1238.1822653277361</v>
      </c>
      <c r="V6" s="23">
        <v>4.6892731200000006E-4</v>
      </c>
      <c r="W6" s="23">
        <v>1876.5820704924292</v>
      </c>
    </row>
    <row r="7" spans="1:23">
      <c r="A7" s="27" t="s">
        <v>122</v>
      </c>
      <c r="B7" s="27" t="s">
        <v>63</v>
      </c>
      <c r="C7" s="23">
        <v>4.1479594499999999E-4</v>
      </c>
      <c r="D7" s="23">
        <v>4.1312679599999995E-4</v>
      </c>
      <c r="E7" s="23">
        <v>669.09409611600995</v>
      </c>
      <c r="F7" s="23">
        <v>4.2703198000000001E-4</v>
      </c>
      <c r="G7" s="23">
        <v>4.2662138499999989E-4</v>
      </c>
      <c r="H7" s="23">
        <v>4.1821452399999994E-4</v>
      </c>
      <c r="I7" s="23">
        <v>4.1254157600000002E-4</v>
      </c>
      <c r="J7" s="23">
        <v>4.1435068600000004E-4</v>
      </c>
      <c r="K7" s="23">
        <v>4.1366887999999996E-4</v>
      </c>
      <c r="L7" s="23">
        <v>4.1488686600000001E-4</v>
      </c>
      <c r="M7" s="23">
        <v>4.16434334E-4</v>
      </c>
      <c r="N7" s="23">
        <v>4.1691119400000004E-4</v>
      </c>
      <c r="O7" s="23">
        <v>4.20439295E-4</v>
      </c>
      <c r="P7" s="23">
        <v>4.2467702599999999E-4</v>
      </c>
      <c r="Q7" s="23">
        <v>94.069083264108997</v>
      </c>
      <c r="R7" s="23">
        <v>675.86473004309994</v>
      </c>
      <c r="S7" s="23">
        <v>4050.9362491838901</v>
      </c>
      <c r="T7" s="23">
        <v>1292.2960520248901</v>
      </c>
      <c r="U7" s="23">
        <v>1230.0092488993198</v>
      </c>
      <c r="V7" s="23">
        <v>124.782813772804</v>
      </c>
      <c r="W7" s="23">
        <v>1485.983855994124</v>
      </c>
    </row>
    <row r="8" spans="1:23">
      <c r="A8" s="27" t="s">
        <v>123</v>
      </c>
      <c r="B8" s="27" t="s">
        <v>63</v>
      </c>
      <c r="C8" s="23">
        <v>2.412872539999999E-4</v>
      </c>
      <c r="D8" s="23">
        <v>2.3908878000000001E-4</v>
      </c>
      <c r="E8" s="23">
        <v>2.4199466999999999E-4</v>
      </c>
      <c r="F8" s="23">
        <v>2.4106952000000001E-4</v>
      </c>
      <c r="G8" s="23">
        <v>2.3840761E-4</v>
      </c>
      <c r="H8" s="23">
        <v>2.3976111399999999E-4</v>
      </c>
      <c r="I8" s="23">
        <v>2.4147754500000002E-4</v>
      </c>
      <c r="J8" s="23">
        <v>2.4177009500000001E-4</v>
      </c>
      <c r="K8" s="23">
        <v>2.43117969E-4</v>
      </c>
      <c r="L8" s="23">
        <v>2.4337868600000001E-4</v>
      </c>
      <c r="M8" s="23">
        <v>2.4304962000000003E-4</v>
      </c>
      <c r="N8" s="23">
        <v>2.4428635599999985E-4</v>
      </c>
      <c r="O8" s="23">
        <v>2.4462841500000001E-4</v>
      </c>
      <c r="P8" s="23">
        <v>2.4319531599999999E-4</v>
      </c>
      <c r="Q8" s="23">
        <v>2.41815885E-4</v>
      </c>
      <c r="R8" s="23">
        <v>2.4127032900000001E-4</v>
      </c>
      <c r="S8" s="23">
        <v>525.58773749604006</v>
      </c>
      <c r="T8" s="23">
        <v>2.4258859000000002E-4</v>
      </c>
      <c r="U8" s="23">
        <v>86.59903755717599</v>
      </c>
      <c r="V8" s="23">
        <v>2.4235218999999996E-4</v>
      </c>
      <c r="W8" s="23">
        <v>83.076231197700011</v>
      </c>
    </row>
    <row r="9" spans="1:23">
      <c r="A9" s="21" t="s">
        <v>36</v>
      </c>
      <c r="B9" s="21" t="s">
        <v>142</v>
      </c>
      <c r="C9" s="28">
        <v>19443.493353643229</v>
      </c>
      <c r="D9" s="28">
        <v>1.9834164090000001E-3</v>
      </c>
      <c r="E9" s="28">
        <v>1303.0525629942881</v>
      </c>
      <c r="F9" s="28">
        <v>135.678624414745</v>
      </c>
      <c r="G9" s="28">
        <v>480.31737330539801</v>
      </c>
      <c r="H9" s="28">
        <v>5.3879498034479996</v>
      </c>
      <c r="I9" s="28">
        <v>2.0197015509999991E-3</v>
      </c>
      <c r="J9" s="28">
        <v>17253.413359623682</v>
      </c>
      <c r="K9" s="28">
        <v>1387.6054199956459</v>
      </c>
      <c r="L9" s="28">
        <v>161.43270885643901</v>
      </c>
      <c r="M9" s="28">
        <v>203.01664149861304</v>
      </c>
      <c r="N9" s="28">
        <v>16927.42055157516</v>
      </c>
      <c r="O9" s="28">
        <v>18668.409406499617</v>
      </c>
      <c r="P9" s="28">
        <v>9406.6263409026451</v>
      </c>
      <c r="Q9" s="28">
        <v>816.94150714323598</v>
      </c>
      <c r="R9" s="28">
        <v>7780.1849864272508</v>
      </c>
      <c r="S9" s="28">
        <v>21560.10101202346</v>
      </c>
      <c r="T9" s="28">
        <v>1292.2976818715822</v>
      </c>
      <c r="U9" s="28">
        <v>16712.418568447589</v>
      </c>
      <c r="V9" s="28">
        <v>124.784494067446</v>
      </c>
      <c r="W9" s="28">
        <v>6922.8129715972518</v>
      </c>
    </row>
    <row r="12" spans="1:23">
      <c r="A12" s="7" t="s">
        <v>93</v>
      </c>
    </row>
  </sheetData>
  <sheetProtection algorithmName="SHA-512" hashValue="iz6v9vFXDzISelj2kE/a++jt1psdbmQncLLCi35/fj+/9NkKuoocG8H3DcPj8mZwcO0agaEe2MFwTsVwh/elLA==" saltValue="4GHbQLZOCHi4nh5ddRJxXg==" spinCount="100000" sheet="1" objects="1" scenarios="1"/>
  <pageMargins left="0.7" right="0.7" top="0.75" bottom="0.75" header="0.3" footer="0.3"/>
  <pageSetup paperSize="9" orientation="portrait" horizontalDpi="30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B14891"/>
  </sheetPr>
  <dimension ref="A1:W8"/>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154</v>
      </c>
      <c r="B1" s="17"/>
      <c r="C1" s="17"/>
      <c r="D1" s="17"/>
      <c r="E1" s="17"/>
      <c r="F1" s="17"/>
      <c r="G1" s="17"/>
      <c r="H1" s="17"/>
      <c r="I1" s="17"/>
      <c r="J1" s="17"/>
      <c r="K1" s="17"/>
      <c r="L1" s="17"/>
      <c r="M1" s="17"/>
      <c r="N1" s="17"/>
      <c r="O1" s="17"/>
      <c r="P1" s="17"/>
      <c r="Q1" s="17"/>
      <c r="R1" s="17"/>
      <c r="S1" s="17"/>
      <c r="T1" s="17"/>
      <c r="U1" s="17"/>
      <c r="V1" s="17"/>
      <c r="W1" s="17"/>
    </row>
    <row r="2" spans="1:23">
      <c r="A2" s="26" t="s">
        <v>71</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123</v>
      </c>
      <c r="B4" s="27" t="s">
        <v>71</v>
      </c>
      <c r="C4" s="23">
        <v>1286.91273552855</v>
      </c>
      <c r="D4" s="23">
        <v>1140.2468555344851</v>
      </c>
      <c r="E4" s="23">
        <v>1369.4443857321901</v>
      </c>
      <c r="F4" s="23">
        <v>800.39966090000007</v>
      </c>
      <c r="G4" s="23">
        <v>604.30709350000006</v>
      </c>
      <c r="H4" s="23">
        <v>1044.712704</v>
      </c>
      <c r="I4" s="23">
        <v>2012.2894199999998</v>
      </c>
      <c r="J4" s="23">
        <v>2001.66563</v>
      </c>
      <c r="K4" s="23">
        <v>2005.1190200000001</v>
      </c>
      <c r="L4" s="23">
        <v>2340.0279599999999</v>
      </c>
      <c r="M4" s="23">
        <v>2169.1877999999997</v>
      </c>
      <c r="N4" s="23">
        <v>2192.9274999999998</v>
      </c>
      <c r="O4" s="23">
        <v>1962.4822000000001</v>
      </c>
      <c r="P4" s="23">
        <v>1466.1399799999999</v>
      </c>
      <c r="Q4" s="23">
        <v>1510.9385199999999</v>
      </c>
      <c r="R4" s="23">
        <v>1572.1573500000002</v>
      </c>
      <c r="S4" s="23">
        <v>1231.2286999999999</v>
      </c>
      <c r="T4" s="23">
        <v>1246.7808900000002</v>
      </c>
      <c r="U4" s="23">
        <v>969.76823999999988</v>
      </c>
      <c r="V4" s="23">
        <v>873.75052000000005</v>
      </c>
      <c r="W4" s="23">
        <v>880.76995999999997</v>
      </c>
    </row>
    <row r="5" spans="1:23">
      <c r="A5" s="21" t="s">
        <v>36</v>
      </c>
      <c r="B5" s="21" t="s">
        <v>142</v>
      </c>
      <c r="C5" s="28">
        <v>1286.91273552855</v>
      </c>
      <c r="D5" s="28">
        <v>1140.2468555344851</v>
      </c>
      <c r="E5" s="28">
        <v>1369.4443857321901</v>
      </c>
      <c r="F5" s="28">
        <v>800.39966090000007</v>
      </c>
      <c r="G5" s="28">
        <v>604.30709350000006</v>
      </c>
      <c r="H5" s="28">
        <v>1044.712704</v>
      </c>
      <c r="I5" s="28">
        <v>2012.2894199999998</v>
      </c>
      <c r="J5" s="28">
        <v>2001.66563</v>
      </c>
      <c r="K5" s="28">
        <v>2005.1190200000001</v>
      </c>
      <c r="L5" s="28">
        <v>2340.0279599999999</v>
      </c>
      <c r="M5" s="28">
        <v>2169.1877999999997</v>
      </c>
      <c r="N5" s="28">
        <v>2192.9274999999998</v>
      </c>
      <c r="O5" s="28">
        <v>1962.4822000000001</v>
      </c>
      <c r="P5" s="28">
        <v>1466.1399799999999</v>
      </c>
      <c r="Q5" s="28">
        <v>1510.9385199999999</v>
      </c>
      <c r="R5" s="28">
        <v>1572.1573500000002</v>
      </c>
      <c r="S5" s="28">
        <v>1231.2286999999999</v>
      </c>
      <c r="T5" s="28">
        <v>1246.7808900000002</v>
      </c>
      <c r="U5" s="28">
        <v>969.76823999999988</v>
      </c>
      <c r="V5" s="28">
        <v>873.75052000000005</v>
      </c>
      <c r="W5" s="28">
        <v>880.76995999999997</v>
      </c>
    </row>
    <row r="8" spans="1:23">
      <c r="A8" s="7" t="s">
        <v>93</v>
      </c>
    </row>
  </sheetData>
  <sheetProtection algorithmName="SHA-512" hashValue="86k2PSd+IwIIE5b/V0nWTIelDVR5ux9ZtfJyGsRegOUcqyIPbIIqY7fFoXAXzRUHvMmqhUPdANKReHxYMM5Dcw==" saltValue="XeKwB57+EJA/i+5RbcU9/A==" spinCount="100000" sheet="1" objects="1" scenarios="1"/>
  <pageMargins left="0.7" right="0.7" top="0.75" bottom="0.75"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E600"/>
  </sheetPr>
  <dimension ref="A1:C33"/>
  <sheetViews>
    <sheetView showGridLines="0" zoomScale="85" zoomScaleNormal="85" workbookViewId="0"/>
  </sheetViews>
  <sheetFormatPr defaultRowHeight="15"/>
  <cols>
    <col min="1" max="1" width="11.85546875" bestFit="1" customWidth="1"/>
    <col min="2" max="2" width="4.5703125" bestFit="1" customWidth="1"/>
    <col min="3" max="3" width="42.85546875" bestFit="1" customWidth="1"/>
  </cols>
  <sheetData>
    <row r="1" spans="1:3">
      <c r="A1" s="2" t="s">
        <v>15</v>
      </c>
    </row>
    <row r="3" spans="1:3">
      <c r="A3" s="3">
        <v>44144</v>
      </c>
      <c r="B3" s="5">
        <v>1</v>
      </c>
      <c r="C3" t="s">
        <v>16</v>
      </c>
    </row>
    <row r="4" spans="1:3">
      <c r="A4" s="3"/>
      <c r="B4" s="5"/>
    </row>
    <row r="5" spans="1:3">
      <c r="A5" s="3"/>
      <c r="B5" s="5"/>
    </row>
    <row r="6" spans="1:3">
      <c r="A6" s="3"/>
      <c r="B6" s="5"/>
    </row>
    <row r="7" spans="1:3">
      <c r="A7" s="3"/>
      <c r="B7" s="5"/>
    </row>
    <row r="8" spans="1:3">
      <c r="A8" s="3"/>
      <c r="B8" s="5"/>
    </row>
    <row r="9" spans="1:3">
      <c r="A9" s="3"/>
      <c r="B9" s="5"/>
    </row>
    <row r="10" spans="1:3">
      <c r="A10" s="3"/>
      <c r="B10" s="5"/>
    </row>
    <row r="11" spans="1:3">
      <c r="A11" s="3"/>
      <c r="B11" s="5"/>
    </row>
    <row r="12" spans="1:3">
      <c r="A12" s="3"/>
      <c r="B12" s="5"/>
    </row>
    <row r="13" spans="1:3">
      <c r="A13" s="3"/>
      <c r="B13" s="3"/>
      <c r="C13" s="3"/>
    </row>
    <row r="14" spans="1:3">
      <c r="A14" s="3"/>
      <c r="B14" s="3"/>
      <c r="C14" s="3"/>
    </row>
    <row r="15" spans="1:3">
      <c r="A15" s="3"/>
      <c r="B15" s="3"/>
      <c r="C15" s="3"/>
    </row>
    <row r="16" spans="1:3">
      <c r="A16" s="3"/>
      <c r="B16" s="3"/>
      <c r="C16" s="3"/>
    </row>
    <row r="17" spans="1:3">
      <c r="A17" s="3"/>
      <c r="B17" s="3"/>
      <c r="C17" s="3"/>
    </row>
    <row r="18" spans="1:3">
      <c r="A18" s="3"/>
      <c r="B18" s="3"/>
      <c r="C18" s="3"/>
    </row>
    <row r="19" spans="1:3">
      <c r="A19" s="3"/>
      <c r="B19" s="3"/>
      <c r="C19" s="3"/>
    </row>
    <row r="20" spans="1:3">
      <c r="A20" s="3"/>
      <c r="B20" s="3"/>
      <c r="C20" s="3"/>
    </row>
    <row r="21" spans="1:3">
      <c r="A21" s="3"/>
      <c r="B21" s="3"/>
      <c r="C21" s="3"/>
    </row>
    <row r="22" spans="1:3">
      <c r="A22" s="3"/>
      <c r="B22" s="3"/>
      <c r="C22" s="3"/>
    </row>
    <row r="23" spans="1:3">
      <c r="A23" s="3"/>
      <c r="B23" s="3"/>
      <c r="C23" s="3"/>
    </row>
    <row r="24" spans="1:3">
      <c r="A24" s="3"/>
      <c r="B24" s="3"/>
      <c r="C24" s="3"/>
    </row>
    <row r="25" spans="1:3">
      <c r="A25" s="3"/>
      <c r="B25" s="3"/>
      <c r="C25" s="3"/>
    </row>
    <row r="26" spans="1:3">
      <c r="A26" s="3"/>
      <c r="B26" s="3"/>
      <c r="C26" s="3"/>
    </row>
    <row r="27" spans="1:3">
      <c r="A27" s="3"/>
      <c r="B27" s="3"/>
      <c r="C27" s="3"/>
    </row>
    <row r="28" spans="1:3">
      <c r="A28" s="3"/>
      <c r="B28" s="3"/>
      <c r="C28" s="3"/>
    </row>
    <row r="29" spans="1:3">
      <c r="A29" s="3"/>
      <c r="B29" s="3"/>
      <c r="C29" s="3"/>
    </row>
    <row r="30" spans="1:3">
      <c r="A30" s="3"/>
      <c r="B30" s="3"/>
      <c r="C30" s="3"/>
    </row>
    <row r="31" spans="1:3">
      <c r="A31" s="3"/>
      <c r="B31" s="3"/>
      <c r="C31" s="3"/>
    </row>
    <row r="32" spans="1:3">
      <c r="A32" s="3"/>
      <c r="B32" s="3"/>
      <c r="C32" s="3"/>
    </row>
    <row r="33" spans="1:3">
      <c r="A33" s="3"/>
      <c r="B33" s="3"/>
      <c r="C33" s="3"/>
    </row>
  </sheetData>
  <sheetProtection algorithmName="SHA-512" hashValue="fWq+A18yM1lnE6zrJLmT7FPpZkqTZN5cW5cYZYqx0aGtEBhJWTD1/IcJ5mspG6yb/DWhqjNewt/lEgNULLO0xQ==" saltValue="nUS+nP36WJIFyJpx6m93xQ==" spinCount="100000" sheet="1" objects="1" scenarios="1"/>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E600"/>
  </sheetPr>
  <dimension ref="A1:B31"/>
  <sheetViews>
    <sheetView showGridLines="0" zoomScale="85" zoomScaleNormal="85" workbookViewId="0"/>
  </sheetViews>
  <sheetFormatPr defaultRowHeight="15"/>
  <cols>
    <col min="1" max="1" width="16" customWidth="1"/>
    <col min="2" max="2" width="4.5703125" bestFit="1" customWidth="1"/>
    <col min="3" max="3" width="42.85546875" bestFit="1" customWidth="1"/>
  </cols>
  <sheetData>
    <row r="1" spans="1:2">
      <c r="A1" s="2" t="s">
        <v>17</v>
      </c>
    </row>
    <row r="3" spans="1:2">
      <c r="A3" t="s">
        <v>18</v>
      </c>
      <c r="B3" s="5" t="s">
        <v>19</v>
      </c>
    </row>
    <row r="4" spans="1:2">
      <c r="A4" s="3" t="s">
        <v>20</v>
      </c>
      <c r="B4" t="s">
        <v>21</v>
      </c>
    </row>
    <row r="5" spans="1:2">
      <c r="A5" t="s">
        <v>22</v>
      </c>
      <c r="B5" s="5" t="s">
        <v>23</v>
      </c>
    </row>
    <row r="6" spans="1:2">
      <c r="A6" t="s">
        <v>24</v>
      </c>
      <c r="B6" s="5" t="s">
        <v>25</v>
      </c>
    </row>
    <row r="7" spans="1:2">
      <c r="A7" t="s">
        <v>26</v>
      </c>
      <c r="B7" s="5" t="s">
        <v>27</v>
      </c>
    </row>
    <row r="8" spans="1:2">
      <c r="A8" t="s">
        <v>28</v>
      </c>
      <c r="B8" t="s">
        <v>29</v>
      </c>
    </row>
    <row r="9" spans="1:2">
      <c r="A9" t="s">
        <v>30</v>
      </c>
      <c r="B9" s="5" t="s">
        <v>31</v>
      </c>
    </row>
    <row r="10" spans="1:2">
      <c r="A10" t="s">
        <v>32</v>
      </c>
      <c r="B10" s="5" t="s">
        <v>33</v>
      </c>
    </row>
    <row r="11" spans="1:2">
      <c r="A11" t="s">
        <v>34</v>
      </c>
      <c r="B11" s="5" t="s">
        <v>35</v>
      </c>
    </row>
    <row r="12" spans="1:2">
      <c r="A12" t="s">
        <v>36</v>
      </c>
      <c r="B12" s="5" t="s">
        <v>37</v>
      </c>
    </row>
    <row r="13" spans="1:2">
      <c r="A13" t="s">
        <v>38</v>
      </c>
      <c r="B13" s="5" t="s">
        <v>39</v>
      </c>
    </row>
    <row r="14" spans="1:2">
      <c r="A14" t="s">
        <v>40</v>
      </c>
      <c r="B14" s="5" t="s">
        <v>41</v>
      </c>
    </row>
    <row r="15" spans="1:2">
      <c r="A15" t="s">
        <v>42</v>
      </c>
      <c r="B15" s="5" t="s">
        <v>43</v>
      </c>
    </row>
    <row r="16" spans="1:2">
      <c r="A16" t="s">
        <v>44</v>
      </c>
      <c r="B16" s="5" t="s">
        <v>45</v>
      </c>
    </row>
    <row r="17" spans="1:2">
      <c r="A17" t="s">
        <v>46</v>
      </c>
      <c r="B17" s="5" t="s">
        <v>47</v>
      </c>
    </row>
    <row r="18" spans="1:2">
      <c r="A18" t="s">
        <v>48</v>
      </c>
      <c r="B18" s="5" t="s">
        <v>49</v>
      </c>
    </row>
    <row r="19" spans="1:2">
      <c r="A19" t="s">
        <v>50</v>
      </c>
      <c r="B19" s="5" t="s">
        <v>51</v>
      </c>
    </row>
    <row r="20" spans="1:2">
      <c r="A20" t="s">
        <v>52</v>
      </c>
      <c r="B20" s="5" t="s">
        <v>53</v>
      </c>
    </row>
    <row r="22" spans="1:2">
      <c r="A22" s="2" t="s">
        <v>54</v>
      </c>
    </row>
    <row r="24" spans="1:2">
      <c r="A24" t="s">
        <v>55</v>
      </c>
    </row>
    <row r="25" spans="1:2">
      <c r="A25" t="s">
        <v>56</v>
      </c>
    </row>
    <row r="26" spans="1:2">
      <c r="A26" t="s">
        <v>57</v>
      </c>
    </row>
    <row r="27" spans="1:2">
      <c r="A27" t="s">
        <v>58</v>
      </c>
    </row>
    <row r="28" spans="1:2">
      <c r="A28" s="6" t="s">
        <v>59</v>
      </c>
    </row>
    <row r="31" spans="1:2">
      <c r="A31" s="7"/>
    </row>
  </sheetData>
  <sheetProtection algorithmName="SHA-512" hashValue="GHnj/1fJo7/sDOCLmiEF3M2AfX09jtSPJJmCyUH1y/u+Iaa7LJa6KN0zs0QhPyi/VDYUqB+67P6PJYipwE44pA==" saltValue="bzFs+ERMo97wNroLggOYkQ==" spinCount="100000" sheet="1" objects="1" scenarios="1"/>
  <pageMargins left="0.7" right="0.7" top="0.75" bottom="0.75" header="0.3" footer="0.3"/>
  <pageSetup paperSize="9" orientation="portrait"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6D00"/>
  </sheetPr>
  <dimension ref="A1:AC67"/>
  <sheetViews>
    <sheetView zoomScale="85" zoomScaleNormal="85" workbookViewId="0"/>
  </sheetViews>
  <sheetFormatPr defaultColWidth="9.140625" defaultRowHeight="15"/>
  <cols>
    <col min="1" max="1" width="12.5703125" style="7" bestFit="1" customWidth="1"/>
    <col min="2" max="2" width="9.140625" style="7"/>
    <col min="3" max="3" width="22.28515625" style="7" customWidth="1"/>
    <col min="4" max="4" width="7.7109375" style="7" customWidth="1"/>
    <col min="5" max="5" width="22.28515625" style="7" customWidth="1"/>
    <col min="6" max="6" width="8.42578125" style="7" customWidth="1"/>
    <col min="7" max="7" width="9.140625" style="7"/>
    <col min="8" max="8" width="45.5703125" style="7" bestFit="1" customWidth="1"/>
    <col min="9" max="9" width="9.5703125" style="7" customWidth="1"/>
    <col min="10" max="19" width="9.28515625" style="7" bestFit="1" customWidth="1"/>
    <col min="20" max="21" width="9.5703125" style="7" bestFit="1" customWidth="1"/>
    <col min="22" max="22" width="9.28515625" style="7" bestFit="1" customWidth="1"/>
    <col min="23" max="29" width="9.5703125" style="7" bestFit="1" customWidth="1"/>
    <col min="30" max="16384" width="9.140625" style="7"/>
  </cols>
  <sheetData>
    <row r="1" spans="1:29" ht="23.25">
      <c r="A1" s="9" t="s">
        <v>78</v>
      </c>
      <c r="B1" s="10"/>
      <c r="C1" s="11" t="s">
        <v>79</v>
      </c>
      <c r="D1" s="9" t="s">
        <v>80</v>
      </c>
      <c r="E1" s="11" t="s">
        <v>81</v>
      </c>
      <c r="I1" s="12">
        <v>0</v>
      </c>
      <c r="J1" s="12">
        <v>1</v>
      </c>
      <c r="K1" s="12">
        <v>2</v>
      </c>
      <c r="L1" s="12">
        <v>3</v>
      </c>
      <c r="M1" s="12">
        <v>4</v>
      </c>
      <c r="N1" s="12">
        <v>5</v>
      </c>
      <c r="O1" s="12">
        <v>6</v>
      </c>
      <c r="P1" s="12">
        <v>7</v>
      </c>
      <c r="Q1" s="12">
        <v>8</v>
      </c>
      <c r="R1" s="12">
        <v>9</v>
      </c>
      <c r="S1" s="12">
        <v>10</v>
      </c>
      <c r="T1" s="12">
        <v>11</v>
      </c>
      <c r="U1" s="12">
        <v>12</v>
      </c>
      <c r="V1" s="12">
        <v>13</v>
      </c>
      <c r="W1" s="12">
        <v>14</v>
      </c>
      <c r="X1" s="12">
        <v>15</v>
      </c>
      <c r="Y1" s="12">
        <v>16</v>
      </c>
      <c r="Z1" s="12">
        <v>17</v>
      </c>
      <c r="AA1" s="12">
        <v>18</v>
      </c>
      <c r="AB1" s="12">
        <v>19</v>
      </c>
      <c r="AC1" s="12">
        <v>20</v>
      </c>
    </row>
    <row r="3" spans="1:29" ht="23.25">
      <c r="A3" s="13" t="str">
        <f xml:space="preserve"> B4&amp; " discounted gross market benefits by year"</f>
        <v>NEM discounted gross market benefits by year</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row>
    <row r="4" spans="1:29">
      <c r="A4" s="15" t="s">
        <v>82</v>
      </c>
      <c r="B4" s="8" t="s">
        <v>36</v>
      </c>
    </row>
    <row r="6" spans="1:29">
      <c r="H6" s="16" t="s">
        <v>83</v>
      </c>
      <c r="I6" s="17" t="s">
        <v>75</v>
      </c>
      <c r="J6" s="17" t="str">
        <f>LEFT(I6,4)+1&amp;RIGHT(I6,3)-1</f>
        <v>2022-23</v>
      </c>
      <c r="K6" s="17" t="str">
        <f t="shared" ref="K6:AC6" si="0">LEFT(J6,4)+1&amp;RIGHT(J6,3)-1</f>
        <v>2023-24</v>
      </c>
      <c r="L6" s="17" t="str">
        <f t="shared" si="0"/>
        <v>2024-25</v>
      </c>
      <c r="M6" s="17" t="str">
        <f t="shared" si="0"/>
        <v>2025-26</v>
      </c>
      <c r="N6" s="17" t="str">
        <f t="shared" si="0"/>
        <v>2026-27</v>
      </c>
      <c r="O6" s="17" t="str">
        <f t="shared" si="0"/>
        <v>2027-28</v>
      </c>
      <c r="P6" s="17" t="str">
        <f t="shared" si="0"/>
        <v>2028-29</v>
      </c>
      <c r="Q6" s="17" t="str">
        <f t="shared" si="0"/>
        <v>2029-30</v>
      </c>
      <c r="R6" s="17" t="str">
        <f t="shared" si="0"/>
        <v>2030-31</v>
      </c>
      <c r="S6" s="17" t="str">
        <f t="shared" si="0"/>
        <v>2031-32</v>
      </c>
      <c r="T6" s="17" t="str">
        <f t="shared" si="0"/>
        <v>2032-33</v>
      </c>
      <c r="U6" s="17" t="str">
        <f t="shared" si="0"/>
        <v>2033-34</v>
      </c>
      <c r="V6" s="17" t="str">
        <f t="shared" si="0"/>
        <v>2034-35</v>
      </c>
      <c r="W6" s="17" t="str">
        <f t="shared" si="0"/>
        <v>2035-36</v>
      </c>
      <c r="X6" s="17" t="str">
        <f t="shared" si="0"/>
        <v>2036-37</v>
      </c>
      <c r="Y6" s="17" t="str">
        <f t="shared" si="0"/>
        <v>2037-38</v>
      </c>
      <c r="Z6" s="17" t="str">
        <f t="shared" si="0"/>
        <v>2038-39</v>
      </c>
      <c r="AA6" s="17" t="str">
        <f t="shared" si="0"/>
        <v>2039-40</v>
      </c>
      <c r="AB6" s="17" t="str">
        <f t="shared" si="0"/>
        <v>2040-41</v>
      </c>
      <c r="AC6" s="17" t="str">
        <f t="shared" si="0"/>
        <v>2041-42</v>
      </c>
    </row>
    <row r="7" spans="1:29">
      <c r="E7" s="18" t="s">
        <v>84</v>
      </c>
      <c r="H7" s="19" t="s">
        <v>85</v>
      </c>
      <c r="I7" s="20">
        <f t="shared" ref="I7:X14" ca="1" si="1">(SUMIFS(OFFSET(INDIRECT("'"&amp;$E$1 &amp; "_"&amp;$E7 &amp; " Cost'!C:C"), 0, I$1), INDIRECT("'"&amp;$E$1 &amp; "_"&amp;$E7 &amp; " Cost'!A:A"), $B$4)-SUMIFS(OFFSET(INDIRECT("'"&amp;$C$1 &amp; "_"&amp;$E7 &amp; " Cost'!C:C"), 0, I$1), INDIRECT("'"&amp;$C$1 &amp; "_"&amp;$E7 &amp; " Cost'!A:A"), $B$4))/1000</f>
        <v>1.15403381845681E-4</v>
      </c>
      <c r="J7" s="20">
        <f t="shared" ca="1" si="1"/>
        <v>1.2788102784543298E-4</v>
      </c>
      <c r="K7" s="20">
        <f t="shared" ca="1" si="1"/>
        <v>1.6108673567941879E-4</v>
      </c>
      <c r="L7" s="20">
        <f t="shared" ca="1" si="1"/>
        <v>22.17108061091049</v>
      </c>
      <c r="M7" s="20">
        <f t="shared" ca="1" si="1"/>
        <v>30.03408105951501</v>
      </c>
      <c r="N7" s="20">
        <f t="shared" ca="1" si="1"/>
        <v>84.619409056632549</v>
      </c>
      <c r="O7" s="20">
        <f t="shared" ca="1" si="1"/>
        <v>60.443931506359718</v>
      </c>
      <c r="P7" s="20">
        <f t="shared" ca="1" si="1"/>
        <v>38.476302157998553</v>
      </c>
      <c r="Q7" s="20">
        <f t="shared" ca="1" si="1"/>
        <v>54.194744640327528</v>
      </c>
      <c r="R7" s="20">
        <f t="shared" ca="1" si="1"/>
        <v>14.510988768774551</v>
      </c>
      <c r="S7" s="20">
        <f t="shared" ca="1" si="1"/>
        <v>44.451441877052652</v>
      </c>
      <c r="T7" s="20">
        <f t="shared" ca="1" si="1"/>
        <v>78.283672883907329</v>
      </c>
      <c r="U7" s="20">
        <f t="shared" ca="1" si="1"/>
        <v>79.37356691513024</v>
      </c>
      <c r="V7" s="20">
        <f t="shared" ca="1" si="1"/>
        <v>88.268686610868201</v>
      </c>
      <c r="W7" s="20">
        <f t="shared" ca="1" si="1"/>
        <v>88.403902755034153</v>
      </c>
      <c r="X7" s="20">
        <f t="shared" ca="1" si="1"/>
        <v>83.049679381130261</v>
      </c>
      <c r="Y7" s="20">
        <f t="shared" ref="Y7:AC14" ca="1" si="2">(SUMIFS(OFFSET(INDIRECT("'"&amp;$E$1 &amp; "_"&amp;$E7 &amp; " Cost'!C:C"), 0, Y$1), INDIRECT("'"&amp;$E$1 &amp; "_"&amp;$E7 &amp; " Cost'!A:A"), $B$4)-SUMIFS(OFFSET(INDIRECT("'"&amp;$C$1 &amp; "_"&amp;$E7 &amp; " Cost'!C:C"), 0, Y$1), INDIRECT("'"&amp;$C$1 &amp; "_"&amp;$E7 &amp; " Cost'!A:A"), $B$4))/1000</f>
        <v>113.28439671919774</v>
      </c>
      <c r="Z7" s="20">
        <f t="shared" ca="1" si="2"/>
        <v>85.683963862853119</v>
      </c>
      <c r="AA7" s="20">
        <f t="shared" ca="1" si="2"/>
        <v>110.6102864923561</v>
      </c>
      <c r="AB7" s="20">
        <f t="shared" ca="1" si="2"/>
        <v>120.95000980288582</v>
      </c>
      <c r="AC7" s="20">
        <f t="shared" ca="1" si="2"/>
        <v>100.21708520211513</v>
      </c>
    </row>
    <row r="8" spans="1:29">
      <c r="E8" s="18" t="str">
        <f>H8</f>
        <v>FOM</v>
      </c>
      <c r="H8" s="19" t="s">
        <v>26</v>
      </c>
      <c r="I8" s="20">
        <f t="shared" ca="1" si="1"/>
        <v>2.3646880828891881E-5</v>
      </c>
      <c r="J8" s="20">
        <f t="shared" ca="1" si="1"/>
        <v>2.6577640637697188E-5</v>
      </c>
      <c r="K8" s="20">
        <f t="shared" ca="1" si="1"/>
        <v>3.1080923978151986E-5</v>
      </c>
      <c r="L8" s="20">
        <f t="shared" ca="1" si="1"/>
        <v>-7.5602051962502594</v>
      </c>
      <c r="M8" s="20">
        <f t="shared" ca="1" si="1"/>
        <v>-37.115000160550231</v>
      </c>
      <c r="N8" s="20">
        <f t="shared" ca="1" si="1"/>
        <v>-9.4341173936350966</v>
      </c>
      <c r="O8" s="20">
        <f t="shared" ca="1" si="1"/>
        <v>25.744578773048126</v>
      </c>
      <c r="P8" s="20">
        <f t="shared" ca="1" si="1"/>
        <v>5.7536487611218767</v>
      </c>
      <c r="Q8" s="20">
        <f t="shared" ca="1" si="1"/>
        <v>12.296471735652426</v>
      </c>
      <c r="R8" s="20">
        <f t="shared" ca="1" si="1"/>
        <v>13.425275155943934</v>
      </c>
      <c r="S8" s="20">
        <f t="shared" ca="1" si="1"/>
        <v>-17.912802113097335</v>
      </c>
      <c r="T8" s="20">
        <f t="shared" ca="1" si="1"/>
        <v>18.712187169951736</v>
      </c>
      <c r="U8" s="20">
        <f t="shared" ca="1" si="1"/>
        <v>13.131436185669095</v>
      </c>
      <c r="V8" s="20">
        <f t="shared" ca="1" si="1"/>
        <v>19.815579032054142</v>
      </c>
      <c r="W8" s="20">
        <f t="shared" ca="1" si="1"/>
        <v>19.618173905696896</v>
      </c>
      <c r="X8" s="20">
        <f t="shared" ca="1" si="1"/>
        <v>18.70197392087686</v>
      </c>
      <c r="Y8" s="20">
        <f t="shared" ca="1" si="2"/>
        <v>35.475675900496832</v>
      </c>
      <c r="Z8" s="20">
        <f t="shared" ca="1" si="2"/>
        <v>20.469020371169609</v>
      </c>
      <c r="AA8" s="20">
        <f t="shared" ca="1" si="2"/>
        <v>22.634714557447353</v>
      </c>
      <c r="AB8" s="20">
        <f t="shared" ca="1" si="2"/>
        <v>30.380026285399566</v>
      </c>
      <c r="AC8" s="20">
        <f t="shared" ca="1" si="2"/>
        <v>26.007651484575881</v>
      </c>
    </row>
    <row r="9" spans="1:29">
      <c r="E9" s="18" t="str">
        <f>H9</f>
        <v>Fuel</v>
      </c>
      <c r="H9" s="19" t="s">
        <v>76</v>
      </c>
      <c r="I9" s="20">
        <f t="shared" ca="1" si="1"/>
        <v>1.928104250953067</v>
      </c>
      <c r="J9" s="20">
        <f t="shared" ca="1" si="1"/>
        <v>0.98110084491129967</v>
      </c>
      <c r="K9" s="20">
        <f t="shared" ca="1" si="1"/>
        <v>0.91768657745351079</v>
      </c>
      <c r="L9" s="20">
        <f t="shared" ca="1" si="1"/>
        <v>-2.5305359531550202</v>
      </c>
      <c r="M9" s="20">
        <f t="shared" ca="1" si="1"/>
        <v>-9.977593884337228</v>
      </c>
      <c r="N9" s="20">
        <f t="shared" ca="1" si="1"/>
        <v>-15.504780417437665</v>
      </c>
      <c r="O9" s="20">
        <f t="shared" ca="1" si="1"/>
        <v>26.628507256227195</v>
      </c>
      <c r="P9" s="20">
        <f t="shared" ca="1" si="1"/>
        <v>56.213595446206511</v>
      </c>
      <c r="Q9" s="20">
        <f t="shared" ca="1" si="1"/>
        <v>36.89993935166823</v>
      </c>
      <c r="R9" s="20">
        <f t="shared" ca="1" si="1"/>
        <v>74.498629029755719</v>
      </c>
      <c r="S9" s="20">
        <f t="shared" ca="1" si="1"/>
        <v>71.864932506495265</v>
      </c>
      <c r="T9" s="20">
        <f t="shared" ca="1" si="1"/>
        <v>77.66763400701619</v>
      </c>
      <c r="U9" s="20">
        <f t="shared" ca="1" si="1"/>
        <v>79.895824039767732</v>
      </c>
      <c r="V9" s="20">
        <f t="shared" ca="1" si="1"/>
        <v>72.468087041476394</v>
      </c>
      <c r="W9" s="20">
        <f t="shared" ca="1" si="1"/>
        <v>60.957939585900689</v>
      </c>
      <c r="X9" s="20">
        <f t="shared" ca="1" si="1"/>
        <v>47.530797092627999</v>
      </c>
      <c r="Y9" s="20">
        <f t="shared" ca="1" si="2"/>
        <v>42.188433548172995</v>
      </c>
      <c r="Z9" s="20">
        <f t="shared" ca="1" si="2"/>
        <v>76.986744973764516</v>
      </c>
      <c r="AA9" s="20">
        <f t="shared" ca="1" si="2"/>
        <v>69.150263061059846</v>
      </c>
      <c r="AB9" s="20">
        <f t="shared" ca="1" si="2"/>
        <v>48.566164929257184</v>
      </c>
      <c r="AC9" s="20">
        <f t="shared" ca="1" si="2"/>
        <v>55.593512415248526</v>
      </c>
    </row>
    <row r="10" spans="1:29">
      <c r="E10" s="18" t="str">
        <f>H10</f>
        <v>VOM</v>
      </c>
      <c r="H10" s="19" t="s">
        <v>50</v>
      </c>
      <c r="I10" s="20">
        <f t="shared" ca="1" si="1"/>
        <v>-1.6655606755521149E-2</v>
      </c>
      <c r="J10" s="20">
        <f t="shared" ca="1" si="1"/>
        <v>7.4908729607705031E-4</v>
      </c>
      <c r="K10" s="20">
        <f t="shared" ca="1" si="1"/>
        <v>0.13210436978645157</v>
      </c>
      <c r="L10" s="20">
        <f t="shared" ca="1" si="1"/>
        <v>-3.6344529170775783E-2</v>
      </c>
      <c r="M10" s="20">
        <f t="shared" ca="1" si="1"/>
        <v>1.7133568893020275</v>
      </c>
      <c r="N10" s="20">
        <f t="shared" ca="1" si="1"/>
        <v>1.7438677441118051</v>
      </c>
      <c r="O10" s="20">
        <f t="shared" ca="1" si="1"/>
        <v>0.38263288387958894</v>
      </c>
      <c r="P10" s="20">
        <f t="shared" ca="1" si="1"/>
        <v>1.3118702011171264</v>
      </c>
      <c r="Q10" s="20">
        <f t="shared" ca="1" si="1"/>
        <v>2.1389225478919687</v>
      </c>
      <c r="R10" s="20">
        <f t="shared" ca="1" si="1"/>
        <v>3.1498012793177042</v>
      </c>
      <c r="S10" s="20">
        <f t="shared" ca="1" si="1"/>
        <v>-0.71958027950208636</v>
      </c>
      <c r="T10" s="20">
        <f t="shared" ca="1" si="1"/>
        <v>2.1880661153600958</v>
      </c>
      <c r="U10" s="20">
        <f t="shared" ca="1" si="1"/>
        <v>0.78712030428406432</v>
      </c>
      <c r="V10" s="20">
        <f t="shared" ca="1" si="1"/>
        <v>-2.4419413606946181</v>
      </c>
      <c r="W10" s="20">
        <f t="shared" ca="1" si="1"/>
        <v>-3.3977800448603812</v>
      </c>
      <c r="X10" s="20">
        <f t="shared" ca="1" si="1"/>
        <v>-2.2339313446022571</v>
      </c>
      <c r="Y10" s="20">
        <f t="shared" ca="1" si="2"/>
        <v>-4.6900312442248397</v>
      </c>
      <c r="Z10" s="20">
        <f t="shared" ca="1" si="2"/>
        <v>-2.7691181511091707</v>
      </c>
      <c r="AA10" s="20">
        <f t="shared" ca="1" si="2"/>
        <v>-4.2448010782735945</v>
      </c>
      <c r="AB10" s="20">
        <f t="shared" ca="1" si="2"/>
        <v>-5.638841196925612</v>
      </c>
      <c r="AC10" s="20">
        <f t="shared" ca="1" si="2"/>
        <v>-3.1896923034377105</v>
      </c>
    </row>
    <row r="11" spans="1:29">
      <c r="E11" s="18" t="str">
        <f>H11</f>
        <v>REHAB</v>
      </c>
      <c r="H11" s="19" t="s">
        <v>77</v>
      </c>
      <c r="I11" s="20">
        <f t="shared" ca="1" si="1"/>
        <v>0</v>
      </c>
      <c r="J11" s="20">
        <f t="shared" ca="1" si="1"/>
        <v>0</v>
      </c>
      <c r="K11" s="20">
        <f t="shared" ca="1" si="1"/>
        <v>0</v>
      </c>
      <c r="L11" s="20">
        <f t="shared" ca="1" si="1"/>
        <v>12.622571316148038</v>
      </c>
      <c r="M11" s="20">
        <f t="shared" ca="1" si="1"/>
        <v>0.47817051199791605</v>
      </c>
      <c r="N11" s="20">
        <f t="shared" ca="1" si="1"/>
        <v>9.9936336464081243</v>
      </c>
      <c r="O11" s="20">
        <f t="shared" ca="1" si="1"/>
        <v>-20.327193496674795</v>
      </c>
      <c r="P11" s="20">
        <f t="shared" ca="1" si="1"/>
        <v>3.8840951716964263</v>
      </c>
      <c r="Q11" s="20">
        <f t="shared" ca="1" si="1"/>
        <v>2.4904031643459237</v>
      </c>
      <c r="R11" s="20">
        <f t="shared" ca="1" si="1"/>
        <v>-4.5462728554103693</v>
      </c>
      <c r="S11" s="20">
        <f t="shared" ca="1" si="1"/>
        <v>5.7072179365721025</v>
      </c>
      <c r="T11" s="20">
        <f t="shared" ca="1" si="1"/>
        <v>4.175852352863779</v>
      </c>
      <c r="U11" s="20">
        <f t="shared" ca="1" si="1"/>
        <v>-5.5468634511057644</v>
      </c>
      <c r="V11" s="20">
        <f t="shared" ca="1" si="1"/>
        <v>-0.61205570403226894</v>
      </c>
      <c r="W11" s="20">
        <f t="shared" ca="1" si="1"/>
        <v>0.28360000874997832</v>
      </c>
      <c r="X11" s="20">
        <f t="shared" ca="1" si="1"/>
        <v>1.5042814168969953E-6</v>
      </c>
      <c r="Y11" s="20">
        <f t="shared" ca="1" si="2"/>
        <v>2.20646976910096E-7</v>
      </c>
      <c r="Z11" s="20">
        <f t="shared" ca="1" si="2"/>
        <v>7.3971951721098614</v>
      </c>
      <c r="AA11" s="20">
        <f t="shared" ca="1" si="2"/>
        <v>0</v>
      </c>
      <c r="AB11" s="20">
        <f t="shared" ca="1" si="2"/>
        <v>-11.389805315868005</v>
      </c>
      <c r="AC11" s="20">
        <f t="shared" ca="1" si="2"/>
        <v>4.7360314547404415E-6</v>
      </c>
    </row>
    <row r="12" spans="1:29">
      <c r="E12" s="18" t="s">
        <v>86</v>
      </c>
      <c r="H12" s="19" t="s">
        <v>87</v>
      </c>
      <c r="I12" s="20">
        <f t="shared" ca="1" si="1"/>
        <v>5.370477668750547E-6</v>
      </c>
      <c r="J12" s="20">
        <f t="shared" ca="1" si="1"/>
        <v>5.437987312695625E-6</v>
      </c>
      <c r="K12" s="20">
        <f t="shared" ca="1" si="1"/>
        <v>5.9492843167490272E-6</v>
      </c>
      <c r="L12" s="20">
        <f t="shared" ca="1" si="1"/>
        <v>7.302608203727395E-6</v>
      </c>
      <c r="M12" s="20">
        <f t="shared" ca="1" si="1"/>
        <v>3.8340901964461116</v>
      </c>
      <c r="N12" s="20">
        <f t="shared" ca="1" si="1"/>
        <v>3.9989822122289627</v>
      </c>
      <c r="O12" s="20">
        <f t="shared" ca="1" si="1"/>
        <v>6.1686738365716156</v>
      </c>
      <c r="P12" s="20">
        <f t="shared" ca="1" si="1"/>
        <v>11.192154184759158</v>
      </c>
      <c r="Q12" s="20">
        <f t="shared" ca="1" si="1"/>
        <v>10.856551708905229</v>
      </c>
      <c r="R12" s="20">
        <f t="shared" ca="1" si="1"/>
        <v>14.35252948306757</v>
      </c>
      <c r="S12" s="20">
        <f t="shared" ca="1" si="1"/>
        <v>20.370324338704609</v>
      </c>
      <c r="T12" s="20">
        <f t="shared" ca="1" si="1"/>
        <v>24.710481406428794</v>
      </c>
      <c r="U12" s="20">
        <f t="shared" ca="1" si="1"/>
        <v>24.397835566532041</v>
      </c>
      <c r="V12" s="20">
        <f t="shared" ca="1" si="1"/>
        <v>29.600257252768177</v>
      </c>
      <c r="W12" s="20">
        <f t="shared" ca="1" si="1"/>
        <v>34.486440330710643</v>
      </c>
      <c r="X12" s="20">
        <f t="shared" ca="1" si="1"/>
        <v>21.869117779109743</v>
      </c>
      <c r="Y12" s="20">
        <f t="shared" ca="1" si="2"/>
        <v>28.007032787439297</v>
      </c>
      <c r="Z12" s="20">
        <f t="shared" ca="1" si="2"/>
        <v>22.438735624160444</v>
      </c>
      <c r="AA12" s="20">
        <f t="shared" ca="1" si="2"/>
        <v>24.489139197846001</v>
      </c>
      <c r="AB12" s="20">
        <f t="shared" ca="1" si="2"/>
        <v>28.379161571777249</v>
      </c>
      <c r="AC12" s="20">
        <f t="shared" ca="1" si="2"/>
        <v>31.690974776845252</v>
      </c>
    </row>
    <row r="13" spans="1:29">
      <c r="E13" s="18" t="s">
        <v>88</v>
      </c>
      <c r="H13" s="19" t="s">
        <v>88</v>
      </c>
      <c r="I13" s="20">
        <f t="shared" ca="1" si="1"/>
        <v>9.8100590803369422E-6</v>
      </c>
      <c r="J13" s="20">
        <f t="shared" ca="1" si="1"/>
        <v>1.4205194170999995E-5</v>
      </c>
      <c r="K13" s="20">
        <f t="shared" ca="1" si="1"/>
        <v>9.9712341918802845E-6</v>
      </c>
      <c r="L13" s="20">
        <f t="shared" ca="1" si="1"/>
        <v>-3.9202172600750198E-3</v>
      </c>
      <c r="M13" s="20">
        <f t="shared" ca="1" si="1"/>
        <v>1.447527993195763E-5</v>
      </c>
      <c r="N13" s="20">
        <f t="shared" ca="1" si="1"/>
        <v>0.15503870997823202</v>
      </c>
      <c r="O13" s="20">
        <f t="shared" ca="1" si="1"/>
        <v>1.4414627728999997E-5</v>
      </c>
      <c r="P13" s="20">
        <f t="shared" ca="1" si="1"/>
        <v>-0.39904549989134463</v>
      </c>
      <c r="Q13" s="20">
        <f t="shared" ca="1" si="1"/>
        <v>-0.25569869901039577</v>
      </c>
      <c r="R13" s="20">
        <f t="shared" ca="1" si="1"/>
        <v>-0.16050015627929901</v>
      </c>
      <c r="S13" s="20">
        <f t="shared" ca="1" si="1"/>
        <v>-0.12570517625470304</v>
      </c>
      <c r="T13" s="20">
        <f t="shared" ca="1" si="1"/>
        <v>2.1591560480649314</v>
      </c>
      <c r="U13" s="20">
        <f t="shared" ca="1" si="1"/>
        <v>-2.3713331119005181</v>
      </c>
      <c r="V13" s="20">
        <f t="shared" ca="1" si="1"/>
        <v>-1.1910047842503155</v>
      </c>
      <c r="W13" s="20">
        <f t="shared" ca="1" si="1"/>
        <v>1.1814639205277044</v>
      </c>
      <c r="X13" s="20">
        <f t="shared" ca="1" si="1"/>
        <v>7.2583196133831684</v>
      </c>
      <c r="Y13" s="20">
        <f t="shared" ca="1" si="2"/>
        <v>4.2241449586548878</v>
      </c>
      <c r="Z13" s="20">
        <f t="shared" ca="1" si="2"/>
        <v>-1.2815767044993223</v>
      </c>
      <c r="AA13" s="20">
        <f t="shared" ca="1" si="2"/>
        <v>0.83493253388323141</v>
      </c>
      <c r="AB13" s="20">
        <f t="shared" ca="1" si="2"/>
        <v>0.87949205753602411</v>
      </c>
      <c r="AC13" s="20">
        <f t="shared" ca="1" si="2"/>
        <v>2.3950412229234188</v>
      </c>
    </row>
    <row r="14" spans="1:29">
      <c r="E14" s="18" t="str">
        <f>H14</f>
        <v>SyncCon</v>
      </c>
      <c r="H14" s="19" t="s">
        <v>71</v>
      </c>
      <c r="I14" s="20">
        <f t="shared" ca="1" si="1"/>
        <v>1.1298557080919864E-2</v>
      </c>
      <c r="J14" s="20">
        <f t="shared" ca="1" si="1"/>
        <v>-1.2320111731484985E-2</v>
      </c>
      <c r="K14" s="20">
        <f t="shared" ca="1" si="1"/>
        <v>-1.2291316899900265E-3</v>
      </c>
      <c r="L14" s="20">
        <f t="shared" ca="1" si="1"/>
        <v>-7.7426994000001055E-3</v>
      </c>
      <c r="M14" s="20">
        <f t="shared" ca="1" si="1"/>
        <v>-0.20523767290000006</v>
      </c>
      <c r="N14" s="20">
        <f t="shared" ca="1" si="1"/>
        <v>-0.30757283699999993</v>
      </c>
      <c r="O14" s="20">
        <f t="shared" ca="1" si="1"/>
        <v>-1.1745302299999998</v>
      </c>
      <c r="P14" s="20">
        <f t="shared" ca="1" si="1"/>
        <v>-1.1017546499999999</v>
      </c>
      <c r="Q14" s="20">
        <f t="shared" ca="1" si="1"/>
        <v>-1.0297910099999998</v>
      </c>
      <c r="R14" s="20">
        <f t="shared" ca="1" si="1"/>
        <v>-1.11326452</v>
      </c>
      <c r="S14" s="20">
        <f t="shared" ca="1" si="1"/>
        <v>-0.63183162999999964</v>
      </c>
      <c r="T14" s="20">
        <f t="shared" ca="1" si="1"/>
        <v>-0.74333607999999984</v>
      </c>
      <c r="U14" s="20">
        <f t="shared" ca="1" si="1"/>
        <v>-0.47497750000000016</v>
      </c>
      <c r="V14" s="20">
        <f t="shared" ca="1" si="1"/>
        <v>0.14363242999999989</v>
      </c>
      <c r="W14" s="20">
        <f t="shared" ca="1" si="1"/>
        <v>0.21379737999999998</v>
      </c>
      <c r="X14" s="20">
        <f t="shared" ca="1" si="1"/>
        <v>0.12670372999999996</v>
      </c>
      <c r="Y14" s="20">
        <f t="shared" ca="1" si="2"/>
        <v>0.38782727</v>
      </c>
      <c r="Z14" s="20">
        <f t="shared" ca="1" si="2"/>
        <v>0.29255561999999963</v>
      </c>
      <c r="AA14" s="20">
        <f t="shared" ca="1" si="2"/>
        <v>0.58451746000000027</v>
      </c>
      <c r="AB14" s="20">
        <f t="shared" ca="1" si="2"/>
        <v>0.70130672999999999</v>
      </c>
      <c r="AC14" s="20">
        <f t="shared" ca="1" si="2"/>
        <v>0.50513654000000008</v>
      </c>
    </row>
    <row r="15" spans="1:29">
      <c r="H15" s="21" t="s">
        <v>89</v>
      </c>
      <c r="I15" s="22">
        <f ca="1">SUM(I7:I14)</f>
        <v>1.9229014320778894</v>
      </c>
      <c r="J15" s="22">
        <f ca="1">I15 + SUM(J7:J14)</f>
        <v>2.8926053544037478</v>
      </c>
      <c r="K15" s="22">
        <f t="shared" ref="K15:AC15" ca="1" si="3">J15 + SUM(K7:K14)</f>
        <v>3.9413752581318864</v>
      </c>
      <c r="L15" s="22">
        <f t="shared" ca="1" si="3"/>
        <v>28.596285892562491</v>
      </c>
      <c r="M15" s="22">
        <f t="shared" ca="1" si="3"/>
        <v>17.35816730731603</v>
      </c>
      <c r="N15" s="22">
        <f t="shared" ca="1" si="3"/>
        <v>92.622628028602946</v>
      </c>
      <c r="O15" s="22">
        <f t="shared" ca="1" si="3"/>
        <v>190.4892429726421</v>
      </c>
      <c r="P15" s="22">
        <f t="shared" ca="1" si="3"/>
        <v>305.82010874565043</v>
      </c>
      <c r="Q15" s="22">
        <f t="shared" ca="1" si="3"/>
        <v>423.41165218543136</v>
      </c>
      <c r="R15" s="22">
        <f t="shared" ca="1" si="3"/>
        <v>537.52883837060119</v>
      </c>
      <c r="S15" s="22">
        <f t="shared" ca="1" si="3"/>
        <v>660.53283583057168</v>
      </c>
      <c r="T15" s="22">
        <f t="shared" ca="1" si="3"/>
        <v>867.6865497341646</v>
      </c>
      <c r="U15" s="22">
        <f t="shared" ca="1" si="3"/>
        <v>1056.8791586825414</v>
      </c>
      <c r="V15" s="22">
        <f t="shared" ca="1" si="3"/>
        <v>1262.9303992007312</v>
      </c>
      <c r="W15" s="22">
        <f t="shared" ca="1" si="3"/>
        <v>1464.6779370424908</v>
      </c>
      <c r="X15" s="22">
        <f t="shared" ca="1" si="3"/>
        <v>1640.9805987192981</v>
      </c>
      <c r="Y15" s="22">
        <f t="shared" ca="1" si="3"/>
        <v>1859.8580788796819</v>
      </c>
      <c r="Z15" s="22">
        <f t="shared" ca="1" si="3"/>
        <v>2069.0755996481312</v>
      </c>
      <c r="AA15" s="22">
        <f t="shared" ca="1" si="3"/>
        <v>2293.1346518724504</v>
      </c>
      <c r="AB15" s="22">
        <f t="shared" ca="1" si="3"/>
        <v>2505.9621667365127</v>
      </c>
      <c r="AC15" s="22">
        <f t="shared" ca="1" si="3"/>
        <v>2719.1818808108146</v>
      </c>
    </row>
    <row r="22" spans="1:29" ht="23.25">
      <c r="A22" s="13" t="str">
        <f>B23&amp;" capacity difference by year"</f>
        <v>NEM capacity difference by year</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row>
    <row r="23" spans="1:29">
      <c r="A23" s="15" t="s">
        <v>82</v>
      </c>
      <c r="B23" s="8" t="s">
        <v>36</v>
      </c>
    </row>
    <row r="25" spans="1:29">
      <c r="H25" t="s">
        <v>90</v>
      </c>
      <c r="I25" s="17" t="s">
        <v>75</v>
      </c>
      <c r="J25" s="17" t="str">
        <f>LEFT(I25,4)+1&amp;RIGHT(I25,3)-1</f>
        <v>2022-23</v>
      </c>
      <c r="K25" s="17" t="str">
        <f t="shared" ref="K25:AC25" si="4">LEFT(J25,4)+1&amp;RIGHT(J25,3)-1</f>
        <v>2023-24</v>
      </c>
      <c r="L25" s="17" t="str">
        <f t="shared" si="4"/>
        <v>2024-25</v>
      </c>
      <c r="M25" s="17" t="str">
        <f t="shared" si="4"/>
        <v>2025-26</v>
      </c>
      <c r="N25" s="17" t="str">
        <f t="shared" si="4"/>
        <v>2026-27</v>
      </c>
      <c r="O25" s="17" t="str">
        <f t="shared" si="4"/>
        <v>2027-28</v>
      </c>
      <c r="P25" s="17" t="str">
        <f t="shared" si="4"/>
        <v>2028-29</v>
      </c>
      <c r="Q25" s="17" t="str">
        <f t="shared" si="4"/>
        <v>2029-30</v>
      </c>
      <c r="R25" s="17" t="str">
        <f t="shared" si="4"/>
        <v>2030-31</v>
      </c>
      <c r="S25" s="17" t="str">
        <f t="shared" si="4"/>
        <v>2031-32</v>
      </c>
      <c r="T25" s="17" t="str">
        <f t="shared" si="4"/>
        <v>2032-33</v>
      </c>
      <c r="U25" s="17" t="str">
        <f t="shared" si="4"/>
        <v>2033-34</v>
      </c>
      <c r="V25" s="17" t="str">
        <f t="shared" si="4"/>
        <v>2034-35</v>
      </c>
      <c r="W25" s="17" t="str">
        <f t="shared" si="4"/>
        <v>2035-36</v>
      </c>
      <c r="X25" s="17" t="str">
        <f t="shared" si="4"/>
        <v>2036-37</v>
      </c>
      <c r="Y25" s="17" t="str">
        <f t="shared" si="4"/>
        <v>2037-38</v>
      </c>
      <c r="Z25" s="17" t="str">
        <f t="shared" si="4"/>
        <v>2038-39</v>
      </c>
      <c r="AA25" s="17" t="str">
        <f t="shared" si="4"/>
        <v>2039-40</v>
      </c>
      <c r="AB25" s="17" t="str">
        <f t="shared" si="4"/>
        <v>2040-41</v>
      </c>
      <c r="AC25" s="17" t="str">
        <f t="shared" si="4"/>
        <v>2041-42</v>
      </c>
    </row>
    <row r="26" spans="1:29">
      <c r="H26" s="19" t="s">
        <v>60</v>
      </c>
      <c r="I26" s="23">
        <f ca="1">-SUMIFS(OFFSET(INDIRECT("'"&amp;$E$1 &amp; "_Capacity'!C:C"), 0, I$1), INDIRECT("'"&amp;$E$1 &amp; "_Capacity'!B:B"),$H26, INDIRECT("'"&amp;$E$1 &amp; "_Capacity'!A:A"),$B$23) +SUMIFS(OFFSET(INDIRECT("'"&amp;$C$1 &amp; "_Capacity'!C:C"), 0, I$1), INDIRECT("'"&amp;$C$1 &amp; "_Capacity'!B:B"),$H26, INDIRECT("'"&amp;$C$1 &amp; "_Capacity'!A:A"),$B$23)</f>
        <v>0</v>
      </c>
      <c r="J26" s="23">
        <f t="shared" ref="J26:AC36" ca="1" si="5">-SUMIFS(OFFSET(INDIRECT("'"&amp;$E$1 &amp; "_Capacity'!C:C"), 0, J$1), INDIRECT("'"&amp;$E$1 &amp; "_Capacity'!B:B"),$H26, INDIRECT("'"&amp;$E$1 &amp; "_Capacity'!A:A"),$B$23) +SUMIFS(OFFSET(INDIRECT("'"&amp;$C$1 &amp; "_Capacity'!C:C"), 0, J$1), INDIRECT("'"&amp;$C$1 &amp; "_Capacity'!B:B"),$H26, INDIRECT("'"&amp;$C$1 &amp; "_Capacity'!A:A"),$B$23)</f>
        <v>0</v>
      </c>
      <c r="K26" s="23">
        <f t="shared" ca="1" si="5"/>
        <v>0</v>
      </c>
      <c r="L26" s="23">
        <f t="shared" ca="1" si="5"/>
        <v>87.932237164970502</v>
      </c>
      <c r="M26" s="23">
        <f t="shared" ca="1" si="5"/>
        <v>120.03841682657003</v>
      </c>
      <c r="N26" s="23">
        <f t="shared" ca="1" si="5"/>
        <v>-133.3411218477504</v>
      </c>
      <c r="O26" s="23">
        <f t="shared" ca="1" si="5"/>
        <v>-121.46836622425053</v>
      </c>
      <c r="P26" s="23">
        <f t="shared" ca="1" si="5"/>
        <v>-121.46836552371678</v>
      </c>
      <c r="Q26" s="23">
        <f t="shared" ca="1" si="5"/>
        <v>-46.713958776699656</v>
      </c>
      <c r="R26" s="23">
        <f t="shared" ca="1" si="5"/>
        <v>-388.63056703223083</v>
      </c>
      <c r="S26" s="23">
        <f t="shared" ca="1" si="5"/>
        <v>-317.06111564415005</v>
      </c>
      <c r="T26" s="23">
        <f t="shared" ca="1" si="5"/>
        <v>366.55190757210221</v>
      </c>
      <c r="U26" s="23">
        <f t="shared" ca="1" si="5"/>
        <v>203.80164639722898</v>
      </c>
      <c r="V26" s="23">
        <f t="shared" ca="1" si="5"/>
        <v>43.99815816410046</v>
      </c>
      <c r="W26" s="23">
        <f t="shared" ca="1" si="5"/>
        <v>117.20112999999992</v>
      </c>
      <c r="X26" s="23">
        <f t="shared" ca="1" si="5"/>
        <v>117.20112999999992</v>
      </c>
      <c r="Y26" s="23">
        <f t="shared" ca="1" si="5"/>
        <v>117.20112999999992</v>
      </c>
      <c r="Z26" s="23">
        <f t="shared" ca="1" si="5"/>
        <v>374.71185000000014</v>
      </c>
      <c r="AA26" s="23">
        <f t="shared" ca="1" si="5"/>
        <v>374.71185000000014</v>
      </c>
      <c r="AB26" s="23">
        <f t="shared" ca="1" si="5"/>
        <v>134.86287581621991</v>
      </c>
      <c r="AC26" s="23">
        <f t="shared" ca="1" si="5"/>
        <v>134.86299000000008</v>
      </c>
    </row>
    <row r="27" spans="1:29">
      <c r="H27" s="19" t="s">
        <v>67</v>
      </c>
      <c r="I27" s="23">
        <f t="shared" ref="I27:X40" ca="1" si="6">-SUMIFS(OFFSET(INDIRECT("'"&amp;$E$1 &amp; "_Capacity'!C:C"), 0, I$1), INDIRECT("'"&amp;$E$1 &amp; "_Capacity'!B:B"),$H27, INDIRECT("'"&amp;$E$1 &amp; "_Capacity'!A:A"),$B$23) +SUMIFS(OFFSET(INDIRECT("'"&amp;$C$1 &amp; "_Capacity'!C:C"), 0, I$1), INDIRECT("'"&amp;$C$1 &amp; "_Capacity'!B:B"),$H27, INDIRECT("'"&amp;$C$1 &amp; "_Capacity'!A:A"),$B$23)</f>
        <v>0</v>
      </c>
      <c r="J27" s="23">
        <f t="shared" ca="1" si="6"/>
        <v>0</v>
      </c>
      <c r="K27" s="23">
        <f t="shared" ca="1" si="6"/>
        <v>0</v>
      </c>
      <c r="L27" s="23">
        <f t="shared" ca="1" si="6"/>
        <v>83.165678444673176</v>
      </c>
      <c r="M27" s="23">
        <f t="shared" ca="1" si="6"/>
        <v>57.721299999998791</v>
      </c>
      <c r="N27" s="23">
        <f t="shared" ca="1" si="6"/>
        <v>273.27028449290106</v>
      </c>
      <c r="O27" s="23">
        <f t="shared" ca="1" si="6"/>
        <v>-58.678777496150019</v>
      </c>
      <c r="P27" s="23">
        <f t="shared" ca="1" si="6"/>
        <v>-1.1419856199999989E-3</v>
      </c>
      <c r="Q27" s="23">
        <f t="shared" ca="1" si="6"/>
        <v>-1.1423388399999989E-3</v>
      </c>
      <c r="R27" s="23">
        <f t="shared" ca="1" si="6"/>
        <v>-1.1421615E-3</v>
      </c>
      <c r="S27" s="23">
        <f t="shared" ca="1" si="6"/>
        <v>-1.1420524099999998E-3</v>
      </c>
      <c r="T27" s="23">
        <f t="shared" ca="1" si="6"/>
        <v>-1.142877759999999E-3</v>
      </c>
      <c r="U27" s="23">
        <f t="shared" ca="1" si="6"/>
        <v>-1.1421667E-3</v>
      </c>
      <c r="V27" s="23">
        <f t="shared" ca="1" si="6"/>
        <v>-1.8710639999999901E-4</v>
      </c>
      <c r="W27" s="23">
        <f t="shared" ca="1" si="6"/>
        <v>-1.15456389999999E-4</v>
      </c>
      <c r="X27" s="23">
        <f t="shared" ca="1" si="6"/>
        <v>0</v>
      </c>
      <c r="Y27" s="23">
        <f t="shared" ca="1" si="5"/>
        <v>0</v>
      </c>
      <c r="Z27" s="23">
        <f t="shared" ca="1" si="5"/>
        <v>0</v>
      </c>
      <c r="AA27" s="23">
        <f t="shared" ca="1" si="5"/>
        <v>0</v>
      </c>
      <c r="AB27" s="23">
        <f t="shared" ca="1" si="5"/>
        <v>0</v>
      </c>
      <c r="AC27" s="23">
        <f t="shared" ca="1" si="5"/>
        <v>0</v>
      </c>
    </row>
    <row r="28" spans="1:29">
      <c r="H28" s="19" t="s">
        <v>18</v>
      </c>
      <c r="I28" s="23">
        <f t="shared" ca="1" si="6"/>
        <v>0</v>
      </c>
      <c r="J28" s="23">
        <f t="shared" ca="1" si="6"/>
        <v>0</v>
      </c>
      <c r="K28" s="23">
        <f t="shared" ca="1" si="6"/>
        <v>0</v>
      </c>
      <c r="L28" s="23">
        <f t="shared" ca="1" si="6"/>
        <v>0</v>
      </c>
      <c r="M28" s="23">
        <f t="shared" ca="1" si="6"/>
        <v>0</v>
      </c>
      <c r="N28" s="23">
        <f t="shared" ca="1" si="6"/>
        <v>0</v>
      </c>
      <c r="O28" s="23">
        <f t="shared" ca="1" si="6"/>
        <v>0</v>
      </c>
      <c r="P28" s="23">
        <f t="shared" ca="1" si="6"/>
        <v>-121.87962999999991</v>
      </c>
      <c r="Q28" s="23">
        <f t="shared" ca="1" si="6"/>
        <v>-57.115829999999733</v>
      </c>
      <c r="R28" s="23">
        <f t="shared" ca="1" si="5"/>
        <v>-57.115829999999733</v>
      </c>
      <c r="S28" s="23">
        <f t="shared" ca="1" si="5"/>
        <v>-57.115829999999733</v>
      </c>
      <c r="T28" s="23">
        <f t="shared" ca="1" si="5"/>
        <v>-57.115919999999733</v>
      </c>
      <c r="U28" s="23">
        <f t="shared" ca="1" si="5"/>
        <v>-57.115919999999733</v>
      </c>
      <c r="V28" s="23">
        <f t="shared" ca="1" si="5"/>
        <v>-57.115919999999733</v>
      </c>
      <c r="W28" s="23">
        <f t="shared" ca="1" si="5"/>
        <v>-57.115919999999733</v>
      </c>
      <c r="X28" s="23">
        <f t="shared" ca="1" si="5"/>
        <v>-57.115920000000187</v>
      </c>
      <c r="Y28" s="23">
        <f t="shared" ca="1" si="5"/>
        <v>-57.115970000000289</v>
      </c>
      <c r="Z28" s="23">
        <f t="shared" ca="1" si="5"/>
        <v>-57.115970000000289</v>
      </c>
      <c r="AA28" s="23">
        <f t="shared" ca="1" si="5"/>
        <v>-57.115970000000061</v>
      </c>
      <c r="AB28" s="23">
        <f t="shared" ca="1" si="5"/>
        <v>-57.115970000000061</v>
      </c>
      <c r="AC28" s="23">
        <f t="shared" ca="1" si="5"/>
        <v>-7.0000000050640665E-5</v>
      </c>
    </row>
    <row r="29" spans="1:29">
      <c r="H29" s="19" t="s">
        <v>28</v>
      </c>
      <c r="I29" s="23">
        <f t="shared" ca="1" si="6"/>
        <v>0</v>
      </c>
      <c r="J29" s="23">
        <f t="shared" ca="1" si="6"/>
        <v>0</v>
      </c>
      <c r="K29" s="23">
        <f t="shared" ca="1" si="6"/>
        <v>0</v>
      </c>
      <c r="L29" s="23">
        <f t="shared" ca="1" si="6"/>
        <v>0</v>
      </c>
      <c r="M29" s="23">
        <f t="shared" ca="1" si="6"/>
        <v>0</v>
      </c>
      <c r="N29" s="23">
        <f t="shared" ca="1" si="6"/>
        <v>0</v>
      </c>
      <c r="O29" s="23">
        <f t="shared" ca="1" si="6"/>
        <v>0</v>
      </c>
      <c r="P29" s="23">
        <f t="shared" ca="1" si="6"/>
        <v>0</v>
      </c>
      <c r="Q29" s="23">
        <f t="shared" ca="1" si="6"/>
        <v>0</v>
      </c>
      <c r="R29" s="23">
        <f t="shared" ca="1" si="5"/>
        <v>0</v>
      </c>
      <c r="S29" s="23">
        <f t="shared" ca="1" si="5"/>
        <v>0</v>
      </c>
      <c r="T29" s="23">
        <f t="shared" ca="1" si="5"/>
        <v>0</v>
      </c>
      <c r="U29" s="23">
        <f t="shared" ca="1" si="5"/>
        <v>0</v>
      </c>
      <c r="V29" s="23">
        <f t="shared" ca="1" si="5"/>
        <v>0</v>
      </c>
      <c r="W29" s="23">
        <f t="shared" ca="1" si="5"/>
        <v>0</v>
      </c>
      <c r="X29" s="23">
        <f t="shared" ca="1" si="5"/>
        <v>0</v>
      </c>
      <c r="Y29" s="23">
        <f t="shared" ca="1" si="5"/>
        <v>0</v>
      </c>
      <c r="Z29" s="23">
        <f t="shared" ca="1" si="5"/>
        <v>0</v>
      </c>
      <c r="AA29" s="23">
        <f t="shared" ca="1" si="5"/>
        <v>0</v>
      </c>
      <c r="AB29" s="23">
        <f t="shared" ca="1" si="5"/>
        <v>0</v>
      </c>
      <c r="AC29" s="23">
        <f t="shared" ca="1" si="5"/>
        <v>0</v>
      </c>
    </row>
    <row r="30" spans="1:29">
      <c r="H30" s="19" t="s">
        <v>62</v>
      </c>
      <c r="I30" s="23">
        <f t="shared" ca="1" si="6"/>
        <v>0</v>
      </c>
      <c r="J30" s="23">
        <f t="shared" ca="1" si="6"/>
        <v>0</v>
      </c>
      <c r="K30" s="23">
        <f t="shared" ca="1" si="6"/>
        <v>0</v>
      </c>
      <c r="L30" s="23">
        <f t="shared" ca="1" si="6"/>
        <v>0</v>
      </c>
      <c r="M30" s="23">
        <f t="shared" ca="1" si="6"/>
        <v>0</v>
      </c>
      <c r="N30" s="23">
        <f t="shared" ca="1" si="6"/>
        <v>0</v>
      </c>
      <c r="O30" s="23">
        <f t="shared" ca="1" si="6"/>
        <v>0</v>
      </c>
      <c r="P30" s="23">
        <f t="shared" ca="1" si="6"/>
        <v>0</v>
      </c>
      <c r="Q30" s="23">
        <f t="shared" ca="1" si="6"/>
        <v>0</v>
      </c>
      <c r="R30" s="23">
        <f t="shared" ca="1" si="5"/>
        <v>0</v>
      </c>
      <c r="S30" s="23">
        <f t="shared" ca="1" si="5"/>
        <v>0</v>
      </c>
      <c r="T30" s="23">
        <f t="shared" ca="1" si="5"/>
        <v>0</v>
      </c>
      <c r="U30" s="23">
        <f t="shared" ca="1" si="5"/>
        <v>0</v>
      </c>
      <c r="V30" s="23">
        <f t="shared" ca="1" si="5"/>
        <v>0</v>
      </c>
      <c r="W30" s="23">
        <f t="shared" ca="1" si="5"/>
        <v>0</v>
      </c>
      <c r="X30" s="23">
        <f t="shared" ca="1" si="5"/>
        <v>0</v>
      </c>
      <c r="Y30" s="23">
        <f t="shared" ca="1" si="5"/>
        <v>-344.29358342586966</v>
      </c>
      <c r="Z30" s="23">
        <f t="shared" ca="1" si="5"/>
        <v>-344.29354347587014</v>
      </c>
      <c r="AA30" s="23">
        <f t="shared" ca="1" si="5"/>
        <v>-344.2935435817999</v>
      </c>
      <c r="AB30" s="23">
        <f t="shared" ca="1" si="5"/>
        <v>-344.29354365697054</v>
      </c>
      <c r="AC30" s="23">
        <f t="shared" ca="1" si="5"/>
        <v>-355.77388170279937</v>
      </c>
    </row>
    <row r="31" spans="1:29">
      <c r="H31" s="19" t="s">
        <v>61</v>
      </c>
      <c r="I31" s="23">
        <f t="shared" ca="1" si="6"/>
        <v>0</v>
      </c>
      <c r="J31" s="23">
        <f t="shared" ca="1" si="6"/>
        <v>0</v>
      </c>
      <c r="K31" s="23">
        <f t="shared" ca="1" si="6"/>
        <v>0</v>
      </c>
      <c r="L31" s="23">
        <f t="shared" ca="1" si="6"/>
        <v>0</v>
      </c>
      <c r="M31" s="23">
        <f t="shared" ca="1" si="6"/>
        <v>0</v>
      </c>
      <c r="N31" s="23">
        <f t="shared" ca="1" si="6"/>
        <v>0</v>
      </c>
      <c r="O31" s="23">
        <f t="shared" ca="1" si="6"/>
        <v>250</v>
      </c>
      <c r="P31" s="23">
        <f t="shared" ca="1" si="6"/>
        <v>250</v>
      </c>
      <c r="Q31" s="23">
        <f t="shared" ca="1" si="6"/>
        <v>250</v>
      </c>
      <c r="R31" s="23">
        <f t="shared" ca="1" si="5"/>
        <v>250</v>
      </c>
      <c r="S31" s="23">
        <f t="shared" ca="1" si="5"/>
        <v>250</v>
      </c>
      <c r="T31" s="23">
        <f t="shared" ca="1" si="5"/>
        <v>250</v>
      </c>
      <c r="U31" s="23">
        <f t="shared" ca="1" si="5"/>
        <v>250</v>
      </c>
      <c r="V31" s="23">
        <f t="shared" ca="1" si="5"/>
        <v>250</v>
      </c>
      <c r="W31" s="23">
        <f t="shared" ca="1" si="5"/>
        <v>250</v>
      </c>
      <c r="X31" s="23">
        <f t="shared" ca="1" si="5"/>
        <v>250</v>
      </c>
      <c r="Y31" s="23">
        <f t="shared" ca="1" si="5"/>
        <v>250</v>
      </c>
      <c r="Z31" s="23">
        <f t="shared" ca="1" si="5"/>
        <v>250</v>
      </c>
      <c r="AA31" s="23">
        <f t="shared" ca="1" si="5"/>
        <v>250</v>
      </c>
      <c r="AB31" s="23">
        <f t="shared" ca="1" si="5"/>
        <v>250</v>
      </c>
      <c r="AC31" s="23">
        <f t="shared" ca="1" si="5"/>
        <v>250</v>
      </c>
    </row>
    <row r="32" spans="1:29">
      <c r="H32" s="19" t="s">
        <v>65</v>
      </c>
      <c r="I32" s="23">
        <f t="shared" ca="1" si="6"/>
        <v>3.9999998989515007E-5</v>
      </c>
      <c r="J32" s="23">
        <f t="shared" ca="1" si="6"/>
        <v>3.9999998989515007E-5</v>
      </c>
      <c r="K32" s="23">
        <f t="shared" ca="1" si="6"/>
        <v>1.1000000085914508E-4</v>
      </c>
      <c r="L32" s="23">
        <f t="shared" ca="1" si="6"/>
        <v>-149.52248042561951</v>
      </c>
      <c r="M32" s="23">
        <f t="shared" ca="1" si="6"/>
        <v>-239.66561696318604</v>
      </c>
      <c r="N32" s="23">
        <f t="shared" ca="1" si="6"/>
        <v>-384.91866721412589</v>
      </c>
      <c r="O32" s="23">
        <f t="shared" ca="1" si="6"/>
        <v>-275.09809432758993</v>
      </c>
      <c r="P32" s="23">
        <f t="shared" ca="1" si="6"/>
        <v>-109.1497451639043</v>
      </c>
      <c r="Q32" s="23">
        <f t="shared" ca="1" si="6"/>
        <v>-615.93411314353943</v>
      </c>
      <c r="R32" s="23">
        <f t="shared" ca="1" si="5"/>
        <v>-339.15448123772512</v>
      </c>
      <c r="S32" s="23">
        <f t="shared" ca="1" si="5"/>
        <v>-567.62139989154821</v>
      </c>
      <c r="T32" s="23">
        <f t="shared" ca="1" si="5"/>
        <v>-987.17086395675869</v>
      </c>
      <c r="U32" s="23">
        <f t="shared" ca="1" si="5"/>
        <v>-1131.6074623789173</v>
      </c>
      <c r="V32" s="23">
        <f t="shared" ca="1" si="5"/>
        <v>-1380.9063670765099</v>
      </c>
      <c r="W32" s="23">
        <f t="shared" ca="1" si="5"/>
        <v>-1635.6269970032226</v>
      </c>
      <c r="X32" s="23">
        <f t="shared" ca="1" si="5"/>
        <v>-1502.7917937893435</v>
      </c>
      <c r="Y32" s="23">
        <f t="shared" ca="1" si="5"/>
        <v>-2984.506470298038</v>
      </c>
      <c r="Z32" s="23">
        <f t="shared" ca="1" si="5"/>
        <v>-2335.8456273520424</v>
      </c>
      <c r="AA32" s="23">
        <f t="shared" ca="1" si="5"/>
        <v>-2309.7810430568643</v>
      </c>
      <c r="AB32" s="23">
        <f t="shared" ca="1" si="5"/>
        <v>-2627.3491183847509</v>
      </c>
      <c r="AC32" s="23">
        <f t="shared" ca="1" si="5"/>
        <v>-2366.8206374041765</v>
      </c>
    </row>
    <row r="33" spans="1:29">
      <c r="H33" s="19" t="s">
        <v>64</v>
      </c>
      <c r="I33" s="23">
        <f t="shared" ca="1" si="6"/>
        <v>0</v>
      </c>
      <c r="J33" s="23">
        <f t="shared" ca="1" si="6"/>
        <v>0</v>
      </c>
      <c r="K33" s="23">
        <f t="shared" ca="1" si="6"/>
        <v>0</v>
      </c>
      <c r="L33" s="23">
        <f t="shared" ca="1" si="6"/>
        <v>0</v>
      </c>
      <c r="M33" s="23">
        <f t="shared" ca="1" si="6"/>
        <v>0</v>
      </c>
      <c r="N33" s="23">
        <f t="shared" ca="1" si="6"/>
        <v>275.56313697977203</v>
      </c>
      <c r="O33" s="23">
        <f t="shared" ca="1" si="6"/>
        <v>310.35609965865842</v>
      </c>
      <c r="P33" s="23">
        <f t="shared" ca="1" si="6"/>
        <v>312.76473810767129</v>
      </c>
      <c r="Q33" s="23">
        <f t="shared" ca="1" si="6"/>
        <v>312.76473741373047</v>
      </c>
      <c r="R33" s="23">
        <f t="shared" ca="1" si="5"/>
        <v>307.26233488987236</v>
      </c>
      <c r="S33" s="23">
        <f t="shared" ca="1" si="5"/>
        <v>157.29383464748753</v>
      </c>
      <c r="T33" s="23">
        <f t="shared" ca="1" si="5"/>
        <v>114.8878899500487</v>
      </c>
      <c r="U33" s="23">
        <f t="shared" ca="1" si="5"/>
        <v>-35.425012442348816</v>
      </c>
      <c r="V33" s="23">
        <f t="shared" ca="1" si="5"/>
        <v>-35.425012664694805</v>
      </c>
      <c r="W33" s="23">
        <f t="shared" ca="1" si="5"/>
        <v>149.03538634759389</v>
      </c>
      <c r="X33" s="23">
        <f t="shared" ca="1" si="5"/>
        <v>149.03534478908477</v>
      </c>
      <c r="Y33" s="23">
        <f t="shared" ca="1" si="5"/>
        <v>-289.21697247416159</v>
      </c>
      <c r="Z33" s="23">
        <f t="shared" ca="1" si="5"/>
        <v>-101.83748169234968</v>
      </c>
      <c r="AA33" s="23">
        <f t="shared" ca="1" si="5"/>
        <v>-548.04504504115539</v>
      </c>
      <c r="AB33" s="23">
        <f t="shared" ca="1" si="5"/>
        <v>-902.78465332686756</v>
      </c>
      <c r="AC33" s="23">
        <f t="shared" ca="1" si="5"/>
        <v>-845.5886372201021</v>
      </c>
    </row>
    <row r="34" spans="1:29">
      <c r="H34" s="19" t="s">
        <v>32</v>
      </c>
      <c r="I34" s="23">
        <f t="shared" ca="1" si="6"/>
        <v>0</v>
      </c>
      <c r="J34" s="23">
        <f t="shared" ca="1" si="6"/>
        <v>0</v>
      </c>
      <c r="K34" s="23">
        <f t="shared" ca="1" si="6"/>
        <v>0</v>
      </c>
      <c r="L34" s="23">
        <f t="shared" ca="1" si="6"/>
        <v>0</v>
      </c>
      <c r="M34" s="23">
        <f t="shared" ca="1" si="6"/>
        <v>0</v>
      </c>
      <c r="N34" s="23">
        <f t="shared" ca="1" si="6"/>
        <v>-430.02872891987977</v>
      </c>
      <c r="O34" s="23">
        <f t="shared" ca="1" si="6"/>
        <v>-709.90104902702001</v>
      </c>
      <c r="P34" s="23">
        <f t="shared" ca="1" si="6"/>
        <v>-475.16411031555072</v>
      </c>
      <c r="Q34" s="23">
        <f t="shared" ca="1" si="6"/>
        <v>-252.15165032189998</v>
      </c>
      <c r="R34" s="23">
        <f t="shared" ca="1" si="5"/>
        <v>-252.15165032549976</v>
      </c>
      <c r="S34" s="23">
        <f t="shared" ca="1" si="5"/>
        <v>-252.15165032776986</v>
      </c>
      <c r="T34" s="23">
        <f t="shared" ca="1" si="5"/>
        <v>-252.15165032940013</v>
      </c>
      <c r="U34" s="23">
        <f t="shared" ca="1" si="5"/>
        <v>-252.15165033059975</v>
      </c>
      <c r="V34" s="23">
        <f t="shared" ca="1" si="5"/>
        <v>-252.15165033237008</v>
      </c>
      <c r="W34" s="23">
        <f t="shared" ca="1" si="5"/>
        <v>-252.15165033603989</v>
      </c>
      <c r="X34" s="23">
        <f t="shared" ca="1" si="5"/>
        <v>-118.78348234880013</v>
      </c>
      <c r="Y34" s="23">
        <f t="shared" ca="1" si="5"/>
        <v>1.304591869430169</v>
      </c>
      <c r="Z34" s="23">
        <f t="shared" ca="1" si="5"/>
        <v>1.3045914094600448</v>
      </c>
      <c r="AA34" s="23">
        <f t="shared" ca="1" si="5"/>
        <v>200.26600515954033</v>
      </c>
      <c r="AB34" s="23">
        <f t="shared" ca="1" si="5"/>
        <v>200.26600437496063</v>
      </c>
      <c r="AC34" s="23">
        <f t="shared" ca="1" si="5"/>
        <v>155.09840441957022</v>
      </c>
    </row>
    <row r="35" spans="1:29">
      <c r="H35" s="19" t="s">
        <v>69</v>
      </c>
      <c r="I35" s="23">
        <f t="shared" ca="1" si="6"/>
        <v>0</v>
      </c>
      <c r="J35" s="23">
        <f t="shared" ca="1" si="6"/>
        <v>0</v>
      </c>
      <c r="K35" s="23">
        <f t="shared" ca="1" si="6"/>
        <v>0</v>
      </c>
      <c r="L35" s="23">
        <f t="shared" ca="1" si="6"/>
        <v>-42.682340000000067</v>
      </c>
      <c r="M35" s="23">
        <f t="shared" ca="1" si="6"/>
        <v>-42.853020000000924</v>
      </c>
      <c r="N35" s="23">
        <f t="shared" ca="1" si="6"/>
        <v>-215.48630000000048</v>
      </c>
      <c r="O35" s="23">
        <f t="shared" ca="1" si="6"/>
        <v>0</v>
      </c>
      <c r="P35" s="23">
        <f t="shared" ca="1" si="6"/>
        <v>-1.9258811971667456E-4</v>
      </c>
      <c r="Q35" s="23">
        <f t="shared" ca="1" si="6"/>
        <v>-1.9289223018859047E-4</v>
      </c>
      <c r="R35" s="23">
        <f t="shared" ca="1" si="5"/>
        <v>193.55532902470986</v>
      </c>
      <c r="S35" s="23">
        <f t="shared" ca="1" si="5"/>
        <v>96.12360389463538</v>
      </c>
      <c r="T35" s="23">
        <f t="shared" ca="1" si="5"/>
        <v>1.6215210537729945</v>
      </c>
      <c r="U35" s="23">
        <f t="shared" ca="1" si="5"/>
        <v>95.872690969059477</v>
      </c>
      <c r="V35" s="23">
        <f t="shared" ca="1" si="5"/>
        <v>95.87269091613507</v>
      </c>
      <c r="W35" s="23">
        <f t="shared" ca="1" si="5"/>
        <v>155.92329062506542</v>
      </c>
      <c r="X35" s="23">
        <f t="shared" ca="1" si="5"/>
        <v>-211.57451636671976</v>
      </c>
      <c r="Y35" s="23">
        <f t="shared" ca="1" si="5"/>
        <v>331.47492352262998</v>
      </c>
      <c r="Z35" s="23">
        <f t="shared" ca="1" si="5"/>
        <v>331.47492332208549</v>
      </c>
      <c r="AA35" s="23">
        <f t="shared" ca="1" si="5"/>
        <v>19.195201543901931</v>
      </c>
      <c r="AB35" s="23">
        <f t="shared" ca="1" si="5"/>
        <v>19.195201030401222</v>
      </c>
      <c r="AC35" s="23">
        <f t="shared" ca="1" si="5"/>
        <v>92.896689775339837</v>
      </c>
    </row>
    <row r="36" spans="1:29">
      <c r="H36" s="19" t="s">
        <v>52</v>
      </c>
      <c r="I36" s="23">
        <f t="shared" ca="1" si="6"/>
        <v>0</v>
      </c>
      <c r="J36" s="23">
        <f t="shared" ca="1" si="6"/>
        <v>0</v>
      </c>
      <c r="K36" s="23">
        <f t="shared" ca="1" si="6"/>
        <v>0</v>
      </c>
      <c r="L36" s="23">
        <f t="shared" ca="1" si="6"/>
        <v>0</v>
      </c>
      <c r="M36" s="23">
        <f t="shared" ca="1" si="6"/>
        <v>0</v>
      </c>
      <c r="N36" s="23">
        <f t="shared" ca="1" si="6"/>
        <v>0</v>
      </c>
      <c r="O36" s="23">
        <f t="shared" ca="1" si="6"/>
        <v>0</v>
      </c>
      <c r="P36" s="23">
        <f t="shared" ca="1" si="6"/>
        <v>0</v>
      </c>
      <c r="Q36" s="23">
        <f t="shared" ca="1" si="6"/>
        <v>0</v>
      </c>
      <c r="R36" s="23">
        <f t="shared" ca="1" si="5"/>
        <v>0</v>
      </c>
      <c r="S36" s="23">
        <f t="shared" ca="1" si="5"/>
        <v>0</v>
      </c>
      <c r="T36" s="23">
        <f t="shared" ca="1" si="5"/>
        <v>0</v>
      </c>
      <c r="U36" s="23">
        <f t="shared" ca="1" si="5"/>
        <v>0</v>
      </c>
      <c r="V36" s="23">
        <f t="shared" ca="1" si="5"/>
        <v>0</v>
      </c>
      <c r="W36" s="23">
        <f t="shared" ca="1" si="5"/>
        <v>0</v>
      </c>
      <c r="X36" s="23">
        <f t="shared" ca="1" si="5"/>
        <v>0</v>
      </c>
      <c r="Y36" s="23">
        <f t="shared" ca="1" si="5"/>
        <v>0</v>
      </c>
      <c r="Z36" s="23">
        <f t="shared" ca="1" si="5"/>
        <v>0</v>
      </c>
      <c r="AA36" s="23">
        <f t="shared" ca="1" si="5"/>
        <v>0</v>
      </c>
      <c r="AB36" s="23">
        <f t="shared" ca="1" si="5"/>
        <v>0</v>
      </c>
      <c r="AC36" s="23">
        <f t="shared" ca="1" si="5"/>
        <v>0</v>
      </c>
    </row>
    <row r="38" spans="1:29">
      <c r="H38" s="19" t="s">
        <v>66</v>
      </c>
      <c r="I38" s="23">
        <f t="shared" ca="1" si="6"/>
        <v>0</v>
      </c>
      <c r="J38" s="23">
        <f t="shared" ca="1" si="6"/>
        <v>0</v>
      </c>
      <c r="K38" s="23">
        <f t="shared" ca="1" si="6"/>
        <v>0</v>
      </c>
      <c r="L38" s="23">
        <f t="shared" ca="1" si="6"/>
        <v>0</v>
      </c>
      <c r="M38" s="23">
        <f t="shared" ca="1" si="6"/>
        <v>0</v>
      </c>
      <c r="N38" s="23">
        <f t="shared" ca="1" si="6"/>
        <v>-430.02872891987977</v>
      </c>
      <c r="O38" s="23">
        <f t="shared" ca="1" si="6"/>
        <v>-709.90104902702001</v>
      </c>
      <c r="P38" s="23">
        <f t="shared" ca="1" si="6"/>
        <v>-475.16411031555072</v>
      </c>
      <c r="Q38" s="23">
        <f t="shared" ca="1" si="6"/>
        <v>-252.15165032189998</v>
      </c>
      <c r="R38" s="23">
        <f t="shared" ca="1" si="6"/>
        <v>-252.15165032549976</v>
      </c>
      <c r="S38" s="23">
        <f t="shared" ca="1" si="6"/>
        <v>-252.15165032776986</v>
      </c>
      <c r="T38" s="23">
        <f t="shared" ca="1" si="6"/>
        <v>-252.15165032940013</v>
      </c>
      <c r="U38" s="23">
        <f t="shared" ca="1" si="6"/>
        <v>-252.15165033059975</v>
      </c>
      <c r="V38" s="23">
        <f t="shared" ca="1" si="6"/>
        <v>-252.15165033237008</v>
      </c>
      <c r="W38" s="23">
        <f t="shared" ca="1" si="6"/>
        <v>-252.15165033603989</v>
      </c>
      <c r="X38" s="23">
        <f t="shared" ca="1" si="6"/>
        <v>-118.78348234880013</v>
      </c>
      <c r="Y38" s="23">
        <f t="shared" ref="Y38:AC40" ca="1" si="7">-SUMIFS(OFFSET(INDIRECT("'"&amp;$E$1 &amp; "_Capacity'!C:C"), 0, Y$1), INDIRECT("'"&amp;$E$1 &amp; "_Capacity'!B:B"),$H38, INDIRECT("'"&amp;$E$1 &amp; "_Capacity'!A:A"),$B$23) +SUMIFS(OFFSET(INDIRECT("'"&amp;$C$1 &amp; "_Capacity'!C:C"), 0, Y$1), INDIRECT("'"&amp;$C$1 &amp; "_Capacity'!B:B"),$H38, INDIRECT("'"&amp;$C$1 &amp; "_Capacity'!A:A"),$B$23)</f>
        <v>1.304591869430169</v>
      </c>
      <c r="Z38" s="23">
        <f t="shared" ca="1" si="7"/>
        <v>1.3045914094600448</v>
      </c>
      <c r="AA38" s="23">
        <f t="shared" ca="1" si="7"/>
        <v>200.26600515954033</v>
      </c>
      <c r="AB38" s="23">
        <f t="shared" ca="1" si="7"/>
        <v>200.26600437496063</v>
      </c>
      <c r="AC38" s="23">
        <f t="shared" ca="1" si="7"/>
        <v>155.09840441957022</v>
      </c>
    </row>
    <row r="39" spans="1:29">
      <c r="H39" s="19" t="s">
        <v>68</v>
      </c>
      <c r="I39" s="23">
        <f t="shared" ca="1" si="6"/>
        <v>0</v>
      </c>
      <c r="J39" s="23">
        <f t="shared" ca="1" si="6"/>
        <v>0</v>
      </c>
      <c r="K39" s="23">
        <f t="shared" ca="1" si="6"/>
        <v>0</v>
      </c>
      <c r="L39" s="23">
        <f t="shared" ca="1" si="6"/>
        <v>-42.682340000000067</v>
      </c>
      <c r="M39" s="23">
        <f t="shared" ca="1" si="6"/>
        <v>-42.853020000000924</v>
      </c>
      <c r="N39" s="23">
        <f t="shared" ca="1" si="6"/>
        <v>-215.48630000000048</v>
      </c>
      <c r="O39" s="23">
        <f t="shared" ca="1" si="6"/>
        <v>0</v>
      </c>
      <c r="P39" s="23">
        <f t="shared" ca="1" si="6"/>
        <v>-1.9258811971667456E-4</v>
      </c>
      <c r="Q39" s="23">
        <f t="shared" ca="1" si="6"/>
        <v>-1.9289223018859047E-4</v>
      </c>
      <c r="R39" s="23">
        <f t="shared" ca="1" si="6"/>
        <v>193.55532902470986</v>
      </c>
      <c r="S39" s="23">
        <f t="shared" ca="1" si="6"/>
        <v>96.12360389463538</v>
      </c>
      <c r="T39" s="23">
        <f t="shared" ca="1" si="6"/>
        <v>1.621521053773904</v>
      </c>
      <c r="U39" s="23">
        <f t="shared" ca="1" si="6"/>
        <v>95.872690969060386</v>
      </c>
      <c r="V39" s="23">
        <f t="shared" ca="1" si="6"/>
        <v>95.87269091613507</v>
      </c>
      <c r="W39" s="23">
        <f t="shared" ca="1" si="6"/>
        <v>155.92329062506542</v>
      </c>
      <c r="X39" s="23">
        <f t="shared" ca="1" si="6"/>
        <v>-211.57451636672158</v>
      </c>
      <c r="Y39" s="23">
        <f t="shared" ca="1" si="7"/>
        <v>331.47492352262998</v>
      </c>
      <c r="Z39" s="23">
        <f t="shared" ca="1" si="7"/>
        <v>331.4749233220864</v>
      </c>
      <c r="AA39" s="23">
        <f t="shared" ca="1" si="7"/>
        <v>19.195201543901931</v>
      </c>
      <c r="AB39" s="23">
        <f t="shared" ca="1" si="7"/>
        <v>19.195201030401222</v>
      </c>
      <c r="AC39" s="23">
        <f t="shared" ca="1" si="7"/>
        <v>92.896689775339837</v>
      </c>
    </row>
    <row r="40" spans="1:29">
      <c r="H40" s="19" t="s">
        <v>72</v>
      </c>
      <c r="I40" s="23">
        <f t="shared" ca="1" si="6"/>
        <v>0</v>
      </c>
      <c r="J40" s="23">
        <f t="shared" ca="1" si="6"/>
        <v>0</v>
      </c>
      <c r="K40" s="23">
        <f t="shared" ca="1" si="6"/>
        <v>0</v>
      </c>
      <c r="L40" s="23">
        <f t="shared" ca="1" si="6"/>
        <v>0</v>
      </c>
      <c r="M40" s="23">
        <f t="shared" ca="1" si="6"/>
        <v>0</v>
      </c>
      <c r="N40" s="23">
        <f t="shared" ca="1" si="6"/>
        <v>0</v>
      </c>
      <c r="O40" s="23">
        <f t="shared" ca="1" si="6"/>
        <v>0</v>
      </c>
      <c r="P40" s="23">
        <f t="shared" ca="1" si="6"/>
        <v>0</v>
      </c>
      <c r="Q40" s="23">
        <f t="shared" ca="1" si="6"/>
        <v>0</v>
      </c>
      <c r="R40" s="23">
        <f t="shared" ca="1" si="6"/>
        <v>0</v>
      </c>
      <c r="S40" s="23">
        <f t="shared" ca="1" si="6"/>
        <v>0</v>
      </c>
      <c r="T40" s="23">
        <f t="shared" ca="1" si="6"/>
        <v>0</v>
      </c>
      <c r="U40" s="23">
        <f t="shared" ca="1" si="6"/>
        <v>0</v>
      </c>
      <c r="V40" s="23">
        <f t="shared" ca="1" si="6"/>
        <v>0</v>
      </c>
      <c r="W40" s="23">
        <f t="shared" ca="1" si="6"/>
        <v>0</v>
      </c>
      <c r="X40" s="23">
        <f t="shared" ca="1" si="6"/>
        <v>0</v>
      </c>
      <c r="Y40" s="23">
        <f t="shared" ca="1" si="7"/>
        <v>0</v>
      </c>
      <c r="Z40" s="23">
        <f t="shared" ca="1" si="7"/>
        <v>0</v>
      </c>
      <c r="AA40" s="23">
        <f t="shared" ca="1" si="7"/>
        <v>0</v>
      </c>
      <c r="AB40" s="23">
        <f t="shared" ca="1" si="7"/>
        <v>0</v>
      </c>
      <c r="AC40" s="23">
        <f t="shared" ca="1" si="7"/>
        <v>0</v>
      </c>
    </row>
    <row r="43" spans="1:29" ht="23.25">
      <c r="A43" s="13" t="str">
        <f>B44&amp;" generation difference by year"</f>
        <v>NEM generation difference by year</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row>
    <row r="44" spans="1:29">
      <c r="A44" s="15" t="s">
        <v>82</v>
      </c>
      <c r="B44" s="8" t="s">
        <v>36</v>
      </c>
    </row>
    <row r="46" spans="1:29">
      <c r="H46" t="s">
        <v>91</v>
      </c>
      <c r="I46" s="17" t="s">
        <v>75</v>
      </c>
      <c r="J46" s="17" t="str">
        <f>LEFT(I46,4)+1&amp;RIGHT(I46,3)-1</f>
        <v>2022-23</v>
      </c>
      <c r="K46" s="17" t="str">
        <f t="shared" ref="K46:AC46" si="8">LEFT(J46,4)+1&amp;RIGHT(J46,3)-1</f>
        <v>2023-24</v>
      </c>
      <c r="L46" s="17" t="str">
        <f t="shared" si="8"/>
        <v>2024-25</v>
      </c>
      <c r="M46" s="17" t="str">
        <f t="shared" si="8"/>
        <v>2025-26</v>
      </c>
      <c r="N46" s="17" t="str">
        <f t="shared" si="8"/>
        <v>2026-27</v>
      </c>
      <c r="O46" s="17" t="str">
        <f t="shared" si="8"/>
        <v>2027-28</v>
      </c>
      <c r="P46" s="17" t="str">
        <f t="shared" si="8"/>
        <v>2028-29</v>
      </c>
      <c r="Q46" s="17" t="str">
        <f t="shared" si="8"/>
        <v>2029-30</v>
      </c>
      <c r="R46" s="17" t="str">
        <f t="shared" si="8"/>
        <v>2030-31</v>
      </c>
      <c r="S46" s="17" t="str">
        <f t="shared" si="8"/>
        <v>2031-32</v>
      </c>
      <c r="T46" s="17" t="str">
        <f t="shared" si="8"/>
        <v>2032-33</v>
      </c>
      <c r="U46" s="17" t="str">
        <f t="shared" si="8"/>
        <v>2033-34</v>
      </c>
      <c r="V46" s="17" t="str">
        <f t="shared" si="8"/>
        <v>2034-35</v>
      </c>
      <c r="W46" s="17" t="str">
        <f t="shared" si="8"/>
        <v>2035-36</v>
      </c>
      <c r="X46" s="17" t="str">
        <f t="shared" si="8"/>
        <v>2036-37</v>
      </c>
      <c r="Y46" s="17" t="str">
        <f t="shared" si="8"/>
        <v>2037-38</v>
      </c>
      <c r="Z46" s="17" t="str">
        <f t="shared" si="8"/>
        <v>2038-39</v>
      </c>
      <c r="AA46" s="17" t="str">
        <f t="shared" si="8"/>
        <v>2039-40</v>
      </c>
      <c r="AB46" s="17" t="str">
        <f t="shared" si="8"/>
        <v>2040-41</v>
      </c>
      <c r="AC46" s="17" t="str">
        <f t="shared" si="8"/>
        <v>2041-42</v>
      </c>
    </row>
    <row r="47" spans="1:29">
      <c r="H47" s="19" t="s">
        <v>60</v>
      </c>
      <c r="I47" s="23">
        <f ca="1">-SUMIFS(OFFSET(INDIRECT("'"&amp;$E$1 &amp; "_Generation'!C:C"), 0, I$1), INDIRECT("'"&amp;$E$1 &amp; "_Generation'!B:B"),$H47, INDIRECT("'"&amp;$E$1 &amp; "_Generation'!A:A"),$B$44) + SUMIFS(OFFSET(INDIRECT("'"&amp;$C$1 &amp; "_Generation'!C:C"), 0, I$1), INDIRECT("'"&amp;$C$1 &amp; "_Generation'!B:B"),$H47, INDIRECT("'"&amp;$C$1 &amp; "_Generation'!A:A"),$B$44)</f>
        <v>-101.80810000000929</v>
      </c>
      <c r="J47" s="23">
        <f t="shared" ref="J47:Y57" ca="1" si="9">-SUMIFS(OFFSET(INDIRECT("'"&amp;$E$1 &amp; "_Generation'!C:C"), 0, J$1), INDIRECT("'"&amp;$E$1 &amp; "_Generation'!B:B"),$H47, INDIRECT("'"&amp;$E$1 &amp; "_Generation'!A:A"),$B$44) + SUMIFS(OFFSET(INDIRECT("'"&amp;$C$1 &amp; "_Generation'!C:C"), 0, J$1), INDIRECT("'"&amp;$C$1 &amp; "_Generation'!B:B"),$H47, INDIRECT("'"&amp;$C$1 &amp; "_Generation'!A:A"),$B$44)</f>
        <v>-64.674989999999525</v>
      </c>
      <c r="K47" s="23">
        <f t="shared" ca="1" si="9"/>
        <v>-79.083699999988312</v>
      </c>
      <c r="L47" s="23">
        <f t="shared" ca="1" si="9"/>
        <v>303.99934781600314</v>
      </c>
      <c r="M47" s="23">
        <f t="shared" ca="1" si="9"/>
        <v>924.32464690101915</v>
      </c>
      <c r="N47" s="23">
        <f t="shared" ca="1" si="9"/>
        <v>-53.385425639004097</v>
      </c>
      <c r="O47" s="23">
        <f t="shared" ca="1" si="9"/>
        <v>-277.45992883300642</v>
      </c>
      <c r="P47" s="23">
        <f t="shared" ca="1" si="9"/>
        <v>-609.75336481400154</v>
      </c>
      <c r="Q47" s="23">
        <f t="shared" ca="1" si="9"/>
        <v>753.76482326000405</v>
      </c>
      <c r="R47" s="23">
        <f t="shared" ca="1" si="9"/>
        <v>-799.6422852199903</v>
      </c>
      <c r="S47" s="23">
        <f t="shared" ca="1" si="9"/>
        <v>-1054.5579832090007</v>
      </c>
      <c r="T47" s="23">
        <f t="shared" ca="1" si="9"/>
        <v>2151.3823601089971</v>
      </c>
      <c r="U47" s="23">
        <f t="shared" ca="1" si="9"/>
        <v>1822.0336470880029</v>
      </c>
      <c r="V47" s="23">
        <f t="shared" ca="1" si="9"/>
        <v>244.16987566999887</v>
      </c>
      <c r="W47" s="23">
        <f t="shared" ca="1" si="9"/>
        <v>302.98082096598955</v>
      </c>
      <c r="X47" s="23">
        <f t="shared" ca="1" si="9"/>
        <v>75.542470783000681</v>
      </c>
      <c r="Y47" s="23">
        <f t="shared" ca="1" si="9"/>
        <v>776.80444763100968</v>
      </c>
      <c r="Z47" s="23">
        <f t="shared" ref="Z47:AC57" ca="1" si="10">-SUMIFS(OFFSET(INDIRECT("'"&amp;$E$1 &amp; "_Generation'!C:C"), 0, Z$1), INDIRECT("'"&amp;$E$1 &amp; "_Generation'!B:B"),$H47, INDIRECT("'"&amp;$E$1 &amp; "_Generation'!A:A"),$B$44) + SUMIFS(OFFSET(INDIRECT("'"&amp;$C$1 &amp; "_Generation'!C:C"), 0, Z$1), INDIRECT("'"&amp;$C$1 &amp; "_Generation'!B:B"),$H47, INDIRECT("'"&amp;$C$1 &amp; "_Generation'!A:A"),$B$44)</f>
        <v>1717.6592140479988</v>
      </c>
      <c r="AA47" s="23">
        <f t="shared" ca="1" si="10"/>
        <v>1751.1097927730007</v>
      </c>
      <c r="AB47" s="23">
        <f t="shared" ca="1" si="10"/>
        <v>815.4939567390029</v>
      </c>
      <c r="AC47" s="23">
        <f t="shared" ca="1" si="10"/>
        <v>726.17707087399867</v>
      </c>
    </row>
    <row r="48" spans="1:29">
      <c r="H48" s="19" t="s">
        <v>67</v>
      </c>
      <c r="I48" s="23">
        <f t="shared" ref="I48:I57" ca="1" si="11">-SUMIFS(OFFSET(INDIRECT("'"&amp;$E$1 &amp; "_Generation'!C:C"), 0, I$1), INDIRECT("'"&amp;$E$1 &amp; "_Generation'!B:B"),$H48, INDIRECT("'"&amp;$E$1 &amp; "_Generation'!A:A"),$B$44) + SUMIFS(OFFSET(INDIRECT("'"&amp;$C$1 &amp; "_Generation'!C:C"), 0, I$1), INDIRECT("'"&amp;$C$1 &amp; "_Generation'!B:B"),$H48, INDIRECT("'"&amp;$C$1 &amp; "_Generation'!A:A"),$B$44)</f>
        <v>111.48126000001139</v>
      </c>
      <c r="J48" s="23">
        <f t="shared" ca="1" si="9"/>
        <v>91.710899999990943</v>
      </c>
      <c r="K48" s="23">
        <f t="shared" ca="1" si="9"/>
        <v>142.62199999998847</v>
      </c>
      <c r="L48" s="23">
        <f t="shared" ca="1" si="9"/>
        <v>331.78269150702181</v>
      </c>
      <c r="M48" s="23">
        <f t="shared" ca="1" si="9"/>
        <v>629.68064163100644</v>
      </c>
      <c r="N48" s="23">
        <f t="shared" ca="1" si="9"/>
        <v>1596.3952320669814</v>
      </c>
      <c r="O48" s="23">
        <f t="shared" ca="1" si="9"/>
        <v>-316.54754860599951</v>
      </c>
      <c r="P48" s="23">
        <f t="shared" ca="1" si="9"/>
        <v>-7.2633319999999999E-3</v>
      </c>
      <c r="Q48" s="23">
        <f t="shared" ca="1" si="9"/>
        <v>-6.4487770000000002E-3</v>
      </c>
      <c r="R48" s="23">
        <f t="shared" ca="1" si="9"/>
        <v>-6.6443079999999998E-3</v>
      </c>
      <c r="S48" s="23">
        <f t="shared" ca="1" si="9"/>
        <v>-6.2576779999999992E-3</v>
      </c>
      <c r="T48" s="23">
        <f t="shared" ca="1" si="9"/>
        <v>-6.2241799999999993E-3</v>
      </c>
      <c r="U48" s="23">
        <f t="shared" ca="1" si="9"/>
        <v>-6.4695989999999995E-3</v>
      </c>
      <c r="V48" s="23">
        <f t="shared" ca="1" si="9"/>
        <v>-1.9460229999999994E-3</v>
      </c>
      <c r="W48" s="23">
        <f t="shared" ca="1" si="9"/>
        <v>-1.5030040000000001E-3</v>
      </c>
      <c r="X48" s="23">
        <f t="shared" ca="1" si="9"/>
        <v>-1.26556E-3</v>
      </c>
      <c r="Y48" s="23">
        <f t="shared" ca="1" si="9"/>
        <v>-1.2135319999999981E-3</v>
      </c>
      <c r="Z48" s="23">
        <f t="shared" ca="1" si="10"/>
        <v>-8.8950000000000032E-4</v>
      </c>
      <c r="AA48" s="23">
        <f t="shared" ca="1" si="10"/>
        <v>-8.5414200000000001E-4</v>
      </c>
      <c r="AB48" s="23">
        <f t="shared" ca="1" si="10"/>
        <v>-8.4316700000000014E-4</v>
      </c>
      <c r="AC48" s="23">
        <f t="shared" ca="1" si="10"/>
        <v>-8.7755400000000022E-4</v>
      </c>
    </row>
    <row r="49" spans="8:29">
      <c r="H49" s="19" t="s">
        <v>18</v>
      </c>
      <c r="I49" s="23">
        <f t="shared" ca="1" si="11"/>
        <v>-1.9063823856413364E-4</v>
      </c>
      <c r="J49" s="23">
        <f t="shared" ca="1" si="9"/>
        <v>-1.7939382269105408E-4</v>
      </c>
      <c r="K49" s="23">
        <f t="shared" ca="1" si="9"/>
        <v>-3.3349226555628775</v>
      </c>
      <c r="L49" s="23">
        <f t="shared" ca="1" si="9"/>
        <v>-108.53934297290971</v>
      </c>
      <c r="M49" s="23">
        <f t="shared" ca="1" si="9"/>
        <v>-7.9613113773880286</v>
      </c>
      <c r="N49" s="23">
        <f t="shared" ca="1" si="9"/>
        <v>300.44782658203121</v>
      </c>
      <c r="O49" s="23">
        <f t="shared" ca="1" si="9"/>
        <v>-209.19685692746179</v>
      </c>
      <c r="P49" s="23">
        <f t="shared" ca="1" si="9"/>
        <v>-928.54200040777732</v>
      </c>
      <c r="Q49" s="23">
        <f t="shared" ca="1" si="9"/>
        <v>-852.28886600178748</v>
      </c>
      <c r="R49" s="23">
        <f t="shared" ca="1" si="9"/>
        <v>-1060.7302337125875</v>
      </c>
      <c r="S49" s="23">
        <f t="shared" ca="1" si="9"/>
        <v>-781.18167305239604</v>
      </c>
      <c r="T49" s="23">
        <f t="shared" ca="1" si="9"/>
        <v>-1622.6041688015521</v>
      </c>
      <c r="U49" s="23">
        <f t="shared" ca="1" si="9"/>
        <v>-1859.3466402397153</v>
      </c>
      <c r="V49" s="23">
        <f t="shared" ca="1" si="9"/>
        <v>-1116.2922497758882</v>
      </c>
      <c r="W49" s="23">
        <f t="shared" ca="1" si="9"/>
        <v>-1273.4888335211908</v>
      </c>
      <c r="X49" s="23">
        <f t="shared" ca="1" si="9"/>
        <v>-969.38222223331513</v>
      </c>
      <c r="Y49" s="23">
        <f t="shared" ca="1" si="9"/>
        <v>-673.85175371335345</v>
      </c>
      <c r="Z49" s="23">
        <f t="shared" ca="1" si="10"/>
        <v>-1275.4485263112042</v>
      </c>
      <c r="AA49" s="23">
        <f t="shared" ca="1" si="10"/>
        <v>-657.1881960459641</v>
      </c>
      <c r="AB49" s="23">
        <f t="shared" ca="1" si="10"/>
        <v>-293.41766949614885</v>
      </c>
      <c r="AC49" s="23">
        <f t="shared" ca="1" si="10"/>
        <v>-220.50434454008882</v>
      </c>
    </row>
    <row r="50" spans="8:29">
      <c r="H50" s="19" t="s">
        <v>28</v>
      </c>
      <c r="I50" s="23">
        <f t="shared" ca="1" si="11"/>
        <v>-1.049999991664663E-5</v>
      </c>
      <c r="J50" s="23">
        <f t="shared" ca="1" si="9"/>
        <v>-2.4160000000392756E-3</v>
      </c>
      <c r="K50" s="23">
        <f t="shared" ca="1" si="9"/>
        <v>-4.3079999998099083E-3</v>
      </c>
      <c r="L50" s="23">
        <f t="shared" ca="1" si="9"/>
        <v>-0.97644999999999982</v>
      </c>
      <c r="M50" s="23">
        <f t="shared" ca="1" si="9"/>
        <v>-1.9806879999999865</v>
      </c>
      <c r="N50" s="23">
        <f t="shared" ca="1" si="9"/>
        <v>5.500427000000002</v>
      </c>
      <c r="O50" s="23">
        <f t="shared" ca="1" si="9"/>
        <v>-9.0106069999999931</v>
      </c>
      <c r="P50" s="23">
        <f t="shared" ca="1" si="9"/>
        <v>-0.92309899999997924</v>
      </c>
      <c r="Q50" s="23">
        <f t="shared" ca="1" si="9"/>
        <v>-1.5151277000000221</v>
      </c>
      <c r="R50" s="23">
        <f t="shared" ca="1" si="9"/>
        <v>-54.694548000000026</v>
      </c>
      <c r="S50" s="23">
        <f t="shared" ca="1" si="9"/>
        <v>-54.12658799999997</v>
      </c>
      <c r="T50" s="23">
        <f t="shared" ca="1" si="9"/>
        <v>-171.375731999999</v>
      </c>
      <c r="U50" s="23">
        <f t="shared" ca="1" si="9"/>
        <v>-129.33257340000009</v>
      </c>
      <c r="V50" s="23">
        <f t="shared" ca="1" si="9"/>
        <v>-274.96654300000006</v>
      </c>
      <c r="W50" s="23">
        <f t="shared" ca="1" si="9"/>
        <v>-84.599999999999</v>
      </c>
      <c r="X50" s="23">
        <f t="shared" ca="1" si="9"/>
        <v>-65.530579999999986</v>
      </c>
      <c r="Y50" s="23">
        <f t="shared" ca="1" si="9"/>
        <v>-124.33570000000003</v>
      </c>
      <c r="Z50" s="23">
        <f t="shared" ca="1" si="10"/>
        <v>-325.72407000000015</v>
      </c>
      <c r="AA50" s="23">
        <f t="shared" ca="1" si="10"/>
        <v>-20.587540000000004</v>
      </c>
      <c r="AB50" s="23">
        <f t="shared" ca="1" si="10"/>
        <v>-8.6622199999989959</v>
      </c>
      <c r="AC50" s="23">
        <f t="shared" ca="1" si="10"/>
        <v>-11.470390000000009</v>
      </c>
    </row>
    <row r="51" spans="8:29">
      <c r="H51" s="19" t="s">
        <v>62</v>
      </c>
      <c r="I51" s="23">
        <f t="shared" ca="1" si="11"/>
        <v>-4.0717555599165678E-2</v>
      </c>
      <c r="J51" s="23">
        <f t="shared" ca="1" si="9"/>
        <v>-1.7308498622270463E-4</v>
      </c>
      <c r="K51" s="23">
        <f t="shared" ca="1" si="9"/>
        <v>-5.1787937717406862E-2</v>
      </c>
      <c r="L51" s="23">
        <f t="shared" ca="1" si="9"/>
        <v>8.0002440413950353</v>
      </c>
      <c r="M51" s="23">
        <f t="shared" ca="1" si="9"/>
        <v>-19.175169767405748</v>
      </c>
      <c r="N51" s="23">
        <f t="shared" ca="1" si="9"/>
        <v>42.138280200153645</v>
      </c>
      <c r="O51" s="23">
        <f t="shared" ca="1" si="9"/>
        <v>-7.6135453780531321</v>
      </c>
      <c r="P51" s="23">
        <f t="shared" ca="1" si="9"/>
        <v>16.148060642664575</v>
      </c>
      <c r="Q51" s="23">
        <f t="shared" ca="1" si="9"/>
        <v>4.8671112053769008</v>
      </c>
      <c r="R51" s="23">
        <f t="shared" ca="1" si="9"/>
        <v>-84.304866426789602</v>
      </c>
      <c r="S51" s="23">
        <f t="shared" ca="1" si="9"/>
        <v>-157.67142536483396</v>
      </c>
      <c r="T51" s="23">
        <f t="shared" ca="1" si="9"/>
        <v>-320.49382164193241</v>
      </c>
      <c r="U51" s="23">
        <f t="shared" ca="1" si="9"/>
        <v>-332.08407186858386</v>
      </c>
      <c r="V51" s="23">
        <f t="shared" ca="1" si="9"/>
        <v>-389.52558796438831</v>
      </c>
      <c r="W51" s="23">
        <f t="shared" ca="1" si="9"/>
        <v>-307.09152002914959</v>
      </c>
      <c r="X51" s="23">
        <f t="shared" ca="1" si="9"/>
        <v>-277.11237682190222</v>
      </c>
      <c r="Y51" s="23">
        <f t="shared" ca="1" si="9"/>
        <v>-459.79026742006818</v>
      </c>
      <c r="Z51" s="23">
        <f t="shared" ca="1" si="10"/>
        <v>-976.33285985385953</v>
      </c>
      <c r="AA51" s="23">
        <f t="shared" ca="1" si="10"/>
        <v>-1508.0642110275894</v>
      </c>
      <c r="AB51" s="23">
        <f t="shared" ca="1" si="10"/>
        <v>-1139.7700341001687</v>
      </c>
      <c r="AC51" s="23">
        <f t="shared" ca="1" si="10"/>
        <v>-1503.7841458075814</v>
      </c>
    </row>
    <row r="52" spans="8:29">
      <c r="H52" s="19" t="s">
        <v>61</v>
      </c>
      <c r="I52" s="23">
        <f t="shared" ca="1" si="11"/>
        <v>-4.1469990000005055</v>
      </c>
      <c r="J52" s="23">
        <f t="shared" ca="1" si="9"/>
        <v>-18.379254999998011</v>
      </c>
      <c r="K52" s="23">
        <f t="shared" ca="1" si="9"/>
        <v>-58.526923999999781</v>
      </c>
      <c r="L52" s="23">
        <f t="shared" ca="1" si="9"/>
        <v>-81.991293999997652</v>
      </c>
      <c r="M52" s="23">
        <f t="shared" ca="1" si="9"/>
        <v>-850.90494100000069</v>
      </c>
      <c r="N52" s="23">
        <f t="shared" ca="1" si="9"/>
        <v>-937.48798800000623</v>
      </c>
      <c r="O52" s="23">
        <f t="shared" ca="1" si="9"/>
        <v>1081.2871429999996</v>
      </c>
      <c r="P52" s="23">
        <f t="shared" ca="1" si="9"/>
        <v>1359.4578959999999</v>
      </c>
      <c r="Q52" s="23">
        <f t="shared" ca="1" si="9"/>
        <v>1019.0758400000032</v>
      </c>
      <c r="R52" s="23">
        <f t="shared" ca="1" si="9"/>
        <v>1337.047426000001</v>
      </c>
      <c r="S52" s="23">
        <f t="shared" ca="1" si="9"/>
        <v>2490.613964999995</v>
      </c>
      <c r="T52" s="23">
        <f t="shared" ca="1" si="9"/>
        <v>1444.0966950000075</v>
      </c>
      <c r="U52" s="23">
        <f t="shared" ca="1" si="9"/>
        <v>2146.6506559999889</v>
      </c>
      <c r="V52" s="23">
        <f t="shared" ca="1" si="9"/>
        <v>3620.8097260000031</v>
      </c>
      <c r="W52" s="23">
        <f t="shared" ca="1" si="9"/>
        <v>3931.3872289999908</v>
      </c>
      <c r="X52" s="23">
        <f t="shared" ca="1" si="9"/>
        <v>3431.3123779999987</v>
      </c>
      <c r="Y52" s="23">
        <f t="shared" ca="1" si="9"/>
        <v>4174.6841099999965</v>
      </c>
      <c r="Z52" s="23">
        <f t="shared" ca="1" si="10"/>
        <v>3987.0221650000021</v>
      </c>
      <c r="AA52" s="23">
        <f t="shared" ca="1" si="10"/>
        <v>4023.4565490000041</v>
      </c>
      <c r="AB52" s="23">
        <f t="shared" ca="1" si="10"/>
        <v>4412.0586280000007</v>
      </c>
      <c r="AC52" s="23">
        <f t="shared" ca="1" si="10"/>
        <v>3968.0909479999991</v>
      </c>
    </row>
    <row r="53" spans="8:29">
      <c r="H53" s="19" t="s">
        <v>65</v>
      </c>
      <c r="I53" s="23">
        <f t="shared" ca="1" si="11"/>
        <v>-1.8409568729111925E-3</v>
      </c>
      <c r="J53" s="23">
        <f t="shared" ca="1" si="9"/>
        <v>-2.2000098542775959E-3</v>
      </c>
      <c r="K53" s="23">
        <f t="shared" ca="1" si="9"/>
        <v>-2.8995060347369872E-3</v>
      </c>
      <c r="L53" s="23">
        <f t="shared" ca="1" si="9"/>
        <v>-481.78437309220317</v>
      </c>
      <c r="M53" s="23">
        <f t="shared" ca="1" si="9"/>
        <v>-819.79405688766565</v>
      </c>
      <c r="N53" s="23">
        <f t="shared" ca="1" si="9"/>
        <v>-2022.0363564974832</v>
      </c>
      <c r="O53" s="23">
        <f t="shared" ca="1" si="9"/>
        <v>-1238.6387602702307</v>
      </c>
      <c r="P53" s="23">
        <f t="shared" ca="1" si="9"/>
        <v>-719.84444728895323</v>
      </c>
      <c r="Q53" s="23">
        <f t="shared" ca="1" si="9"/>
        <v>-2024.2644757067465</v>
      </c>
      <c r="R53" s="23">
        <f t="shared" ca="1" si="9"/>
        <v>-315.33269826146716</v>
      </c>
      <c r="S53" s="23">
        <f t="shared" ca="1" si="9"/>
        <v>-1041.9249097621359</v>
      </c>
      <c r="T53" s="23">
        <f t="shared" ca="1" si="9"/>
        <v>-2187.0019727262697</v>
      </c>
      <c r="U53" s="23">
        <f t="shared" ca="1" si="9"/>
        <v>-1757.5433472012373</v>
      </c>
      <c r="V53" s="23">
        <f t="shared" ca="1" si="9"/>
        <v>-2212.9338191939896</v>
      </c>
      <c r="W53" s="23">
        <f t="shared" ca="1" si="9"/>
        <v>-2863.555933248208</v>
      </c>
      <c r="X53" s="23">
        <f t="shared" ca="1" si="9"/>
        <v>-2928.4594229561771</v>
      </c>
      <c r="Y53" s="23">
        <f t="shared" ca="1" si="9"/>
        <v>-3049.7517520669935</v>
      </c>
      <c r="Z53" s="23">
        <f t="shared" ca="1" si="10"/>
        <v>-2736.0967583700549</v>
      </c>
      <c r="AA53" s="23">
        <f t="shared" ca="1" si="10"/>
        <v>-1705.2498532957397</v>
      </c>
      <c r="AB53" s="23">
        <f t="shared" ca="1" si="10"/>
        <v>-1061.7229731331608</v>
      </c>
      <c r="AC53" s="23">
        <f t="shared" ca="1" si="10"/>
        <v>-768.69066171474697</v>
      </c>
    </row>
    <row r="54" spans="8:29">
      <c r="H54" s="19" t="s">
        <v>64</v>
      </c>
      <c r="I54" s="23">
        <f t="shared" ca="1" si="11"/>
        <v>-1.2279586371732876E-4</v>
      </c>
      <c r="J54" s="23">
        <f t="shared" ca="1" si="9"/>
        <v>-1.8397586609353311E-4</v>
      </c>
      <c r="K54" s="23">
        <f t="shared" ca="1" si="9"/>
        <v>-2.3941756444401108E-4</v>
      </c>
      <c r="L54" s="23">
        <f t="shared" ca="1" si="9"/>
        <v>-6.8485326119116507E-4</v>
      </c>
      <c r="M54" s="23">
        <f t="shared" ca="1" si="9"/>
        <v>-7.8686416236450896E-4</v>
      </c>
      <c r="N54" s="23">
        <f t="shared" ca="1" si="9"/>
        <v>771.45187045884813</v>
      </c>
      <c r="O54" s="23">
        <f t="shared" ca="1" si="9"/>
        <v>842.51175899610098</v>
      </c>
      <c r="P54" s="23">
        <f t="shared" ca="1" si="9"/>
        <v>753.54192728674388</v>
      </c>
      <c r="Q54" s="23">
        <f t="shared" ca="1" si="9"/>
        <v>767.91504321224056</v>
      </c>
      <c r="R54" s="23">
        <f t="shared" ca="1" si="9"/>
        <v>829.29774735414685</v>
      </c>
      <c r="S54" s="23">
        <f t="shared" ca="1" si="9"/>
        <v>456.84572321393352</v>
      </c>
      <c r="T54" s="23">
        <f t="shared" ca="1" si="9"/>
        <v>288.26206680713221</v>
      </c>
      <c r="U54" s="23">
        <f t="shared" ca="1" si="9"/>
        <v>-71.90050009755214</v>
      </c>
      <c r="V54" s="23">
        <f t="shared" ca="1" si="9"/>
        <v>-85.68950474866142</v>
      </c>
      <c r="W54" s="23">
        <f t="shared" ca="1" si="9"/>
        <v>414.89904646842479</v>
      </c>
      <c r="X54" s="23">
        <f t="shared" ca="1" si="9"/>
        <v>381.46641563592857</v>
      </c>
      <c r="Y54" s="23">
        <f t="shared" ca="1" si="9"/>
        <v>-577.22347840547445</v>
      </c>
      <c r="Z54" s="23">
        <f t="shared" ca="1" si="10"/>
        <v>-195.85599745585932</v>
      </c>
      <c r="AA54" s="23">
        <f t="shared" ca="1" si="10"/>
        <v>-1295.5258378304861</v>
      </c>
      <c r="AB54" s="23">
        <f t="shared" ca="1" si="10"/>
        <v>-2074.8427522920247</v>
      </c>
      <c r="AC54" s="23">
        <f t="shared" ca="1" si="10"/>
        <v>-1801.0444239235076</v>
      </c>
    </row>
    <row r="55" spans="8:29">
      <c r="H55" s="19" t="s">
        <v>32</v>
      </c>
      <c r="I55" s="23">
        <f t="shared" ca="1" si="11"/>
        <v>-8.0166135513792369E-2</v>
      </c>
      <c r="J55" s="23">
        <f t="shared" ca="1" si="9"/>
        <v>0.14220247605339864</v>
      </c>
      <c r="K55" s="23">
        <f t="shared" ca="1" si="9"/>
        <v>0.37330963751992385</v>
      </c>
      <c r="L55" s="23">
        <f t="shared" ca="1" si="9"/>
        <v>1.5479449778455319</v>
      </c>
      <c r="M55" s="23">
        <f t="shared" ca="1" si="9"/>
        <v>0.53574847913719736</v>
      </c>
      <c r="N55" s="23">
        <f t="shared" ca="1" si="9"/>
        <v>-455.47536096533895</v>
      </c>
      <c r="O55" s="23">
        <f t="shared" ca="1" si="9"/>
        <v>-807.67884754767988</v>
      </c>
      <c r="P55" s="23">
        <f t="shared" ca="1" si="9"/>
        <v>-539.40442540775211</v>
      </c>
      <c r="Q55" s="23">
        <f t="shared" ca="1" si="9"/>
        <v>-258.09200505922399</v>
      </c>
      <c r="R55" s="23">
        <f t="shared" ca="1" si="9"/>
        <v>-283.99877379982308</v>
      </c>
      <c r="S55" s="23">
        <f t="shared" ca="1" si="9"/>
        <v>-244.52102272574803</v>
      </c>
      <c r="T55" s="23">
        <f t="shared" ca="1" si="9"/>
        <v>-266.39635811781363</v>
      </c>
      <c r="U55" s="23">
        <f t="shared" ca="1" si="9"/>
        <v>-256.41183325021757</v>
      </c>
      <c r="V55" s="23">
        <f t="shared" ca="1" si="9"/>
        <v>-243.13335889079053</v>
      </c>
      <c r="W55" s="23">
        <f t="shared" ca="1" si="9"/>
        <v>-146.79452014543085</v>
      </c>
      <c r="X55" s="23">
        <f t="shared" ca="1" si="9"/>
        <v>-37.844687588785291</v>
      </c>
      <c r="Y55" s="23">
        <f t="shared" ca="1" si="9"/>
        <v>124.35316436544144</v>
      </c>
      <c r="Z55" s="23">
        <f t="shared" ca="1" si="10"/>
        <v>113.31664315607259</v>
      </c>
      <c r="AA55" s="23">
        <f t="shared" ca="1" si="10"/>
        <v>370.20077086033552</v>
      </c>
      <c r="AB55" s="23">
        <f t="shared" ca="1" si="10"/>
        <v>332.98749728832445</v>
      </c>
      <c r="AC55" s="23">
        <f t="shared" ca="1" si="10"/>
        <v>293.07582948776508</v>
      </c>
    </row>
    <row r="56" spans="8:29">
      <c r="H56" s="19" t="s">
        <v>69</v>
      </c>
      <c r="I56" s="23">
        <f t="shared" ca="1" si="11"/>
        <v>0.85194539999990582</v>
      </c>
      <c r="J56" s="23">
        <f t="shared" ca="1" si="9"/>
        <v>1.2703793000000019</v>
      </c>
      <c r="K56" s="23">
        <f t="shared" ca="1" si="9"/>
        <v>0.83861939875160374</v>
      </c>
      <c r="L56" s="23">
        <f t="shared" ca="1" si="9"/>
        <v>-183.91221780663363</v>
      </c>
      <c r="M56" s="23">
        <f t="shared" ca="1" si="9"/>
        <v>-192.26293807118509</v>
      </c>
      <c r="N56" s="23">
        <f t="shared" ca="1" si="9"/>
        <v>-403.92431895098343</v>
      </c>
      <c r="O56" s="23">
        <f t="shared" ca="1" si="9"/>
        <v>-122.52219288043852</v>
      </c>
      <c r="P56" s="23">
        <f t="shared" ca="1" si="9"/>
        <v>260.47232118991269</v>
      </c>
      <c r="Q56" s="23">
        <f t="shared" ca="1" si="9"/>
        <v>-78.040563865153672</v>
      </c>
      <c r="R56" s="23">
        <f t="shared" ca="1" si="9"/>
        <v>554.50439507940246</v>
      </c>
      <c r="S56" s="23">
        <f t="shared" ca="1" si="9"/>
        <v>386.60432242016395</v>
      </c>
      <c r="T56" s="23">
        <f t="shared" ca="1" si="9"/>
        <v>-259.54974475669951</v>
      </c>
      <c r="U56" s="23">
        <f t="shared" ca="1" si="9"/>
        <v>185.81364919152838</v>
      </c>
      <c r="V56" s="23">
        <f t="shared" ca="1" si="9"/>
        <v>436.35030015003576</v>
      </c>
      <c r="W56" s="23">
        <f t="shared" ca="1" si="9"/>
        <v>736.69046166864428</v>
      </c>
      <c r="X56" s="23">
        <f t="shared" ca="1" si="9"/>
        <v>-241.46525115431359</v>
      </c>
      <c r="Y56" s="23">
        <f t="shared" ca="1" si="9"/>
        <v>842.60237255352331</v>
      </c>
      <c r="Z56" s="23">
        <f t="shared" ca="1" si="10"/>
        <v>970.00186962169755</v>
      </c>
      <c r="AA56" s="23">
        <f t="shared" ca="1" si="10"/>
        <v>1112.9592861044803</v>
      </c>
      <c r="AB56" s="23">
        <f t="shared" ca="1" si="10"/>
        <v>1175.4604684660226</v>
      </c>
      <c r="AC56" s="23">
        <f t="shared" ca="1" si="10"/>
        <v>1055.6395257377662</v>
      </c>
    </row>
    <row r="57" spans="8:29">
      <c r="H57" s="19" t="s">
        <v>52</v>
      </c>
      <c r="I57" s="23">
        <f t="shared" ca="1" si="11"/>
        <v>6.825766300013214E-2</v>
      </c>
      <c r="J57" s="23">
        <f t="shared" ca="1" si="9"/>
        <v>0.33220601000010674</v>
      </c>
      <c r="K57" s="23">
        <f t="shared" ca="1" si="9"/>
        <v>-0.61597139999989281</v>
      </c>
      <c r="L57" s="23">
        <f t="shared" ca="1" si="9"/>
        <v>11.653438290000167</v>
      </c>
      <c r="M57" s="23">
        <f t="shared" ca="1" si="9"/>
        <v>2.7228950599998143</v>
      </c>
      <c r="N57" s="23">
        <f t="shared" ca="1" si="9"/>
        <v>11.888758600000301</v>
      </c>
      <c r="O57" s="23">
        <f t="shared" ca="1" si="9"/>
        <v>6.2664374999999382</v>
      </c>
      <c r="P57" s="23">
        <f t="shared" ca="1" si="9"/>
        <v>15.307116799999903</v>
      </c>
      <c r="Q57" s="23">
        <f t="shared" ca="1" si="9"/>
        <v>14.132009400000697</v>
      </c>
      <c r="R57" s="23">
        <f t="shared" ca="1" si="9"/>
        <v>21.638296600000103</v>
      </c>
      <c r="S57" s="23">
        <f t="shared" ca="1" si="9"/>
        <v>41.367615000000569</v>
      </c>
      <c r="T57" s="23">
        <f t="shared" ca="1" si="9"/>
        <v>41.42372800000021</v>
      </c>
      <c r="U57" s="23">
        <f t="shared" ca="1" si="9"/>
        <v>51.22387400000207</v>
      </c>
      <c r="V57" s="23">
        <f t="shared" ca="1" si="9"/>
        <v>97.577333100000942</v>
      </c>
      <c r="W57" s="23">
        <f t="shared" ca="1" si="9"/>
        <v>139.58365700000013</v>
      </c>
      <c r="X57" s="23">
        <f t="shared" ca="1" si="9"/>
        <v>91.87491399999908</v>
      </c>
      <c r="Y57" s="23">
        <f t="shared" ca="1" si="9"/>
        <v>101.64304600000924</v>
      </c>
      <c r="Z57" s="23">
        <f t="shared" ca="1" si="10"/>
        <v>150.25342499999988</v>
      </c>
      <c r="AA57" s="23">
        <f t="shared" ca="1" si="10"/>
        <v>163.82807100000082</v>
      </c>
      <c r="AB57" s="23">
        <f t="shared" ca="1" si="10"/>
        <v>179.68161699998927</v>
      </c>
      <c r="AC57" s="23">
        <f t="shared" ca="1" si="10"/>
        <v>6.3345410000101765</v>
      </c>
    </row>
    <row r="59" spans="8:29">
      <c r="H59" s="19" t="s">
        <v>66</v>
      </c>
      <c r="I59" s="23">
        <f t="shared" ref="I59:X61" ca="1" si="12">-SUMIFS(OFFSET(INDIRECT("'"&amp;$E$1 &amp; "_Generation'!C:C"), 0, I$1), INDIRECT("'"&amp;$E$1 &amp; "_Generation'!B:B"),$H59, INDIRECT("'"&amp;$E$1 &amp; "_Generation'!A:A"),$B$44) + SUMIFS(OFFSET(INDIRECT("'"&amp;$C$1 &amp; "_Generation'!C:C"), 0, I$1), INDIRECT("'"&amp;$C$1 &amp; "_Generation'!B:B"),$H59, INDIRECT("'"&amp;$C$1 &amp; "_Generation'!A:A"),$B$44)</f>
        <v>-0.10098122642116891</v>
      </c>
      <c r="J59" s="23">
        <f t="shared" ca="1" si="12"/>
        <v>0.17911272366103503</v>
      </c>
      <c r="K59" s="23">
        <f t="shared" ca="1" si="12"/>
        <v>0.47018620892978902</v>
      </c>
      <c r="L59" s="23">
        <f t="shared" ca="1" si="12"/>
        <v>1.9496605026761245</v>
      </c>
      <c r="M59" s="23">
        <f t="shared" ca="1" si="12"/>
        <v>0.67476005142350459</v>
      </c>
      <c r="N59" s="23">
        <f t="shared" ca="1" si="12"/>
        <v>-562.11746465793294</v>
      </c>
      <c r="O59" s="23">
        <f t="shared" ca="1" si="12"/>
        <v>-999.06018593485192</v>
      </c>
      <c r="P59" s="23">
        <f t="shared" ca="1" si="12"/>
        <v>-663.82864305166049</v>
      </c>
      <c r="Q59" s="23">
        <f t="shared" ca="1" si="12"/>
        <v>-320.10354440870015</v>
      </c>
      <c r="R59" s="23">
        <f t="shared" ca="1" si="12"/>
        <v>-349.06274972079109</v>
      </c>
      <c r="S59" s="23">
        <f t="shared" ca="1" si="12"/>
        <v>-301.12376661739609</v>
      </c>
      <c r="T59" s="23">
        <f t="shared" ca="1" si="12"/>
        <v>-329.30629987791963</v>
      </c>
      <c r="U59" s="23">
        <f t="shared" ca="1" si="12"/>
        <v>-316.29549273357043</v>
      </c>
      <c r="V59" s="23">
        <f t="shared" ca="1" si="12"/>
        <v>-300.46711220675343</v>
      </c>
      <c r="W59" s="23">
        <f t="shared" ca="1" si="12"/>
        <v>-180.55547903704792</v>
      </c>
      <c r="X59" s="23">
        <f t="shared" ca="1" si="12"/>
        <v>-46.626318870505202</v>
      </c>
      <c r="Y59" s="23">
        <f t="shared" ref="Y59:AC61" ca="1" si="13">-SUMIFS(OFFSET(INDIRECT("'"&amp;$E$1 &amp; "_Generation'!C:C"), 0, Y$1), INDIRECT("'"&amp;$E$1 &amp; "_Generation'!B:B"),$H59, INDIRECT("'"&amp;$E$1 &amp; "_Generation'!A:A"),$B$44) + SUMIFS(OFFSET(INDIRECT("'"&amp;$C$1 &amp; "_Generation'!C:C"), 0, Y$1), INDIRECT("'"&amp;$C$1 &amp; "_Generation'!B:B"),$H59, INDIRECT("'"&amp;$C$1 &amp; "_Generation'!A:A"),$B$44)</f>
        <v>154.27983536099373</v>
      </c>
      <c r="Z59" s="23">
        <f t="shared" ca="1" si="13"/>
        <v>138.58428123002977</v>
      </c>
      <c r="AA59" s="23">
        <f t="shared" ca="1" si="13"/>
        <v>457.9996482304</v>
      </c>
      <c r="AB59" s="23">
        <f t="shared" ca="1" si="13"/>
        <v>412.02356626348046</v>
      </c>
      <c r="AC59" s="23">
        <f t="shared" ca="1" si="13"/>
        <v>361.13583459199435</v>
      </c>
    </row>
    <row r="60" spans="8:29">
      <c r="H60" s="19" t="s">
        <v>68</v>
      </c>
      <c r="I60" s="23">
        <f t="shared" ca="1" si="12"/>
        <v>3.7772700000019199E-2</v>
      </c>
      <c r="J60" s="23">
        <f t="shared" ca="1" si="12"/>
        <v>6.6869999999994434E-3</v>
      </c>
      <c r="K60" s="23">
        <f t="shared" ca="1" si="12"/>
        <v>-0.13087287960703975</v>
      </c>
      <c r="L60" s="23">
        <f t="shared" ca="1" si="12"/>
        <v>-215.71931828530523</v>
      </c>
      <c r="M60" s="23">
        <f t="shared" ca="1" si="12"/>
        <v>-251.3568478535426</v>
      </c>
      <c r="N60" s="23">
        <f t="shared" ca="1" si="12"/>
        <v>-546.50761182121096</v>
      </c>
      <c r="O60" s="23">
        <f t="shared" ca="1" si="12"/>
        <v>-146.72765836236795</v>
      </c>
      <c r="P60" s="23">
        <f t="shared" ca="1" si="12"/>
        <v>254.93849768103246</v>
      </c>
      <c r="Q60" s="23">
        <f t="shared" ca="1" si="12"/>
        <v>-348.04912213313219</v>
      </c>
      <c r="R60" s="23">
        <f t="shared" ca="1" si="12"/>
        <v>398.79662914017536</v>
      </c>
      <c r="S60" s="23">
        <f t="shared" ca="1" si="12"/>
        <v>165.717802480518</v>
      </c>
      <c r="T60" s="23">
        <f t="shared" ca="1" si="12"/>
        <v>-601.92523234225155</v>
      </c>
      <c r="U60" s="23">
        <f t="shared" ca="1" si="12"/>
        <v>-55.701113071951113</v>
      </c>
      <c r="V60" s="23">
        <f t="shared" ca="1" si="12"/>
        <v>144.71390059113764</v>
      </c>
      <c r="W60" s="23">
        <f t="shared" ca="1" si="12"/>
        <v>675.76392262670197</v>
      </c>
      <c r="X60" s="23">
        <f t="shared" ca="1" si="12"/>
        <v>-705.15806801328654</v>
      </c>
      <c r="Y60" s="23">
        <f t="shared" ca="1" si="13"/>
        <v>704.48968203099503</v>
      </c>
      <c r="Z60" s="23">
        <f t="shared" ca="1" si="13"/>
        <v>954.42632122914074</v>
      </c>
      <c r="AA60" s="23">
        <f t="shared" ca="1" si="13"/>
        <v>1438.9417601416717</v>
      </c>
      <c r="AB60" s="23">
        <f t="shared" ca="1" si="13"/>
        <v>1445.9136363608995</v>
      </c>
      <c r="AC60" s="23">
        <f t="shared" ca="1" si="13"/>
        <v>1179.3752679603349</v>
      </c>
    </row>
    <row r="61" spans="8:29">
      <c r="H61" s="19" t="s">
        <v>72</v>
      </c>
      <c r="I61" s="23">
        <f t="shared" ca="1" si="12"/>
        <v>8.1923893999992004E-2</v>
      </c>
      <c r="J61" s="23">
        <f t="shared" ca="1" si="12"/>
        <v>0.39876390000019057</v>
      </c>
      <c r="K61" s="23">
        <f t="shared" ca="1" si="12"/>
        <v>-0.73934194999998226</v>
      </c>
      <c r="L61" s="23">
        <f t="shared" ca="1" si="12"/>
        <v>13.957363229999942</v>
      </c>
      <c r="M61" s="23">
        <f t="shared" ca="1" si="12"/>
        <v>3.3981372999990072</v>
      </c>
      <c r="N61" s="23">
        <f t="shared" ca="1" si="12"/>
        <v>14.168852199999719</v>
      </c>
      <c r="O61" s="23">
        <f t="shared" ca="1" si="12"/>
        <v>7.6117040999979508</v>
      </c>
      <c r="P61" s="23">
        <f t="shared" ca="1" si="12"/>
        <v>18.281066399998963</v>
      </c>
      <c r="Q61" s="23">
        <f t="shared" ca="1" si="12"/>
        <v>17.952840800000104</v>
      </c>
      <c r="R61" s="23">
        <f t="shared" ca="1" si="12"/>
        <v>23.441188300000249</v>
      </c>
      <c r="S61" s="23">
        <f t="shared" ca="1" si="12"/>
        <v>50.828527300001042</v>
      </c>
      <c r="T61" s="23">
        <f t="shared" ca="1" si="12"/>
        <v>49.792649000000893</v>
      </c>
      <c r="U61" s="23">
        <f t="shared" ca="1" si="12"/>
        <v>58.376495999999861</v>
      </c>
      <c r="V61" s="23">
        <f t="shared" ca="1" si="12"/>
        <v>119.41702700000133</v>
      </c>
      <c r="W61" s="23">
        <f t="shared" ca="1" si="12"/>
        <v>168.62416800000028</v>
      </c>
      <c r="X61" s="23">
        <f t="shared" ca="1" si="12"/>
        <v>109.90213899999981</v>
      </c>
      <c r="Y61" s="23">
        <f t="shared" ca="1" si="13"/>
        <v>122.36529900000005</v>
      </c>
      <c r="Z61" s="23">
        <f t="shared" ca="1" si="13"/>
        <v>180.93975300001148</v>
      </c>
      <c r="AA61" s="23">
        <f t="shared" ca="1" si="13"/>
        <v>196.03287600000112</v>
      </c>
      <c r="AB61" s="23">
        <f t="shared" ca="1" si="13"/>
        <v>215.98226750000231</v>
      </c>
      <c r="AC61" s="23">
        <f t="shared" ca="1" si="13"/>
        <v>7.2813729999998031</v>
      </c>
    </row>
    <row r="63" spans="8:29">
      <c r="H63" s="24" t="s">
        <v>92</v>
      </c>
    </row>
    <row r="67" spans="1:1">
      <c r="A67" s="7" t="s">
        <v>93</v>
      </c>
    </row>
  </sheetData>
  <dataConsolidate/>
  <dataValidations count="1">
    <dataValidation type="list" allowBlank="1" showInputMessage="1" showErrorMessage="1" sqref="B4 B23 B44">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188736"/>
  </sheetPr>
  <dimension ref="A1:W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3" s="26" customFormat="1" ht="23.25" customHeight="1">
      <c r="A1" s="25" t="s">
        <v>94</v>
      </c>
      <c r="B1" s="17"/>
      <c r="C1" s="17"/>
      <c r="D1" s="17"/>
      <c r="E1" s="17"/>
      <c r="F1" s="17"/>
      <c r="G1" s="17"/>
      <c r="H1" s="17"/>
      <c r="I1" s="17"/>
      <c r="J1" s="17"/>
      <c r="K1" s="17"/>
      <c r="L1" s="17"/>
      <c r="M1" s="17"/>
      <c r="N1" s="17"/>
      <c r="O1" s="17"/>
      <c r="P1" s="17"/>
      <c r="Q1" s="17"/>
      <c r="R1" s="17"/>
      <c r="S1" s="17"/>
      <c r="T1" s="17"/>
      <c r="U1" s="17"/>
      <c r="V1" s="17"/>
      <c r="W1" s="17"/>
    </row>
    <row r="2" spans="1:23" s="26" customFormat="1"/>
    <row r="3" spans="1:23" s="26" customFormat="1"/>
    <row r="4" spans="1:23">
      <c r="A4" s="16" t="s">
        <v>95</v>
      </c>
      <c r="B4" s="16"/>
      <c r="C4" s="26"/>
      <c r="D4" s="26"/>
      <c r="E4" s="26"/>
      <c r="F4" s="26"/>
      <c r="G4" s="26"/>
      <c r="H4" s="26"/>
      <c r="I4" s="26"/>
      <c r="J4" s="26"/>
      <c r="K4" s="26"/>
      <c r="L4" s="26"/>
      <c r="M4" s="26"/>
      <c r="N4" s="26"/>
      <c r="O4" s="26"/>
      <c r="P4" s="26"/>
      <c r="Q4" s="26"/>
      <c r="R4" s="26"/>
      <c r="S4" s="26"/>
      <c r="T4" s="26"/>
      <c r="U4" s="26"/>
      <c r="V4" s="26"/>
      <c r="W4" s="2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91431.675000000003</v>
      </c>
      <c r="D6" s="23">
        <v>88462.584169999987</v>
      </c>
      <c r="E6" s="23">
        <v>88798.048199999976</v>
      </c>
      <c r="F6" s="23">
        <v>80532.648412205992</v>
      </c>
      <c r="G6" s="23">
        <v>64964.402088892981</v>
      </c>
      <c r="H6" s="23">
        <v>46679.465454386002</v>
      </c>
      <c r="I6" s="23">
        <v>46011.651717447006</v>
      </c>
      <c r="J6" s="23">
        <v>45248.214917074001</v>
      </c>
      <c r="K6" s="23">
        <v>41514.665980327991</v>
      </c>
      <c r="L6" s="23">
        <v>38197.365709785998</v>
      </c>
      <c r="M6" s="23">
        <v>33282.773941230997</v>
      </c>
      <c r="N6" s="23">
        <v>28350.76320496</v>
      </c>
      <c r="O6" s="23">
        <v>26712.147267409</v>
      </c>
      <c r="P6" s="23">
        <v>22876.915447488987</v>
      </c>
      <c r="Q6" s="23">
        <v>15272.514674034001</v>
      </c>
      <c r="R6" s="23">
        <v>14092.317764417001</v>
      </c>
      <c r="S6" s="23">
        <v>14697.819023068991</v>
      </c>
      <c r="T6" s="23">
        <v>14027.700266752001</v>
      </c>
      <c r="U6" s="23">
        <v>12750.583278526999</v>
      </c>
      <c r="V6" s="23">
        <v>10800.591418483998</v>
      </c>
      <c r="W6" s="23">
        <v>8405.5873111159999</v>
      </c>
    </row>
    <row r="7" spans="1:23">
      <c r="A7" s="27" t="s">
        <v>36</v>
      </c>
      <c r="B7" s="27" t="s">
        <v>67</v>
      </c>
      <c r="C7" s="23">
        <v>27277.409039999991</v>
      </c>
      <c r="D7" s="23">
        <v>24784.113300000001</v>
      </c>
      <c r="E7" s="23">
        <v>25984.551800000001</v>
      </c>
      <c r="F7" s="23">
        <v>18848.259676117981</v>
      </c>
      <c r="G7" s="23">
        <v>18030.730866268994</v>
      </c>
      <c r="H7" s="23">
        <v>10359.23435008</v>
      </c>
      <c r="I7" s="23">
        <v>2703.5730122769996</v>
      </c>
      <c r="J7" s="23">
        <v>7.5593319999999993E-3</v>
      </c>
      <c r="K7" s="23">
        <v>6.723377E-3</v>
      </c>
      <c r="L7" s="23">
        <v>6.9079079999999999E-3</v>
      </c>
      <c r="M7" s="23">
        <v>6.4920779999999992E-3</v>
      </c>
      <c r="N7" s="23">
        <v>6.446379999999999E-3</v>
      </c>
      <c r="O7" s="23">
        <v>6.6886989999999993E-3</v>
      </c>
      <c r="P7" s="23">
        <v>2.1489229999999992E-3</v>
      </c>
      <c r="Q7" s="23">
        <v>1.6452039999999999E-3</v>
      </c>
      <c r="R7" s="23">
        <v>1.39836E-3</v>
      </c>
      <c r="S7" s="23">
        <v>1.3529319999999981E-3</v>
      </c>
      <c r="T7" s="23">
        <v>1.0033000000000002E-3</v>
      </c>
      <c r="U7" s="23">
        <v>9.634419999999999E-4</v>
      </c>
      <c r="V7" s="23">
        <v>9.518669999999999E-4</v>
      </c>
      <c r="W7" s="23">
        <v>9.9035400000000015E-4</v>
      </c>
    </row>
    <row r="8" spans="1:23">
      <c r="A8" s="27" t="s">
        <v>36</v>
      </c>
      <c r="B8" s="27" t="s">
        <v>18</v>
      </c>
      <c r="C8" s="23">
        <v>2252.5549362210454</v>
      </c>
      <c r="D8" s="23">
        <v>2253.1016805134282</v>
      </c>
      <c r="E8" s="23">
        <v>2123.8237917464648</v>
      </c>
      <c r="F8" s="23">
        <v>4084.3405128910986</v>
      </c>
      <c r="G8" s="23">
        <v>3144.6340878882706</v>
      </c>
      <c r="H8" s="23">
        <v>3044.8605222744268</v>
      </c>
      <c r="I8" s="23">
        <v>2746.2020692736878</v>
      </c>
      <c r="J8" s="23">
        <v>3962.481968472981</v>
      </c>
      <c r="K8" s="23">
        <v>4701.9204353024325</v>
      </c>
      <c r="L8" s="23">
        <v>5404.1184440473426</v>
      </c>
      <c r="M8" s="23">
        <v>5874.8046663384712</v>
      </c>
      <c r="N8" s="23">
        <v>5371.317136332751</v>
      </c>
      <c r="O8" s="23">
        <v>7015.8563422013285</v>
      </c>
      <c r="P8" s="23">
        <v>6629.0800018526252</v>
      </c>
      <c r="Q8" s="23">
        <v>5803.7008462792055</v>
      </c>
      <c r="R8" s="23">
        <v>4246.9395604202982</v>
      </c>
      <c r="S8" s="23">
        <v>4167.4831575880235</v>
      </c>
      <c r="T8" s="23">
        <v>5208.9635169802168</v>
      </c>
      <c r="U8" s="23">
        <v>4796.2011707718639</v>
      </c>
      <c r="V8" s="23">
        <v>5348.6121594571596</v>
      </c>
      <c r="W8" s="23">
        <v>5493.9584541841332</v>
      </c>
    </row>
    <row r="9" spans="1:23">
      <c r="A9" s="27" t="s">
        <v>36</v>
      </c>
      <c r="B9" s="27" t="s">
        <v>28</v>
      </c>
      <c r="C9" s="23">
        <v>993.62575349999895</v>
      </c>
      <c r="D9" s="23">
        <v>793.803178</v>
      </c>
      <c r="E9" s="23">
        <v>805.06432399999983</v>
      </c>
      <c r="F9" s="23">
        <v>177.73723199999989</v>
      </c>
      <c r="G9" s="23">
        <v>175.28608899999989</v>
      </c>
      <c r="H9" s="23">
        <v>179.08418499999991</v>
      </c>
      <c r="I9" s="23">
        <v>172.67463899999998</v>
      </c>
      <c r="J9" s="23">
        <v>162.85689699999989</v>
      </c>
      <c r="K9" s="23">
        <v>156.14834569999991</v>
      </c>
      <c r="L9" s="23">
        <v>226.56277499999993</v>
      </c>
      <c r="M9" s="23">
        <v>227.97564999999997</v>
      </c>
      <c r="N9" s="23">
        <v>379.32405999999889</v>
      </c>
      <c r="O9" s="23">
        <v>287.676019</v>
      </c>
      <c r="P9" s="23">
        <v>498.86569999999995</v>
      </c>
      <c r="Q9" s="23">
        <v>287.10387999999898</v>
      </c>
      <c r="R9" s="23">
        <v>258.93841999999989</v>
      </c>
      <c r="S9" s="23">
        <v>413.21511999999996</v>
      </c>
      <c r="T9" s="23">
        <v>528.64646000000005</v>
      </c>
      <c r="U9" s="23">
        <v>96.375410000000002</v>
      </c>
      <c r="V9" s="23">
        <v>164.30178999999899</v>
      </c>
      <c r="W9" s="23">
        <v>158.38210000000001</v>
      </c>
    </row>
    <row r="10" spans="1:23">
      <c r="A10" s="27" t="s">
        <v>36</v>
      </c>
      <c r="B10" s="27" t="s">
        <v>62</v>
      </c>
      <c r="C10" s="23">
        <v>55.717521828374473</v>
      </c>
      <c r="D10" s="23">
        <v>57.512528202212373</v>
      </c>
      <c r="E10" s="23">
        <v>124.65972174067909</v>
      </c>
      <c r="F10" s="23">
        <v>625.49211953578663</v>
      </c>
      <c r="G10" s="23">
        <v>235.06203254892927</v>
      </c>
      <c r="H10" s="23">
        <v>203.56801196434537</v>
      </c>
      <c r="I10" s="23">
        <v>93.364223648378186</v>
      </c>
      <c r="J10" s="23">
        <v>182.87366194611715</v>
      </c>
      <c r="K10" s="23">
        <v>90.875708771333606</v>
      </c>
      <c r="L10" s="23">
        <v>427.94753324076356</v>
      </c>
      <c r="M10" s="23">
        <v>625.34926558701659</v>
      </c>
      <c r="N10" s="23">
        <v>725.01379587528027</v>
      </c>
      <c r="O10" s="23">
        <v>623.81190245066625</v>
      </c>
      <c r="P10" s="23">
        <v>884.26922709417295</v>
      </c>
      <c r="Q10" s="23">
        <v>1086.1551143913996</v>
      </c>
      <c r="R10" s="23">
        <v>846.53713790260656</v>
      </c>
      <c r="S10" s="23">
        <v>1369.5187796172727</v>
      </c>
      <c r="T10" s="23">
        <v>1614.9824960703388</v>
      </c>
      <c r="U10" s="23">
        <v>3298.2377717373274</v>
      </c>
      <c r="V10" s="23">
        <v>4608.5177663176692</v>
      </c>
      <c r="W10" s="23">
        <v>4211.5514019554139</v>
      </c>
    </row>
    <row r="11" spans="1:23">
      <c r="A11" s="27" t="s">
        <v>36</v>
      </c>
      <c r="B11" s="27" t="s">
        <v>61</v>
      </c>
      <c r="C11" s="23">
        <v>13425.340552999998</v>
      </c>
      <c r="D11" s="23">
        <v>14111.256313</v>
      </c>
      <c r="E11" s="23">
        <v>13120.039669999996</v>
      </c>
      <c r="F11" s="23">
        <v>15856.862409999996</v>
      </c>
      <c r="G11" s="23">
        <v>17122.383099999999</v>
      </c>
      <c r="H11" s="23">
        <v>16120.973653999999</v>
      </c>
      <c r="I11" s="23">
        <v>15541.828863999997</v>
      </c>
      <c r="J11" s="23">
        <v>17175.258908999996</v>
      </c>
      <c r="K11" s="23">
        <v>15364.603129999998</v>
      </c>
      <c r="L11" s="23">
        <v>14246.319629999995</v>
      </c>
      <c r="M11" s="23">
        <v>13179.902825999998</v>
      </c>
      <c r="N11" s="23">
        <v>12894.055509999987</v>
      </c>
      <c r="O11" s="23">
        <v>13628.578239999999</v>
      </c>
      <c r="P11" s="23">
        <v>13462.916649999996</v>
      </c>
      <c r="Q11" s="23">
        <v>12700.828280999996</v>
      </c>
      <c r="R11" s="23">
        <v>12226.845781999997</v>
      </c>
      <c r="S11" s="23">
        <v>13637.49289</v>
      </c>
      <c r="T11" s="23">
        <v>12031.975854999995</v>
      </c>
      <c r="U11" s="23">
        <v>10705.137206999994</v>
      </c>
      <c r="V11" s="23">
        <v>10432.205372999999</v>
      </c>
      <c r="W11" s="23">
        <v>10475.424748999998</v>
      </c>
    </row>
    <row r="12" spans="1:23">
      <c r="A12" s="27" t="s">
        <v>36</v>
      </c>
      <c r="B12" s="27" t="s">
        <v>65</v>
      </c>
      <c r="C12" s="23">
        <v>31486.883138682242</v>
      </c>
      <c r="D12" s="23">
        <v>34208.293228446855</v>
      </c>
      <c r="E12" s="23">
        <v>31579.092403395396</v>
      </c>
      <c r="F12" s="23">
        <v>42537.218392578317</v>
      </c>
      <c r="G12" s="23">
        <v>58935.682677226512</v>
      </c>
      <c r="H12" s="23">
        <v>72531.351543795987</v>
      </c>
      <c r="I12" s="23">
        <v>76199.670589856381</v>
      </c>
      <c r="J12" s="23">
        <v>78474.1123137541</v>
      </c>
      <c r="K12" s="23">
        <v>83611.966953045034</v>
      </c>
      <c r="L12" s="23">
        <v>88786.186943277527</v>
      </c>
      <c r="M12" s="23">
        <v>94934.250676590964</v>
      </c>
      <c r="N12" s="23">
        <v>96992.233505822878</v>
      </c>
      <c r="O12" s="23">
        <v>97469.130214397839</v>
      </c>
      <c r="P12" s="23">
        <v>106306.33278227065</v>
      </c>
      <c r="Q12" s="23">
        <v>112105.26410549681</v>
      </c>
      <c r="R12" s="23">
        <v>120108.58158714704</v>
      </c>
      <c r="S12" s="23">
        <v>120897.88044660282</v>
      </c>
      <c r="T12" s="23">
        <v>121350.9063483832</v>
      </c>
      <c r="U12" s="23">
        <v>123353.42338718109</v>
      </c>
      <c r="V12" s="23">
        <v>117323.7368887433</v>
      </c>
      <c r="W12" s="23">
        <v>118216.76039507893</v>
      </c>
    </row>
    <row r="13" spans="1:23">
      <c r="A13" s="27" t="s">
        <v>36</v>
      </c>
      <c r="B13" s="27" t="s">
        <v>64</v>
      </c>
      <c r="C13" s="23">
        <v>15292.988281611006</v>
      </c>
      <c r="D13" s="23">
        <v>15986.335079774744</v>
      </c>
      <c r="E13" s="23">
        <v>16249.845188576459</v>
      </c>
      <c r="F13" s="23">
        <v>15574.29536406511</v>
      </c>
      <c r="G13" s="23">
        <v>14991.22948246315</v>
      </c>
      <c r="H13" s="23">
        <v>30292.622333361298</v>
      </c>
      <c r="I13" s="23">
        <v>37046.879418367993</v>
      </c>
      <c r="J13" s="23">
        <v>36691.243155844983</v>
      </c>
      <c r="K13" s="23">
        <v>38464.00640563156</v>
      </c>
      <c r="L13" s="23">
        <v>40383.194971669778</v>
      </c>
      <c r="M13" s="23">
        <v>43724.92059454431</v>
      </c>
      <c r="N13" s="23">
        <v>50949.099170131456</v>
      </c>
      <c r="O13" s="23">
        <v>52986.096012301758</v>
      </c>
      <c r="P13" s="23">
        <v>51354.685815861594</v>
      </c>
      <c r="Q13" s="23">
        <v>59507.114458195298</v>
      </c>
      <c r="R13" s="23">
        <v>59716.059586129479</v>
      </c>
      <c r="S13" s="23">
        <v>60221.782366233012</v>
      </c>
      <c r="T13" s="23">
        <v>64481.534444873621</v>
      </c>
      <c r="U13" s="23">
        <v>68586.758035259001</v>
      </c>
      <c r="V13" s="23">
        <v>79517.543153125196</v>
      </c>
      <c r="W13" s="23">
        <v>85748.240204581423</v>
      </c>
    </row>
    <row r="14" spans="1:23">
      <c r="A14" s="27" t="s">
        <v>36</v>
      </c>
      <c r="B14" s="27" t="s">
        <v>32</v>
      </c>
      <c r="C14" s="23">
        <v>114.74164142834499</v>
      </c>
      <c r="D14" s="23">
        <v>121.24720777582598</v>
      </c>
      <c r="E14" s="23">
        <v>132.54251538178897</v>
      </c>
      <c r="F14" s="23">
        <v>163.27318380698398</v>
      </c>
      <c r="G14" s="23">
        <v>156.05033887782992</v>
      </c>
      <c r="H14" s="23">
        <v>1762.1670335381698</v>
      </c>
      <c r="I14" s="23">
        <v>2120.0160706025999</v>
      </c>
      <c r="J14" s="23">
        <v>3490.14269492212</v>
      </c>
      <c r="K14" s="23">
        <v>3550.2254656890391</v>
      </c>
      <c r="L14" s="23">
        <v>3536.3332110726692</v>
      </c>
      <c r="M14" s="23">
        <v>3537.8674975999397</v>
      </c>
      <c r="N14" s="23">
        <v>3663.1412014132593</v>
      </c>
      <c r="O14" s="23">
        <v>3522.2210437698291</v>
      </c>
      <c r="P14" s="23">
        <v>3314.1906647730002</v>
      </c>
      <c r="Q14" s="23">
        <v>3414.6013809232186</v>
      </c>
      <c r="R14" s="23">
        <v>3361.0076333587995</v>
      </c>
      <c r="S14" s="23">
        <v>3168.0640940837488</v>
      </c>
      <c r="T14" s="23">
        <v>3311.4585203600795</v>
      </c>
      <c r="U14" s="23">
        <v>3106.3518750126304</v>
      </c>
      <c r="V14" s="23">
        <v>3209.6094714331002</v>
      </c>
      <c r="W14" s="23">
        <v>3666.2144690075997</v>
      </c>
    </row>
    <row r="15" spans="1:23">
      <c r="A15" s="27" t="s">
        <v>36</v>
      </c>
      <c r="B15" s="27" t="s">
        <v>69</v>
      </c>
      <c r="C15" s="23">
        <v>38.932815599999998</v>
      </c>
      <c r="D15" s="23">
        <v>84.875349700000001</v>
      </c>
      <c r="E15" s="23">
        <v>68.580651594299994</v>
      </c>
      <c r="F15" s="23">
        <v>2701.8183288887949</v>
      </c>
      <c r="G15" s="23">
        <v>4684.8270435332688</v>
      </c>
      <c r="H15" s="23">
        <v>9866.3238470299166</v>
      </c>
      <c r="I15" s="23">
        <v>13223.43562127736</v>
      </c>
      <c r="J15" s="23">
        <v>13269.435747473497</v>
      </c>
      <c r="K15" s="23">
        <v>13574.57732919029</v>
      </c>
      <c r="L15" s="23">
        <v>14031.543094864403</v>
      </c>
      <c r="M15" s="23">
        <v>15268.76122647354</v>
      </c>
      <c r="N15" s="23">
        <v>19118.569813606307</v>
      </c>
      <c r="O15" s="23">
        <v>18225.975794894988</v>
      </c>
      <c r="P15" s="23">
        <v>18336.910392607257</v>
      </c>
      <c r="Q15" s="23">
        <v>19674.288305468588</v>
      </c>
      <c r="R15" s="23">
        <v>20935.56315084677</v>
      </c>
      <c r="S15" s="23">
        <v>21771.367248788978</v>
      </c>
      <c r="T15" s="23">
        <v>21399.450606237824</v>
      </c>
      <c r="U15" s="23">
        <v>23923.13561924512</v>
      </c>
      <c r="V15" s="23">
        <v>24441.494748973339</v>
      </c>
      <c r="W15" s="23">
        <v>27532.384568990521</v>
      </c>
    </row>
    <row r="16" spans="1:23">
      <c r="A16" s="27" t="s">
        <v>36</v>
      </c>
      <c r="B16" s="27" t="s">
        <v>52</v>
      </c>
      <c r="C16" s="23">
        <v>37.072613269999863</v>
      </c>
      <c r="D16" s="23">
        <v>94.122020299999889</v>
      </c>
      <c r="E16" s="23">
        <v>250.66702047999979</v>
      </c>
      <c r="F16" s="23">
        <v>638.67959846999986</v>
      </c>
      <c r="G16" s="23">
        <v>946.08878650000008</v>
      </c>
      <c r="H16" s="23">
        <v>1176.2343956</v>
      </c>
      <c r="I16" s="23">
        <v>1528.0106315</v>
      </c>
      <c r="J16" s="23">
        <v>1881.2489392</v>
      </c>
      <c r="K16" s="23">
        <v>2347.1855845999989</v>
      </c>
      <c r="L16" s="23">
        <v>2711.8284969999986</v>
      </c>
      <c r="M16" s="23">
        <v>3012.7903679999999</v>
      </c>
      <c r="N16" s="23">
        <v>3518.988581999999</v>
      </c>
      <c r="O16" s="23">
        <v>3907.8104539999981</v>
      </c>
      <c r="P16" s="23">
        <v>4152.0786414999975</v>
      </c>
      <c r="Q16" s="23">
        <v>4812.393861999999</v>
      </c>
      <c r="R16" s="23">
        <v>5000.3561159999999</v>
      </c>
      <c r="S16" s="23">
        <v>4999.7723769999902</v>
      </c>
      <c r="T16" s="23">
        <v>5236.4163789999993</v>
      </c>
      <c r="U16" s="23">
        <v>5332.5421119999983</v>
      </c>
      <c r="V16" s="23">
        <v>5456.7451659999997</v>
      </c>
      <c r="W16" s="23">
        <v>5805.0914079999893</v>
      </c>
    </row>
    <row r="17" spans="1:23">
      <c r="A17" s="29" t="s">
        <v>118</v>
      </c>
      <c r="B17" s="29"/>
      <c r="C17" s="28">
        <v>182216.19422484265</v>
      </c>
      <c r="D17" s="28">
        <v>180656.99947793724</v>
      </c>
      <c r="E17" s="28">
        <v>178785.12509945899</v>
      </c>
      <c r="F17" s="28">
        <v>178236.85411939427</v>
      </c>
      <c r="G17" s="28">
        <v>177599.41042428886</v>
      </c>
      <c r="H17" s="28">
        <v>179411.16005486206</v>
      </c>
      <c r="I17" s="28">
        <v>180515.84453387043</v>
      </c>
      <c r="J17" s="28">
        <v>181897.04938242416</v>
      </c>
      <c r="K17" s="28">
        <v>183904.19368215534</v>
      </c>
      <c r="L17" s="28">
        <v>187671.7029149294</v>
      </c>
      <c r="M17" s="28">
        <v>191849.98411236977</v>
      </c>
      <c r="N17" s="28">
        <v>195661.81282950236</v>
      </c>
      <c r="O17" s="28">
        <v>198723.30268645956</v>
      </c>
      <c r="P17" s="28">
        <v>202013.06777349103</v>
      </c>
      <c r="Q17" s="28">
        <v>206762.68300460069</v>
      </c>
      <c r="R17" s="28">
        <v>211496.22123637641</v>
      </c>
      <c r="S17" s="28">
        <v>215405.1931360421</v>
      </c>
      <c r="T17" s="28">
        <v>219244.71039135937</v>
      </c>
      <c r="U17" s="28">
        <v>223586.71722391827</v>
      </c>
      <c r="V17" s="28">
        <v>228195.50950099435</v>
      </c>
      <c r="W17" s="28">
        <v>232709.90560626989</v>
      </c>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49192.979399999997</v>
      </c>
      <c r="D20" s="23">
        <v>45858.594469999996</v>
      </c>
      <c r="E20" s="23">
        <v>45275.724999999984</v>
      </c>
      <c r="F20" s="23">
        <v>46361.191699999996</v>
      </c>
      <c r="G20" s="23">
        <v>32880.551596399986</v>
      </c>
      <c r="H20" s="23">
        <v>23731.740147591001</v>
      </c>
      <c r="I20" s="23">
        <v>24550.194889955004</v>
      </c>
      <c r="J20" s="23">
        <v>24300.799873110995</v>
      </c>
      <c r="K20" s="23">
        <v>23813.231675999989</v>
      </c>
      <c r="L20" s="23">
        <v>21218.993056838997</v>
      </c>
      <c r="M20" s="23">
        <v>18503.234353469998</v>
      </c>
      <c r="N20" s="23">
        <v>13744.709498599999</v>
      </c>
      <c r="O20" s="23">
        <v>14322.618898499999</v>
      </c>
      <c r="P20" s="23">
        <v>11988.9766306</v>
      </c>
      <c r="Q20" s="23">
        <v>6733.1335999999992</v>
      </c>
      <c r="R20" s="23">
        <v>6090.2338999999993</v>
      </c>
      <c r="S20" s="23">
        <v>6572.6761999999899</v>
      </c>
      <c r="T20" s="23">
        <v>6924.0398000000005</v>
      </c>
      <c r="U20" s="23">
        <v>6224.6990000000005</v>
      </c>
      <c r="V20" s="23">
        <v>6545.5138999999999</v>
      </c>
      <c r="W20" s="23">
        <v>6355.8356000000003</v>
      </c>
    </row>
    <row r="21" spans="1:23"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s="26" customFormat="1">
      <c r="A22" s="27" t="s">
        <v>119</v>
      </c>
      <c r="B22" s="27" t="s">
        <v>18</v>
      </c>
      <c r="C22" s="23">
        <v>33.751560799894001</v>
      </c>
      <c r="D22" s="23">
        <v>34.298315996071999</v>
      </c>
      <c r="E22" s="23">
        <v>104.17080035438799</v>
      </c>
      <c r="F22" s="23">
        <v>545.35482000078594</v>
      </c>
      <c r="G22" s="23">
        <v>377.12782715764399</v>
      </c>
      <c r="H22" s="23">
        <v>300.97059087679401</v>
      </c>
      <c r="I22" s="23">
        <v>278.03337297077303</v>
      </c>
      <c r="J22" s="23">
        <v>446.62896586030502</v>
      </c>
      <c r="K22" s="23">
        <v>627.83470136232506</v>
      </c>
      <c r="L22" s="23">
        <v>766.61938535974696</v>
      </c>
      <c r="M22" s="23">
        <v>842.34262434722586</v>
      </c>
      <c r="N22" s="23">
        <v>774.09747393201383</v>
      </c>
      <c r="O22" s="23">
        <v>1144.34497884696</v>
      </c>
      <c r="P22" s="23">
        <v>1091.7410182564599</v>
      </c>
      <c r="Q22" s="23">
        <v>825.13078213711003</v>
      </c>
      <c r="R22" s="23">
        <v>581.65579229408002</v>
      </c>
      <c r="S22" s="23">
        <v>893.95539199302004</v>
      </c>
      <c r="T22" s="23">
        <v>1309.579857271284</v>
      </c>
      <c r="U22" s="23">
        <v>1215.01895003295</v>
      </c>
      <c r="V22" s="23">
        <v>1315.4854025250702</v>
      </c>
      <c r="W22" s="23">
        <v>1371.5639513432</v>
      </c>
    </row>
    <row r="23" spans="1:23"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s="26" customFormat="1">
      <c r="A24" s="27" t="s">
        <v>119</v>
      </c>
      <c r="B24" s="27" t="s">
        <v>62</v>
      </c>
      <c r="C24" s="23">
        <v>7.4540316615000005E-2</v>
      </c>
      <c r="D24" s="23">
        <v>0.80707263596260004</v>
      </c>
      <c r="E24" s="23">
        <v>13.072633756663</v>
      </c>
      <c r="F24" s="23">
        <v>37.116082588959991</v>
      </c>
      <c r="G24" s="23">
        <v>11.683953840248801</v>
      </c>
      <c r="H24" s="23">
        <v>31.226777047611499</v>
      </c>
      <c r="I24" s="23">
        <v>25.324509719450489</v>
      </c>
      <c r="J24" s="23">
        <v>58.976575429793002</v>
      </c>
      <c r="K24" s="23">
        <v>42.486646183794996</v>
      </c>
      <c r="L24" s="23">
        <v>199.25408456273698</v>
      </c>
      <c r="M24" s="23">
        <v>257.90120340397397</v>
      </c>
      <c r="N24" s="23">
        <v>397.92120565182398</v>
      </c>
      <c r="O24" s="23">
        <v>404.68561077418997</v>
      </c>
      <c r="P24" s="23">
        <v>553.77065628298897</v>
      </c>
      <c r="Q24" s="23">
        <v>473.59501231763403</v>
      </c>
      <c r="R24" s="23">
        <v>360.21737128986399</v>
      </c>
      <c r="S24" s="23">
        <v>536.90476899999987</v>
      </c>
      <c r="T24" s="23">
        <v>847.68477380000002</v>
      </c>
      <c r="U24" s="23">
        <v>1137.6864800000001</v>
      </c>
      <c r="V24" s="23">
        <v>1474.7221799999998</v>
      </c>
      <c r="W24" s="23">
        <v>1288.3856000000001</v>
      </c>
    </row>
    <row r="25" spans="1:23" s="26" customFormat="1">
      <c r="A25" s="27" t="s">
        <v>119</v>
      </c>
      <c r="B25" s="27" t="s">
        <v>61</v>
      </c>
      <c r="C25" s="23">
        <v>2066.5443300000002</v>
      </c>
      <c r="D25" s="23">
        <v>2014.1544499999991</v>
      </c>
      <c r="E25" s="23">
        <v>1823.221006</v>
      </c>
      <c r="F25" s="23">
        <v>2500.1025699999991</v>
      </c>
      <c r="G25" s="23">
        <v>2537.8679300000003</v>
      </c>
      <c r="H25" s="23">
        <v>2833.9027599999981</v>
      </c>
      <c r="I25" s="23">
        <v>2916.6736989999999</v>
      </c>
      <c r="J25" s="23">
        <v>3837.712055</v>
      </c>
      <c r="K25" s="23">
        <v>3206.5975399999988</v>
      </c>
      <c r="L25" s="23">
        <v>3027.4754099999968</v>
      </c>
      <c r="M25" s="23">
        <v>3117.2111759999998</v>
      </c>
      <c r="N25" s="23">
        <v>2895.07692</v>
      </c>
      <c r="O25" s="23">
        <v>3397.3782999999999</v>
      </c>
      <c r="P25" s="23">
        <v>3658.7455950000003</v>
      </c>
      <c r="Q25" s="23">
        <v>3750.7534150000001</v>
      </c>
      <c r="R25" s="23">
        <v>3614.0113649999998</v>
      </c>
      <c r="S25" s="23">
        <v>4512.6838200000002</v>
      </c>
      <c r="T25" s="23">
        <v>3826.5310449999993</v>
      </c>
      <c r="U25" s="23">
        <v>3344.8688929999998</v>
      </c>
      <c r="V25" s="23">
        <v>3381.0792630000001</v>
      </c>
      <c r="W25" s="23">
        <v>3131.0897259999988</v>
      </c>
    </row>
    <row r="26" spans="1:23" s="26" customFormat="1">
      <c r="A26" s="27" t="s">
        <v>119</v>
      </c>
      <c r="B26" s="27" t="s">
        <v>65</v>
      </c>
      <c r="C26" s="23">
        <v>6057.7230130700027</v>
      </c>
      <c r="D26" s="23">
        <v>7063.7982533450104</v>
      </c>
      <c r="E26" s="23">
        <v>6711.1403448646706</v>
      </c>
      <c r="F26" s="23">
        <v>7876.2105297975459</v>
      </c>
      <c r="G26" s="23">
        <v>19024.894713403064</v>
      </c>
      <c r="H26" s="23">
        <v>21161.60351846624</v>
      </c>
      <c r="I26" s="23">
        <v>20747.416714291307</v>
      </c>
      <c r="J26" s="23">
        <v>19566.692102664987</v>
      </c>
      <c r="K26" s="23">
        <v>18190.696676760483</v>
      </c>
      <c r="L26" s="23">
        <v>23826.559638123304</v>
      </c>
      <c r="M26" s="23">
        <v>24848.951158860964</v>
      </c>
      <c r="N26" s="23">
        <v>27132.15587992841</v>
      </c>
      <c r="O26" s="23">
        <v>26161.130425728345</v>
      </c>
      <c r="P26" s="23">
        <v>28053.264115891481</v>
      </c>
      <c r="Q26" s="23">
        <v>28407.366907806419</v>
      </c>
      <c r="R26" s="23">
        <v>29002.789029365049</v>
      </c>
      <c r="S26" s="23">
        <v>24749.1652441714</v>
      </c>
      <c r="T26" s="23">
        <v>22468.858105492705</v>
      </c>
      <c r="U26" s="23">
        <v>24265.139888598304</v>
      </c>
      <c r="V26" s="23">
        <v>24030.325586220843</v>
      </c>
      <c r="W26" s="23">
        <v>29802.335810210174</v>
      </c>
    </row>
    <row r="27" spans="1:23" s="26" customFormat="1">
      <c r="A27" s="27" t="s">
        <v>119</v>
      </c>
      <c r="B27" s="27" t="s">
        <v>64</v>
      </c>
      <c r="C27" s="23">
        <v>5680.3348459128365</v>
      </c>
      <c r="D27" s="23">
        <v>6065.0354641787344</v>
      </c>
      <c r="E27" s="23">
        <v>6102.259795675639</v>
      </c>
      <c r="F27" s="23">
        <v>5873.717571200963</v>
      </c>
      <c r="G27" s="23">
        <v>5592.1668115804896</v>
      </c>
      <c r="H27" s="23">
        <v>15280.845620254522</v>
      </c>
      <c r="I27" s="23">
        <v>16125.030310099048</v>
      </c>
      <c r="J27" s="23">
        <v>16330.287685950905</v>
      </c>
      <c r="K27" s="23">
        <v>16794.662871203487</v>
      </c>
      <c r="L27" s="23">
        <v>17597.426142546763</v>
      </c>
      <c r="M27" s="23">
        <v>17748.635490178363</v>
      </c>
      <c r="N27" s="23">
        <v>21223.521791222691</v>
      </c>
      <c r="O27" s="23">
        <v>23145.079992419924</v>
      </c>
      <c r="P27" s="23">
        <v>22254.428863610738</v>
      </c>
      <c r="Q27" s="23">
        <v>26732.048558894428</v>
      </c>
      <c r="R27" s="23">
        <v>26877.583285260152</v>
      </c>
      <c r="S27" s="23">
        <v>29937.720708802688</v>
      </c>
      <c r="T27" s="23">
        <v>32263.596696939829</v>
      </c>
      <c r="U27" s="23">
        <v>34943.500570583703</v>
      </c>
      <c r="V27" s="23">
        <v>38388.235059756902</v>
      </c>
      <c r="W27" s="23">
        <v>39570.091301862762</v>
      </c>
    </row>
    <row r="28" spans="1:23" s="26" customFormat="1">
      <c r="A28" s="27" t="s">
        <v>119</v>
      </c>
      <c r="B28" s="27" t="s">
        <v>32</v>
      </c>
      <c r="C28" s="23">
        <v>3.2733474999999999E-5</v>
      </c>
      <c r="D28" s="23">
        <v>3.866979E-5</v>
      </c>
      <c r="E28" s="23">
        <v>4.1507029999999901E-5</v>
      </c>
      <c r="F28" s="23">
        <v>4.5936634999999999E-5</v>
      </c>
      <c r="G28" s="23">
        <v>4.8639573E-5</v>
      </c>
      <c r="H28" s="23">
        <v>6.5840080000000001E-4</v>
      </c>
      <c r="I28" s="23">
        <v>277.00170000000003</v>
      </c>
      <c r="J28" s="23">
        <v>404.95346000000001</v>
      </c>
      <c r="K28" s="23">
        <v>402.68502999999998</v>
      </c>
      <c r="L28" s="23">
        <v>418.19121999999999</v>
      </c>
      <c r="M28" s="23">
        <v>400.27172999999999</v>
      </c>
      <c r="N28" s="23">
        <v>417.56625000000003</v>
      </c>
      <c r="O28" s="23">
        <v>405.82302999999899</v>
      </c>
      <c r="P28" s="23">
        <v>382.19653</v>
      </c>
      <c r="Q28" s="23">
        <v>407.03467000000001</v>
      </c>
      <c r="R28" s="23">
        <v>407.93167</v>
      </c>
      <c r="S28" s="23">
        <v>408.99259999999998</v>
      </c>
      <c r="T28" s="23">
        <v>410.38776000000001</v>
      </c>
      <c r="U28" s="23">
        <v>407.58659999999998</v>
      </c>
      <c r="V28" s="23">
        <v>402.87691999999998</v>
      </c>
      <c r="W28" s="23">
        <v>401.14929999999998</v>
      </c>
    </row>
    <row r="29" spans="1:23" s="26" customFormat="1">
      <c r="A29" s="27" t="s">
        <v>119</v>
      </c>
      <c r="B29" s="27" t="s">
        <v>69</v>
      </c>
      <c r="C29" s="23">
        <v>11.2362216</v>
      </c>
      <c r="D29" s="23">
        <v>22.5319197</v>
      </c>
      <c r="E29" s="23">
        <v>22.199898661772998</v>
      </c>
      <c r="F29" s="23">
        <v>1209.49208043667</v>
      </c>
      <c r="G29" s="23">
        <v>3287.9294163165</v>
      </c>
      <c r="H29" s="23">
        <v>4612.7446152543216</v>
      </c>
      <c r="I29" s="23">
        <v>4250.1648731862306</v>
      </c>
      <c r="J29" s="23">
        <v>4706.6307330668687</v>
      </c>
      <c r="K29" s="23">
        <v>4777.2020354430106</v>
      </c>
      <c r="L29" s="23">
        <v>4991.2226340625903</v>
      </c>
      <c r="M29" s="23">
        <v>5244.5345716332195</v>
      </c>
      <c r="N29" s="23">
        <v>7403.3141200751988</v>
      </c>
      <c r="O29" s="23">
        <v>6833.343034678699</v>
      </c>
      <c r="P29" s="23">
        <v>7180.46422428183</v>
      </c>
      <c r="Q29" s="23">
        <v>7916.2331595157402</v>
      </c>
      <c r="R29" s="23">
        <v>9338.2037923310618</v>
      </c>
      <c r="S29" s="23">
        <v>10446.699029227197</v>
      </c>
      <c r="T29" s="23">
        <v>9737.592569656028</v>
      </c>
      <c r="U29" s="23">
        <v>11043.2315611633</v>
      </c>
      <c r="V29" s="23">
        <v>11024.6222661752</v>
      </c>
      <c r="W29" s="23">
        <v>12245.33807</v>
      </c>
    </row>
    <row r="30" spans="1:23" s="26" customFormat="1">
      <c r="A30" s="27" t="s">
        <v>119</v>
      </c>
      <c r="B30" s="27" t="s">
        <v>52</v>
      </c>
      <c r="C30" s="23">
        <v>7.44909499999999</v>
      </c>
      <c r="D30" s="23">
        <v>21.796359299999999</v>
      </c>
      <c r="E30" s="23">
        <v>69.254603999999901</v>
      </c>
      <c r="F30" s="23">
        <v>209.77739699999989</v>
      </c>
      <c r="G30" s="23">
        <v>295.06556</v>
      </c>
      <c r="H30" s="23">
        <v>389.85789</v>
      </c>
      <c r="I30" s="23">
        <v>487.08781999999997</v>
      </c>
      <c r="J30" s="23">
        <v>607.85902999999996</v>
      </c>
      <c r="K30" s="23">
        <v>762.12490600000001</v>
      </c>
      <c r="L30" s="23">
        <v>900.86805999999899</v>
      </c>
      <c r="M30" s="23">
        <v>1009.0043400000001</v>
      </c>
      <c r="N30" s="23">
        <v>1190.6082100000001</v>
      </c>
      <c r="O30" s="23">
        <v>1356.96028</v>
      </c>
      <c r="P30" s="23">
        <v>1458.244179999999</v>
      </c>
      <c r="Q30" s="23">
        <v>1666.2943799999991</v>
      </c>
      <c r="R30" s="23">
        <v>1733.0405700000001</v>
      </c>
      <c r="S30" s="23">
        <v>1788.0263599999998</v>
      </c>
      <c r="T30" s="23">
        <v>1872.4904999999999</v>
      </c>
      <c r="U30" s="23">
        <v>1942.5587399999999</v>
      </c>
      <c r="V30" s="23">
        <v>2006.2696700000001</v>
      </c>
      <c r="W30" s="23">
        <v>2071.7658299999889</v>
      </c>
    </row>
    <row r="31" spans="1:23" s="26" customFormat="1">
      <c r="A31" s="29" t="s">
        <v>118</v>
      </c>
      <c r="B31" s="29"/>
      <c r="C31" s="28">
        <v>63031.407690099346</v>
      </c>
      <c r="D31" s="28">
        <v>61036.688026155782</v>
      </c>
      <c r="E31" s="28">
        <v>60029.589580651344</v>
      </c>
      <c r="F31" s="28">
        <v>63193.693273588251</v>
      </c>
      <c r="G31" s="28">
        <v>60424.292832381441</v>
      </c>
      <c r="H31" s="28">
        <v>63340.289414236162</v>
      </c>
      <c r="I31" s="28">
        <v>64642.67349603559</v>
      </c>
      <c r="J31" s="28">
        <v>64541.097258016984</v>
      </c>
      <c r="K31" s="28">
        <v>62675.510111510077</v>
      </c>
      <c r="L31" s="28">
        <v>66636.327717431544</v>
      </c>
      <c r="M31" s="28">
        <v>65318.276006260523</v>
      </c>
      <c r="N31" s="28">
        <v>66167.482769334936</v>
      </c>
      <c r="O31" s="28">
        <v>68575.238206269423</v>
      </c>
      <c r="P31" s="28">
        <v>67600.926879641673</v>
      </c>
      <c r="Q31" s="28">
        <v>66922.028276155586</v>
      </c>
      <c r="R31" s="28">
        <v>66526.490743209142</v>
      </c>
      <c r="S31" s="28">
        <v>67203.1061339671</v>
      </c>
      <c r="T31" s="28">
        <v>67640.290278503817</v>
      </c>
      <c r="U31" s="28">
        <v>71130.91378221495</v>
      </c>
      <c r="V31" s="28">
        <v>75135.361391502811</v>
      </c>
      <c r="W31" s="28">
        <v>81519.301989416126</v>
      </c>
    </row>
    <row r="32" spans="1:23"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42238.695600000006</v>
      </c>
      <c r="D34" s="23">
        <v>42603.989699999991</v>
      </c>
      <c r="E34" s="23">
        <v>43522.323199999992</v>
      </c>
      <c r="F34" s="23">
        <v>34171.456712205996</v>
      </c>
      <c r="G34" s="23">
        <v>32083.850492492995</v>
      </c>
      <c r="H34" s="23">
        <v>22947.725306795001</v>
      </c>
      <c r="I34" s="23">
        <v>21461.456827492002</v>
      </c>
      <c r="J34" s="23">
        <v>20947.415043963003</v>
      </c>
      <c r="K34" s="23">
        <v>17701.434304327999</v>
      </c>
      <c r="L34" s="23">
        <v>16978.372652947</v>
      </c>
      <c r="M34" s="23">
        <v>14779.539587761001</v>
      </c>
      <c r="N34" s="23">
        <v>14606.053706359999</v>
      </c>
      <c r="O34" s="23">
        <v>12389.528368909001</v>
      </c>
      <c r="P34" s="23">
        <v>10887.938816888989</v>
      </c>
      <c r="Q34" s="23">
        <v>8539.3810740340014</v>
      </c>
      <c r="R34" s="23">
        <v>8002.0838644170017</v>
      </c>
      <c r="S34" s="23">
        <v>8125.1428230689999</v>
      </c>
      <c r="T34" s="23">
        <v>7103.6604667520005</v>
      </c>
      <c r="U34" s="23">
        <v>6525.8842785269999</v>
      </c>
      <c r="V34" s="23">
        <v>4255.0775184839986</v>
      </c>
      <c r="W34" s="23">
        <v>2049.7517111160005</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1113.0547292337199</v>
      </c>
      <c r="D36" s="23">
        <v>1113.0547229097861</v>
      </c>
      <c r="E36" s="23">
        <v>1240.8356451518898</v>
      </c>
      <c r="F36" s="23">
        <v>2362.8931084647697</v>
      </c>
      <c r="G36" s="23">
        <v>1639.523577284164</v>
      </c>
      <c r="H36" s="23">
        <v>2152.4782871127677</v>
      </c>
      <c r="I36" s="23">
        <v>1958.5345969669138</v>
      </c>
      <c r="J36" s="23">
        <v>1871.519965890705</v>
      </c>
      <c r="K36" s="23">
        <v>2267.1969566911948</v>
      </c>
      <c r="L36" s="23">
        <v>2558.2360167591301</v>
      </c>
      <c r="M36" s="23">
        <v>2903.2891627832591</v>
      </c>
      <c r="N36" s="23">
        <v>2345.95036605114</v>
      </c>
      <c r="O36" s="23">
        <v>3508.6998685140952</v>
      </c>
      <c r="P36" s="23">
        <v>3047.6464857461096</v>
      </c>
      <c r="Q36" s="23">
        <v>2906.5128153705195</v>
      </c>
      <c r="R36" s="23">
        <v>1851.0381232563202</v>
      </c>
      <c r="S36" s="23">
        <v>2084.323881482469</v>
      </c>
      <c r="T36" s="23">
        <v>2539.1701044632</v>
      </c>
      <c r="U36" s="23">
        <v>2238.9480828232886</v>
      </c>
      <c r="V36" s="23">
        <v>2673.3297973754989</v>
      </c>
      <c r="W36" s="23">
        <v>2752.5422120349103</v>
      </c>
    </row>
    <row r="37" spans="1:23" s="26" customFormat="1">
      <c r="A37" s="27" t="s">
        <v>120</v>
      </c>
      <c r="B37" s="27" t="s">
        <v>28</v>
      </c>
      <c r="C37" s="23">
        <v>37.115769999999998</v>
      </c>
      <c r="D37" s="23">
        <v>37.115769999999998</v>
      </c>
      <c r="E37" s="23">
        <v>73.719189999999998</v>
      </c>
      <c r="F37" s="23">
        <v>72.804009999999906</v>
      </c>
      <c r="G37" s="23">
        <v>72.804009999999906</v>
      </c>
      <c r="H37" s="23">
        <v>72.804009999999906</v>
      </c>
      <c r="I37" s="23">
        <v>73.003469999999993</v>
      </c>
      <c r="J37" s="23">
        <v>72.804009999999906</v>
      </c>
      <c r="K37" s="23">
        <v>72.804009999999906</v>
      </c>
      <c r="L37" s="23">
        <v>72.804009999999906</v>
      </c>
      <c r="M37" s="23">
        <v>73.003479999999996</v>
      </c>
      <c r="N37" s="23">
        <v>72.804009999999906</v>
      </c>
      <c r="O37" s="23">
        <v>106.25242</v>
      </c>
      <c r="P37" s="23">
        <v>85.033760000000001</v>
      </c>
      <c r="Q37" s="23">
        <v>75.714340000000007</v>
      </c>
      <c r="R37" s="23">
        <v>72.804009999999906</v>
      </c>
      <c r="S37" s="23">
        <v>77.878320000000002</v>
      </c>
      <c r="T37" s="23">
        <v>103.23121</v>
      </c>
      <c r="U37" s="23">
        <v>96.375410000000002</v>
      </c>
      <c r="V37" s="23">
        <v>164.30178999999899</v>
      </c>
      <c r="W37" s="23">
        <v>158.38210000000001</v>
      </c>
    </row>
    <row r="38" spans="1:23" s="26" customFormat="1">
      <c r="A38" s="27" t="s">
        <v>120</v>
      </c>
      <c r="B38" s="27" t="s">
        <v>62</v>
      </c>
      <c r="C38" s="23">
        <v>4.1664688299999996E-5</v>
      </c>
      <c r="D38" s="23">
        <v>4.0705075599999992E-5</v>
      </c>
      <c r="E38" s="23">
        <v>4.2944807499999993E-5</v>
      </c>
      <c r="F38" s="23">
        <v>20.021365181333</v>
      </c>
      <c r="G38" s="23">
        <v>13.465051972257502</v>
      </c>
      <c r="H38" s="23">
        <v>45.626145082611991</v>
      </c>
      <c r="I38" s="23">
        <v>29.925524838185002</v>
      </c>
      <c r="J38" s="23">
        <v>47.708023857847991</v>
      </c>
      <c r="K38" s="23">
        <v>41.374268576497904</v>
      </c>
      <c r="L38" s="23">
        <v>131.22715724191798</v>
      </c>
      <c r="M38" s="23">
        <v>252.71338150891802</v>
      </c>
      <c r="N38" s="23">
        <v>74.825286225526014</v>
      </c>
      <c r="O38" s="23">
        <v>89.678531631805882</v>
      </c>
      <c r="P38" s="23">
        <v>18.005865079345</v>
      </c>
      <c r="Q38" s="23">
        <v>185.97087564487396</v>
      </c>
      <c r="R38" s="23">
        <v>147.58949806471</v>
      </c>
      <c r="S38" s="23">
        <v>196.33613010701899</v>
      </c>
      <c r="T38" s="23">
        <v>158.69783384316699</v>
      </c>
      <c r="U38" s="23">
        <v>526.80598781203594</v>
      </c>
      <c r="V38" s="23">
        <v>931.12567529081298</v>
      </c>
      <c r="W38" s="23">
        <v>656.74965677921591</v>
      </c>
    </row>
    <row r="39" spans="1:23" s="26" customFormat="1">
      <c r="A39" s="27" t="s">
        <v>120</v>
      </c>
      <c r="B39" s="27" t="s">
        <v>61</v>
      </c>
      <c r="C39" s="23">
        <v>695.13316000000009</v>
      </c>
      <c r="D39" s="23">
        <v>693.61673999999994</v>
      </c>
      <c r="E39" s="23">
        <v>694.40968999999905</v>
      </c>
      <c r="F39" s="23">
        <v>692.21551999999997</v>
      </c>
      <c r="G39" s="23">
        <v>690.03196000000003</v>
      </c>
      <c r="H39" s="23">
        <v>690.89592000000005</v>
      </c>
      <c r="I39" s="23">
        <v>692.16155000000003</v>
      </c>
      <c r="J39" s="23">
        <v>687.84030000000007</v>
      </c>
      <c r="K39" s="23">
        <v>684.88512000000003</v>
      </c>
      <c r="L39" s="23">
        <v>684.98684000000003</v>
      </c>
      <c r="M39" s="23">
        <v>685.88711999999998</v>
      </c>
      <c r="N39" s="23">
        <v>681.84456</v>
      </c>
      <c r="O39" s="23">
        <v>680.59014000000002</v>
      </c>
      <c r="P39" s="23">
        <v>665.50166000000002</v>
      </c>
      <c r="Q39" s="23">
        <v>651.95332999999903</v>
      </c>
      <c r="R39" s="23">
        <v>642.42462999999896</v>
      </c>
      <c r="S39" s="23">
        <v>214.5926</v>
      </c>
      <c r="T39" s="23">
        <v>217.02776</v>
      </c>
      <c r="U39" s="23">
        <v>171.43816999999899</v>
      </c>
      <c r="V39" s="23">
        <v>192.21161999999899</v>
      </c>
      <c r="W39" s="23">
        <v>197.37368999999899</v>
      </c>
    </row>
    <row r="40" spans="1:23" s="26" customFormat="1">
      <c r="A40" s="27" t="s">
        <v>120</v>
      </c>
      <c r="B40" s="27" t="s">
        <v>65</v>
      </c>
      <c r="C40" s="23">
        <v>5789.2312655460682</v>
      </c>
      <c r="D40" s="23">
        <v>5519.9988100883575</v>
      </c>
      <c r="E40" s="23">
        <v>5206.2204337688472</v>
      </c>
      <c r="F40" s="23">
        <v>12489.892905091363</v>
      </c>
      <c r="G40" s="23">
        <v>17011.378338022707</v>
      </c>
      <c r="H40" s="23">
        <v>21586.523329736207</v>
      </c>
      <c r="I40" s="23">
        <v>23438.717303468271</v>
      </c>
      <c r="J40" s="23">
        <v>25381.891133787642</v>
      </c>
      <c r="K40" s="23">
        <v>27280.356441648579</v>
      </c>
      <c r="L40" s="23">
        <v>27379.303207394714</v>
      </c>
      <c r="M40" s="23">
        <v>26945.549025579869</v>
      </c>
      <c r="N40" s="23">
        <v>30180.184629702966</v>
      </c>
      <c r="O40" s="23">
        <v>28704.665760995729</v>
      </c>
      <c r="P40" s="23">
        <v>35100.774244948705</v>
      </c>
      <c r="Q40" s="23">
        <v>37914.223823065986</v>
      </c>
      <c r="R40" s="23">
        <v>43701.303932514733</v>
      </c>
      <c r="S40" s="23">
        <v>46049.972270309583</v>
      </c>
      <c r="T40" s="23">
        <v>46967.60349201459</v>
      </c>
      <c r="U40" s="23">
        <v>47699.499688085816</v>
      </c>
      <c r="V40" s="23">
        <v>40147.683084190714</v>
      </c>
      <c r="W40" s="23">
        <v>40239.970006380456</v>
      </c>
    </row>
    <row r="41" spans="1:23" s="26" customFormat="1">
      <c r="A41" s="27" t="s">
        <v>120</v>
      </c>
      <c r="B41" s="27" t="s">
        <v>64</v>
      </c>
      <c r="C41" s="23">
        <v>6071.0580872885303</v>
      </c>
      <c r="D41" s="23">
        <v>6392.6711067828683</v>
      </c>
      <c r="E41" s="23">
        <v>6497.1099264836666</v>
      </c>
      <c r="F41" s="23">
        <v>6212.7850084150205</v>
      </c>
      <c r="G41" s="23">
        <v>6072.8638842043747</v>
      </c>
      <c r="H41" s="23">
        <v>8295.4631229924471</v>
      </c>
      <c r="I41" s="23">
        <v>8305.6378199387018</v>
      </c>
      <c r="J41" s="23">
        <v>8642.4515291934149</v>
      </c>
      <c r="K41" s="23">
        <v>9478.8238258018064</v>
      </c>
      <c r="L41" s="23">
        <v>10344.914382339701</v>
      </c>
      <c r="M41" s="23">
        <v>13650.916983141426</v>
      </c>
      <c r="N41" s="23">
        <v>16186.314631827892</v>
      </c>
      <c r="O41" s="23">
        <v>16366.546280741577</v>
      </c>
      <c r="P41" s="23">
        <v>16051.46876882841</v>
      </c>
      <c r="Q41" s="23">
        <v>19078.540949162329</v>
      </c>
      <c r="R41" s="23">
        <v>18890.279729678921</v>
      </c>
      <c r="S41" s="23">
        <v>16420.258296778931</v>
      </c>
      <c r="T41" s="23">
        <v>17751.067696808714</v>
      </c>
      <c r="U41" s="23">
        <v>18545.640501175592</v>
      </c>
      <c r="V41" s="23">
        <v>26375.912862763565</v>
      </c>
      <c r="W41" s="23">
        <v>28158.239817142479</v>
      </c>
    </row>
    <row r="42" spans="1:23" s="26" customFormat="1">
      <c r="A42" s="27" t="s">
        <v>120</v>
      </c>
      <c r="B42" s="27" t="s">
        <v>32</v>
      </c>
      <c r="C42" s="23">
        <v>15.191849797744</v>
      </c>
      <c r="D42" s="23">
        <v>11.543159604926</v>
      </c>
      <c r="E42" s="23">
        <v>18.035929046035001</v>
      </c>
      <c r="F42" s="23">
        <v>29.293825351638002</v>
      </c>
      <c r="G42" s="23">
        <v>28.829067017504901</v>
      </c>
      <c r="H42" s="23">
        <v>1190.6056430000001</v>
      </c>
      <c r="I42" s="23">
        <v>1244.9683459999999</v>
      </c>
      <c r="J42" s="23">
        <v>2498.045016</v>
      </c>
      <c r="K42" s="23">
        <v>2568.6365459999902</v>
      </c>
      <c r="L42" s="23">
        <v>2541.0802560000002</v>
      </c>
      <c r="M42" s="23">
        <v>2593.8678009999999</v>
      </c>
      <c r="N42" s="23">
        <v>2676.5750829999997</v>
      </c>
      <c r="O42" s="23">
        <v>2581.4463940000001</v>
      </c>
      <c r="P42" s="23">
        <v>2445.4826149999999</v>
      </c>
      <c r="Q42" s="23">
        <v>2509.2223300000001</v>
      </c>
      <c r="R42" s="23">
        <v>2432.9450449999999</v>
      </c>
      <c r="S42" s="23">
        <v>2269.555895</v>
      </c>
      <c r="T42" s="23">
        <v>2395.5927469999997</v>
      </c>
      <c r="U42" s="23">
        <v>2214.655992</v>
      </c>
      <c r="V42" s="23">
        <v>2362.9157140000002</v>
      </c>
      <c r="W42" s="23">
        <v>2345.4115299999999</v>
      </c>
    </row>
    <row r="43" spans="1:23" s="26" customFormat="1">
      <c r="A43" s="27" t="s">
        <v>120</v>
      </c>
      <c r="B43" s="27" t="s">
        <v>69</v>
      </c>
      <c r="C43" s="23">
        <v>27.696594000000001</v>
      </c>
      <c r="D43" s="23">
        <v>62.343429999999998</v>
      </c>
      <c r="E43" s="23">
        <v>46.380501103190007</v>
      </c>
      <c r="F43" s="23">
        <v>259.92576648690999</v>
      </c>
      <c r="G43" s="23">
        <v>281.42946741443996</v>
      </c>
      <c r="H43" s="23">
        <v>469.94193949433998</v>
      </c>
      <c r="I43" s="23">
        <v>510.05542814547999</v>
      </c>
      <c r="J43" s="23">
        <v>414.06197129167003</v>
      </c>
      <c r="K43" s="23">
        <v>486.12792217833902</v>
      </c>
      <c r="L43" s="23">
        <v>547.53304994669998</v>
      </c>
      <c r="M43" s="23">
        <v>1508.9241999999999</v>
      </c>
      <c r="N43" s="23">
        <v>3177.7581700000001</v>
      </c>
      <c r="O43" s="23">
        <v>2981.8772200000003</v>
      </c>
      <c r="P43" s="23">
        <v>2831.7416000000003</v>
      </c>
      <c r="Q43" s="23">
        <v>3305.8255199999999</v>
      </c>
      <c r="R43" s="23">
        <v>3229.5065799999998</v>
      </c>
      <c r="S43" s="23">
        <v>3193.20325</v>
      </c>
      <c r="T43" s="23">
        <v>3384.6000599999998</v>
      </c>
      <c r="U43" s="23">
        <v>4700.2105499999998</v>
      </c>
      <c r="V43" s="23">
        <v>5413.5588699999998</v>
      </c>
      <c r="W43" s="23">
        <v>7232.3576399999984</v>
      </c>
    </row>
    <row r="44" spans="1:23" s="26" customFormat="1">
      <c r="A44" s="27" t="s">
        <v>120</v>
      </c>
      <c r="B44" s="27" t="s">
        <v>52</v>
      </c>
      <c r="C44" s="23">
        <v>9.5094482999999901</v>
      </c>
      <c r="D44" s="23">
        <v>26.582695599999898</v>
      </c>
      <c r="E44" s="23">
        <v>68.466917999999993</v>
      </c>
      <c r="F44" s="23">
        <v>159.67456300000001</v>
      </c>
      <c r="G44" s="23">
        <v>244.52302</v>
      </c>
      <c r="H44" s="23">
        <v>316.25593300000003</v>
      </c>
      <c r="I44" s="23">
        <v>411.82933600000001</v>
      </c>
      <c r="J44" s="23">
        <v>498.42270000000002</v>
      </c>
      <c r="K44" s="23">
        <v>632.75721999999996</v>
      </c>
      <c r="L44" s="23">
        <v>723.41306999999995</v>
      </c>
      <c r="M44" s="23">
        <v>823.28383999999994</v>
      </c>
      <c r="N44" s="23">
        <v>944.76889999999901</v>
      </c>
      <c r="O44" s="23">
        <v>1074.3983899999989</v>
      </c>
      <c r="P44" s="23">
        <v>1177.46666</v>
      </c>
      <c r="Q44" s="23">
        <v>1300.6968300000001</v>
      </c>
      <c r="R44" s="23">
        <v>1342.6081799999999</v>
      </c>
      <c r="S44" s="23">
        <v>1343.22900999999</v>
      </c>
      <c r="T44" s="23">
        <v>1421.50811</v>
      </c>
      <c r="U44" s="23">
        <v>1418.4443199999989</v>
      </c>
      <c r="V44" s="23">
        <v>1496.9689499999999</v>
      </c>
      <c r="W44" s="23">
        <v>1554.27035</v>
      </c>
    </row>
    <row r="45" spans="1:23" s="26" customFormat="1">
      <c r="A45" s="29" t="s">
        <v>118</v>
      </c>
      <c r="B45" s="29"/>
      <c r="C45" s="28">
        <v>55944.288653733012</v>
      </c>
      <c r="D45" s="28">
        <v>56360.44689048607</v>
      </c>
      <c r="E45" s="28">
        <v>57234.618128349204</v>
      </c>
      <c r="F45" s="28">
        <v>56022.06862935848</v>
      </c>
      <c r="G45" s="28">
        <v>57583.91731397649</v>
      </c>
      <c r="H45" s="28">
        <v>55791.51612171904</v>
      </c>
      <c r="I45" s="28">
        <v>55959.43709270408</v>
      </c>
      <c r="J45" s="28">
        <v>57651.630006692612</v>
      </c>
      <c r="K45" s="28">
        <v>57526.874927046083</v>
      </c>
      <c r="L45" s="28">
        <v>58149.84426668247</v>
      </c>
      <c r="M45" s="28">
        <v>59290.898740774472</v>
      </c>
      <c r="N45" s="28">
        <v>64147.977190167527</v>
      </c>
      <c r="O45" s="28">
        <v>61845.961370792211</v>
      </c>
      <c r="P45" s="28">
        <v>65856.369601491562</v>
      </c>
      <c r="Q45" s="28">
        <v>69352.297207277705</v>
      </c>
      <c r="R45" s="28">
        <v>73307.523787931685</v>
      </c>
      <c r="S45" s="28">
        <v>73168.504321747008</v>
      </c>
      <c r="T45" s="28">
        <v>74840.458563881664</v>
      </c>
      <c r="U45" s="28">
        <v>75804.592118423723</v>
      </c>
      <c r="V45" s="28">
        <v>74739.642348104593</v>
      </c>
      <c r="W45" s="28">
        <v>74213.009193453065</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27277.409039999991</v>
      </c>
      <c r="D49" s="23">
        <v>24784.113300000001</v>
      </c>
      <c r="E49" s="23">
        <v>25984.551800000001</v>
      </c>
      <c r="F49" s="23">
        <v>18848.259676117981</v>
      </c>
      <c r="G49" s="23">
        <v>18030.730866268994</v>
      </c>
      <c r="H49" s="23">
        <v>10359.23435008</v>
      </c>
      <c r="I49" s="23">
        <v>2703.5730122769996</v>
      </c>
      <c r="J49" s="23">
        <v>7.5593319999999993E-3</v>
      </c>
      <c r="K49" s="23">
        <v>6.723377E-3</v>
      </c>
      <c r="L49" s="23">
        <v>6.9079079999999999E-3</v>
      </c>
      <c r="M49" s="23">
        <v>6.4920779999999992E-3</v>
      </c>
      <c r="N49" s="23">
        <v>6.446379999999999E-3</v>
      </c>
      <c r="O49" s="23">
        <v>6.6886989999999993E-3</v>
      </c>
      <c r="P49" s="23">
        <v>2.1489229999999992E-3</v>
      </c>
      <c r="Q49" s="23">
        <v>1.6452039999999999E-3</v>
      </c>
      <c r="R49" s="23">
        <v>1.39836E-3</v>
      </c>
      <c r="S49" s="23">
        <v>1.3529319999999981E-3</v>
      </c>
      <c r="T49" s="23">
        <v>1.0033000000000002E-3</v>
      </c>
      <c r="U49" s="23">
        <v>9.634419999999999E-4</v>
      </c>
      <c r="V49" s="23">
        <v>9.518669999999999E-4</v>
      </c>
      <c r="W49" s="23">
        <v>9.9035400000000015E-4</v>
      </c>
    </row>
    <row r="50" spans="1:23" s="26" customFormat="1">
      <c r="A50" s="27" t="s">
        <v>121</v>
      </c>
      <c r="B50" s="27" t="s">
        <v>18</v>
      </c>
      <c r="C50" s="23">
        <v>3.9912764000000003E-5</v>
      </c>
      <c r="D50" s="23">
        <v>3.9012923999999999E-5</v>
      </c>
      <c r="E50" s="23">
        <v>4.0655526000000002E-5</v>
      </c>
      <c r="F50" s="23">
        <v>2.9563682999999999E-4</v>
      </c>
      <c r="G50" s="23">
        <v>2.8096962999999998E-4</v>
      </c>
      <c r="H50" s="23">
        <v>2.6834455999999999E-4</v>
      </c>
      <c r="I50" s="23">
        <v>2.6285680000000001E-4</v>
      </c>
      <c r="J50" s="23">
        <v>1040.2269999999901</v>
      </c>
      <c r="K50" s="23">
        <v>1085.6711</v>
      </c>
      <c r="L50" s="23">
        <v>1245.5992000000001</v>
      </c>
      <c r="M50" s="23">
        <v>1265.2308</v>
      </c>
      <c r="N50" s="23">
        <v>1297.8768</v>
      </c>
      <c r="O50" s="23">
        <v>1335.6351</v>
      </c>
      <c r="P50" s="23">
        <v>1324.0612000000001</v>
      </c>
      <c r="Q50" s="23">
        <v>1246.8030000000001</v>
      </c>
      <c r="R50" s="23">
        <v>1100.8607999999999</v>
      </c>
      <c r="S50" s="23">
        <v>1189.116</v>
      </c>
      <c r="T50" s="23">
        <v>1360.2134000000001</v>
      </c>
      <c r="U50" s="23">
        <v>1342.2230999999999</v>
      </c>
      <c r="V50" s="23">
        <v>1359.7968000000001</v>
      </c>
      <c r="W50" s="23">
        <v>1368.5785000000001</v>
      </c>
    </row>
    <row r="51" spans="1:23" s="26" customFormat="1">
      <c r="A51" s="27" t="s">
        <v>121</v>
      </c>
      <c r="B51" s="27" t="s">
        <v>28</v>
      </c>
      <c r="C51" s="23">
        <v>10.587543499999899</v>
      </c>
      <c r="D51" s="23">
        <v>10.081892</v>
      </c>
      <c r="E51" s="23">
        <v>13.9636339999999</v>
      </c>
      <c r="F51" s="23">
        <v>25.042017000000001</v>
      </c>
      <c r="G51" s="23">
        <v>22.590873999999999</v>
      </c>
      <c r="H51" s="23">
        <v>26.38897</v>
      </c>
      <c r="I51" s="23">
        <v>19.561088999999999</v>
      </c>
      <c r="J51" s="23">
        <v>10.161682000000001</v>
      </c>
      <c r="K51" s="23">
        <v>3.4531307</v>
      </c>
      <c r="L51" s="23">
        <v>73.867559999999997</v>
      </c>
      <c r="M51" s="23">
        <v>74.862089999999995</v>
      </c>
      <c r="N51" s="23">
        <v>188.26746</v>
      </c>
      <c r="O51" s="23">
        <v>101.532394</v>
      </c>
      <c r="P51" s="23">
        <v>260.08206000000001</v>
      </c>
      <c r="Q51" s="23">
        <v>211.38953999999899</v>
      </c>
      <c r="R51" s="23">
        <v>186.13441</v>
      </c>
      <c r="S51" s="23">
        <v>335.33679999999998</v>
      </c>
      <c r="T51" s="23">
        <v>425.41525000000001</v>
      </c>
      <c r="U51" s="23">
        <v>0</v>
      </c>
      <c r="V51" s="23">
        <v>0</v>
      </c>
      <c r="W51" s="23">
        <v>0</v>
      </c>
    </row>
    <row r="52" spans="1:23" s="26" customFormat="1">
      <c r="A52" s="27" t="s">
        <v>121</v>
      </c>
      <c r="B52" s="27" t="s">
        <v>62</v>
      </c>
      <c r="C52" s="23">
        <v>12.734277594016689</v>
      </c>
      <c r="D52" s="23">
        <v>11.638700750232999</v>
      </c>
      <c r="E52" s="23">
        <v>22.045450712249579</v>
      </c>
      <c r="F52" s="23">
        <v>456.24950760688802</v>
      </c>
      <c r="G52" s="23">
        <v>127.84913569504197</v>
      </c>
      <c r="H52" s="23">
        <v>81.002610644800498</v>
      </c>
      <c r="I52" s="23">
        <v>23.009315915158002</v>
      </c>
      <c r="J52" s="23">
        <v>16.783959704943992</v>
      </c>
      <c r="K52" s="23">
        <v>2.9745973575159996</v>
      </c>
      <c r="L52" s="23">
        <v>21.514833416693993</v>
      </c>
      <c r="M52" s="23">
        <v>24.584867009161488</v>
      </c>
      <c r="N52" s="23">
        <v>124.9888835643345</v>
      </c>
      <c r="O52" s="23">
        <v>17.097292237361987</v>
      </c>
      <c r="P52" s="23">
        <v>113.384917421507</v>
      </c>
      <c r="Q52" s="23">
        <v>249.32418354858689</v>
      </c>
      <c r="R52" s="23">
        <v>203.49552779143491</v>
      </c>
      <c r="S52" s="23">
        <v>338.58259593144601</v>
      </c>
      <c r="T52" s="23">
        <v>272.08537675501901</v>
      </c>
      <c r="U52" s="23">
        <v>1181.12155256048</v>
      </c>
      <c r="V52" s="23">
        <v>1596.2915609532699</v>
      </c>
      <c r="W52" s="23">
        <v>1696.441356</v>
      </c>
    </row>
    <row r="53" spans="1:23" s="26" customFormat="1">
      <c r="A53" s="27" t="s">
        <v>121</v>
      </c>
      <c r="B53" s="27" t="s">
        <v>61</v>
      </c>
      <c r="C53" s="23">
        <v>2764.6159429999989</v>
      </c>
      <c r="D53" s="23">
        <v>2772.3354829999998</v>
      </c>
      <c r="E53" s="23">
        <v>2522.4677939999988</v>
      </c>
      <c r="F53" s="23">
        <v>3149.1387199999995</v>
      </c>
      <c r="G53" s="23">
        <v>3224.4828799999991</v>
      </c>
      <c r="H53" s="23">
        <v>3059.7538139999992</v>
      </c>
      <c r="I53" s="23">
        <v>3082.8789649999999</v>
      </c>
      <c r="J53" s="23">
        <v>3888.710943999999</v>
      </c>
      <c r="K53" s="23">
        <v>3231.7881399999992</v>
      </c>
      <c r="L53" s="23">
        <v>2774.4059899999979</v>
      </c>
      <c r="M53" s="23">
        <v>2794.8365199999989</v>
      </c>
      <c r="N53" s="23">
        <v>2526.2696899999992</v>
      </c>
      <c r="O53" s="23">
        <v>3101.9883099999988</v>
      </c>
      <c r="P53" s="23">
        <v>3202.2048939999995</v>
      </c>
      <c r="Q53" s="23">
        <v>3050.8289859999973</v>
      </c>
      <c r="R53" s="23">
        <v>3059.1368099999991</v>
      </c>
      <c r="S53" s="23">
        <v>3859.1252000000004</v>
      </c>
      <c r="T53" s="23">
        <v>3191.9726849999988</v>
      </c>
      <c r="U53" s="23">
        <v>2763.5258399999998</v>
      </c>
      <c r="V53" s="23">
        <v>2758.5182</v>
      </c>
      <c r="W53" s="23">
        <v>2508.9364300000002</v>
      </c>
    </row>
    <row r="54" spans="1:23" s="26" customFormat="1">
      <c r="A54" s="27" t="s">
        <v>121</v>
      </c>
      <c r="B54" s="27" t="s">
        <v>65</v>
      </c>
      <c r="C54" s="23">
        <v>11105.204397512045</v>
      </c>
      <c r="D54" s="23">
        <v>12503.871769054094</v>
      </c>
      <c r="E54" s="23">
        <v>10779.117702674575</v>
      </c>
      <c r="F54" s="23">
        <v>12509.946946792015</v>
      </c>
      <c r="G54" s="23">
        <v>12690.487441910836</v>
      </c>
      <c r="H54" s="23">
        <v>15640.625174255989</v>
      </c>
      <c r="I54" s="23">
        <v>17442.954128607536</v>
      </c>
      <c r="J54" s="23">
        <v>18342.040774422196</v>
      </c>
      <c r="K54" s="23">
        <v>21804.542417523473</v>
      </c>
      <c r="L54" s="23">
        <v>21068.709047524153</v>
      </c>
      <c r="M54" s="23">
        <v>24897.891970130819</v>
      </c>
      <c r="N54" s="23">
        <v>22264.027978803701</v>
      </c>
      <c r="O54" s="23">
        <v>25230.195762180017</v>
      </c>
      <c r="P54" s="23">
        <v>25820.452555934655</v>
      </c>
      <c r="Q54" s="23">
        <v>27439.80031499761</v>
      </c>
      <c r="R54" s="23">
        <v>28585.76381425959</v>
      </c>
      <c r="S54" s="23">
        <v>30894.895618686864</v>
      </c>
      <c r="T54" s="23">
        <v>31887.365503216701</v>
      </c>
      <c r="U54" s="23">
        <v>30874.355785809046</v>
      </c>
      <c r="V54" s="23">
        <v>32146.255253664258</v>
      </c>
      <c r="W54" s="23">
        <v>28215.955870427795</v>
      </c>
    </row>
    <row r="55" spans="1:23" s="26" customFormat="1">
      <c r="A55" s="27" t="s">
        <v>121</v>
      </c>
      <c r="B55" s="27" t="s">
        <v>64</v>
      </c>
      <c r="C55" s="23">
        <v>2656.3955129405344</v>
      </c>
      <c r="D55" s="23">
        <v>2640.349515571676</v>
      </c>
      <c r="E55" s="23">
        <v>2747.7628886089105</v>
      </c>
      <c r="F55" s="23">
        <v>2627.6398633375525</v>
      </c>
      <c r="G55" s="23">
        <v>2486.8756655172469</v>
      </c>
      <c r="H55" s="23">
        <v>5455.5594164478107</v>
      </c>
      <c r="I55" s="23">
        <v>10612.737360338981</v>
      </c>
      <c r="J55" s="23">
        <v>9859.8264153743985</v>
      </c>
      <c r="K55" s="23">
        <v>10251.112215244559</v>
      </c>
      <c r="L55" s="23">
        <v>10472.687614374099</v>
      </c>
      <c r="M55" s="23">
        <v>10356.628355186818</v>
      </c>
      <c r="N55" s="23">
        <v>10811.756170971379</v>
      </c>
      <c r="O55" s="23">
        <v>10223.137495779576</v>
      </c>
      <c r="P55" s="23">
        <v>9887.5944074546587</v>
      </c>
      <c r="Q55" s="23">
        <v>10407.14083646687</v>
      </c>
      <c r="R55" s="23">
        <v>10562.682904890698</v>
      </c>
      <c r="S55" s="23">
        <v>10675.637509999999</v>
      </c>
      <c r="T55" s="23">
        <v>11140.608953999999</v>
      </c>
      <c r="U55" s="23">
        <v>11397.80343</v>
      </c>
      <c r="V55" s="23">
        <v>11143.180195999998</v>
      </c>
      <c r="W55" s="23">
        <v>14339.748369999998</v>
      </c>
    </row>
    <row r="56" spans="1:23" s="26" customFormat="1">
      <c r="A56" s="27" t="s">
        <v>121</v>
      </c>
      <c r="B56" s="27" t="s">
        <v>32</v>
      </c>
      <c r="C56" s="23">
        <v>15.080117712650001</v>
      </c>
      <c r="D56" s="23">
        <v>21.063489324420001</v>
      </c>
      <c r="E56" s="23">
        <v>21.669249717239989</v>
      </c>
      <c r="F56" s="23">
        <v>37.686691063372997</v>
      </c>
      <c r="G56" s="23">
        <v>35.377896659206002</v>
      </c>
      <c r="H56" s="23">
        <v>30.397332350949998</v>
      </c>
      <c r="I56" s="23">
        <v>31.617400477299988</v>
      </c>
      <c r="J56" s="23">
        <v>28.940190746339987</v>
      </c>
      <c r="K56" s="23">
        <v>29.324174312299892</v>
      </c>
      <c r="L56" s="23">
        <v>29.758984250749993</v>
      </c>
      <c r="M56" s="23">
        <v>27.942165080499898</v>
      </c>
      <c r="N56" s="23">
        <v>29.644688049999996</v>
      </c>
      <c r="O56" s="23">
        <v>5.2004081655999999</v>
      </c>
      <c r="P56" s="23">
        <v>4.6053895899999997</v>
      </c>
      <c r="Q56" s="23">
        <v>5.1105170188999995</v>
      </c>
      <c r="R56" s="23">
        <v>5.0912964195999999</v>
      </c>
      <c r="S56" s="23">
        <v>4.59666503179999</v>
      </c>
      <c r="T56" s="23">
        <v>4.6167239127999995</v>
      </c>
      <c r="U56" s="23">
        <v>4.4362755305999899</v>
      </c>
      <c r="V56" s="23">
        <v>4.2406950270000001</v>
      </c>
      <c r="W56" s="23">
        <v>4.4427283816000003</v>
      </c>
    </row>
    <row r="57" spans="1:23" s="26" customFormat="1">
      <c r="A57" s="27" t="s">
        <v>121</v>
      </c>
      <c r="B57" s="27" t="s">
        <v>69</v>
      </c>
      <c r="C57" s="23">
        <v>0</v>
      </c>
      <c r="D57" s="23">
        <v>0</v>
      </c>
      <c r="E57" s="23">
        <v>7.5849700000000007E-5</v>
      </c>
      <c r="F57" s="23">
        <v>1232.4003</v>
      </c>
      <c r="G57" s="23">
        <v>1115.4679000000001</v>
      </c>
      <c r="H57" s="23">
        <v>4783.6369999999997</v>
      </c>
      <c r="I57" s="23">
        <v>8463.2150000000001</v>
      </c>
      <c r="J57" s="23">
        <v>8148.7426999999998</v>
      </c>
      <c r="K57" s="23">
        <v>8311.2469999999994</v>
      </c>
      <c r="L57" s="23">
        <v>8492.7870000000003</v>
      </c>
      <c r="M57" s="23">
        <v>8515.3019999999997</v>
      </c>
      <c r="N57" s="23">
        <v>8537.4969999999994</v>
      </c>
      <c r="O57" s="23">
        <v>8410.7549999999992</v>
      </c>
      <c r="P57" s="23">
        <v>8324.7039999999997</v>
      </c>
      <c r="Q57" s="23">
        <v>8452.2289999999994</v>
      </c>
      <c r="R57" s="23">
        <v>8367.8519999999899</v>
      </c>
      <c r="S57" s="23">
        <v>8131.4639999999999</v>
      </c>
      <c r="T57" s="23">
        <v>8277.2569999999996</v>
      </c>
      <c r="U57" s="23">
        <v>8179.6923999999999</v>
      </c>
      <c r="V57" s="23">
        <v>8003.3125</v>
      </c>
      <c r="W57" s="23">
        <v>8054.6875</v>
      </c>
    </row>
    <row r="58" spans="1:23" s="26" customFormat="1">
      <c r="A58" s="27" t="s">
        <v>121</v>
      </c>
      <c r="B58" s="27" t="s">
        <v>52</v>
      </c>
      <c r="C58" s="23">
        <v>6.7605771999999895</v>
      </c>
      <c r="D58" s="23">
        <v>16.287945999999998</v>
      </c>
      <c r="E58" s="23">
        <v>61.257569999999902</v>
      </c>
      <c r="F58" s="23">
        <v>188.299846</v>
      </c>
      <c r="G58" s="23">
        <v>294.99710499999998</v>
      </c>
      <c r="H58" s="23">
        <v>339.621602</v>
      </c>
      <c r="I58" s="23">
        <v>466.14440000000002</v>
      </c>
      <c r="J58" s="23">
        <v>570.70482000000004</v>
      </c>
      <c r="K58" s="23">
        <v>698.41457399999899</v>
      </c>
      <c r="L58" s="23">
        <v>801.05264999999997</v>
      </c>
      <c r="M58" s="23">
        <v>855.98185999999998</v>
      </c>
      <c r="N58" s="23">
        <v>1011.0240700000001</v>
      </c>
      <c r="O58" s="23">
        <v>1059.9785899999999</v>
      </c>
      <c r="P58" s="23">
        <v>1079.6586600000001</v>
      </c>
      <c r="Q58" s="23">
        <v>1362.0943</v>
      </c>
      <c r="R58" s="23">
        <v>1419.95011</v>
      </c>
      <c r="S58" s="23">
        <v>1372.7735499999999</v>
      </c>
      <c r="T58" s="23">
        <v>1419.9713400000001</v>
      </c>
      <c r="U58" s="23">
        <v>1438.2275500000001</v>
      </c>
      <c r="V58" s="23">
        <v>1429.5507799999991</v>
      </c>
      <c r="W58" s="23">
        <v>1619.3521000000001</v>
      </c>
    </row>
    <row r="59" spans="1:23" s="26" customFormat="1">
      <c r="A59" s="29" t="s">
        <v>118</v>
      </c>
      <c r="B59" s="29"/>
      <c r="C59" s="28">
        <v>43826.946754459357</v>
      </c>
      <c r="D59" s="28">
        <v>42722.390699388925</v>
      </c>
      <c r="E59" s="28">
        <v>42069.909310651259</v>
      </c>
      <c r="F59" s="28">
        <v>37616.277026491261</v>
      </c>
      <c r="G59" s="28">
        <v>36583.017144361751</v>
      </c>
      <c r="H59" s="28">
        <v>34622.564603773157</v>
      </c>
      <c r="I59" s="28">
        <v>33884.714133995476</v>
      </c>
      <c r="J59" s="28">
        <v>33157.758334833532</v>
      </c>
      <c r="K59" s="28">
        <v>36379.548324202544</v>
      </c>
      <c r="L59" s="28">
        <v>35656.791153222948</v>
      </c>
      <c r="M59" s="28">
        <v>39414.041094404798</v>
      </c>
      <c r="N59" s="28">
        <v>37213.193429719409</v>
      </c>
      <c r="O59" s="28">
        <v>40009.593042895955</v>
      </c>
      <c r="P59" s="28">
        <v>40607.78218373382</v>
      </c>
      <c r="Q59" s="28">
        <v>42605.288506217061</v>
      </c>
      <c r="R59" s="28">
        <v>43698.075665301716</v>
      </c>
      <c r="S59" s="28">
        <v>47292.695077550306</v>
      </c>
      <c r="T59" s="28">
        <v>48277.662172271725</v>
      </c>
      <c r="U59" s="28">
        <v>47559.030671811524</v>
      </c>
      <c r="V59" s="28">
        <v>49004.042962484527</v>
      </c>
      <c r="W59" s="28">
        <v>48129.661516781794</v>
      </c>
    </row>
    <row r="60" spans="1:23" s="26" customFormat="1"/>
    <row r="61" spans="1:23" s="26" customFormat="1">
      <c r="A61" s="17"/>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1105.7485644334602</v>
      </c>
      <c r="D64" s="23">
        <v>1105.7485637794</v>
      </c>
      <c r="E64" s="23">
        <v>778.81726425950001</v>
      </c>
      <c r="F64" s="23">
        <v>1176.092246934903</v>
      </c>
      <c r="G64" s="23">
        <v>1127.3047462368659</v>
      </c>
      <c r="H64" s="23">
        <v>591.41134451233302</v>
      </c>
      <c r="I64" s="23">
        <v>509.63380465222298</v>
      </c>
      <c r="J64" s="23">
        <v>604.10600485765701</v>
      </c>
      <c r="K64" s="23">
        <v>721.21764499470396</v>
      </c>
      <c r="L64" s="23">
        <v>833.66380619790596</v>
      </c>
      <c r="M64" s="23">
        <v>863.94204631880802</v>
      </c>
      <c r="N64" s="23">
        <v>951.29479754489</v>
      </c>
      <c r="O64" s="23">
        <v>1027.1763587675462</v>
      </c>
      <c r="P64" s="23">
        <v>1165.6312599899541</v>
      </c>
      <c r="Q64" s="23">
        <v>825.25420920848001</v>
      </c>
      <c r="R64" s="23">
        <v>713.34486745328991</v>
      </c>
      <c r="S64" s="23">
        <v>1.0622531E-4</v>
      </c>
      <c r="T64" s="23">
        <v>1.0823597E-4</v>
      </c>
      <c r="U64" s="23">
        <v>1.0729348E-4</v>
      </c>
      <c r="V64" s="23">
        <v>1.0817653E-4</v>
      </c>
      <c r="W64" s="23">
        <v>1.2830529999999999E-4</v>
      </c>
    </row>
    <row r="65" spans="1:23" s="26" customFormat="1">
      <c r="A65" s="27" t="s">
        <v>122</v>
      </c>
      <c r="B65" s="27" t="s">
        <v>28</v>
      </c>
      <c r="C65" s="23">
        <v>945.92243999999903</v>
      </c>
      <c r="D65" s="23">
        <v>746.60551599999997</v>
      </c>
      <c r="E65" s="23">
        <v>717.38149999999996</v>
      </c>
      <c r="F65" s="23">
        <v>79.891204999999999</v>
      </c>
      <c r="G65" s="23">
        <v>79.891204999999999</v>
      </c>
      <c r="H65" s="23">
        <v>79.891204999999999</v>
      </c>
      <c r="I65" s="23">
        <v>80.110079999999996</v>
      </c>
      <c r="J65" s="23">
        <v>79.891204999999999</v>
      </c>
      <c r="K65" s="23">
        <v>79.891204999999999</v>
      </c>
      <c r="L65" s="23">
        <v>79.891204999999999</v>
      </c>
      <c r="M65" s="23">
        <v>80.110079999999996</v>
      </c>
      <c r="N65" s="23">
        <v>118.252589999999</v>
      </c>
      <c r="O65" s="23">
        <v>79.891204999999999</v>
      </c>
      <c r="P65" s="23">
        <v>153.74987999999999</v>
      </c>
      <c r="Q65" s="23">
        <v>0</v>
      </c>
      <c r="R65" s="23">
        <v>0</v>
      </c>
      <c r="S65" s="23">
        <v>0</v>
      </c>
      <c r="T65" s="23">
        <v>0</v>
      </c>
      <c r="U65" s="23">
        <v>0</v>
      </c>
      <c r="V65" s="23">
        <v>0</v>
      </c>
      <c r="W65" s="23">
        <v>0</v>
      </c>
    </row>
    <row r="66" spans="1:23" s="26" customFormat="1">
      <c r="A66" s="27" t="s">
        <v>122</v>
      </c>
      <c r="B66" s="27" t="s">
        <v>62</v>
      </c>
      <c r="C66" s="23">
        <v>42.90864117785749</v>
      </c>
      <c r="D66" s="23">
        <v>45.06669482684898</v>
      </c>
      <c r="E66" s="23">
        <v>89.541573043444998</v>
      </c>
      <c r="F66" s="23">
        <v>112.10514176002499</v>
      </c>
      <c r="G66" s="23">
        <v>82.063875612554995</v>
      </c>
      <c r="H66" s="23">
        <v>45.712463308691994</v>
      </c>
      <c r="I66" s="23">
        <v>15.104856820625002</v>
      </c>
      <c r="J66" s="23">
        <v>59.405086548838881</v>
      </c>
      <c r="K66" s="23">
        <v>4.0401798911729996</v>
      </c>
      <c r="L66" s="23">
        <v>75.951440377924001</v>
      </c>
      <c r="M66" s="23">
        <v>90.149795636383999</v>
      </c>
      <c r="N66" s="23">
        <v>127.27840135674199</v>
      </c>
      <c r="O66" s="23">
        <v>112.35044780823898</v>
      </c>
      <c r="P66" s="23">
        <v>199.10776737471801</v>
      </c>
      <c r="Q66" s="23">
        <v>177.265020602595</v>
      </c>
      <c r="R66" s="23">
        <v>135.23471757741495</v>
      </c>
      <c r="S66" s="23">
        <v>297.69525959999987</v>
      </c>
      <c r="T66" s="23">
        <v>336.51448540899992</v>
      </c>
      <c r="U66" s="23">
        <v>452.62372386599998</v>
      </c>
      <c r="V66" s="23">
        <v>606.37833109900009</v>
      </c>
      <c r="W66" s="23">
        <v>569.85992919999978</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6262.1168509452864</v>
      </c>
      <c r="D68" s="23">
        <v>6580.5064753855304</v>
      </c>
      <c r="E68" s="23">
        <v>5847.4831916517878</v>
      </c>
      <c r="F68" s="23">
        <v>6689.9065830898244</v>
      </c>
      <c r="G68" s="23">
        <v>6436.2276967605439</v>
      </c>
      <c r="H68" s="23">
        <v>9772.9316821580378</v>
      </c>
      <c r="I68" s="23">
        <v>9565.2167698216108</v>
      </c>
      <c r="J68" s="23">
        <v>9969.9267179092985</v>
      </c>
      <c r="K68" s="23">
        <v>10693.984835171699</v>
      </c>
      <c r="L68" s="23">
        <v>10574.075056846841</v>
      </c>
      <c r="M68" s="23">
        <v>11327.761183051767</v>
      </c>
      <c r="N68" s="23">
        <v>10527.812722398057</v>
      </c>
      <c r="O68" s="23">
        <v>10240.269652748135</v>
      </c>
      <c r="P68" s="23">
        <v>9566.0738498608025</v>
      </c>
      <c r="Q68" s="23">
        <v>10229.225223870368</v>
      </c>
      <c r="R68" s="23">
        <v>10105.078410854378</v>
      </c>
      <c r="S68" s="23">
        <v>10695.787123950462</v>
      </c>
      <c r="T68" s="23">
        <v>11068.499675926831</v>
      </c>
      <c r="U68" s="23">
        <v>12039.436663017626</v>
      </c>
      <c r="V68" s="23">
        <v>12178.44565582167</v>
      </c>
      <c r="W68" s="23">
        <v>11438.656274956627</v>
      </c>
    </row>
    <row r="69" spans="1:23" s="26" customFormat="1">
      <c r="A69" s="27" t="s">
        <v>122</v>
      </c>
      <c r="B69" s="27" t="s">
        <v>64</v>
      </c>
      <c r="C69" s="23">
        <v>885.19982773659535</v>
      </c>
      <c r="D69" s="23">
        <v>888.27898565671899</v>
      </c>
      <c r="E69" s="23">
        <v>902.71256741143407</v>
      </c>
      <c r="F69" s="23">
        <v>860.15290560711003</v>
      </c>
      <c r="G69" s="23">
        <v>839.32310878506894</v>
      </c>
      <c r="H69" s="23">
        <v>1260.7540960325518</v>
      </c>
      <c r="I69" s="23">
        <v>2003.473654420025</v>
      </c>
      <c r="J69" s="23">
        <v>1858.6772525944457</v>
      </c>
      <c r="K69" s="23">
        <v>1939.4072049596098</v>
      </c>
      <c r="L69" s="23">
        <v>1968.1665525414492</v>
      </c>
      <c r="M69" s="23">
        <v>1968.7394961585251</v>
      </c>
      <c r="N69" s="23">
        <v>2727.5062988416998</v>
      </c>
      <c r="O69" s="23">
        <v>3251.3319667117203</v>
      </c>
      <c r="P69" s="23">
        <v>3161.1935338743692</v>
      </c>
      <c r="Q69" s="23">
        <v>3289.3838530778767</v>
      </c>
      <c r="R69" s="23">
        <v>3385.5133494968568</v>
      </c>
      <c r="S69" s="23">
        <v>3188.1651235551894</v>
      </c>
      <c r="T69" s="23">
        <v>3326.2587684820737</v>
      </c>
      <c r="U69" s="23">
        <v>3400.066833499699</v>
      </c>
      <c r="V69" s="23">
        <v>3316.6633346047333</v>
      </c>
      <c r="W69" s="23">
        <v>3383.1741455761749</v>
      </c>
    </row>
    <row r="70" spans="1:23" s="26" customFormat="1">
      <c r="A70" s="27" t="s">
        <v>122</v>
      </c>
      <c r="B70" s="27" t="s">
        <v>32</v>
      </c>
      <c r="C70" s="23">
        <v>84.469607327072993</v>
      </c>
      <c r="D70" s="23">
        <v>88.640477278439988</v>
      </c>
      <c r="E70" s="23">
        <v>92.837250888849994</v>
      </c>
      <c r="F70" s="23">
        <v>96.292573367038003</v>
      </c>
      <c r="G70" s="23">
        <v>91.843256020860011</v>
      </c>
      <c r="H70" s="23">
        <v>541.16313439999988</v>
      </c>
      <c r="I70" s="23">
        <v>566.42834770000002</v>
      </c>
      <c r="J70" s="23">
        <v>558.20374670000001</v>
      </c>
      <c r="K70" s="23">
        <v>549.57943149999903</v>
      </c>
      <c r="L70" s="23">
        <v>547.30246399999896</v>
      </c>
      <c r="M70" s="23">
        <v>515.78550800000005</v>
      </c>
      <c r="N70" s="23">
        <v>539.35488699999996</v>
      </c>
      <c r="O70" s="23">
        <v>529.75091599999996</v>
      </c>
      <c r="P70" s="23">
        <v>481.90582999999998</v>
      </c>
      <c r="Q70" s="23">
        <v>493.23355999999899</v>
      </c>
      <c r="R70" s="23">
        <v>515.03931699999998</v>
      </c>
      <c r="S70" s="23">
        <v>484.91856299999893</v>
      </c>
      <c r="T70" s="23">
        <v>500.86091599999992</v>
      </c>
      <c r="U70" s="23">
        <v>479.67251599999997</v>
      </c>
      <c r="V70" s="23">
        <v>439.57564600000001</v>
      </c>
      <c r="W70" s="23">
        <v>915.21044999999992</v>
      </c>
    </row>
    <row r="71" spans="1:23" s="26" customFormat="1">
      <c r="A71" s="27" t="s">
        <v>122</v>
      </c>
      <c r="B71" s="27" t="s">
        <v>69</v>
      </c>
      <c r="C71" s="23">
        <v>0</v>
      </c>
      <c r="D71" s="23">
        <v>0</v>
      </c>
      <c r="E71" s="23">
        <v>5.3430027000000002E-5</v>
      </c>
      <c r="F71" s="23">
        <v>5.2968174999999997E-5</v>
      </c>
      <c r="G71" s="23">
        <v>5.4950174999999999E-5</v>
      </c>
      <c r="H71" s="23">
        <v>6.6379500000000004E-5</v>
      </c>
      <c r="I71" s="23">
        <v>7.455025E-5</v>
      </c>
      <c r="J71" s="23">
        <v>8.0511760000000001E-5</v>
      </c>
      <c r="K71" s="23">
        <v>9.2037519999999996E-5</v>
      </c>
      <c r="L71" s="23">
        <v>1.0909253E-4</v>
      </c>
      <c r="M71" s="23">
        <v>1.2715615000000001E-4</v>
      </c>
      <c r="N71" s="23">
        <v>1.7283266000000001E-4</v>
      </c>
      <c r="O71" s="23">
        <v>1.7170447999999999E-4</v>
      </c>
      <c r="P71" s="23">
        <v>1.7144027999999999E-4</v>
      </c>
      <c r="Q71" s="23">
        <v>1.9695412000000001E-4</v>
      </c>
      <c r="R71" s="23">
        <v>3.1999049999999999E-4</v>
      </c>
      <c r="S71" s="23">
        <v>3.77772429999999E-4</v>
      </c>
      <c r="T71" s="23">
        <v>3.8220847E-4</v>
      </c>
      <c r="U71" s="23">
        <v>3.9685097999999898E-4</v>
      </c>
      <c r="V71" s="23">
        <v>3.9717353999999899E-4</v>
      </c>
      <c r="W71" s="23">
        <v>6.4255482999999998E-4</v>
      </c>
    </row>
    <row r="72" spans="1:23" s="26" customFormat="1">
      <c r="A72" s="27" t="s">
        <v>122</v>
      </c>
      <c r="B72" s="27" t="s">
        <v>52</v>
      </c>
      <c r="C72" s="23">
        <v>13.158031999999899</v>
      </c>
      <c r="D72" s="23">
        <v>28.011610399999999</v>
      </c>
      <c r="E72" s="23">
        <v>49.754837999999999</v>
      </c>
      <c r="F72" s="23">
        <v>79.113230000000001</v>
      </c>
      <c r="G72" s="23">
        <v>105.944063</v>
      </c>
      <c r="H72" s="23">
        <v>118.363778</v>
      </c>
      <c r="I72" s="23">
        <v>144.28985399999991</v>
      </c>
      <c r="J72" s="23">
        <v>182.23705799999999</v>
      </c>
      <c r="K72" s="23">
        <v>224.94136299999991</v>
      </c>
      <c r="L72" s="23">
        <v>248.21991</v>
      </c>
      <c r="M72" s="23">
        <v>277.82899600000002</v>
      </c>
      <c r="N72" s="23">
        <v>317.95864999999986</v>
      </c>
      <c r="O72" s="23">
        <v>355.01341999999988</v>
      </c>
      <c r="P72" s="23">
        <v>372.20800999999898</v>
      </c>
      <c r="Q72" s="23">
        <v>409.51736999999997</v>
      </c>
      <c r="R72" s="23">
        <v>424.30605000000003</v>
      </c>
      <c r="S72" s="23">
        <v>423.92579000000001</v>
      </c>
      <c r="T72" s="23">
        <v>445.13026000000002</v>
      </c>
      <c r="U72" s="23">
        <v>455.21807000000001</v>
      </c>
      <c r="V72" s="23">
        <v>441.60978599999999</v>
      </c>
      <c r="W72" s="23">
        <v>471.25893600000001</v>
      </c>
    </row>
    <row r="73" spans="1:23" s="26" customFormat="1">
      <c r="A73" s="29" t="s">
        <v>118</v>
      </c>
      <c r="B73" s="29"/>
      <c r="C73" s="28">
        <v>9241.8963242931986</v>
      </c>
      <c r="D73" s="28">
        <v>9366.2062356484985</v>
      </c>
      <c r="E73" s="28">
        <v>8335.9360963661675</v>
      </c>
      <c r="F73" s="28">
        <v>8918.1480823918628</v>
      </c>
      <c r="G73" s="28">
        <v>8564.8106323950342</v>
      </c>
      <c r="H73" s="28">
        <v>11750.700791011614</v>
      </c>
      <c r="I73" s="28">
        <v>12173.539165714483</v>
      </c>
      <c r="J73" s="28">
        <v>12572.006266910239</v>
      </c>
      <c r="K73" s="28">
        <v>13438.541070017185</v>
      </c>
      <c r="L73" s="28">
        <v>13531.748060964121</v>
      </c>
      <c r="M73" s="28">
        <v>14330.702601165483</v>
      </c>
      <c r="N73" s="28">
        <v>14452.144810141388</v>
      </c>
      <c r="O73" s="28">
        <v>14711.01963103564</v>
      </c>
      <c r="P73" s="28">
        <v>14245.756291099844</v>
      </c>
      <c r="Q73" s="28">
        <v>14521.128306759318</v>
      </c>
      <c r="R73" s="28">
        <v>14339.171345381939</v>
      </c>
      <c r="S73" s="28">
        <v>14181.647613330961</v>
      </c>
      <c r="T73" s="28">
        <v>14731.273038053874</v>
      </c>
      <c r="U73" s="28">
        <v>15892.127327676806</v>
      </c>
      <c r="V73" s="28">
        <v>16101.487429701932</v>
      </c>
      <c r="W73" s="28">
        <v>15391.690478038103</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4.1841208000000004E-5</v>
      </c>
      <c r="D78" s="23">
        <v>3.8815246E-5</v>
      </c>
      <c r="E78" s="23">
        <v>4.1325160999999799E-5</v>
      </c>
      <c r="F78" s="23">
        <v>4.1853809999999901E-5</v>
      </c>
      <c r="G78" s="23">
        <v>0.67765623996700008</v>
      </c>
      <c r="H78" s="23">
        <v>3.14279719999999E-5</v>
      </c>
      <c r="I78" s="23">
        <v>3.1826977999999998E-5</v>
      </c>
      <c r="J78" s="23">
        <v>3.1864323999999998E-5</v>
      </c>
      <c r="K78" s="23">
        <v>3.2254208000000002E-5</v>
      </c>
      <c r="L78" s="23">
        <v>3.5730559999999997E-5</v>
      </c>
      <c r="M78" s="23">
        <v>3.2889178000000003E-5</v>
      </c>
      <c r="N78" s="23">
        <v>2.0976988047080001</v>
      </c>
      <c r="O78" s="23">
        <v>3.6072726999999998E-5</v>
      </c>
      <c r="P78" s="23">
        <v>3.7860101999999897E-5</v>
      </c>
      <c r="Q78" s="23">
        <v>3.9563095999999996E-5</v>
      </c>
      <c r="R78" s="23">
        <v>3.9977416607999895E-2</v>
      </c>
      <c r="S78" s="23">
        <v>8.7777887223999998E-2</v>
      </c>
      <c r="T78" s="23">
        <v>4.7009762000000001E-5</v>
      </c>
      <c r="U78" s="23">
        <v>1.0930622144999999E-2</v>
      </c>
      <c r="V78" s="23">
        <v>5.1380060000000004E-5</v>
      </c>
      <c r="W78" s="23">
        <v>1.2736625007239999</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2.1075196999999989E-5</v>
      </c>
      <c r="D80" s="23">
        <v>1.9284092200000002E-5</v>
      </c>
      <c r="E80" s="23">
        <v>2.1283514000000002E-5</v>
      </c>
      <c r="F80" s="23">
        <v>2.2398580599999987E-5</v>
      </c>
      <c r="G80" s="23">
        <v>1.5428825999999998E-5</v>
      </c>
      <c r="H80" s="23">
        <v>1.5880629400000001E-5</v>
      </c>
      <c r="I80" s="23">
        <v>1.6354959699999997E-5</v>
      </c>
      <c r="J80" s="23">
        <v>1.6404693300000001E-5</v>
      </c>
      <c r="K80" s="23">
        <v>1.6762351700000001E-5</v>
      </c>
      <c r="L80" s="23">
        <v>1.7641490599999993E-5</v>
      </c>
      <c r="M80" s="23">
        <v>1.8028579000000001E-5</v>
      </c>
      <c r="N80" s="23">
        <v>1.90768537E-5</v>
      </c>
      <c r="O80" s="23">
        <v>1.9999069400000001E-5</v>
      </c>
      <c r="P80" s="23">
        <v>2.0935614000000002E-5</v>
      </c>
      <c r="Q80" s="23">
        <v>2.2277709500000001E-5</v>
      </c>
      <c r="R80" s="23">
        <v>2.3179182700000002E-5</v>
      </c>
      <c r="S80" s="23">
        <v>2.4978808000000001E-5</v>
      </c>
      <c r="T80" s="23">
        <v>2.6263152999999998E-5</v>
      </c>
      <c r="U80" s="23">
        <v>2.7498810999999998E-5</v>
      </c>
      <c r="V80" s="23">
        <v>1.8974586000000001E-5</v>
      </c>
      <c r="W80" s="23">
        <v>0.11485997619799999</v>
      </c>
    </row>
    <row r="81" spans="1:23" s="26" customFormat="1">
      <c r="A81" s="27" t="s">
        <v>123</v>
      </c>
      <c r="B81" s="27" t="s">
        <v>61</v>
      </c>
      <c r="C81" s="23">
        <v>7899.0471199999993</v>
      </c>
      <c r="D81" s="23">
        <v>8631.1496400000015</v>
      </c>
      <c r="E81" s="23">
        <v>8079.941179999998</v>
      </c>
      <c r="F81" s="23">
        <v>9515.4055999999982</v>
      </c>
      <c r="G81" s="23">
        <v>10670.000329999997</v>
      </c>
      <c r="H81" s="23">
        <v>9536.4211600000017</v>
      </c>
      <c r="I81" s="23">
        <v>8850.1146499999977</v>
      </c>
      <c r="J81" s="23">
        <v>8760.9956099999963</v>
      </c>
      <c r="K81" s="23">
        <v>8241.3323299999993</v>
      </c>
      <c r="L81" s="23">
        <v>7759.4513900000002</v>
      </c>
      <c r="M81" s="23">
        <v>6581.9680099999978</v>
      </c>
      <c r="N81" s="23">
        <v>6790.8643399999883</v>
      </c>
      <c r="O81" s="23">
        <v>6448.6214899999995</v>
      </c>
      <c r="P81" s="23">
        <v>5936.4645009999958</v>
      </c>
      <c r="Q81" s="23">
        <v>5247.2925500000001</v>
      </c>
      <c r="R81" s="23">
        <v>4911.2729769999978</v>
      </c>
      <c r="S81" s="23">
        <v>5051.091269999999</v>
      </c>
      <c r="T81" s="23">
        <v>4796.4443649999976</v>
      </c>
      <c r="U81" s="23">
        <v>4425.3043039999957</v>
      </c>
      <c r="V81" s="23">
        <v>4100.3962899999997</v>
      </c>
      <c r="W81" s="23">
        <v>4638.0249029999986</v>
      </c>
    </row>
    <row r="82" spans="1:23" s="26" customFormat="1">
      <c r="A82" s="27" t="s">
        <v>123</v>
      </c>
      <c r="B82" s="27" t="s">
        <v>65</v>
      </c>
      <c r="C82" s="23">
        <v>2272.607611608842</v>
      </c>
      <c r="D82" s="23">
        <v>2540.1179205738631</v>
      </c>
      <c r="E82" s="23">
        <v>3035.1307304355182</v>
      </c>
      <c r="F82" s="23">
        <v>2971.2614278075721</v>
      </c>
      <c r="G82" s="23">
        <v>3772.6944871293604</v>
      </c>
      <c r="H82" s="23">
        <v>4369.6678391795085</v>
      </c>
      <c r="I82" s="23">
        <v>5005.3656736676603</v>
      </c>
      <c r="J82" s="23">
        <v>5213.5615849699889</v>
      </c>
      <c r="K82" s="23">
        <v>5642.3865819407883</v>
      </c>
      <c r="L82" s="23">
        <v>5937.5399933885192</v>
      </c>
      <c r="M82" s="23">
        <v>6914.097338967541</v>
      </c>
      <c r="N82" s="23">
        <v>6888.0522949897386</v>
      </c>
      <c r="O82" s="23">
        <v>7132.8686127456203</v>
      </c>
      <c r="P82" s="23">
        <v>7765.7680156350107</v>
      </c>
      <c r="Q82" s="23">
        <v>8114.6478357564192</v>
      </c>
      <c r="R82" s="23">
        <v>8713.6464001532895</v>
      </c>
      <c r="S82" s="23">
        <v>8508.0601894845204</v>
      </c>
      <c r="T82" s="23">
        <v>8958.5795717323799</v>
      </c>
      <c r="U82" s="23">
        <v>8474.9913616702997</v>
      </c>
      <c r="V82" s="23">
        <v>8821.0273088458016</v>
      </c>
      <c r="W82" s="23">
        <v>8519.8424331039023</v>
      </c>
    </row>
    <row r="83" spans="1:23" s="26" customFormat="1">
      <c r="A83" s="27" t="s">
        <v>123</v>
      </c>
      <c r="B83" s="27" t="s">
        <v>64</v>
      </c>
      <c r="C83" s="23">
        <v>7.7325090000000005E-6</v>
      </c>
      <c r="D83" s="23">
        <v>7.5847465000000001E-6</v>
      </c>
      <c r="E83" s="23">
        <v>1.0396806999999999E-5</v>
      </c>
      <c r="F83" s="23">
        <v>1.5504465000000001E-5</v>
      </c>
      <c r="G83" s="23">
        <v>1.2375969E-5</v>
      </c>
      <c r="H83" s="23">
        <v>7.7633965999999996E-5</v>
      </c>
      <c r="I83" s="23">
        <v>2.7357123000000002E-4</v>
      </c>
      <c r="J83" s="23">
        <v>2.7273181999999999E-4</v>
      </c>
      <c r="K83" s="23">
        <v>2.8842210000000002E-4</v>
      </c>
      <c r="L83" s="23">
        <v>2.7986775999999999E-4</v>
      </c>
      <c r="M83" s="23">
        <v>2.6987917999999998E-4</v>
      </c>
      <c r="N83" s="23">
        <v>2.7726779999999999E-4</v>
      </c>
      <c r="O83" s="23">
        <v>2.7664896000000001E-4</v>
      </c>
      <c r="P83" s="23">
        <v>2.4209342E-4</v>
      </c>
      <c r="Q83" s="23">
        <v>2.6059379999999999E-4</v>
      </c>
      <c r="R83" s="23">
        <v>3.1680285E-4</v>
      </c>
      <c r="S83" s="23">
        <v>7.2709619999999995E-4</v>
      </c>
      <c r="T83" s="23">
        <v>2.328643E-3</v>
      </c>
      <c r="U83" s="23">
        <v>299.74669999999998</v>
      </c>
      <c r="V83" s="23">
        <v>293.55169999999998</v>
      </c>
      <c r="W83" s="23">
        <v>296.98656999999997</v>
      </c>
    </row>
    <row r="84" spans="1:23" s="26" customFormat="1">
      <c r="A84" s="27" t="s">
        <v>123</v>
      </c>
      <c r="B84" s="27" t="s">
        <v>32</v>
      </c>
      <c r="C84" s="23">
        <v>3.3857403E-5</v>
      </c>
      <c r="D84" s="23">
        <v>4.2898249999999999E-5</v>
      </c>
      <c r="E84" s="23">
        <v>4.4222633999999999E-5</v>
      </c>
      <c r="F84" s="23">
        <v>4.8088299999999998E-5</v>
      </c>
      <c r="G84" s="23">
        <v>7.0540685999999995E-5</v>
      </c>
      <c r="H84" s="23">
        <v>2.6538642E-4</v>
      </c>
      <c r="I84" s="23">
        <v>2.764253E-4</v>
      </c>
      <c r="J84" s="23">
        <v>2.81475779999999E-4</v>
      </c>
      <c r="K84" s="23">
        <v>2.8387675E-4</v>
      </c>
      <c r="L84" s="23">
        <v>2.8682191999999999E-4</v>
      </c>
      <c r="M84" s="23">
        <v>2.9351943999999998E-4</v>
      </c>
      <c r="N84" s="23">
        <v>2.9336325999999998E-4</v>
      </c>
      <c r="O84" s="23">
        <v>2.9560422999999999E-4</v>
      </c>
      <c r="P84" s="23">
        <v>3.0018299999999998E-4</v>
      </c>
      <c r="Q84" s="23">
        <v>3.0390431999999999E-4</v>
      </c>
      <c r="R84" s="23">
        <v>3.0493919999999899E-4</v>
      </c>
      <c r="S84" s="23">
        <v>3.7105195000000001E-4</v>
      </c>
      <c r="T84" s="23">
        <v>3.7344727999999899E-4</v>
      </c>
      <c r="U84" s="23">
        <v>4.9148203E-4</v>
      </c>
      <c r="V84" s="23">
        <v>4.9640610000000005E-4</v>
      </c>
      <c r="W84" s="23">
        <v>4.60626E-4</v>
      </c>
    </row>
    <row r="85" spans="1:23" s="26" customFormat="1">
      <c r="A85" s="27" t="s">
        <v>123</v>
      </c>
      <c r="B85" s="27" t="s">
        <v>69</v>
      </c>
      <c r="C85" s="23">
        <v>0</v>
      </c>
      <c r="D85" s="23">
        <v>0</v>
      </c>
      <c r="E85" s="23">
        <v>1.2254961000000001E-4</v>
      </c>
      <c r="F85" s="23">
        <v>1.2899704E-4</v>
      </c>
      <c r="G85" s="23">
        <v>2.04852155E-4</v>
      </c>
      <c r="H85" s="23">
        <v>2.2590175499999899E-4</v>
      </c>
      <c r="I85" s="23">
        <v>2.4539540000000001E-4</v>
      </c>
      <c r="J85" s="23">
        <v>2.6260319999999999E-4</v>
      </c>
      <c r="K85" s="23">
        <v>2.7953142000000002E-4</v>
      </c>
      <c r="L85" s="23">
        <v>3.0176257999999997E-4</v>
      </c>
      <c r="M85" s="23">
        <v>3.2768417000000004E-4</v>
      </c>
      <c r="N85" s="23">
        <v>3.5069845000000003E-4</v>
      </c>
      <c r="O85" s="23">
        <v>3.6851180999999998E-4</v>
      </c>
      <c r="P85" s="23">
        <v>3.9688514999999998E-4</v>
      </c>
      <c r="Q85" s="23">
        <v>4.2899873E-4</v>
      </c>
      <c r="R85" s="23">
        <v>4.5852521999999998E-4</v>
      </c>
      <c r="S85" s="23">
        <v>5.9178935000000002E-4</v>
      </c>
      <c r="T85" s="23">
        <v>5.9437333000000002E-4</v>
      </c>
      <c r="U85" s="23">
        <v>7.1123083999999998E-4</v>
      </c>
      <c r="V85" s="23">
        <v>7.1562459999999998E-4</v>
      </c>
      <c r="W85" s="23">
        <v>7.1643568999999992E-4</v>
      </c>
    </row>
    <row r="86" spans="1:23" s="26" customFormat="1">
      <c r="A86" s="27" t="s">
        <v>123</v>
      </c>
      <c r="B86" s="27" t="s">
        <v>52</v>
      </c>
      <c r="C86" s="23">
        <v>0.19546077000000001</v>
      </c>
      <c r="D86" s="23">
        <v>1.4434089999999999</v>
      </c>
      <c r="E86" s="23">
        <v>1.93309047999999</v>
      </c>
      <c r="F86" s="23">
        <v>1.81456246999999</v>
      </c>
      <c r="G86" s="23">
        <v>5.5590385000000007</v>
      </c>
      <c r="H86" s="23">
        <v>12.1351926</v>
      </c>
      <c r="I86" s="23">
        <v>18.659221500000001</v>
      </c>
      <c r="J86" s="23">
        <v>22.0253312</v>
      </c>
      <c r="K86" s="23">
        <v>28.947521600000002</v>
      </c>
      <c r="L86" s="23">
        <v>38.274807000000003</v>
      </c>
      <c r="M86" s="23">
        <v>46.691332000000003</v>
      </c>
      <c r="N86" s="23">
        <v>54.628751999999999</v>
      </c>
      <c r="O86" s="23">
        <v>61.459774000000003</v>
      </c>
      <c r="P86" s="23">
        <v>64.5011314999999</v>
      </c>
      <c r="Q86" s="23">
        <v>73.790982</v>
      </c>
      <c r="R86" s="23">
        <v>80.451205999999999</v>
      </c>
      <c r="S86" s="23">
        <v>71.817667</v>
      </c>
      <c r="T86" s="23">
        <v>77.316169000000002</v>
      </c>
      <c r="U86" s="23">
        <v>78.093432000000007</v>
      </c>
      <c r="V86" s="23">
        <v>82.345979999999997</v>
      </c>
      <c r="W86" s="23">
        <v>88.444191999999987</v>
      </c>
    </row>
    <row r="87" spans="1:23" s="26" customFormat="1">
      <c r="A87" s="29" t="s">
        <v>118</v>
      </c>
      <c r="B87" s="29"/>
      <c r="C87" s="28">
        <v>10171.654802257755</v>
      </c>
      <c r="D87" s="28">
        <v>11171.267626257948</v>
      </c>
      <c r="E87" s="28">
        <v>11115.071983440997</v>
      </c>
      <c r="F87" s="28">
        <v>12486.667107564426</v>
      </c>
      <c r="G87" s="28">
        <v>14443.372501174119</v>
      </c>
      <c r="H87" s="28">
        <v>13906.089124122078</v>
      </c>
      <c r="I87" s="28">
        <v>13855.480645420825</v>
      </c>
      <c r="J87" s="28">
        <v>13974.557515970824</v>
      </c>
      <c r="K87" s="28">
        <v>13883.719249379446</v>
      </c>
      <c r="L87" s="28">
        <v>13696.99171662833</v>
      </c>
      <c r="M87" s="28">
        <v>13496.065669764475</v>
      </c>
      <c r="N87" s="28">
        <v>13681.014630139089</v>
      </c>
      <c r="O87" s="28">
        <v>13581.490435466376</v>
      </c>
      <c r="P87" s="28">
        <v>13702.232817524142</v>
      </c>
      <c r="Q87" s="28">
        <v>13361.940708191027</v>
      </c>
      <c r="R87" s="28">
        <v>13624.959694551928</v>
      </c>
      <c r="S87" s="28">
        <v>13559.239989446751</v>
      </c>
      <c r="T87" s="28">
        <v>13755.026338648293</v>
      </c>
      <c r="U87" s="28">
        <v>13200.053323791251</v>
      </c>
      <c r="V87" s="28">
        <v>13214.975369200447</v>
      </c>
      <c r="W87" s="28">
        <v>13456.242428580821</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143.97755720903299</v>
      </c>
      <c r="D92" s="23">
        <v>153.21203083046399</v>
      </c>
      <c r="E92" s="23">
        <v>166.43831021684488</v>
      </c>
      <c r="F92" s="23">
        <v>205.64398392049191</v>
      </c>
      <c r="G92" s="23">
        <v>196.9265596415099</v>
      </c>
      <c r="H92" s="23">
        <v>2178.6286868768398</v>
      </c>
      <c r="I92" s="23">
        <v>2623.4664137489999</v>
      </c>
      <c r="J92" s="23">
        <v>4309.72484618408</v>
      </c>
      <c r="K92" s="23">
        <v>4388.5337008186498</v>
      </c>
      <c r="L92" s="23">
        <v>4367.2350362170491</v>
      </c>
      <c r="M92" s="23">
        <v>4381.5522965603295</v>
      </c>
      <c r="N92" s="23">
        <v>4515.1555900402</v>
      </c>
      <c r="O92" s="23">
        <v>4350.9808307671292</v>
      </c>
      <c r="P92" s="23">
        <v>4094.4986253735497</v>
      </c>
      <c r="Q92" s="23">
        <v>4216.8749904749002</v>
      </c>
      <c r="R92" s="23">
        <v>4151.6414457262708</v>
      </c>
      <c r="S92" s="23">
        <v>3923.8669072203002</v>
      </c>
      <c r="T92" s="23">
        <v>4082.3151478831305</v>
      </c>
      <c r="U92" s="23">
        <v>3834.40628515457</v>
      </c>
      <c r="V92" s="23">
        <v>3976.9836227363594</v>
      </c>
      <c r="W92" s="23">
        <v>4515.5043784551408</v>
      </c>
    </row>
    <row r="93" spans="1:23" s="26" customFormat="1">
      <c r="A93" s="27" t="s">
        <v>36</v>
      </c>
      <c r="B93" s="27" t="s">
        <v>68</v>
      </c>
      <c r="C93" s="23">
        <v>99.309665299999978</v>
      </c>
      <c r="D93" s="23">
        <v>264.72597999999999</v>
      </c>
      <c r="E93" s="23">
        <v>224.01108152494501</v>
      </c>
      <c r="F93" s="23">
        <v>4060.5226196995045</v>
      </c>
      <c r="G93" s="23">
        <v>6361.8436649484047</v>
      </c>
      <c r="H93" s="23">
        <v>13657.836246815756</v>
      </c>
      <c r="I93" s="23">
        <v>18224.53823036595</v>
      </c>
      <c r="J93" s="23">
        <v>18096.051844331163</v>
      </c>
      <c r="K93" s="23">
        <v>18834.725958032148</v>
      </c>
      <c r="L93" s="23">
        <v>19506.001100601501</v>
      </c>
      <c r="M93" s="23">
        <v>21636.883111781222</v>
      </c>
      <c r="N93" s="23">
        <v>26025.462431338481</v>
      </c>
      <c r="O93" s="23">
        <v>25226.452378736329</v>
      </c>
      <c r="P93" s="23">
        <v>25244.37275040639</v>
      </c>
      <c r="Q93" s="23">
        <v>27457.299064149527</v>
      </c>
      <c r="R93" s="23">
        <v>29210.910346631201</v>
      </c>
      <c r="S93" s="23">
        <v>30024.31519355025</v>
      </c>
      <c r="T93" s="23">
        <v>29403.727962826637</v>
      </c>
      <c r="U93" s="23">
        <v>32269.408968160111</v>
      </c>
      <c r="V93" s="23">
        <v>33708.437152472201</v>
      </c>
      <c r="W93" s="23">
        <v>36814.625488417769</v>
      </c>
    </row>
    <row r="94" spans="1:23" s="26" customFormat="1">
      <c r="A94" s="27" t="s">
        <v>36</v>
      </c>
      <c r="B94" s="27" t="s">
        <v>72</v>
      </c>
      <c r="C94" s="23">
        <v>44.49594621</v>
      </c>
      <c r="D94" s="23">
        <v>113.32900821999979</v>
      </c>
      <c r="E94" s="23">
        <v>300.5235674999999</v>
      </c>
      <c r="F94" s="23">
        <v>766.63655516999995</v>
      </c>
      <c r="G94" s="23">
        <v>1137.5774048999999</v>
      </c>
      <c r="H94" s="23">
        <v>1409.6217173</v>
      </c>
      <c r="I94" s="23">
        <v>1837.0682863</v>
      </c>
      <c r="J94" s="23">
        <v>2254.8539660000001</v>
      </c>
      <c r="K94" s="23">
        <v>2818.7110084999999</v>
      </c>
      <c r="L94" s="23">
        <v>3254.846880999999</v>
      </c>
      <c r="M94" s="23">
        <v>3621.0438246999988</v>
      </c>
      <c r="N94" s="23">
        <v>4218.4758289999991</v>
      </c>
      <c r="O94" s="23">
        <v>4693.2207969999999</v>
      </c>
      <c r="P94" s="23">
        <v>4982.7420519999987</v>
      </c>
      <c r="Q94" s="23">
        <v>5772.4637339999999</v>
      </c>
      <c r="R94" s="23">
        <v>6001.9852950000004</v>
      </c>
      <c r="S94" s="23">
        <v>6011.155385</v>
      </c>
      <c r="T94" s="23">
        <v>6286.1350469999888</v>
      </c>
      <c r="U94" s="23">
        <v>6388.5165359999992</v>
      </c>
      <c r="V94" s="23">
        <v>6569.5870184999985</v>
      </c>
      <c r="W94" s="23">
        <v>6947.2927659999987</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s="26" customFormat="1">
      <c r="A97" s="27" t="s">
        <v>119</v>
      </c>
      <c r="B97" s="27" t="s">
        <v>66</v>
      </c>
      <c r="C97" s="23">
        <v>4.0431118000000002E-5</v>
      </c>
      <c r="D97" s="23">
        <v>4.7748824999999899E-5</v>
      </c>
      <c r="E97" s="23">
        <v>5.1237540000000001E-5</v>
      </c>
      <c r="F97" s="23">
        <v>5.6714893000000002E-5</v>
      </c>
      <c r="G97" s="23">
        <v>6.0066830000000001E-5</v>
      </c>
      <c r="H97" s="23">
        <v>8.1280209999999998E-4</v>
      </c>
      <c r="I97" s="23">
        <v>342.39913999999999</v>
      </c>
      <c r="J97" s="23">
        <v>499.52080000000001</v>
      </c>
      <c r="K97" s="23">
        <v>497.14202999999998</v>
      </c>
      <c r="L97" s="23">
        <v>516.28545999999994</v>
      </c>
      <c r="M97" s="23">
        <v>495.61470000000003</v>
      </c>
      <c r="N97" s="23">
        <v>514.06179999999995</v>
      </c>
      <c r="O97" s="23">
        <v>501.01607999999999</v>
      </c>
      <c r="P97" s="23">
        <v>472.50119999999998</v>
      </c>
      <c r="Q97" s="23">
        <v>501.85834</v>
      </c>
      <c r="R97" s="23">
        <v>503.61932000000002</v>
      </c>
      <c r="S97" s="23">
        <v>506.38119999999998</v>
      </c>
      <c r="T97" s="23">
        <v>505.91278</v>
      </c>
      <c r="U97" s="23">
        <v>502.48003999999997</v>
      </c>
      <c r="V97" s="23">
        <v>498.83095999999898</v>
      </c>
      <c r="W97" s="23">
        <v>493.79399999999998</v>
      </c>
    </row>
    <row r="98" spans="1:23" s="26" customFormat="1">
      <c r="A98" s="27" t="s">
        <v>119</v>
      </c>
      <c r="B98" s="27" t="s">
        <v>68</v>
      </c>
      <c r="C98" s="23">
        <v>60.347598299999987</v>
      </c>
      <c r="D98" s="23">
        <v>170.67422999999999</v>
      </c>
      <c r="E98" s="23">
        <v>159.60482577558099</v>
      </c>
      <c r="F98" s="23">
        <v>2140.1494590389698</v>
      </c>
      <c r="G98" s="23">
        <v>4550.9926105259901</v>
      </c>
      <c r="H98" s="23">
        <v>7000.7812450250194</v>
      </c>
      <c r="I98" s="23">
        <v>6874.2330695425007</v>
      </c>
      <c r="J98" s="23">
        <v>7334.5715770128909</v>
      </c>
      <c r="K98" s="23">
        <v>7716.3855150688596</v>
      </c>
      <c r="L98" s="23">
        <v>8111.6299000104491</v>
      </c>
      <c r="M98" s="23">
        <v>8966.4199430656408</v>
      </c>
      <c r="N98" s="23">
        <v>11283.193426597802</v>
      </c>
      <c r="O98" s="23">
        <v>10884.299233571599</v>
      </c>
      <c r="P98" s="23">
        <v>11213.443800063398</v>
      </c>
      <c r="Q98" s="23">
        <v>12684.500811957199</v>
      </c>
      <c r="R98" s="23">
        <v>14631.0494729231</v>
      </c>
      <c r="S98" s="23">
        <v>15766.1174817724</v>
      </c>
      <c r="T98" s="23">
        <v>14745.0624409063</v>
      </c>
      <c r="U98" s="23">
        <v>16139.1368241214</v>
      </c>
      <c r="V98" s="23">
        <v>16794.1371588234</v>
      </c>
      <c r="W98" s="23">
        <v>17686.958632999998</v>
      </c>
    </row>
    <row r="99" spans="1:23" s="26" customFormat="1">
      <c r="A99" s="27" t="s">
        <v>119</v>
      </c>
      <c r="B99" s="27" t="s">
        <v>72</v>
      </c>
      <c r="C99" s="23">
        <v>8.9406846000000009</v>
      </c>
      <c r="D99" s="23">
        <v>26.341789000000002</v>
      </c>
      <c r="E99" s="23">
        <v>82.941006000000002</v>
      </c>
      <c r="F99" s="23">
        <v>251.8568129999999</v>
      </c>
      <c r="G99" s="23">
        <v>354.49160999999998</v>
      </c>
      <c r="H99" s="23">
        <v>467.50520499999999</v>
      </c>
      <c r="I99" s="23">
        <v>585.50959</v>
      </c>
      <c r="J99" s="23">
        <v>728.68684499999995</v>
      </c>
      <c r="K99" s="23">
        <v>914.73096999999996</v>
      </c>
      <c r="L99" s="23">
        <v>1081.2557699999991</v>
      </c>
      <c r="M99" s="23">
        <v>1214.4519499999999</v>
      </c>
      <c r="N99" s="23">
        <v>1425.6058799999989</v>
      </c>
      <c r="O99" s="23">
        <v>1628.6747700000001</v>
      </c>
      <c r="P99" s="23">
        <v>1752.7315000000001</v>
      </c>
      <c r="Q99" s="23">
        <v>1997.4573</v>
      </c>
      <c r="R99" s="23">
        <v>2080.0605799999998</v>
      </c>
      <c r="S99" s="23">
        <v>2152.0479</v>
      </c>
      <c r="T99" s="23">
        <v>2245.2550299999898</v>
      </c>
      <c r="U99" s="23">
        <v>2327.7192999999997</v>
      </c>
      <c r="V99" s="23">
        <v>2414.7588000000001</v>
      </c>
      <c r="W99" s="23">
        <v>2479.85293</v>
      </c>
    </row>
    <row r="100" spans="1:23"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3"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s="26" customFormat="1">
      <c r="A102" s="27" t="s">
        <v>120</v>
      </c>
      <c r="B102" s="27" t="s">
        <v>66</v>
      </c>
      <c r="C102" s="23">
        <v>19.034512980463997</v>
      </c>
      <c r="D102" s="23">
        <v>14.598053134557</v>
      </c>
      <c r="E102" s="23">
        <v>22.657061376369999</v>
      </c>
      <c r="F102" s="23">
        <v>36.895823921735001</v>
      </c>
      <c r="G102" s="23">
        <v>36.410210866185004</v>
      </c>
      <c r="H102" s="23">
        <v>1470.4663099999998</v>
      </c>
      <c r="I102" s="23">
        <v>1537.6866850000001</v>
      </c>
      <c r="J102" s="23">
        <v>3084.6029559999997</v>
      </c>
      <c r="K102" s="23">
        <v>3171.7901749999996</v>
      </c>
      <c r="L102" s="23">
        <v>3137.750509</v>
      </c>
      <c r="M102" s="23">
        <v>3212.128432</v>
      </c>
      <c r="N102" s="23">
        <v>3295.8599650000001</v>
      </c>
      <c r="O102" s="23">
        <v>3187.5476789999998</v>
      </c>
      <c r="P102" s="23">
        <v>3019.8478169999998</v>
      </c>
      <c r="Q102" s="23">
        <v>3098.1938519999999</v>
      </c>
      <c r="R102" s="23">
        <v>3004.1979630000001</v>
      </c>
      <c r="S102" s="23">
        <v>2811.6060560000001</v>
      </c>
      <c r="T102" s="23">
        <v>2948.89365</v>
      </c>
      <c r="U102" s="23">
        <v>2734.6030810000002</v>
      </c>
      <c r="V102" s="23">
        <v>2926.9138130000001</v>
      </c>
      <c r="W102" s="23">
        <v>2886.9197100000001</v>
      </c>
    </row>
    <row r="103" spans="1:23" s="26" customFormat="1">
      <c r="A103" s="27" t="s">
        <v>120</v>
      </c>
      <c r="B103" s="27" t="s">
        <v>68</v>
      </c>
      <c r="C103" s="23">
        <v>38.962066999999998</v>
      </c>
      <c r="D103" s="23">
        <v>94.051749999999998</v>
      </c>
      <c r="E103" s="23">
        <v>64.405940001590011</v>
      </c>
      <c r="F103" s="23">
        <v>378.82393306304999</v>
      </c>
      <c r="G103" s="23">
        <v>413.35462962148</v>
      </c>
      <c r="H103" s="23">
        <v>681.71763656489998</v>
      </c>
      <c r="I103" s="23">
        <v>743.37076036515998</v>
      </c>
      <c r="J103" s="23">
        <v>603.46683881239994</v>
      </c>
      <c r="K103" s="23">
        <v>708.49797793200003</v>
      </c>
      <c r="L103" s="23">
        <v>797.99168732140004</v>
      </c>
      <c r="M103" s="23">
        <v>2015.0216</v>
      </c>
      <c r="N103" s="23">
        <v>4078.4663500000001</v>
      </c>
      <c r="O103" s="23">
        <v>3819.0734700000003</v>
      </c>
      <c r="P103" s="23">
        <v>3626.8592400000002</v>
      </c>
      <c r="Q103" s="23">
        <v>4219.7624699999997</v>
      </c>
      <c r="R103" s="23">
        <v>4120.0459000000001</v>
      </c>
      <c r="S103" s="23">
        <v>4093.8665000000001</v>
      </c>
      <c r="T103" s="23">
        <v>4288.4753000000001</v>
      </c>
      <c r="U103" s="23">
        <v>5929.27376</v>
      </c>
      <c r="V103" s="23">
        <v>6874.1576000000005</v>
      </c>
      <c r="W103" s="23">
        <v>9095.3061599999892</v>
      </c>
    </row>
    <row r="104" spans="1:23" s="26" customFormat="1">
      <c r="A104" s="27" t="s">
        <v>120</v>
      </c>
      <c r="B104" s="27" t="s">
        <v>72</v>
      </c>
      <c r="C104" s="23">
        <v>11.4135975</v>
      </c>
      <c r="D104" s="23">
        <v>31.905552399999898</v>
      </c>
      <c r="E104" s="23">
        <v>82.176575999999912</v>
      </c>
      <c r="F104" s="23">
        <v>191.64740900000001</v>
      </c>
      <c r="G104" s="23">
        <v>294.16512</v>
      </c>
      <c r="H104" s="23">
        <v>378.90289399999995</v>
      </c>
      <c r="I104" s="23">
        <v>494.29309000000001</v>
      </c>
      <c r="J104" s="23">
        <v>598.22568999999999</v>
      </c>
      <c r="K104" s="23">
        <v>759.45899599999996</v>
      </c>
      <c r="L104" s="23">
        <v>868.26755500000002</v>
      </c>
      <c r="M104" s="23">
        <v>990.79128000000003</v>
      </c>
      <c r="N104" s="23">
        <v>1131.2921699999999</v>
      </c>
      <c r="O104" s="23">
        <v>1289.5334</v>
      </c>
      <c r="P104" s="23">
        <v>1413.9791699999992</v>
      </c>
      <c r="Q104" s="23">
        <v>1560.40599</v>
      </c>
      <c r="R104" s="23">
        <v>1611.4488900000001</v>
      </c>
      <c r="S104" s="23">
        <v>1616.81258</v>
      </c>
      <c r="T104" s="23">
        <v>1701.5289599999999</v>
      </c>
      <c r="U104" s="23">
        <v>1702.4702600000001</v>
      </c>
      <c r="V104" s="23">
        <v>1801.8778399999992</v>
      </c>
      <c r="W104" s="23">
        <v>1860.3342999999991</v>
      </c>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18.868846044131999</v>
      </c>
      <c r="D107" s="23">
        <v>26.65433737880798</v>
      </c>
      <c r="E107" s="23">
        <v>27.16791693023999</v>
      </c>
      <c r="F107" s="23">
        <v>47.466712034290005</v>
      </c>
      <c r="G107" s="23">
        <v>44.683455997789899</v>
      </c>
      <c r="H107" s="23">
        <v>38.160991329400005</v>
      </c>
      <c r="I107" s="23">
        <v>39.947063433700002</v>
      </c>
      <c r="J107" s="23">
        <v>36.325708210799995</v>
      </c>
      <c r="K107" s="23">
        <v>37.058722531200004</v>
      </c>
      <c r="L107" s="23">
        <v>37.415273154399998</v>
      </c>
      <c r="M107" s="23">
        <v>35.196549150700001</v>
      </c>
      <c r="N107" s="23">
        <v>37.289124840099895</v>
      </c>
      <c r="O107" s="23">
        <v>6.5620088428999894</v>
      </c>
      <c r="P107" s="23">
        <v>5.7755677592000003</v>
      </c>
      <c r="Q107" s="23">
        <v>6.4367133546000002</v>
      </c>
      <c r="R107" s="23">
        <v>6.4125061745999998</v>
      </c>
      <c r="S107" s="23">
        <v>5.7895131790000001</v>
      </c>
      <c r="T107" s="23">
        <v>5.8397167437000004</v>
      </c>
      <c r="U107" s="23">
        <v>5.5625573872</v>
      </c>
      <c r="V107" s="23">
        <v>5.3661018632999999</v>
      </c>
      <c r="W107" s="23">
        <v>5.5706499389999902</v>
      </c>
    </row>
    <row r="108" spans="1:23">
      <c r="A108" s="27" t="s">
        <v>121</v>
      </c>
      <c r="B108" s="27" t="s">
        <v>68</v>
      </c>
      <c r="C108" s="23">
        <v>0</v>
      </c>
      <c r="D108" s="23">
        <v>0</v>
      </c>
      <c r="E108" s="23">
        <v>9.5147654000000005E-5</v>
      </c>
      <c r="F108" s="23">
        <v>1541.549</v>
      </c>
      <c r="G108" s="23">
        <v>1397.4961000000001</v>
      </c>
      <c r="H108" s="23">
        <v>5975.3369999999904</v>
      </c>
      <c r="I108" s="23">
        <v>10606.933999999999</v>
      </c>
      <c r="J108" s="23">
        <v>10158.013000000001</v>
      </c>
      <c r="K108" s="23">
        <v>10409.841999999901</v>
      </c>
      <c r="L108" s="23">
        <v>10596.378999999901</v>
      </c>
      <c r="M108" s="23">
        <v>10655.441000000001</v>
      </c>
      <c r="N108" s="23">
        <v>10663.802</v>
      </c>
      <c r="O108" s="23">
        <v>10523.079</v>
      </c>
      <c r="P108" s="23">
        <v>10404.069</v>
      </c>
      <c r="Q108" s="23">
        <v>10553.035</v>
      </c>
      <c r="R108" s="23">
        <v>10459.814</v>
      </c>
      <c r="S108" s="23">
        <v>10164.33</v>
      </c>
      <c r="T108" s="23">
        <v>10370.189</v>
      </c>
      <c r="U108" s="23">
        <v>10200.996999999999</v>
      </c>
      <c r="V108" s="23">
        <v>10040.141</v>
      </c>
      <c r="W108" s="23">
        <v>10032.359</v>
      </c>
    </row>
    <row r="109" spans="1:23">
      <c r="A109" s="27" t="s">
        <v>121</v>
      </c>
      <c r="B109" s="27" t="s">
        <v>72</v>
      </c>
      <c r="C109" s="23">
        <v>8.1142991999999996</v>
      </c>
      <c r="D109" s="23">
        <v>19.634436000000001</v>
      </c>
      <c r="E109" s="23">
        <v>73.438612000000006</v>
      </c>
      <c r="F109" s="23">
        <v>226.00454999999999</v>
      </c>
      <c r="G109" s="23">
        <v>354.90606000000002</v>
      </c>
      <c r="H109" s="23">
        <v>406.78720999999996</v>
      </c>
      <c r="I109" s="23">
        <v>561.12832400000002</v>
      </c>
      <c r="J109" s="23">
        <v>683.33713999999998</v>
      </c>
      <c r="K109" s="23">
        <v>838.90589</v>
      </c>
      <c r="L109" s="23">
        <v>962.32590000000005</v>
      </c>
      <c r="M109" s="23">
        <v>1026.320119999999</v>
      </c>
      <c r="N109" s="23">
        <v>1214.088</v>
      </c>
      <c r="O109" s="23">
        <v>1275.3439100000001</v>
      </c>
      <c r="P109" s="23">
        <v>1291.65724</v>
      </c>
      <c r="Q109" s="23">
        <v>1634.8368099999998</v>
      </c>
      <c r="R109" s="23">
        <v>1704.2775999999999</v>
      </c>
      <c r="S109" s="23">
        <v>1647.6544799999999</v>
      </c>
      <c r="T109" s="23">
        <v>1710.38975</v>
      </c>
      <c r="U109" s="23">
        <v>1720.12788</v>
      </c>
      <c r="V109" s="23">
        <v>1722.3584599999999</v>
      </c>
      <c r="W109" s="23">
        <v>1937.049279999999</v>
      </c>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106.074115944113</v>
      </c>
      <c r="D112" s="23">
        <v>111.959539586644</v>
      </c>
      <c r="E112" s="23">
        <v>116.6132260759499</v>
      </c>
      <c r="F112" s="23">
        <v>121.28133187454389</v>
      </c>
      <c r="G112" s="23">
        <v>115.83274561071501</v>
      </c>
      <c r="H112" s="23">
        <v>670.00024499999995</v>
      </c>
      <c r="I112" s="23">
        <v>703.43318399999987</v>
      </c>
      <c r="J112" s="23">
        <v>689.27503449999995</v>
      </c>
      <c r="K112" s="23">
        <v>682.54242280000005</v>
      </c>
      <c r="L112" s="23">
        <v>675.78343999999902</v>
      </c>
      <c r="M112" s="23">
        <v>638.61225300000001</v>
      </c>
      <c r="N112" s="23">
        <v>667.94433800000002</v>
      </c>
      <c r="O112" s="23">
        <v>655.85469799999998</v>
      </c>
      <c r="P112" s="23">
        <v>596.37366999999995</v>
      </c>
      <c r="Q112" s="23">
        <v>610.38571000000002</v>
      </c>
      <c r="R112" s="23">
        <v>637.41128000000003</v>
      </c>
      <c r="S112" s="23">
        <v>600.08968000000004</v>
      </c>
      <c r="T112" s="23">
        <v>621.66854000000001</v>
      </c>
      <c r="U112" s="23">
        <v>591.76</v>
      </c>
      <c r="V112" s="23">
        <v>545.87213499999996</v>
      </c>
      <c r="W112" s="23">
        <v>1129.2194500000001</v>
      </c>
    </row>
    <row r="113" spans="1:23">
      <c r="A113" s="27" t="s">
        <v>122</v>
      </c>
      <c r="B113" s="27" t="s">
        <v>68</v>
      </c>
      <c r="C113" s="23">
        <v>0</v>
      </c>
      <c r="D113" s="23">
        <v>0</v>
      </c>
      <c r="E113" s="23">
        <v>6.6860969999999994E-5</v>
      </c>
      <c r="F113" s="23">
        <v>6.6269975000000006E-5</v>
      </c>
      <c r="G113" s="23">
        <v>6.8693013999999999E-5</v>
      </c>
      <c r="H113" s="23">
        <v>8.2841855999999997E-5</v>
      </c>
      <c r="I113" s="23">
        <v>9.3511829999999997E-5</v>
      </c>
      <c r="J113" s="23">
        <v>1.0031469E-4</v>
      </c>
      <c r="K113" s="23">
        <v>1.15455834E-4</v>
      </c>
      <c r="L113" s="23">
        <v>1.3615171999999999E-4</v>
      </c>
      <c r="M113" s="23">
        <v>1.5891722E-4</v>
      </c>
      <c r="N113" s="23">
        <v>2.1622252999999901E-4</v>
      </c>
      <c r="O113" s="23">
        <v>2.1462672000000001E-4</v>
      </c>
      <c r="P113" s="23">
        <v>2.1402695999999901E-4</v>
      </c>
      <c r="Q113" s="23">
        <v>2.4613245999999999E-4</v>
      </c>
      <c r="R113" s="23">
        <v>4.0001677999999997E-4</v>
      </c>
      <c r="S113" s="23">
        <v>4.72182759999999E-4</v>
      </c>
      <c r="T113" s="23">
        <v>4.7869454000000001E-4</v>
      </c>
      <c r="U113" s="23">
        <v>4.9512470000000002E-4</v>
      </c>
      <c r="V113" s="23">
        <v>4.9837299999999998E-4</v>
      </c>
      <c r="W113" s="23">
        <v>8.0128100000000004E-4</v>
      </c>
    </row>
    <row r="114" spans="1:23">
      <c r="A114" s="27" t="s">
        <v>122</v>
      </c>
      <c r="B114" s="27" t="s">
        <v>72</v>
      </c>
      <c r="C114" s="23">
        <v>15.792765500000002</v>
      </c>
      <c r="D114" s="23">
        <v>33.701993599999895</v>
      </c>
      <c r="E114" s="23">
        <v>59.636220999999992</v>
      </c>
      <c r="F114" s="23">
        <v>94.954683000000003</v>
      </c>
      <c r="G114" s="23">
        <v>127.317289</v>
      </c>
      <c r="H114" s="23">
        <v>141.90541999999999</v>
      </c>
      <c r="I114" s="23">
        <v>173.650496</v>
      </c>
      <c r="J114" s="23">
        <v>218.25939</v>
      </c>
      <c r="K114" s="23">
        <v>270.70740599999999</v>
      </c>
      <c r="L114" s="23">
        <v>297.22320000000002</v>
      </c>
      <c r="M114" s="23">
        <v>333.43617499999999</v>
      </c>
      <c r="N114" s="23">
        <v>381.67570599999993</v>
      </c>
      <c r="O114" s="23">
        <v>426.05071999999996</v>
      </c>
      <c r="P114" s="23">
        <v>446.73807600000004</v>
      </c>
      <c r="Q114" s="23">
        <v>491.51815499999998</v>
      </c>
      <c r="R114" s="23">
        <v>509.2681</v>
      </c>
      <c r="S114" s="23">
        <v>508.81171999999998</v>
      </c>
      <c r="T114" s="23">
        <v>535.763183999999</v>
      </c>
      <c r="U114" s="23">
        <v>544.86874999999998</v>
      </c>
      <c r="V114" s="23">
        <v>531.64529400000004</v>
      </c>
      <c r="W114" s="23">
        <v>564.01409999999998</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4.1809206000000003E-5</v>
      </c>
      <c r="D117" s="23">
        <v>5.2981630000000003E-5</v>
      </c>
      <c r="E117" s="23">
        <v>5.4596745000000002E-5</v>
      </c>
      <c r="F117" s="23">
        <v>5.9375030000000002E-5</v>
      </c>
      <c r="G117" s="23">
        <v>8.7099990000000002E-5</v>
      </c>
      <c r="H117" s="23">
        <v>3.2774534E-4</v>
      </c>
      <c r="I117" s="23">
        <v>3.4131530000000002E-4</v>
      </c>
      <c r="J117" s="23">
        <v>3.4747328000000002E-4</v>
      </c>
      <c r="K117" s="23">
        <v>3.5048745000000001E-4</v>
      </c>
      <c r="L117" s="23">
        <v>3.5406264999999999E-4</v>
      </c>
      <c r="M117" s="23">
        <v>3.6240962999999998E-4</v>
      </c>
      <c r="N117" s="23">
        <v>3.622001E-4</v>
      </c>
      <c r="O117" s="23">
        <v>3.64924229999999E-4</v>
      </c>
      <c r="P117" s="23">
        <v>3.7061434999999899E-4</v>
      </c>
      <c r="Q117" s="23">
        <v>3.7512029999999999E-4</v>
      </c>
      <c r="R117" s="23">
        <v>3.7655167000000001E-4</v>
      </c>
      <c r="S117" s="23">
        <v>4.5804129999999898E-4</v>
      </c>
      <c r="T117" s="23">
        <v>4.6113942999999899E-4</v>
      </c>
      <c r="U117" s="23">
        <v>6.0676736999999996E-4</v>
      </c>
      <c r="V117" s="23">
        <v>6.1287305999999998E-4</v>
      </c>
      <c r="W117" s="23">
        <v>5.6851614000000001E-4</v>
      </c>
    </row>
    <row r="118" spans="1:23">
      <c r="A118" s="27" t="s">
        <v>123</v>
      </c>
      <c r="B118" s="27" t="s">
        <v>68</v>
      </c>
      <c r="C118" s="23">
        <v>0</v>
      </c>
      <c r="D118" s="23">
        <v>0</v>
      </c>
      <c r="E118" s="23">
        <v>1.5373915000000001E-4</v>
      </c>
      <c r="F118" s="23">
        <v>1.6132751E-4</v>
      </c>
      <c r="G118" s="23">
        <v>2.5610792E-4</v>
      </c>
      <c r="H118" s="23">
        <v>2.8238399000000004E-4</v>
      </c>
      <c r="I118" s="23">
        <v>3.0694646E-4</v>
      </c>
      <c r="J118" s="23">
        <v>3.2819117999999996E-4</v>
      </c>
      <c r="K118" s="23">
        <v>3.4957555E-4</v>
      </c>
      <c r="L118" s="23">
        <v>3.7711802999999898E-4</v>
      </c>
      <c r="M118" s="23">
        <v>4.0979835999999998E-4</v>
      </c>
      <c r="N118" s="23">
        <v>4.3851814999999901E-4</v>
      </c>
      <c r="O118" s="23">
        <v>4.6053800999999999E-4</v>
      </c>
      <c r="P118" s="23">
        <v>4.9631603E-4</v>
      </c>
      <c r="Q118" s="23">
        <v>5.3605986999999996E-4</v>
      </c>
      <c r="R118" s="23">
        <v>5.7369132E-4</v>
      </c>
      <c r="S118" s="23">
        <v>7.3959508999999997E-4</v>
      </c>
      <c r="T118" s="23">
        <v>7.4322579999999997E-4</v>
      </c>
      <c r="U118" s="23">
        <v>8.8891400999999896E-4</v>
      </c>
      <c r="V118" s="23">
        <v>8.952757999999999E-4</v>
      </c>
      <c r="W118" s="23">
        <v>8.9413677999999896E-4</v>
      </c>
    </row>
    <row r="119" spans="1:23">
      <c r="A119" s="27" t="s">
        <v>123</v>
      </c>
      <c r="B119" s="27" t="s">
        <v>72</v>
      </c>
      <c r="C119" s="23">
        <v>0.23459941000000001</v>
      </c>
      <c r="D119" s="23">
        <v>1.7452372199999999</v>
      </c>
      <c r="E119" s="23">
        <v>2.3311524999999991</v>
      </c>
      <c r="F119" s="23">
        <v>2.1731001700000001</v>
      </c>
      <c r="G119" s="23">
        <v>6.6973259000000001</v>
      </c>
      <c r="H119" s="23">
        <v>14.520988300000001</v>
      </c>
      <c r="I119" s="23">
        <v>22.486786299999999</v>
      </c>
      <c r="J119" s="23">
        <v>26.344901</v>
      </c>
      <c r="K119" s="23">
        <v>34.907746500000002</v>
      </c>
      <c r="L119" s="23">
        <v>45.774456000000001</v>
      </c>
      <c r="M119" s="23">
        <v>56.044299700000003</v>
      </c>
      <c r="N119" s="23">
        <v>65.814073000000008</v>
      </c>
      <c r="O119" s="23">
        <v>73.617997000000003</v>
      </c>
      <c r="P119" s="23">
        <v>77.636066</v>
      </c>
      <c r="Q119" s="23">
        <v>88.245479000000003</v>
      </c>
      <c r="R119" s="23">
        <v>96.930125000000004</v>
      </c>
      <c r="S119" s="23">
        <v>85.828704999999999</v>
      </c>
      <c r="T119" s="23">
        <v>93.198122999999995</v>
      </c>
      <c r="U119" s="23">
        <v>93.330345999999992</v>
      </c>
      <c r="V119" s="23">
        <v>98.946624499999899</v>
      </c>
      <c r="W119" s="23">
        <v>106.04215599999991</v>
      </c>
    </row>
    <row r="120" spans="1:23" collapsed="1"/>
    <row r="122" spans="1:23" collapsed="1">
      <c r="A122" s="24" t="s">
        <v>125</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21634.277046969804</v>
      </c>
      <c r="D124" s="23">
        <v>24938.187565761953</v>
      </c>
      <c r="E124" s="23">
        <v>29228.716178767925</v>
      </c>
      <c r="F124" s="23">
        <v>30942.134678208757</v>
      </c>
      <c r="G124" s="23">
        <v>34590.303122976678</v>
      </c>
      <c r="H124" s="23">
        <v>39854.592292119734</v>
      </c>
      <c r="I124" s="23">
        <v>44516.014960451976</v>
      </c>
      <c r="J124" s="23">
        <v>45227.564722836956</v>
      </c>
      <c r="K124" s="23">
        <v>50350.260350967532</v>
      </c>
      <c r="L124" s="23">
        <v>55779.54465541114</v>
      </c>
      <c r="M124" s="23">
        <v>60408.861609327898</v>
      </c>
      <c r="N124" s="23">
        <v>66055.222542303614</v>
      </c>
      <c r="O124" s="23">
        <v>65340.694558284551</v>
      </c>
      <c r="P124" s="23">
        <v>68217.763772957405</v>
      </c>
      <c r="Q124" s="23">
        <v>74402.287523795778</v>
      </c>
      <c r="R124" s="23">
        <v>77895.444623442541</v>
      </c>
      <c r="S124" s="23">
        <v>75718.357120559507</v>
      </c>
      <c r="T124" s="23">
        <v>80549.727611722235</v>
      </c>
      <c r="U124" s="23">
        <v>86009.959107476039</v>
      </c>
      <c r="V124" s="23">
        <v>90439.142952213326</v>
      </c>
      <c r="W124" s="23">
        <v>95466.529589723476</v>
      </c>
    </row>
    <row r="125" spans="1:23">
      <c r="A125" s="27" t="s">
        <v>36</v>
      </c>
      <c r="B125" s="27" t="s">
        <v>73</v>
      </c>
      <c r="C125" s="23">
        <v>239.3097571815581</v>
      </c>
      <c r="D125" s="23">
        <v>356.25292219471334</v>
      </c>
      <c r="E125" s="23">
        <v>591.01267083178402</v>
      </c>
      <c r="F125" s="23">
        <v>842.03092216916855</v>
      </c>
      <c r="G125" s="23">
        <v>1067.7085560392004</v>
      </c>
      <c r="H125" s="23">
        <v>1240.6741632523526</v>
      </c>
      <c r="I125" s="23">
        <v>1380.0129357624735</v>
      </c>
      <c r="J125" s="23">
        <v>1328.9597008044732</v>
      </c>
      <c r="K125" s="23">
        <v>1491.8396120974835</v>
      </c>
      <c r="L125" s="23">
        <v>1622.9994569895123</v>
      </c>
      <c r="M125" s="23">
        <v>1754.6490294506009</v>
      </c>
      <c r="N125" s="23">
        <v>1852.9277696659135</v>
      </c>
      <c r="O125" s="23">
        <v>1942.5573844974542</v>
      </c>
      <c r="P125" s="23">
        <v>1991.1821380827553</v>
      </c>
      <c r="Q125" s="23">
        <v>2024.1282525168538</v>
      </c>
      <c r="R125" s="23">
        <v>1982.1818971353309</v>
      </c>
      <c r="S125" s="23">
        <v>1712.7582115964194</v>
      </c>
      <c r="T125" s="23">
        <v>1770.9207610523451</v>
      </c>
      <c r="U125" s="23">
        <v>1673.7221048119484</v>
      </c>
      <c r="V125" s="23">
        <v>1568.2864356067098</v>
      </c>
      <c r="W125" s="23">
        <v>1459.6054942655394</v>
      </c>
    </row>
    <row r="126" spans="1:23">
      <c r="A126" s="27" t="s">
        <v>36</v>
      </c>
      <c r="B126" s="27" t="s">
        <v>74</v>
      </c>
      <c r="C126" s="23">
        <v>239.28645496662045</v>
      </c>
      <c r="D126" s="23">
        <v>356.47009838442801</v>
      </c>
      <c r="E126" s="23">
        <v>591.13119593118643</v>
      </c>
      <c r="F126" s="23">
        <v>842.73001420488163</v>
      </c>
      <c r="G126" s="23">
        <v>1068.8512556080386</v>
      </c>
      <c r="H126" s="23">
        <v>1240.0713581921184</v>
      </c>
      <c r="I126" s="23">
        <v>1379.573665433026</v>
      </c>
      <c r="J126" s="23">
        <v>1329.0698577695111</v>
      </c>
      <c r="K126" s="23">
        <v>1491.3309075800646</v>
      </c>
      <c r="L126" s="23">
        <v>1619.2074743434398</v>
      </c>
      <c r="M126" s="23">
        <v>1752.3791554836168</v>
      </c>
      <c r="N126" s="23">
        <v>1851.5562867636127</v>
      </c>
      <c r="O126" s="23">
        <v>1940.1383791087717</v>
      </c>
      <c r="P126" s="23">
        <v>1986.7665676562328</v>
      </c>
      <c r="Q126" s="23">
        <v>2023.6700466868338</v>
      </c>
      <c r="R126" s="23">
        <v>1983.0992993068076</v>
      </c>
      <c r="S126" s="23">
        <v>1710.6966285570845</v>
      </c>
      <c r="T126" s="23">
        <v>1768.9560385900013</v>
      </c>
      <c r="U126" s="23">
        <v>1668.7878339698848</v>
      </c>
      <c r="V126" s="23">
        <v>1565.5247485066766</v>
      </c>
      <c r="W126" s="23">
        <v>1457.924956057499</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6362.6516907979722</v>
      </c>
      <c r="D129" s="23">
        <v>7562.0789472804427</v>
      </c>
      <c r="E129" s="23">
        <v>8713.8638511020908</v>
      </c>
      <c r="F129" s="23">
        <v>9454.8097709288613</v>
      </c>
      <c r="G129" s="23">
        <v>10505.409730187024</v>
      </c>
      <c r="H129" s="23">
        <v>12477.142749857459</v>
      </c>
      <c r="I129" s="23">
        <v>13733.773314311011</v>
      </c>
      <c r="J129" s="23">
        <v>14179.749237064229</v>
      </c>
      <c r="K129" s="23">
        <v>15287.36182593979</v>
      </c>
      <c r="L129" s="23">
        <v>17304.764858133509</v>
      </c>
      <c r="M129" s="23">
        <v>19477.034164673278</v>
      </c>
      <c r="N129" s="23">
        <v>21110.764404315127</v>
      </c>
      <c r="O129" s="23">
        <v>21203.755842883089</v>
      </c>
      <c r="P129" s="23">
        <v>21946.81553525597</v>
      </c>
      <c r="Q129" s="23">
        <v>24486.904135681769</v>
      </c>
      <c r="R129" s="23">
        <v>25277.536240465717</v>
      </c>
      <c r="S129" s="23">
        <v>25051.38046944595</v>
      </c>
      <c r="T129" s="23">
        <v>25665.662559052711</v>
      </c>
      <c r="U129" s="23">
        <v>27750.03191688022</v>
      </c>
      <c r="V129" s="23">
        <v>30243.481589756208</v>
      </c>
      <c r="W129" s="23">
        <v>31514.910370317401</v>
      </c>
    </row>
    <row r="130" spans="1:23">
      <c r="A130" s="27" t="s">
        <v>119</v>
      </c>
      <c r="B130" s="27" t="s">
        <v>73</v>
      </c>
      <c r="C130" s="23">
        <v>83.009341359686402</v>
      </c>
      <c r="D130" s="23">
        <v>128.25055220652001</v>
      </c>
      <c r="E130" s="23">
        <v>198.50956931024899</v>
      </c>
      <c r="F130" s="23">
        <v>261.26048955851098</v>
      </c>
      <c r="G130" s="23">
        <v>327.338635338892</v>
      </c>
      <c r="H130" s="23">
        <v>380.70462297762299</v>
      </c>
      <c r="I130" s="23">
        <v>425.97351206306098</v>
      </c>
      <c r="J130" s="23">
        <v>413.149513713114</v>
      </c>
      <c r="K130" s="23">
        <v>467.24753135051901</v>
      </c>
      <c r="L130" s="23">
        <v>511.09897642386898</v>
      </c>
      <c r="M130" s="23">
        <v>554.34205337752906</v>
      </c>
      <c r="N130" s="23">
        <v>587.98308703917701</v>
      </c>
      <c r="O130" s="23">
        <v>617.11494205915096</v>
      </c>
      <c r="P130" s="23">
        <v>634.63439134566704</v>
      </c>
      <c r="Q130" s="23">
        <v>647.61278021007195</v>
      </c>
      <c r="R130" s="23">
        <v>637.05762904938501</v>
      </c>
      <c r="S130" s="23">
        <v>550.08504746855499</v>
      </c>
      <c r="T130" s="23">
        <v>567.13603170267595</v>
      </c>
      <c r="U130" s="23">
        <v>536.68926353570498</v>
      </c>
      <c r="V130" s="23">
        <v>503.75878653465799</v>
      </c>
      <c r="W130" s="23">
        <v>470.59931677135501</v>
      </c>
    </row>
    <row r="131" spans="1:23">
      <c r="A131" s="27" t="s">
        <v>119</v>
      </c>
      <c r="B131" s="27" t="s">
        <v>74</v>
      </c>
      <c r="C131" s="23">
        <v>83.011835436398499</v>
      </c>
      <c r="D131" s="23">
        <v>128.315458983279</v>
      </c>
      <c r="E131" s="23">
        <v>198.584761318532</v>
      </c>
      <c r="F131" s="23">
        <v>261.59589790305398</v>
      </c>
      <c r="G131" s="23">
        <v>327.66410918638701</v>
      </c>
      <c r="H131" s="23">
        <v>380.25591140050199</v>
      </c>
      <c r="I131" s="23">
        <v>425.85843257165499</v>
      </c>
      <c r="J131" s="23">
        <v>413.561415528559</v>
      </c>
      <c r="K131" s="23">
        <v>467.18049763904799</v>
      </c>
      <c r="L131" s="23">
        <v>509.45750460919902</v>
      </c>
      <c r="M131" s="23">
        <v>553.83836849472596</v>
      </c>
      <c r="N131" s="23">
        <v>587.70677274272396</v>
      </c>
      <c r="O131" s="23">
        <v>615.65415501335804</v>
      </c>
      <c r="P131" s="23">
        <v>633.37394953950798</v>
      </c>
      <c r="Q131" s="23">
        <v>647.07832636360695</v>
      </c>
      <c r="R131" s="23">
        <v>637.14834526466802</v>
      </c>
      <c r="S131" s="23">
        <v>549.63478202122303</v>
      </c>
      <c r="T131" s="23">
        <v>566.38003332250105</v>
      </c>
      <c r="U131" s="23">
        <v>534.98170301880202</v>
      </c>
      <c r="V131" s="23">
        <v>502.89915991268703</v>
      </c>
      <c r="W131" s="23">
        <v>470.06303713256898</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6623.9066069084565</v>
      </c>
      <c r="D134" s="23">
        <v>7705.9025573897125</v>
      </c>
      <c r="E134" s="23">
        <v>8720.6807306976916</v>
      </c>
      <c r="F134" s="23">
        <v>9260.5236311271001</v>
      </c>
      <c r="G134" s="23">
        <v>10549.102957626827</v>
      </c>
      <c r="H134" s="23">
        <v>12100.8811034919</v>
      </c>
      <c r="I134" s="23">
        <v>13324.61755609433</v>
      </c>
      <c r="J134" s="23">
        <v>13124.729091718569</v>
      </c>
      <c r="K134" s="23">
        <v>15052.093810907299</v>
      </c>
      <c r="L134" s="23">
        <v>16436.16635710976</v>
      </c>
      <c r="M134" s="23">
        <v>18042.35846902469</v>
      </c>
      <c r="N134" s="23">
        <v>19238.67759044523</v>
      </c>
      <c r="O134" s="23">
        <v>19407.409951706468</v>
      </c>
      <c r="P134" s="23">
        <v>20755.3194510924</v>
      </c>
      <c r="Q134" s="23">
        <v>22652.822584225269</v>
      </c>
      <c r="R134" s="23">
        <v>23518.534756443267</v>
      </c>
      <c r="S134" s="23">
        <v>22194.88818575169</v>
      </c>
      <c r="T134" s="23">
        <v>24382.445906238499</v>
      </c>
      <c r="U134" s="23">
        <v>25655.217233479489</v>
      </c>
      <c r="V134" s="23">
        <v>27254.916411062371</v>
      </c>
      <c r="W134" s="23">
        <v>27955.315466877779</v>
      </c>
    </row>
    <row r="135" spans="1:23">
      <c r="A135" s="27" t="s">
        <v>120</v>
      </c>
      <c r="B135" s="27" t="s">
        <v>73</v>
      </c>
      <c r="C135" s="23">
        <v>51.383434525905898</v>
      </c>
      <c r="D135" s="23">
        <v>97.462552347016</v>
      </c>
      <c r="E135" s="23">
        <v>172.67169649463</v>
      </c>
      <c r="F135" s="23">
        <v>244.868870409251</v>
      </c>
      <c r="G135" s="23">
        <v>309.60573516611697</v>
      </c>
      <c r="H135" s="23">
        <v>354.90294814146898</v>
      </c>
      <c r="I135" s="23">
        <v>387.376611403043</v>
      </c>
      <c r="J135" s="23">
        <v>371.84722558628499</v>
      </c>
      <c r="K135" s="23">
        <v>416.76993134121398</v>
      </c>
      <c r="L135" s="23">
        <v>457.07661775021802</v>
      </c>
      <c r="M135" s="23">
        <v>495.53266203397197</v>
      </c>
      <c r="N135" s="23">
        <v>527.03062257226497</v>
      </c>
      <c r="O135" s="23">
        <v>551.98130266167902</v>
      </c>
      <c r="P135" s="23">
        <v>565.96128926824895</v>
      </c>
      <c r="Q135" s="23">
        <v>573.87611385508603</v>
      </c>
      <c r="R135" s="23">
        <v>558.89199058923998</v>
      </c>
      <c r="S135" s="23">
        <v>481.71772215488699</v>
      </c>
      <c r="T135" s="23">
        <v>497.46723745732498</v>
      </c>
      <c r="U135" s="23">
        <v>470.83483095131402</v>
      </c>
      <c r="V135" s="23">
        <v>440.10733078295902</v>
      </c>
      <c r="W135" s="23">
        <v>410.43610883920002</v>
      </c>
    </row>
    <row r="136" spans="1:23">
      <c r="A136" s="27" t="s">
        <v>120</v>
      </c>
      <c r="B136" s="27" t="s">
        <v>74</v>
      </c>
      <c r="C136" s="23">
        <v>51.398836996558899</v>
      </c>
      <c r="D136" s="23">
        <v>97.532763384961996</v>
      </c>
      <c r="E136" s="23">
        <v>172.592359080036</v>
      </c>
      <c r="F136" s="23">
        <v>244.92173070759301</v>
      </c>
      <c r="G136" s="23">
        <v>309.855183754265</v>
      </c>
      <c r="H136" s="23">
        <v>354.790362906312</v>
      </c>
      <c r="I136" s="23">
        <v>387.41712055176703</v>
      </c>
      <c r="J136" s="23">
        <v>371.90500245056398</v>
      </c>
      <c r="K136" s="23">
        <v>416.72204536344998</v>
      </c>
      <c r="L136" s="23">
        <v>456.42120909396101</v>
      </c>
      <c r="M136" s="23">
        <v>494.787898311947</v>
      </c>
      <c r="N136" s="23">
        <v>526.46988443243094</v>
      </c>
      <c r="O136" s="23">
        <v>551.17361164253703</v>
      </c>
      <c r="P136" s="23">
        <v>564.73972801395098</v>
      </c>
      <c r="Q136" s="23">
        <v>573.46407655392795</v>
      </c>
      <c r="R136" s="23">
        <v>558.92902890631501</v>
      </c>
      <c r="S136" s="23">
        <v>481.31136092715502</v>
      </c>
      <c r="T136" s="23">
        <v>497.06076568575901</v>
      </c>
      <c r="U136" s="23">
        <v>469.49229226895602</v>
      </c>
      <c r="V136" s="23">
        <v>439.34098578387602</v>
      </c>
      <c r="W136" s="23">
        <v>410.01423448492301</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5136.6723986071938</v>
      </c>
      <c r="D139" s="23">
        <v>5943.1365107820247</v>
      </c>
      <c r="E139" s="23">
        <v>7523.2564327990895</v>
      </c>
      <c r="F139" s="23">
        <v>7818.3974832889535</v>
      </c>
      <c r="G139" s="23">
        <v>8813.5731233611768</v>
      </c>
      <c r="H139" s="23">
        <v>10198.97365347011</v>
      </c>
      <c r="I139" s="23">
        <v>11743.650033452281</v>
      </c>
      <c r="J139" s="23">
        <v>12050.703051014802</v>
      </c>
      <c r="K139" s="23">
        <v>13500.040164516307</v>
      </c>
      <c r="L139" s="23">
        <v>15052.622755161177</v>
      </c>
      <c r="M139" s="23">
        <v>15716.109363579511</v>
      </c>
      <c r="N139" s="23">
        <v>17939.835526036339</v>
      </c>
      <c r="O139" s="23">
        <v>17106.886591947812</v>
      </c>
      <c r="P139" s="23">
        <v>17737.16214232504</v>
      </c>
      <c r="Q139" s="23">
        <v>19121.944315493522</v>
      </c>
      <c r="R139" s="23">
        <v>20397.577085366829</v>
      </c>
      <c r="S139" s="23">
        <v>19650.818128015762</v>
      </c>
      <c r="T139" s="23">
        <v>21092.322546783016</v>
      </c>
      <c r="U139" s="23">
        <v>22665.796213491347</v>
      </c>
      <c r="V139" s="23">
        <v>23007.050718987859</v>
      </c>
      <c r="W139" s="23">
        <v>25542.255663718388</v>
      </c>
    </row>
    <row r="140" spans="1:23">
      <c r="A140" s="27" t="s">
        <v>121</v>
      </c>
      <c r="B140" s="27" t="s">
        <v>73</v>
      </c>
      <c r="C140" s="23">
        <v>50.403902500862799</v>
      </c>
      <c r="D140" s="23">
        <v>59.654858005519898</v>
      </c>
      <c r="E140" s="23">
        <v>125.75780629520401</v>
      </c>
      <c r="F140" s="23">
        <v>220.65524417927</v>
      </c>
      <c r="G140" s="23">
        <v>300.293653770113</v>
      </c>
      <c r="H140" s="23">
        <v>366.28932791778698</v>
      </c>
      <c r="I140" s="23">
        <v>421.87432853380801</v>
      </c>
      <c r="J140" s="23">
        <v>410.23188008407698</v>
      </c>
      <c r="K140" s="23">
        <v>460.52572647530297</v>
      </c>
      <c r="L140" s="23">
        <v>496.57754475013201</v>
      </c>
      <c r="M140" s="23">
        <v>535.24827411614501</v>
      </c>
      <c r="N140" s="23">
        <v>560.05199120604505</v>
      </c>
      <c r="O140" s="23">
        <v>586.60320169962199</v>
      </c>
      <c r="P140" s="23">
        <v>601.00583734027896</v>
      </c>
      <c r="Q140" s="23">
        <v>610.42558111333801</v>
      </c>
      <c r="R140" s="23">
        <v>598.049856555681</v>
      </c>
      <c r="S140" s="23">
        <v>517.05965605111101</v>
      </c>
      <c r="T140" s="23">
        <v>533.45900420103897</v>
      </c>
      <c r="U140" s="23">
        <v>501.41981494664498</v>
      </c>
      <c r="V140" s="23">
        <v>470.078919302727</v>
      </c>
      <c r="W140" s="23">
        <v>435.39690558180303</v>
      </c>
    </row>
    <row r="141" spans="1:23">
      <c r="A141" s="27" t="s">
        <v>121</v>
      </c>
      <c r="B141" s="27" t="s">
        <v>74</v>
      </c>
      <c r="C141" s="23">
        <v>50.360875102954203</v>
      </c>
      <c r="D141" s="23">
        <v>59.669329266379599</v>
      </c>
      <c r="E141" s="23">
        <v>125.849040714403</v>
      </c>
      <c r="F141" s="23">
        <v>220.87134371482199</v>
      </c>
      <c r="G141" s="23">
        <v>300.77452924474602</v>
      </c>
      <c r="H141" s="23">
        <v>366.206453795946</v>
      </c>
      <c r="I141" s="23">
        <v>421.62782488780499</v>
      </c>
      <c r="J141" s="23">
        <v>409.88703073319101</v>
      </c>
      <c r="K141" s="23">
        <v>460.19548873819298</v>
      </c>
      <c r="L141" s="23">
        <v>495.41168078876001</v>
      </c>
      <c r="M141" s="23">
        <v>534.51769968065003</v>
      </c>
      <c r="N141" s="23">
        <v>559.57111507886395</v>
      </c>
      <c r="O141" s="23">
        <v>586.63185930409202</v>
      </c>
      <c r="P141" s="23">
        <v>599.10185499744</v>
      </c>
      <c r="Q141" s="23">
        <v>611.09837001658798</v>
      </c>
      <c r="R141" s="23">
        <v>598.85601433885097</v>
      </c>
      <c r="S141" s="23">
        <v>516.01740438140405</v>
      </c>
      <c r="T141" s="23">
        <v>532.80668766630799</v>
      </c>
      <c r="U141" s="23">
        <v>499.93473288447001</v>
      </c>
      <c r="V141" s="23">
        <v>469.22184075231701</v>
      </c>
      <c r="W141" s="23">
        <v>434.81101902705802</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3203.0641334446059</v>
      </c>
      <c r="D144" s="23">
        <v>3390.9580028679839</v>
      </c>
      <c r="E144" s="23">
        <v>3866.4208460337718</v>
      </c>
      <c r="F144" s="23">
        <v>3973.8482028069579</v>
      </c>
      <c r="G144" s="23">
        <v>4237.5606824188808</v>
      </c>
      <c r="H144" s="23">
        <v>4528.7496784585819</v>
      </c>
      <c r="I144" s="23">
        <v>5100.224833450261</v>
      </c>
      <c r="J144" s="23">
        <v>5177.3637002301648</v>
      </c>
      <c r="K144" s="23">
        <v>5750.5802747147563</v>
      </c>
      <c r="L144" s="23">
        <v>6142.8581677292523</v>
      </c>
      <c r="M144" s="23">
        <v>6309.4828436941807</v>
      </c>
      <c r="N144" s="23">
        <v>6810.9279692152741</v>
      </c>
      <c r="O144" s="23">
        <v>6679.5775658475704</v>
      </c>
      <c r="P144" s="23">
        <v>6801.2307833793711</v>
      </c>
      <c r="Q144" s="23">
        <v>7085.4778997652093</v>
      </c>
      <c r="R144" s="23">
        <v>7611.7052878723352</v>
      </c>
      <c r="S144" s="23">
        <v>7618.814547324765</v>
      </c>
      <c r="T144" s="23">
        <v>8135.1500238743074</v>
      </c>
      <c r="U144" s="23">
        <v>8565.853996472144</v>
      </c>
      <c r="V144" s="23">
        <v>8566.0489321787263</v>
      </c>
      <c r="W144" s="23">
        <v>8998.3263688450188</v>
      </c>
    </row>
    <row r="145" spans="1:23">
      <c r="A145" s="27" t="s">
        <v>122</v>
      </c>
      <c r="B145" s="27" t="s">
        <v>73</v>
      </c>
      <c r="C145" s="23">
        <v>46.9014167708212</v>
      </c>
      <c r="D145" s="23">
        <v>58.714622307346801</v>
      </c>
      <c r="E145" s="23">
        <v>74.941457373096995</v>
      </c>
      <c r="F145" s="23">
        <v>88.493974301114307</v>
      </c>
      <c r="G145" s="23">
        <v>98.492420807637799</v>
      </c>
      <c r="H145" s="23">
        <v>102.97918018465001</v>
      </c>
      <c r="I145" s="23">
        <v>105.58599334898101</v>
      </c>
      <c r="J145" s="23">
        <v>97.036561917532197</v>
      </c>
      <c r="K145" s="23">
        <v>105.92763618089199</v>
      </c>
      <c r="L145" s="23">
        <v>113.838807801014</v>
      </c>
      <c r="M145" s="23">
        <v>121.861345355065</v>
      </c>
      <c r="N145" s="23">
        <v>128.54028776313001</v>
      </c>
      <c r="O145" s="23">
        <v>135.41306323280901</v>
      </c>
      <c r="P145" s="23">
        <v>138.11020256034001</v>
      </c>
      <c r="Q145" s="23">
        <v>140.915654712899</v>
      </c>
      <c r="R145" s="23">
        <v>138.58083546352901</v>
      </c>
      <c r="S145" s="23">
        <v>122.108526922499</v>
      </c>
      <c r="T145" s="23">
        <v>129.80855198440599</v>
      </c>
      <c r="U145" s="23">
        <v>125.354002392292</v>
      </c>
      <c r="V145" s="23">
        <v>117.101883416524</v>
      </c>
      <c r="W145" s="23">
        <v>108.64676994524601</v>
      </c>
    </row>
    <row r="146" spans="1:23">
      <c r="A146" s="27" t="s">
        <v>122</v>
      </c>
      <c r="B146" s="27" t="s">
        <v>74</v>
      </c>
      <c r="C146" s="23">
        <v>46.908926441723203</v>
      </c>
      <c r="D146" s="23">
        <v>58.773517395606397</v>
      </c>
      <c r="E146" s="23">
        <v>74.979512317181801</v>
      </c>
      <c r="F146" s="23">
        <v>88.567244819901703</v>
      </c>
      <c r="G146" s="23">
        <v>98.559777567424803</v>
      </c>
      <c r="H146" s="23">
        <v>103.09360051076</v>
      </c>
      <c r="I146" s="23">
        <v>105.551928172942</v>
      </c>
      <c r="J146" s="23">
        <v>97.065120013090606</v>
      </c>
      <c r="K146" s="23">
        <v>105.890251651386</v>
      </c>
      <c r="L146" s="23">
        <v>113.583734855591</v>
      </c>
      <c r="M146" s="23">
        <v>121.68798099158801</v>
      </c>
      <c r="N146" s="23">
        <v>128.43520381064101</v>
      </c>
      <c r="O146" s="23">
        <v>135.275750258383</v>
      </c>
      <c r="P146" s="23">
        <v>138.15411106649401</v>
      </c>
      <c r="Q146" s="23">
        <v>140.768983610747</v>
      </c>
      <c r="R146" s="23">
        <v>138.53729116974699</v>
      </c>
      <c r="S146" s="23">
        <v>122.004308441749</v>
      </c>
      <c r="T146" s="23">
        <v>129.68775363559701</v>
      </c>
      <c r="U146" s="23">
        <v>125.0490243906</v>
      </c>
      <c r="V146" s="23">
        <v>116.878749796561</v>
      </c>
      <c r="W146" s="23">
        <v>108.53407854383499</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307.98221721157853</v>
      </c>
      <c r="D149" s="23">
        <v>336.11154744178907</v>
      </c>
      <c r="E149" s="23">
        <v>404.49431813528093</v>
      </c>
      <c r="F149" s="23">
        <v>434.55559005687894</v>
      </c>
      <c r="G149" s="23">
        <v>484.65662938277177</v>
      </c>
      <c r="H149" s="23">
        <v>548.84510684168663</v>
      </c>
      <c r="I149" s="23">
        <v>613.74922314409582</v>
      </c>
      <c r="J149" s="23">
        <v>695.01964280919231</v>
      </c>
      <c r="K149" s="23">
        <v>760.18427488938153</v>
      </c>
      <c r="L149" s="23">
        <v>843.13251727743864</v>
      </c>
      <c r="M149" s="23">
        <v>863.87676835624222</v>
      </c>
      <c r="N149" s="23">
        <v>955.01705229163827</v>
      </c>
      <c r="O149" s="23">
        <v>943.06460589961512</v>
      </c>
      <c r="P149" s="23">
        <v>977.2358609046139</v>
      </c>
      <c r="Q149" s="23">
        <v>1055.1385886300081</v>
      </c>
      <c r="R149" s="23">
        <v>1090.0912532943869</v>
      </c>
      <c r="S149" s="23">
        <v>1202.4557900213451</v>
      </c>
      <c r="T149" s="23">
        <v>1274.1465757736985</v>
      </c>
      <c r="U149" s="23">
        <v>1373.0597471528351</v>
      </c>
      <c r="V149" s="23">
        <v>1367.6453002281605</v>
      </c>
      <c r="W149" s="23">
        <v>1455.7217199648821</v>
      </c>
    </row>
    <row r="150" spans="1:23">
      <c r="A150" s="27" t="s">
        <v>123</v>
      </c>
      <c r="B150" s="27" t="s">
        <v>73</v>
      </c>
      <c r="C150" s="23">
        <v>7.6116620242818396</v>
      </c>
      <c r="D150" s="23">
        <v>12.1703373283106</v>
      </c>
      <c r="E150" s="23">
        <v>19.132141358603999</v>
      </c>
      <c r="F150" s="23">
        <v>26.752343721022299</v>
      </c>
      <c r="G150" s="23">
        <v>31.978110956440801</v>
      </c>
      <c r="H150" s="23">
        <v>35.798084030823603</v>
      </c>
      <c r="I150" s="23">
        <v>39.202490413580499</v>
      </c>
      <c r="J150" s="23">
        <v>36.694519503465102</v>
      </c>
      <c r="K150" s="23">
        <v>41.368786749555397</v>
      </c>
      <c r="L150" s="23">
        <v>44.407510264279303</v>
      </c>
      <c r="M150" s="23">
        <v>47.664694567889804</v>
      </c>
      <c r="N150" s="23">
        <v>49.321781085296401</v>
      </c>
      <c r="O150" s="23">
        <v>51.4448748441935</v>
      </c>
      <c r="P150" s="23">
        <v>51.470417568220199</v>
      </c>
      <c r="Q150" s="23">
        <v>51.298122625458802</v>
      </c>
      <c r="R150" s="23">
        <v>49.601585477496201</v>
      </c>
      <c r="S150" s="23">
        <v>41.787258999367303</v>
      </c>
      <c r="T150" s="23">
        <v>43.049935706899298</v>
      </c>
      <c r="U150" s="23">
        <v>39.424192985992399</v>
      </c>
      <c r="V150" s="23">
        <v>37.239515569841799</v>
      </c>
      <c r="W150" s="23">
        <v>34.5263931279353</v>
      </c>
    </row>
    <row r="151" spans="1:23">
      <c r="A151" s="27" t="s">
        <v>123</v>
      </c>
      <c r="B151" s="27" t="s">
        <v>74</v>
      </c>
      <c r="C151" s="23">
        <v>7.6059809889856496</v>
      </c>
      <c r="D151" s="23">
        <v>12.179029354201001</v>
      </c>
      <c r="E151" s="23">
        <v>19.125522501033501</v>
      </c>
      <c r="F151" s="23">
        <v>26.773797059510901</v>
      </c>
      <c r="G151" s="23">
        <v>31.9976558552158</v>
      </c>
      <c r="H151" s="23">
        <v>35.725029578598097</v>
      </c>
      <c r="I151" s="23">
        <v>39.118359248856798</v>
      </c>
      <c r="J151" s="23">
        <v>36.651289044106598</v>
      </c>
      <c r="K151" s="23">
        <v>41.342624187987703</v>
      </c>
      <c r="L151" s="23">
        <v>44.333344995928897</v>
      </c>
      <c r="M151" s="23">
        <v>47.547208004706</v>
      </c>
      <c r="N151" s="23">
        <v>49.3733106989528</v>
      </c>
      <c r="O151" s="23">
        <v>51.403002890401801</v>
      </c>
      <c r="P151" s="23">
        <v>51.396924038839998</v>
      </c>
      <c r="Q151" s="23">
        <v>51.2602901419639</v>
      </c>
      <c r="R151" s="23">
        <v>49.628619627226598</v>
      </c>
      <c r="S151" s="23">
        <v>41.728772785553502</v>
      </c>
      <c r="T151" s="23">
        <v>43.020798279836498</v>
      </c>
      <c r="U151" s="23">
        <v>39.330081407056802</v>
      </c>
      <c r="V151" s="23">
        <v>37.184012261235601</v>
      </c>
      <c r="W151" s="23">
        <v>34.502586869113898</v>
      </c>
    </row>
    <row r="152" spans="1:23" collapsed="1"/>
    <row r="153" spans="1:23" collapsed="1"/>
    <row r="154" spans="1:23">
      <c r="A154" s="7" t="s">
        <v>93</v>
      </c>
    </row>
  </sheetData>
  <sheetProtection algorithmName="SHA-512" hashValue="JOMeTq4h+vqfmk6lPAAnOjVAUrbLdCZFvF6QmFXmx1RVFQJFZrMAPVEIQeae4aawxuaPhEwFMY8csAmU0oHVcg==" saltValue="2Hgq2oodktNOGnUmOgNJ6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188736"/>
  </sheetPr>
  <dimension ref="A1:AC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9" s="26" customFormat="1" ht="23.25" customHeight="1">
      <c r="A1" s="25" t="s">
        <v>126</v>
      </c>
      <c r="B1" s="17"/>
      <c r="C1" s="17"/>
      <c r="D1" s="17"/>
      <c r="E1" s="17"/>
      <c r="F1" s="17"/>
      <c r="G1" s="17"/>
      <c r="H1" s="17"/>
      <c r="I1" s="17"/>
      <c r="J1" s="17"/>
      <c r="K1" s="17"/>
      <c r="L1" s="17"/>
      <c r="M1" s="17"/>
      <c r="N1" s="17"/>
      <c r="O1" s="17"/>
      <c r="P1" s="17"/>
      <c r="Q1" s="17"/>
      <c r="R1" s="17"/>
      <c r="S1" s="17"/>
      <c r="T1" s="17"/>
      <c r="U1" s="17"/>
      <c r="V1" s="17"/>
      <c r="W1" s="17"/>
    </row>
    <row r="2" spans="1:29" s="26" customFormat="1">
      <c r="A2" s="16" t="s">
        <v>127</v>
      </c>
    </row>
    <row r="3" spans="1:29" s="26" customFormat="1">
      <c r="B3" s="16"/>
    </row>
    <row r="4" spans="1:29" s="26" customFormat="1">
      <c r="A4" s="16" t="s">
        <v>95</v>
      </c>
      <c r="B4" s="16"/>
    </row>
    <row r="5" spans="1:29">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9">
      <c r="A6" s="27" t="s">
        <v>36</v>
      </c>
      <c r="B6" s="27" t="s">
        <v>60</v>
      </c>
      <c r="C6" s="23">
        <v>18366</v>
      </c>
      <c r="D6" s="23">
        <v>17891</v>
      </c>
      <c r="E6" s="23">
        <v>16416</v>
      </c>
      <c r="F6" s="23">
        <v>13595.839363726958</v>
      </c>
      <c r="G6" s="23">
        <v>11033.317520452627</v>
      </c>
      <c r="H6" s="23">
        <v>8284.4389743994088</v>
      </c>
      <c r="I6" s="23">
        <v>8111.8705988203492</v>
      </c>
      <c r="J6" s="23">
        <v>8111.8705977227146</v>
      </c>
      <c r="K6" s="23">
        <v>7459.4777905999981</v>
      </c>
      <c r="L6" s="23">
        <v>7080.3457491791287</v>
      </c>
      <c r="M6" s="23">
        <v>6431.9421683326</v>
      </c>
      <c r="N6" s="23">
        <v>5623.5690091999986</v>
      </c>
      <c r="O6" s="23">
        <v>4948.5187196000006</v>
      </c>
      <c r="P6" s="23">
        <v>4503.1199682999995</v>
      </c>
      <c r="Q6" s="23">
        <v>3054.29061</v>
      </c>
      <c r="R6" s="23">
        <v>3054.29061</v>
      </c>
      <c r="S6" s="23">
        <v>3054.29061</v>
      </c>
      <c r="T6" s="23">
        <v>2796.7798899999998</v>
      </c>
      <c r="U6" s="23">
        <v>2796.7798899999998</v>
      </c>
      <c r="V6" s="23">
        <v>2196.74306418378</v>
      </c>
      <c r="W6" s="23">
        <v>1770.7429499999998</v>
      </c>
    </row>
    <row r="7" spans="1:29">
      <c r="A7" s="27" t="s">
        <v>36</v>
      </c>
      <c r="B7" s="27" t="s">
        <v>67</v>
      </c>
      <c r="C7" s="23">
        <v>4820</v>
      </c>
      <c r="D7" s="23">
        <v>4835</v>
      </c>
      <c r="E7" s="23">
        <v>4835</v>
      </c>
      <c r="F7" s="23">
        <v>3249.4718772074662</v>
      </c>
      <c r="G7" s="23">
        <v>3126.1695400000003</v>
      </c>
      <c r="H7" s="23">
        <v>1911.8210255070992</v>
      </c>
      <c r="I7" s="23">
        <v>471.66440749614901</v>
      </c>
      <c r="J7" s="23">
        <v>1.1419856199999989E-3</v>
      </c>
      <c r="K7" s="23">
        <v>1.1423388399999989E-3</v>
      </c>
      <c r="L7" s="23">
        <v>1.1421615E-3</v>
      </c>
      <c r="M7" s="23">
        <v>1.1420524099999998E-3</v>
      </c>
      <c r="N7" s="23">
        <v>1.142877759999999E-3</v>
      </c>
      <c r="O7" s="23">
        <v>1.1421667E-3</v>
      </c>
      <c r="P7" s="23">
        <v>1.8710639999999901E-4</v>
      </c>
      <c r="Q7" s="23">
        <v>1.15456389999999E-4</v>
      </c>
      <c r="R7" s="23">
        <v>0</v>
      </c>
      <c r="S7" s="23">
        <v>0</v>
      </c>
      <c r="T7" s="23">
        <v>0</v>
      </c>
      <c r="U7" s="23">
        <v>0</v>
      </c>
      <c r="V7" s="23">
        <v>0</v>
      </c>
      <c r="W7" s="23">
        <v>0</v>
      </c>
    </row>
    <row r="8" spans="1:29">
      <c r="A8" s="27" t="s">
        <v>36</v>
      </c>
      <c r="B8" s="27" t="s">
        <v>18</v>
      </c>
      <c r="C8" s="23">
        <v>3055</v>
      </c>
      <c r="D8" s="23">
        <v>3055</v>
      </c>
      <c r="E8" s="23">
        <v>3055</v>
      </c>
      <c r="F8" s="23">
        <v>2875</v>
      </c>
      <c r="G8" s="23">
        <v>2875</v>
      </c>
      <c r="H8" s="23">
        <v>2875</v>
      </c>
      <c r="I8" s="23">
        <v>2875</v>
      </c>
      <c r="J8" s="23">
        <v>3152.9224199999999</v>
      </c>
      <c r="K8" s="23">
        <v>3152.9227599999999</v>
      </c>
      <c r="L8" s="23">
        <v>3152.9227599999999</v>
      </c>
      <c r="M8" s="23">
        <v>3152.9227599999999</v>
      </c>
      <c r="N8" s="23">
        <v>3152.9228499999999</v>
      </c>
      <c r="O8" s="23">
        <v>3152.9228499999999</v>
      </c>
      <c r="P8" s="23">
        <v>3152.9228499999999</v>
      </c>
      <c r="Q8" s="23">
        <v>3152.9228499999999</v>
      </c>
      <c r="R8" s="23">
        <v>2767.9228499999999</v>
      </c>
      <c r="S8" s="23">
        <v>2238.9229</v>
      </c>
      <c r="T8" s="23">
        <v>2238.9229</v>
      </c>
      <c r="U8" s="23">
        <v>2095.9229</v>
      </c>
      <c r="V8" s="23">
        <v>2095.9229</v>
      </c>
      <c r="W8" s="23">
        <v>2095.9231</v>
      </c>
    </row>
    <row r="9" spans="1:29">
      <c r="A9" s="27" t="s">
        <v>36</v>
      </c>
      <c r="B9" s="27" t="s">
        <v>28</v>
      </c>
      <c r="C9" s="23">
        <v>1864</v>
      </c>
      <c r="D9" s="23">
        <v>1864</v>
      </c>
      <c r="E9" s="23">
        <v>1384</v>
      </c>
      <c r="F9" s="23">
        <v>1384</v>
      </c>
      <c r="G9" s="23">
        <v>1384</v>
      </c>
      <c r="H9" s="23">
        <v>1384</v>
      </c>
      <c r="I9" s="23">
        <v>1384</v>
      </c>
      <c r="J9" s="23">
        <v>1384</v>
      </c>
      <c r="K9" s="23">
        <v>1384</v>
      </c>
      <c r="L9" s="23">
        <v>1384</v>
      </c>
      <c r="M9" s="23">
        <v>1384</v>
      </c>
      <c r="N9" s="23">
        <v>1384</v>
      </c>
      <c r="O9" s="23">
        <v>1384</v>
      </c>
      <c r="P9" s="23">
        <v>1384</v>
      </c>
      <c r="Q9" s="23">
        <v>584</v>
      </c>
      <c r="R9" s="23">
        <v>584</v>
      </c>
      <c r="S9" s="23">
        <v>584</v>
      </c>
      <c r="T9" s="23">
        <v>584</v>
      </c>
      <c r="U9" s="23">
        <v>84</v>
      </c>
      <c r="V9" s="23">
        <v>84</v>
      </c>
      <c r="W9" s="23">
        <v>84</v>
      </c>
    </row>
    <row r="10" spans="1:29">
      <c r="A10" s="27" t="s">
        <v>36</v>
      </c>
      <c r="B10" s="27" t="s">
        <v>62</v>
      </c>
      <c r="C10" s="23">
        <v>6741</v>
      </c>
      <c r="D10" s="23">
        <v>6741</v>
      </c>
      <c r="E10" s="23">
        <v>6741</v>
      </c>
      <c r="F10" s="23">
        <v>6741</v>
      </c>
      <c r="G10" s="23">
        <v>6741</v>
      </c>
      <c r="H10" s="23">
        <v>6741</v>
      </c>
      <c r="I10" s="23">
        <v>6741</v>
      </c>
      <c r="J10" s="23">
        <v>6741</v>
      </c>
      <c r="K10" s="23">
        <v>6741</v>
      </c>
      <c r="L10" s="23">
        <v>6358</v>
      </c>
      <c r="M10" s="23">
        <v>6358</v>
      </c>
      <c r="N10" s="23">
        <v>6089</v>
      </c>
      <c r="O10" s="23">
        <v>5627</v>
      </c>
      <c r="P10" s="23">
        <v>5510</v>
      </c>
      <c r="Q10" s="23">
        <v>5380</v>
      </c>
      <c r="R10" s="23">
        <v>5380</v>
      </c>
      <c r="S10" s="23">
        <v>6254.87378342587</v>
      </c>
      <c r="T10" s="23">
        <v>6254.8737434758705</v>
      </c>
      <c r="U10" s="23">
        <v>5814.8737435818002</v>
      </c>
      <c r="V10" s="23">
        <v>5694.8737436569709</v>
      </c>
      <c r="W10" s="23">
        <v>5706.3540817027997</v>
      </c>
    </row>
    <row r="11" spans="1:29">
      <c r="A11" s="27" t="s">
        <v>36</v>
      </c>
      <c r="B11" s="27" t="s">
        <v>61</v>
      </c>
      <c r="C11" s="23">
        <v>7364.8999938964844</v>
      </c>
      <c r="D11" s="23">
        <v>7364.8999938964844</v>
      </c>
      <c r="E11" s="23">
        <v>7364.8999938964844</v>
      </c>
      <c r="F11" s="23">
        <v>7364.8999938964844</v>
      </c>
      <c r="G11" s="23">
        <v>7364.8999938964844</v>
      </c>
      <c r="H11" s="23">
        <v>7364.8999938964844</v>
      </c>
      <c r="I11" s="23">
        <v>7364.8999938964844</v>
      </c>
      <c r="J11" s="23">
        <v>7364.8999938964844</v>
      </c>
      <c r="K11" s="23">
        <v>7364.8999938964844</v>
      </c>
      <c r="L11" s="23">
        <v>7364.8999938964844</v>
      </c>
      <c r="M11" s="23">
        <v>7364.8999938964844</v>
      </c>
      <c r="N11" s="23">
        <v>7364.8999938964844</v>
      </c>
      <c r="O11" s="23">
        <v>7364.8999938964844</v>
      </c>
      <c r="P11" s="23">
        <v>7364.8999938964844</v>
      </c>
      <c r="Q11" s="23">
        <v>7364.8999938964844</v>
      </c>
      <c r="R11" s="23">
        <v>7364.8999938964844</v>
      </c>
      <c r="S11" s="23">
        <v>7278.8999938964844</v>
      </c>
      <c r="T11" s="23">
        <v>7278.8999938964844</v>
      </c>
      <c r="U11" s="23">
        <v>7278.8999938964844</v>
      </c>
      <c r="V11" s="23">
        <v>7278.8999938964844</v>
      </c>
      <c r="W11" s="23">
        <v>7278.8999938964844</v>
      </c>
    </row>
    <row r="12" spans="1:29">
      <c r="A12" s="27" t="s">
        <v>36</v>
      </c>
      <c r="B12" s="27" t="s">
        <v>65</v>
      </c>
      <c r="C12" s="23">
        <v>10073.324705000001</v>
      </c>
      <c r="D12" s="23">
        <v>10159.324705000001</v>
      </c>
      <c r="E12" s="23">
        <v>10329.311734999999</v>
      </c>
      <c r="F12" s="23">
        <v>13790.89286542562</v>
      </c>
      <c r="G12" s="23">
        <v>17900.38881545432</v>
      </c>
      <c r="H12" s="23">
        <v>21915.784867214123</v>
      </c>
      <c r="I12" s="23">
        <v>22689.674204327588</v>
      </c>
      <c r="J12" s="23">
        <v>25359.099290163904</v>
      </c>
      <c r="K12" s="23">
        <v>27422.919278143541</v>
      </c>
      <c r="L12" s="23">
        <v>29577.544136237731</v>
      </c>
      <c r="M12" s="23">
        <v>31379.369404891549</v>
      </c>
      <c r="N12" s="23">
        <v>34374.657418956755</v>
      </c>
      <c r="O12" s="23">
        <v>35861.271717378913</v>
      </c>
      <c r="P12" s="23">
        <v>36425.418712076505</v>
      </c>
      <c r="Q12" s="23">
        <v>37489.148452003232</v>
      </c>
      <c r="R12" s="23">
        <v>38387.99523878935</v>
      </c>
      <c r="S12" s="23">
        <v>41916.781070298035</v>
      </c>
      <c r="T12" s="23">
        <v>41352.805451352033</v>
      </c>
      <c r="U12" s="23">
        <v>42237.573609056861</v>
      </c>
      <c r="V12" s="23">
        <v>42353.188508384745</v>
      </c>
      <c r="W12" s="23">
        <v>44914.442542141383</v>
      </c>
    </row>
    <row r="13" spans="1:29">
      <c r="A13" s="27" t="s">
        <v>36</v>
      </c>
      <c r="B13" s="27" t="s">
        <v>64</v>
      </c>
      <c r="C13" s="23">
        <v>6097</v>
      </c>
      <c r="D13" s="23">
        <v>6302</v>
      </c>
      <c r="E13" s="23">
        <v>6302</v>
      </c>
      <c r="F13" s="23">
        <v>6302</v>
      </c>
      <c r="G13" s="23">
        <v>6302</v>
      </c>
      <c r="H13" s="23">
        <v>11948.716220020227</v>
      </c>
      <c r="I13" s="23">
        <v>14539.86295234134</v>
      </c>
      <c r="J13" s="23">
        <v>15899.625153892328</v>
      </c>
      <c r="K13" s="23">
        <v>15899.625154586269</v>
      </c>
      <c r="L13" s="23">
        <v>16085.811957110129</v>
      </c>
      <c r="M13" s="23">
        <v>17137.189757352509</v>
      </c>
      <c r="N13" s="23">
        <v>19777.602332049948</v>
      </c>
      <c r="O13" s="23">
        <v>21326.48673444234</v>
      </c>
      <c r="P13" s="23">
        <v>21326.486734664686</v>
      </c>
      <c r="Q13" s="23">
        <v>23142.026335652397</v>
      </c>
      <c r="R13" s="23">
        <v>23021.026377210907</v>
      </c>
      <c r="S13" s="23">
        <v>25948.364872474151</v>
      </c>
      <c r="T13" s="23">
        <v>26538.139361692341</v>
      </c>
      <c r="U13" s="23">
        <v>26984.346925041147</v>
      </c>
      <c r="V13" s="23">
        <v>30928.925533326867</v>
      </c>
      <c r="W13" s="23">
        <v>33591.608397220101</v>
      </c>
    </row>
    <row r="14" spans="1:29">
      <c r="A14" s="27" t="s">
        <v>36</v>
      </c>
      <c r="B14" s="27" t="s">
        <v>32</v>
      </c>
      <c r="C14" s="23">
        <v>300</v>
      </c>
      <c r="D14" s="23">
        <v>300</v>
      </c>
      <c r="E14" s="23">
        <v>300</v>
      </c>
      <c r="F14" s="23">
        <v>300</v>
      </c>
      <c r="G14" s="23">
        <v>300</v>
      </c>
      <c r="H14" s="23">
        <v>1730.9290513970998</v>
      </c>
      <c r="I14" s="23">
        <v>2010.8015222975998</v>
      </c>
      <c r="J14" s="23">
        <v>3387.9758523155497</v>
      </c>
      <c r="K14" s="23">
        <v>3387.9758523218998</v>
      </c>
      <c r="L14" s="23">
        <v>3357.9758523254995</v>
      </c>
      <c r="M14" s="23">
        <v>3357.9758523277696</v>
      </c>
      <c r="N14" s="23">
        <v>3357.9758523293999</v>
      </c>
      <c r="O14" s="23">
        <v>3302.9758523305995</v>
      </c>
      <c r="P14" s="23">
        <v>3277.9758523323699</v>
      </c>
      <c r="Q14" s="23">
        <v>3277.9758523360397</v>
      </c>
      <c r="R14" s="23">
        <v>3277.9758523487999</v>
      </c>
      <c r="S14" s="23">
        <v>3277.9759581305698</v>
      </c>
      <c r="T14" s="23">
        <v>3277.9759585905399</v>
      </c>
      <c r="U14" s="23">
        <v>3277.9760348404598</v>
      </c>
      <c r="V14" s="23">
        <v>3277.9760356250395</v>
      </c>
      <c r="W14" s="23">
        <v>3784.0146355804295</v>
      </c>
    </row>
    <row r="15" spans="1:29">
      <c r="A15" s="27" t="s">
        <v>36</v>
      </c>
      <c r="B15" s="27" t="s">
        <v>69</v>
      </c>
      <c r="C15" s="23">
        <v>810</v>
      </c>
      <c r="D15" s="23">
        <v>810</v>
      </c>
      <c r="E15" s="23">
        <v>810</v>
      </c>
      <c r="F15" s="23">
        <v>1090.4891</v>
      </c>
      <c r="G15" s="23">
        <v>3130.6597999999999</v>
      </c>
      <c r="H15" s="23">
        <v>4144.6539000000002</v>
      </c>
      <c r="I15" s="23">
        <v>5250</v>
      </c>
      <c r="J15" s="23">
        <v>5250.0001925881197</v>
      </c>
      <c r="K15" s="23">
        <v>5250.0001928922302</v>
      </c>
      <c r="L15" s="23">
        <v>5250.0001934841102</v>
      </c>
      <c r="M15" s="23">
        <v>5594.4324786294146</v>
      </c>
      <c r="N15" s="23">
        <v>7006.1021714793706</v>
      </c>
      <c r="O15" s="23">
        <v>7006.1021715674406</v>
      </c>
      <c r="P15" s="23">
        <v>7006.1021716216001</v>
      </c>
      <c r="Q15" s="23">
        <v>7006.1021719155506</v>
      </c>
      <c r="R15" s="23">
        <v>7844.0209189092293</v>
      </c>
      <c r="S15" s="23">
        <v>8119.3109390248101</v>
      </c>
      <c r="T15" s="23">
        <v>8119.3109392263605</v>
      </c>
      <c r="U15" s="23">
        <v>9275.8574755749687</v>
      </c>
      <c r="V15" s="23">
        <v>9275.8574760926203</v>
      </c>
      <c r="W15" s="23">
        <v>10387.960087382711</v>
      </c>
    </row>
    <row r="16" spans="1:29" s="26" customFormat="1">
      <c r="A16" s="27" t="s">
        <v>36</v>
      </c>
      <c r="B16" s="27" t="s">
        <v>52</v>
      </c>
      <c r="C16" s="23">
        <v>95.565001159906174</v>
      </c>
      <c r="D16" s="23">
        <v>222.30399817228289</v>
      </c>
      <c r="E16" s="23">
        <v>472.72400641441254</v>
      </c>
      <c r="F16" s="23">
        <v>827.38901638984419</v>
      </c>
      <c r="G16" s="23">
        <v>1275.4639947414385</v>
      </c>
      <c r="H16" s="23">
        <v>1796.002980709073</v>
      </c>
      <c r="I16" s="23">
        <v>2438.3960294723474</v>
      </c>
      <c r="J16" s="23">
        <v>3184.4369697570778</v>
      </c>
      <c r="K16" s="23">
        <v>4042.5660362243557</v>
      </c>
      <c r="L16" s="23">
        <v>4718.5470113754145</v>
      </c>
      <c r="M16" s="23">
        <v>5463.8920488357453</v>
      </c>
      <c r="N16" s="23">
        <v>6261.2278814315578</v>
      </c>
      <c r="O16" s="23">
        <v>7107.5971488952464</v>
      </c>
      <c r="P16" s="23">
        <v>7905.5148887634123</v>
      </c>
      <c r="Q16" s="23">
        <v>8730.1271591186469</v>
      </c>
      <c r="R16" s="23">
        <v>9162.6489810943513</v>
      </c>
      <c r="S16" s="23">
        <v>9618.3372249603162</v>
      </c>
      <c r="T16" s="23">
        <v>10079.154048919669</v>
      </c>
      <c r="U16" s="23">
        <v>10567.066068649285</v>
      </c>
      <c r="V16" s="23">
        <v>11065.494928359969</v>
      </c>
      <c r="W16" s="23">
        <v>11575.234004974354</v>
      </c>
      <c r="Y16" s="7"/>
      <c r="Z16" s="7"/>
      <c r="AA16" s="7"/>
      <c r="AB16" s="7"/>
      <c r="AC16" s="7"/>
    </row>
    <row r="17" spans="1:29" s="26" customFormat="1">
      <c r="A17" s="29" t="s">
        <v>118</v>
      </c>
      <c r="B17" s="29"/>
      <c r="C17" s="28">
        <v>58381.224698896483</v>
      </c>
      <c r="D17" s="28">
        <v>58212.224698896483</v>
      </c>
      <c r="E17" s="28">
        <v>56427.21172889648</v>
      </c>
      <c r="F17" s="28">
        <v>55303.104100256533</v>
      </c>
      <c r="G17" s="28">
        <v>56726.77586980343</v>
      </c>
      <c r="H17" s="28">
        <v>62425.661081037339</v>
      </c>
      <c r="I17" s="28">
        <v>64177.972156881908</v>
      </c>
      <c r="J17" s="28">
        <v>68013.418597661046</v>
      </c>
      <c r="K17" s="28">
        <v>69424.846119565133</v>
      </c>
      <c r="L17" s="28">
        <v>71003.525738584969</v>
      </c>
      <c r="M17" s="28">
        <v>73208.325226525558</v>
      </c>
      <c r="N17" s="28">
        <v>77766.652746980952</v>
      </c>
      <c r="O17" s="28">
        <v>79665.101157484431</v>
      </c>
      <c r="P17" s="28">
        <v>79666.848446044081</v>
      </c>
      <c r="Q17" s="28">
        <v>80167.288357008496</v>
      </c>
      <c r="R17" s="28">
        <v>80560.135069896744</v>
      </c>
      <c r="S17" s="28">
        <v>87276.133230094536</v>
      </c>
      <c r="T17" s="28">
        <v>87044.421340416724</v>
      </c>
      <c r="U17" s="28">
        <v>87292.397061576296</v>
      </c>
      <c r="V17" s="28">
        <v>90632.553743448851</v>
      </c>
      <c r="W17" s="28">
        <v>95441.971064960773</v>
      </c>
      <c r="Y17" s="7"/>
      <c r="Z17" s="7"/>
      <c r="AA17" s="7"/>
      <c r="AB17" s="7"/>
      <c r="AC17" s="7"/>
    </row>
    <row r="18" spans="1:29" s="26" customFormat="1">
      <c r="A18" s="7"/>
      <c r="B18" s="7"/>
      <c r="C18" s="7"/>
      <c r="D18" s="7"/>
      <c r="E18" s="7"/>
      <c r="F18" s="7"/>
      <c r="G18" s="7"/>
      <c r="H18" s="7"/>
      <c r="I18" s="7"/>
      <c r="J18" s="7"/>
      <c r="K18" s="7"/>
      <c r="L18" s="7"/>
      <c r="M18" s="7"/>
      <c r="N18" s="7"/>
      <c r="O18" s="7"/>
      <c r="P18" s="7"/>
      <c r="Q18" s="7"/>
      <c r="R18" s="7"/>
      <c r="S18" s="7"/>
      <c r="T18" s="7"/>
      <c r="U18" s="7"/>
      <c r="V18" s="7"/>
      <c r="W18" s="7"/>
      <c r="Y18" s="7"/>
      <c r="Z18" s="7"/>
      <c r="AA18" s="7"/>
      <c r="AB18" s="7"/>
      <c r="AC18" s="7"/>
    </row>
    <row r="19" spans="1:29" s="26" customFormat="1">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c r="Y19" s="7"/>
      <c r="Z19" s="7"/>
      <c r="AA19" s="7"/>
      <c r="AB19" s="7"/>
      <c r="AC19" s="7"/>
    </row>
    <row r="20" spans="1:29" s="26" customFormat="1">
      <c r="A20" s="27" t="s">
        <v>119</v>
      </c>
      <c r="B20" s="27" t="s">
        <v>60</v>
      </c>
      <c r="C20" s="23">
        <v>10240</v>
      </c>
      <c r="D20" s="23">
        <v>9765</v>
      </c>
      <c r="E20" s="23">
        <v>8290</v>
      </c>
      <c r="F20" s="23">
        <v>7886.53622</v>
      </c>
      <c r="G20" s="23">
        <v>5594.7999704999984</v>
      </c>
      <c r="H20" s="23">
        <v>4287.4482895197098</v>
      </c>
      <c r="I20" s="23">
        <v>4287.4482898203487</v>
      </c>
      <c r="J20" s="23">
        <v>4287.4482887227141</v>
      </c>
      <c r="K20" s="23">
        <v>4287.4480495999987</v>
      </c>
      <c r="L20" s="23">
        <v>3939.2954283759195</v>
      </c>
      <c r="M20" s="23">
        <v>3478.5187093326003</v>
      </c>
      <c r="N20" s="23">
        <v>2771.8371502</v>
      </c>
      <c r="O20" s="23">
        <v>2771.8371496</v>
      </c>
      <c r="P20" s="23">
        <v>2326.4383982999998</v>
      </c>
      <c r="Q20" s="23">
        <v>1327.60889</v>
      </c>
      <c r="R20" s="23">
        <v>1327.60889</v>
      </c>
      <c r="S20" s="23">
        <v>1327.60889</v>
      </c>
      <c r="T20" s="23">
        <v>1327.60889</v>
      </c>
      <c r="U20" s="23">
        <v>1327.60889</v>
      </c>
      <c r="V20" s="23">
        <v>1327.60889</v>
      </c>
      <c r="W20" s="23">
        <v>1327.60889</v>
      </c>
      <c r="Y20" s="7"/>
      <c r="Z20" s="7"/>
      <c r="AA20" s="7"/>
      <c r="AB20" s="7"/>
      <c r="AC20" s="7"/>
    </row>
    <row r="21" spans="1:29"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c r="Y21" s="7"/>
      <c r="Z21" s="7"/>
      <c r="AA21" s="7"/>
      <c r="AB21" s="7"/>
      <c r="AC21" s="7"/>
    </row>
    <row r="22" spans="1:29" s="26" customFormat="1">
      <c r="A22" s="27" t="s">
        <v>119</v>
      </c>
      <c r="B22" s="27" t="s">
        <v>18</v>
      </c>
      <c r="C22" s="23">
        <v>625</v>
      </c>
      <c r="D22" s="23">
        <v>625</v>
      </c>
      <c r="E22" s="23">
        <v>625</v>
      </c>
      <c r="F22" s="23">
        <v>625</v>
      </c>
      <c r="G22" s="23">
        <v>625</v>
      </c>
      <c r="H22" s="23">
        <v>625</v>
      </c>
      <c r="I22" s="23">
        <v>625</v>
      </c>
      <c r="J22" s="23">
        <v>625</v>
      </c>
      <c r="K22" s="23">
        <v>625</v>
      </c>
      <c r="L22" s="23">
        <v>625</v>
      </c>
      <c r="M22" s="23">
        <v>625</v>
      </c>
      <c r="N22" s="23">
        <v>625</v>
      </c>
      <c r="O22" s="23">
        <v>625</v>
      </c>
      <c r="P22" s="23">
        <v>625</v>
      </c>
      <c r="Q22" s="23">
        <v>625</v>
      </c>
      <c r="R22" s="23">
        <v>625</v>
      </c>
      <c r="S22" s="23">
        <v>625</v>
      </c>
      <c r="T22" s="23">
        <v>625</v>
      </c>
      <c r="U22" s="23">
        <v>625</v>
      </c>
      <c r="V22" s="23">
        <v>625</v>
      </c>
      <c r="W22" s="23">
        <v>625</v>
      </c>
      <c r="Y22" s="7"/>
      <c r="Z22" s="7"/>
      <c r="AA22" s="7"/>
      <c r="AB22" s="7"/>
      <c r="AC22" s="7"/>
    </row>
    <row r="23" spans="1:29"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Y23" s="7"/>
      <c r="Z23" s="7"/>
      <c r="AA23" s="7"/>
      <c r="AB23" s="7"/>
      <c r="AC23" s="7"/>
    </row>
    <row r="24" spans="1:29" s="26" customFormat="1">
      <c r="A24" s="27" t="s">
        <v>119</v>
      </c>
      <c r="B24" s="27" t="s">
        <v>62</v>
      </c>
      <c r="C24" s="23">
        <v>1438</v>
      </c>
      <c r="D24" s="23">
        <v>1438</v>
      </c>
      <c r="E24" s="23">
        <v>1438</v>
      </c>
      <c r="F24" s="23">
        <v>1438</v>
      </c>
      <c r="G24" s="23">
        <v>1438</v>
      </c>
      <c r="H24" s="23">
        <v>1438</v>
      </c>
      <c r="I24" s="23">
        <v>1438</v>
      </c>
      <c r="J24" s="23">
        <v>1438</v>
      </c>
      <c r="K24" s="23">
        <v>1438</v>
      </c>
      <c r="L24" s="23">
        <v>1438</v>
      </c>
      <c r="M24" s="23">
        <v>1438</v>
      </c>
      <c r="N24" s="23">
        <v>1438</v>
      </c>
      <c r="O24" s="23">
        <v>1438</v>
      </c>
      <c r="P24" s="23">
        <v>1438</v>
      </c>
      <c r="Q24" s="23">
        <v>1388</v>
      </c>
      <c r="R24" s="23">
        <v>1388</v>
      </c>
      <c r="S24" s="23">
        <v>2093.5519399999998</v>
      </c>
      <c r="T24" s="23">
        <v>2093.5518999999999</v>
      </c>
      <c r="U24" s="23">
        <v>2093.5518999999999</v>
      </c>
      <c r="V24" s="23">
        <v>2093.5518999999999</v>
      </c>
      <c r="W24" s="23">
        <v>2093.5518999999999</v>
      </c>
      <c r="Y24" s="7"/>
      <c r="Z24" s="7"/>
      <c r="AA24" s="7"/>
      <c r="AB24" s="7"/>
      <c r="AC24" s="7"/>
    </row>
    <row r="25" spans="1:29" s="26" customFormat="1">
      <c r="A25" s="27" t="s">
        <v>119</v>
      </c>
      <c r="B25" s="27" t="s">
        <v>61</v>
      </c>
      <c r="C25" s="23">
        <v>2585</v>
      </c>
      <c r="D25" s="23">
        <v>2585</v>
      </c>
      <c r="E25" s="23">
        <v>2585</v>
      </c>
      <c r="F25" s="23">
        <v>2585</v>
      </c>
      <c r="G25" s="23">
        <v>2585</v>
      </c>
      <c r="H25" s="23">
        <v>2585</v>
      </c>
      <c r="I25" s="23">
        <v>2585</v>
      </c>
      <c r="J25" s="23">
        <v>2585</v>
      </c>
      <c r="K25" s="23">
        <v>2585</v>
      </c>
      <c r="L25" s="23">
        <v>2585</v>
      </c>
      <c r="M25" s="23">
        <v>2585</v>
      </c>
      <c r="N25" s="23">
        <v>2585</v>
      </c>
      <c r="O25" s="23">
        <v>2585</v>
      </c>
      <c r="P25" s="23">
        <v>2585</v>
      </c>
      <c r="Q25" s="23">
        <v>2585</v>
      </c>
      <c r="R25" s="23">
        <v>2585</v>
      </c>
      <c r="S25" s="23">
        <v>2585</v>
      </c>
      <c r="T25" s="23">
        <v>2585</v>
      </c>
      <c r="U25" s="23">
        <v>2585</v>
      </c>
      <c r="V25" s="23">
        <v>2585</v>
      </c>
      <c r="W25" s="23">
        <v>2585</v>
      </c>
      <c r="Y25" s="7"/>
      <c r="Z25" s="7"/>
      <c r="AA25" s="7"/>
      <c r="AB25" s="7"/>
      <c r="AC25" s="7"/>
    </row>
    <row r="26" spans="1:29" s="26" customFormat="1">
      <c r="A26" s="27" t="s">
        <v>119</v>
      </c>
      <c r="B26" s="27" t="s">
        <v>65</v>
      </c>
      <c r="C26" s="23">
        <v>2137</v>
      </c>
      <c r="D26" s="23">
        <v>2137</v>
      </c>
      <c r="E26" s="23">
        <v>2137</v>
      </c>
      <c r="F26" s="23">
        <v>2536.9999400000002</v>
      </c>
      <c r="G26" s="23">
        <v>5810.4023999999999</v>
      </c>
      <c r="H26" s="23">
        <v>6507.7306135207054</v>
      </c>
      <c r="I26" s="23">
        <v>6507.7306136011048</v>
      </c>
      <c r="J26" s="23">
        <v>7115.7806794875096</v>
      </c>
      <c r="K26" s="23">
        <v>7115.7806806571498</v>
      </c>
      <c r="L26" s="23">
        <v>9042.6314272196651</v>
      </c>
      <c r="M26" s="23">
        <v>9165.0631276482909</v>
      </c>
      <c r="N26" s="23">
        <v>10065.55812783381</v>
      </c>
      <c r="O26" s="23">
        <v>10065.558127961229</v>
      </c>
      <c r="P26" s="23">
        <v>10065.558128009836</v>
      </c>
      <c r="Q26" s="23">
        <v>10065.558128145643</v>
      </c>
      <c r="R26" s="23">
        <v>10018.558128328004</v>
      </c>
      <c r="S26" s="23">
        <v>9748.558128537341</v>
      </c>
      <c r="T26" s="23">
        <v>9546.5581289241254</v>
      </c>
      <c r="U26" s="23">
        <v>9728.4272291856505</v>
      </c>
      <c r="V26" s="23">
        <v>10000.110418487264</v>
      </c>
      <c r="W26" s="23">
        <v>12195.654016353674</v>
      </c>
      <c r="Y26" s="7"/>
      <c r="Z26" s="7"/>
      <c r="AA26" s="7"/>
      <c r="AB26" s="7"/>
      <c r="AC26" s="7"/>
    </row>
    <row r="27" spans="1:29" s="26" customFormat="1">
      <c r="A27" s="27" t="s">
        <v>119</v>
      </c>
      <c r="B27" s="27" t="s">
        <v>64</v>
      </c>
      <c r="C27" s="23">
        <v>2282</v>
      </c>
      <c r="D27" s="23">
        <v>2432</v>
      </c>
      <c r="E27" s="23">
        <v>2432</v>
      </c>
      <c r="F27" s="23">
        <v>2432</v>
      </c>
      <c r="G27" s="23">
        <v>2432</v>
      </c>
      <c r="H27" s="23">
        <v>6010.1249030602994</v>
      </c>
      <c r="I27" s="23">
        <v>6319.9070631545001</v>
      </c>
      <c r="J27" s="23">
        <v>6980.3765644333998</v>
      </c>
      <c r="K27" s="23">
        <v>6980.3765650815294</v>
      </c>
      <c r="L27" s="23">
        <v>6980.3765674019487</v>
      </c>
      <c r="M27" s="23">
        <v>6980.3765675637296</v>
      </c>
      <c r="N27" s="23">
        <v>8294.4872373199287</v>
      </c>
      <c r="O27" s="23">
        <v>9323.9933376603494</v>
      </c>
      <c r="P27" s="23">
        <v>9323.9933377023299</v>
      </c>
      <c r="Q27" s="23">
        <v>10323.993337729949</v>
      </c>
      <c r="R27" s="23">
        <v>10323.993337842719</v>
      </c>
      <c r="S27" s="23">
        <v>12693.590495199649</v>
      </c>
      <c r="T27" s="23">
        <v>13283.364195693599</v>
      </c>
      <c r="U27" s="23">
        <v>13579.572996163999</v>
      </c>
      <c r="V27" s="23">
        <v>14824.28974</v>
      </c>
      <c r="W27" s="23">
        <v>15481.08764</v>
      </c>
      <c r="Y27" s="7"/>
      <c r="Z27" s="7"/>
      <c r="AA27" s="7"/>
      <c r="AB27" s="7"/>
      <c r="AC27" s="7"/>
    </row>
    <row r="28" spans="1:29" s="26" customFormat="1">
      <c r="A28" s="27" t="s">
        <v>119</v>
      </c>
      <c r="B28" s="27" t="s">
        <v>32</v>
      </c>
      <c r="C28" s="23">
        <v>0</v>
      </c>
      <c r="D28" s="23">
        <v>0</v>
      </c>
      <c r="E28" s="23">
        <v>0</v>
      </c>
      <c r="F28" s="23">
        <v>0</v>
      </c>
      <c r="G28" s="23">
        <v>0</v>
      </c>
      <c r="H28" s="23">
        <v>4.5923309999999898E-4</v>
      </c>
      <c r="I28" s="23">
        <v>240.83942999999999</v>
      </c>
      <c r="J28" s="23">
        <v>367.54926</v>
      </c>
      <c r="K28" s="23">
        <v>367.54926</v>
      </c>
      <c r="L28" s="23">
        <v>367.54926</v>
      </c>
      <c r="M28" s="23">
        <v>367.54926</v>
      </c>
      <c r="N28" s="23">
        <v>367.54926</v>
      </c>
      <c r="O28" s="23">
        <v>367.54926</v>
      </c>
      <c r="P28" s="23">
        <v>367.54926</v>
      </c>
      <c r="Q28" s="23">
        <v>367.54926</v>
      </c>
      <c r="R28" s="23">
        <v>367.54926</v>
      </c>
      <c r="S28" s="23">
        <v>367.54926</v>
      </c>
      <c r="T28" s="23">
        <v>367.54926</v>
      </c>
      <c r="U28" s="23">
        <v>367.54926</v>
      </c>
      <c r="V28" s="23">
        <v>367.54926</v>
      </c>
      <c r="W28" s="23">
        <v>367.54926</v>
      </c>
      <c r="Y28" s="7"/>
      <c r="Z28" s="7"/>
      <c r="AA28" s="7"/>
      <c r="AB28" s="7"/>
      <c r="AC28" s="7"/>
    </row>
    <row r="29" spans="1:29" s="26" customFormat="1">
      <c r="A29" s="27" t="s">
        <v>119</v>
      </c>
      <c r="B29" s="27" t="s">
        <v>69</v>
      </c>
      <c r="C29" s="23">
        <v>240</v>
      </c>
      <c r="D29" s="23">
        <v>240</v>
      </c>
      <c r="E29" s="23">
        <v>240</v>
      </c>
      <c r="F29" s="23">
        <v>240</v>
      </c>
      <c r="G29" s="23">
        <v>2280</v>
      </c>
      <c r="H29" s="23">
        <v>2280</v>
      </c>
      <c r="I29" s="23">
        <v>2280</v>
      </c>
      <c r="J29" s="23">
        <v>2280</v>
      </c>
      <c r="K29" s="23">
        <v>2280</v>
      </c>
      <c r="L29" s="23">
        <v>2280</v>
      </c>
      <c r="M29" s="23">
        <v>2280.0001086294142</v>
      </c>
      <c r="N29" s="23">
        <v>3019.9617314793704</v>
      </c>
      <c r="O29" s="23">
        <v>3019.9617315674404</v>
      </c>
      <c r="P29" s="23">
        <v>3019.9617316216004</v>
      </c>
      <c r="Q29" s="23">
        <v>3019.9617319155504</v>
      </c>
      <c r="R29" s="23">
        <v>3857.8803721777199</v>
      </c>
      <c r="S29" s="23">
        <v>4133.1703729203</v>
      </c>
      <c r="T29" s="23">
        <v>4133.1703730235604</v>
      </c>
      <c r="U29" s="23">
        <v>4689.5446479545999</v>
      </c>
      <c r="V29" s="23">
        <v>4689.5446482431998</v>
      </c>
      <c r="W29" s="23">
        <v>5088.5918700000002</v>
      </c>
      <c r="Y29" s="7"/>
      <c r="Z29" s="7"/>
      <c r="AA29" s="7"/>
      <c r="AB29" s="7"/>
      <c r="AC29" s="7"/>
    </row>
    <row r="30" spans="1:29" s="26" customFormat="1">
      <c r="A30" s="27" t="s">
        <v>119</v>
      </c>
      <c r="B30" s="27" t="s">
        <v>52</v>
      </c>
      <c r="C30" s="23">
        <v>33.809000492095876</v>
      </c>
      <c r="D30" s="23">
        <v>82.708997726440401</v>
      </c>
      <c r="E30" s="23">
        <v>156.7610015869133</v>
      </c>
      <c r="F30" s="23">
        <v>263.89000701904251</v>
      </c>
      <c r="G30" s="23">
        <v>405.04799652099609</v>
      </c>
      <c r="H30" s="23">
        <v>567.05899810790902</v>
      </c>
      <c r="I30" s="23">
        <v>769.63403320312409</v>
      </c>
      <c r="J30" s="23">
        <v>1010.102981567382</v>
      </c>
      <c r="K30" s="23">
        <v>1287.846038818356</v>
      </c>
      <c r="L30" s="23">
        <v>1513.001998901364</v>
      </c>
      <c r="M30" s="23">
        <v>1757.9950256347629</v>
      </c>
      <c r="N30" s="23">
        <v>2022.752929687492</v>
      </c>
      <c r="O30" s="23">
        <v>2303.8510437011641</v>
      </c>
      <c r="P30" s="23">
        <v>2570.3709106445258</v>
      </c>
      <c r="Q30" s="23">
        <v>2845.8051147460928</v>
      </c>
      <c r="R30" s="23">
        <v>2993.400024414062</v>
      </c>
      <c r="S30" s="23">
        <v>3149.60205078125</v>
      </c>
      <c r="T30" s="23">
        <v>3306.082000732416</v>
      </c>
      <c r="U30" s="23">
        <v>3472.6760864257813</v>
      </c>
      <c r="V30" s="23">
        <v>3642.4990844726508</v>
      </c>
      <c r="W30" s="23">
        <v>3815.6539916992128</v>
      </c>
      <c r="Y30" s="7"/>
      <c r="Z30" s="7"/>
      <c r="AA30" s="7"/>
      <c r="AB30" s="7"/>
      <c r="AC30" s="7"/>
    </row>
    <row r="31" spans="1:29" s="26" customFormat="1">
      <c r="A31" s="29" t="s">
        <v>118</v>
      </c>
      <c r="B31" s="29"/>
      <c r="C31" s="28">
        <v>19307</v>
      </c>
      <c r="D31" s="28">
        <v>18982</v>
      </c>
      <c r="E31" s="28">
        <v>17507</v>
      </c>
      <c r="F31" s="28">
        <v>17503.53616</v>
      </c>
      <c r="G31" s="28">
        <v>18485.202370499999</v>
      </c>
      <c r="H31" s="28">
        <v>21453.303806100717</v>
      </c>
      <c r="I31" s="28">
        <v>21763.085966575956</v>
      </c>
      <c r="J31" s="28">
        <v>23031.605532643625</v>
      </c>
      <c r="K31" s="28">
        <v>23031.605295338679</v>
      </c>
      <c r="L31" s="28">
        <v>24610.303422997535</v>
      </c>
      <c r="M31" s="28">
        <v>24271.958404544621</v>
      </c>
      <c r="N31" s="28">
        <v>25779.88251535374</v>
      </c>
      <c r="O31" s="28">
        <v>26809.388615221578</v>
      </c>
      <c r="P31" s="28">
        <v>26363.989864012165</v>
      </c>
      <c r="Q31" s="28">
        <v>26315.160355875592</v>
      </c>
      <c r="R31" s="28">
        <v>26268.160356170723</v>
      </c>
      <c r="S31" s="28">
        <v>29073.309453736991</v>
      </c>
      <c r="T31" s="28">
        <v>29461.083114617722</v>
      </c>
      <c r="U31" s="28">
        <v>29939.161015349651</v>
      </c>
      <c r="V31" s="28">
        <v>31455.560948487262</v>
      </c>
      <c r="W31" s="28">
        <v>34307.90244635367</v>
      </c>
      <c r="Y31" s="7"/>
      <c r="Z31" s="7"/>
      <c r="AA31" s="7"/>
      <c r="AB31" s="7"/>
      <c r="AC31" s="7"/>
    </row>
    <row r="32" spans="1:29" s="26" customFormat="1">
      <c r="Y32" s="7"/>
      <c r="Z32" s="7"/>
      <c r="AA32" s="7"/>
      <c r="AB32" s="7"/>
      <c r="AC32" s="7"/>
    </row>
    <row r="33" spans="1:29"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c r="Y33" s="7"/>
      <c r="Z33" s="7"/>
      <c r="AA33" s="7"/>
      <c r="AB33" s="7"/>
      <c r="AC33" s="7"/>
    </row>
    <row r="34" spans="1:29" s="26" customFormat="1">
      <c r="A34" s="27" t="s">
        <v>120</v>
      </c>
      <c r="B34" s="27" t="s">
        <v>60</v>
      </c>
      <c r="C34" s="23">
        <v>8126</v>
      </c>
      <c r="D34" s="23">
        <v>8126</v>
      </c>
      <c r="E34" s="23">
        <v>8126</v>
      </c>
      <c r="F34" s="23">
        <v>5709.3031437269583</v>
      </c>
      <c r="G34" s="23">
        <v>5438.5175499526276</v>
      </c>
      <c r="H34" s="23">
        <v>3996.9906848796995</v>
      </c>
      <c r="I34" s="23">
        <v>3824.422309</v>
      </c>
      <c r="J34" s="23">
        <v>3824.422309</v>
      </c>
      <c r="K34" s="23">
        <v>3172.0297409999989</v>
      </c>
      <c r="L34" s="23">
        <v>3141.0503208032087</v>
      </c>
      <c r="M34" s="23">
        <v>2953.4234589999992</v>
      </c>
      <c r="N34" s="23">
        <v>2851.7318589999991</v>
      </c>
      <c r="O34" s="23">
        <v>2176.6815700000002</v>
      </c>
      <c r="P34" s="23">
        <v>2176.6815700000002</v>
      </c>
      <c r="Q34" s="23">
        <v>1726.68172</v>
      </c>
      <c r="R34" s="23">
        <v>1726.68172</v>
      </c>
      <c r="S34" s="23">
        <v>1726.68172</v>
      </c>
      <c r="T34" s="23">
        <v>1469.171</v>
      </c>
      <c r="U34" s="23">
        <v>1469.171</v>
      </c>
      <c r="V34" s="23">
        <v>869.13417418378003</v>
      </c>
      <c r="W34" s="23">
        <v>443.13405999999998</v>
      </c>
      <c r="Y34" s="7"/>
      <c r="Z34" s="7"/>
      <c r="AA34" s="7"/>
      <c r="AB34" s="7"/>
      <c r="AC34" s="7"/>
    </row>
    <row r="35" spans="1:29"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c r="Y35" s="7"/>
      <c r="Z35" s="7"/>
      <c r="AA35" s="7"/>
      <c r="AB35" s="7"/>
      <c r="AC35" s="7"/>
    </row>
    <row r="36" spans="1:29" s="26" customFormat="1">
      <c r="A36" s="27" t="s">
        <v>120</v>
      </c>
      <c r="B36" s="27" t="s">
        <v>18</v>
      </c>
      <c r="C36" s="23">
        <v>1513</v>
      </c>
      <c r="D36" s="23">
        <v>1513</v>
      </c>
      <c r="E36" s="23">
        <v>1513</v>
      </c>
      <c r="F36" s="23">
        <v>1513</v>
      </c>
      <c r="G36" s="23">
        <v>1513</v>
      </c>
      <c r="H36" s="23">
        <v>1513</v>
      </c>
      <c r="I36" s="23">
        <v>1513</v>
      </c>
      <c r="J36" s="23">
        <v>1513</v>
      </c>
      <c r="K36" s="23">
        <v>1513</v>
      </c>
      <c r="L36" s="23">
        <v>1513</v>
      </c>
      <c r="M36" s="23">
        <v>1513</v>
      </c>
      <c r="N36" s="23">
        <v>1513</v>
      </c>
      <c r="O36" s="23">
        <v>1513</v>
      </c>
      <c r="P36" s="23">
        <v>1513</v>
      </c>
      <c r="Q36" s="23">
        <v>1513</v>
      </c>
      <c r="R36" s="23">
        <v>1128</v>
      </c>
      <c r="S36" s="23">
        <v>1128</v>
      </c>
      <c r="T36" s="23">
        <v>1128</v>
      </c>
      <c r="U36" s="23">
        <v>985</v>
      </c>
      <c r="V36" s="23">
        <v>985</v>
      </c>
      <c r="W36" s="23">
        <v>985</v>
      </c>
    </row>
    <row r="37" spans="1:29" s="26" customFormat="1">
      <c r="A37" s="27" t="s">
        <v>120</v>
      </c>
      <c r="B37" s="27" t="s">
        <v>28</v>
      </c>
      <c r="C37" s="23">
        <v>84</v>
      </c>
      <c r="D37" s="23">
        <v>84</v>
      </c>
      <c r="E37" s="23">
        <v>84</v>
      </c>
      <c r="F37" s="23">
        <v>84</v>
      </c>
      <c r="G37" s="23">
        <v>84</v>
      </c>
      <c r="H37" s="23">
        <v>84</v>
      </c>
      <c r="I37" s="23">
        <v>84</v>
      </c>
      <c r="J37" s="23">
        <v>84</v>
      </c>
      <c r="K37" s="23">
        <v>84</v>
      </c>
      <c r="L37" s="23">
        <v>84</v>
      </c>
      <c r="M37" s="23">
        <v>84</v>
      </c>
      <c r="N37" s="23">
        <v>84</v>
      </c>
      <c r="O37" s="23">
        <v>84</v>
      </c>
      <c r="P37" s="23">
        <v>84</v>
      </c>
      <c r="Q37" s="23">
        <v>84</v>
      </c>
      <c r="R37" s="23">
        <v>84</v>
      </c>
      <c r="S37" s="23">
        <v>84</v>
      </c>
      <c r="T37" s="23">
        <v>84</v>
      </c>
      <c r="U37" s="23">
        <v>84</v>
      </c>
      <c r="V37" s="23">
        <v>84</v>
      </c>
      <c r="W37" s="23">
        <v>84</v>
      </c>
    </row>
    <row r="38" spans="1:29" s="26" customFormat="1">
      <c r="A38" s="27" t="s">
        <v>120</v>
      </c>
      <c r="B38" s="27" t="s">
        <v>62</v>
      </c>
      <c r="C38" s="23">
        <v>1910</v>
      </c>
      <c r="D38" s="23">
        <v>1910</v>
      </c>
      <c r="E38" s="23">
        <v>1910</v>
      </c>
      <c r="F38" s="23">
        <v>1910</v>
      </c>
      <c r="G38" s="23">
        <v>1910</v>
      </c>
      <c r="H38" s="23">
        <v>1910</v>
      </c>
      <c r="I38" s="23">
        <v>1910</v>
      </c>
      <c r="J38" s="23">
        <v>1910</v>
      </c>
      <c r="K38" s="23">
        <v>1910</v>
      </c>
      <c r="L38" s="23">
        <v>1910</v>
      </c>
      <c r="M38" s="23">
        <v>1910</v>
      </c>
      <c r="N38" s="23">
        <v>1910</v>
      </c>
      <c r="O38" s="23">
        <v>1618</v>
      </c>
      <c r="P38" s="23">
        <v>1501</v>
      </c>
      <c r="Q38" s="23">
        <v>1501</v>
      </c>
      <c r="R38" s="23">
        <v>1501</v>
      </c>
      <c r="S38" s="23">
        <v>1501.00026154955</v>
      </c>
      <c r="T38" s="23">
        <v>1501.0002615722799</v>
      </c>
      <c r="U38" s="23">
        <v>1501.000261614</v>
      </c>
      <c r="V38" s="23">
        <v>1501.0002616275499</v>
      </c>
      <c r="W38" s="23">
        <v>1501.0002617027999</v>
      </c>
    </row>
    <row r="39" spans="1:29" s="26" customFormat="1">
      <c r="A39" s="27" t="s">
        <v>120</v>
      </c>
      <c r="B39" s="27" t="s">
        <v>61</v>
      </c>
      <c r="C39" s="23">
        <v>152</v>
      </c>
      <c r="D39" s="23">
        <v>152</v>
      </c>
      <c r="E39" s="23">
        <v>152</v>
      </c>
      <c r="F39" s="23">
        <v>152</v>
      </c>
      <c r="G39" s="23">
        <v>152</v>
      </c>
      <c r="H39" s="23">
        <v>152</v>
      </c>
      <c r="I39" s="23">
        <v>152</v>
      </c>
      <c r="J39" s="23">
        <v>152</v>
      </c>
      <c r="K39" s="23">
        <v>152</v>
      </c>
      <c r="L39" s="23">
        <v>152</v>
      </c>
      <c r="M39" s="23">
        <v>152</v>
      </c>
      <c r="N39" s="23">
        <v>152</v>
      </c>
      <c r="O39" s="23">
        <v>152</v>
      </c>
      <c r="P39" s="23">
        <v>152</v>
      </c>
      <c r="Q39" s="23">
        <v>152</v>
      </c>
      <c r="R39" s="23">
        <v>152</v>
      </c>
      <c r="S39" s="23">
        <v>66</v>
      </c>
      <c r="T39" s="23">
        <v>66</v>
      </c>
      <c r="U39" s="23">
        <v>66</v>
      </c>
      <c r="V39" s="23">
        <v>66</v>
      </c>
      <c r="W39" s="23">
        <v>66</v>
      </c>
    </row>
    <row r="40" spans="1:29" s="26" customFormat="1">
      <c r="A40" s="27" t="s">
        <v>120</v>
      </c>
      <c r="B40" s="27" t="s">
        <v>65</v>
      </c>
      <c r="C40" s="23">
        <v>1376.99999</v>
      </c>
      <c r="D40" s="23">
        <v>1376.99999</v>
      </c>
      <c r="E40" s="23">
        <v>1376.99999</v>
      </c>
      <c r="F40" s="23">
        <v>3890.6175199999993</v>
      </c>
      <c r="G40" s="23">
        <v>4585.319015</v>
      </c>
      <c r="H40" s="23">
        <v>6110.1939600000005</v>
      </c>
      <c r="I40" s="23">
        <v>6279.9266600000001</v>
      </c>
      <c r="J40" s="23">
        <v>7021.8905219538301</v>
      </c>
      <c r="K40" s="23">
        <v>7680.5695261544397</v>
      </c>
      <c r="L40" s="23">
        <v>7680.5695262195995</v>
      </c>
      <c r="M40" s="23">
        <v>8383.8812962835691</v>
      </c>
      <c r="N40" s="23">
        <v>9884.0899963986685</v>
      </c>
      <c r="O40" s="23">
        <v>10380.312095334761</v>
      </c>
      <c r="P40" s="23">
        <v>10807.303655365869</v>
      </c>
      <c r="Q40" s="23">
        <v>11955.877955434689</v>
      </c>
      <c r="R40" s="23">
        <v>12724.636956194468</v>
      </c>
      <c r="S40" s="23">
        <v>13882.37211886462</v>
      </c>
      <c r="T40" s="23">
        <v>13882.372118970748</v>
      </c>
      <c r="U40" s="23">
        <v>13882.37211900814</v>
      </c>
      <c r="V40" s="23">
        <v>13882.372119997439</v>
      </c>
      <c r="W40" s="23">
        <v>13882.374146695242</v>
      </c>
    </row>
    <row r="41" spans="1:29" s="26" customFormat="1">
      <c r="A41" s="27" t="s">
        <v>120</v>
      </c>
      <c r="B41" s="27" t="s">
        <v>64</v>
      </c>
      <c r="C41" s="23">
        <v>2374</v>
      </c>
      <c r="D41" s="23">
        <v>2429</v>
      </c>
      <c r="E41" s="23">
        <v>2429</v>
      </c>
      <c r="F41" s="23">
        <v>2429</v>
      </c>
      <c r="G41" s="23">
        <v>2429</v>
      </c>
      <c r="H41" s="23">
        <v>3153.8420499999988</v>
      </c>
      <c r="I41" s="23">
        <v>3153.842059999999</v>
      </c>
      <c r="J41" s="23">
        <v>3853.134759999999</v>
      </c>
      <c r="K41" s="23">
        <v>3853.134759999999</v>
      </c>
      <c r="L41" s="23">
        <v>4039.321559999999</v>
      </c>
      <c r="M41" s="23">
        <v>5090.6993599999987</v>
      </c>
      <c r="N41" s="23">
        <v>6129.6983599999985</v>
      </c>
      <c r="O41" s="23">
        <v>6381.493161469818</v>
      </c>
      <c r="P41" s="23">
        <v>6381.4931614850975</v>
      </c>
      <c r="Q41" s="23">
        <v>7197.0327615111792</v>
      </c>
      <c r="R41" s="23">
        <v>7076.0327615511887</v>
      </c>
      <c r="S41" s="23">
        <v>7210.4934617235986</v>
      </c>
      <c r="T41" s="23">
        <v>7210.493462253884</v>
      </c>
      <c r="U41" s="23">
        <v>7210.4934625918986</v>
      </c>
      <c r="V41" s="23">
        <v>9910.3553268630585</v>
      </c>
      <c r="W41" s="23">
        <v>10816.2395</v>
      </c>
    </row>
    <row r="42" spans="1:29" s="26" customFormat="1">
      <c r="A42" s="27" t="s">
        <v>120</v>
      </c>
      <c r="B42" s="27" t="s">
        <v>32</v>
      </c>
      <c r="C42" s="23">
        <v>20</v>
      </c>
      <c r="D42" s="23">
        <v>20</v>
      </c>
      <c r="E42" s="23">
        <v>20</v>
      </c>
      <c r="F42" s="23">
        <v>20</v>
      </c>
      <c r="G42" s="23">
        <v>20</v>
      </c>
      <c r="H42" s="23">
        <v>1029.8027999999999</v>
      </c>
      <c r="I42" s="23">
        <v>1068.8362999999999</v>
      </c>
      <c r="J42" s="23">
        <v>2319.3008</v>
      </c>
      <c r="K42" s="23">
        <v>2319.3008</v>
      </c>
      <c r="L42" s="23">
        <v>2319.3008</v>
      </c>
      <c r="M42" s="23">
        <v>2319.3008</v>
      </c>
      <c r="N42" s="23">
        <v>2319.3008</v>
      </c>
      <c r="O42" s="23">
        <v>2319.3008</v>
      </c>
      <c r="P42" s="23">
        <v>2319.3008</v>
      </c>
      <c r="Q42" s="23">
        <v>2319.3008</v>
      </c>
      <c r="R42" s="23">
        <v>2319.3008</v>
      </c>
      <c r="S42" s="23">
        <v>2319.3008</v>
      </c>
      <c r="T42" s="23">
        <v>2319.3008</v>
      </c>
      <c r="U42" s="23">
        <v>2319.3008</v>
      </c>
      <c r="V42" s="23">
        <v>2319.3008</v>
      </c>
      <c r="W42" s="23">
        <v>2319.3008</v>
      </c>
    </row>
    <row r="43" spans="1:29" s="26" customFormat="1">
      <c r="A43" s="27" t="s">
        <v>120</v>
      </c>
      <c r="B43" s="27" t="s">
        <v>69</v>
      </c>
      <c r="C43" s="23">
        <v>570</v>
      </c>
      <c r="D43" s="23">
        <v>570</v>
      </c>
      <c r="E43" s="23">
        <v>570</v>
      </c>
      <c r="F43" s="23">
        <v>570</v>
      </c>
      <c r="G43" s="23">
        <v>570</v>
      </c>
      <c r="H43" s="23">
        <v>570</v>
      </c>
      <c r="I43" s="23">
        <v>570</v>
      </c>
      <c r="J43" s="23">
        <v>570.00019258811994</v>
      </c>
      <c r="K43" s="23">
        <v>570.00019289222996</v>
      </c>
      <c r="L43" s="23">
        <v>570.00019348411001</v>
      </c>
      <c r="M43" s="23">
        <v>914.43236999999999</v>
      </c>
      <c r="N43" s="23">
        <v>1586.1404400000001</v>
      </c>
      <c r="O43" s="23">
        <v>1586.1404400000001</v>
      </c>
      <c r="P43" s="23">
        <v>1586.1404400000001</v>
      </c>
      <c r="Q43" s="23">
        <v>1586.1404400000001</v>
      </c>
      <c r="R43" s="23">
        <v>1586.1404400000001</v>
      </c>
      <c r="S43" s="23">
        <v>1586.1404400000001</v>
      </c>
      <c r="T43" s="23">
        <v>1586.1404400000001</v>
      </c>
      <c r="U43" s="23">
        <v>2186.3126999999999</v>
      </c>
      <c r="V43" s="23">
        <v>2186.3126999999999</v>
      </c>
      <c r="W43" s="23">
        <v>2899.3679999999999</v>
      </c>
    </row>
    <row r="44" spans="1:29" s="26" customFormat="1">
      <c r="A44" s="27" t="s">
        <v>120</v>
      </c>
      <c r="B44" s="27" t="s">
        <v>52</v>
      </c>
      <c r="C44" s="23">
        <v>18.792000293731611</v>
      </c>
      <c r="D44" s="23">
        <v>56.930000305175746</v>
      </c>
      <c r="E44" s="23">
        <v>116.31200408935541</v>
      </c>
      <c r="F44" s="23">
        <v>203.74100685119538</v>
      </c>
      <c r="G44" s="23">
        <v>316.67499160766528</v>
      </c>
      <c r="H44" s="23">
        <v>441.51198577880842</v>
      </c>
      <c r="I44" s="23">
        <v>598.09701538085881</v>
      </c>
      <c r="J44" s="23">
        <v>788.33800506591706</v>
      </c>
      <c r="K44" s="23">
        <v>1007.1959838867181</v>
      </c>
      <c r="L44" s="23">
        <v>1181.6699371337841</v>
      </c>
      <c r="M44" s="23">
        <v>1375.488037109372</v>
      </c>
      <c r="N44" s="23">
        <v>1581.046997070305</v>
      </c>
      <c r="O44" s="23">
        <v>1799.5640411376919</v>
      </c>
      <c r="P44" s="23">
        <v>2003.201034545895</v>
      </c>
      <c r="Q44" s="23">
        <v>2215.9790039062468</v>
      </c>
      <c r="R44" s="23">
        <v>2320.6339721679628</v>
      </c>
      <c r="S44" s="23">
        <v>2431.5501098632758</v>
      </c>
      <c r="T44" s="23">
        <v>2543.8589782714839</v>
      </c>
      <c r="U44" s="23">
        <v>2662.8169250488231</v>
      </c>
      <c r="V44" s="23">
        <v>2785.4378967285102</v>
      </c>
      <c r="W44" s="23">
        <v>2910.140014648432</v>
      </c>
    </row>
    <row r="45" spans="1:29" s="26" customFormat="1">
      <c r="A45" s="29" t="s">
        <v>118</v>
      </c>
      <c r="B45" s="29"/>
      <c r="C45" s="28">
        <v>15535.99999</v>
      </c>
      <c r="D45" s="28">
        <v>15590.99999</v>
      </c>
      <c r="E45" s="28">
        <v>15590.99999</v>
      </c>
      <c r="F45" s="28">
        <v>15687.920663726958</v>
      </c>
      <c r="G45" s="28">
        <v>16111.836564952628</v>
      </c>
      <c r="H45" s="28">
        <v>16920.0266948797</v>
      </c>
      <c r="I45" s="28">
        <v>16917.191028999998</v>
      </c>
      <c r="J45" s="28">
        <v>18358.447590953831</v>
      </c>
      <c r="K45" s="28">
        <v>18364.734027154438</v>
      </c>
      <c r="L45" s="28">
        <v>18519.941407022809</v>
      </c>
      <c r="M45" s="28">
        <v>20087.004115283569</v>
      </c>
      <c r="N45" s="28">
        <v>22524.520215398665</v>
      </c>
      <c r="O45" s="28">
        <v>22305.486826804579</v>
      </c>
      <c r="P45" s="28">
        <v>22615.478386850969</v>
      </c>
      <c r="Q45" s="28">
        <v>24129.59243694587</v>
      </c>
      <c r="R45" s="28">
        <v>24392.351437745656</v>
      </c>
      <c r="S45" s="28">
        <v>25598.54756213777</v>
      </c>
      <c r="T45" s="28">
        <v>25341.036842796915</v>
      </c>
      <c r="U45" s="28">
        <v>25198.036843214039</v>
      </c>
      <c r="V45" s="28">
        <v>27297.86188267183</v>
      </c>
      <c r="W45" s="28">
        <v>27777.747968398042</v>
      </c>
    </row>
    <row r="46" spans="1:29" s="26" customFormat="1"/>
    <row r="47" spans="1:29"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9"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4820</v>
      </c>
      <c r="D49" s="23">
        <v>4835</v>
      </c>
      <c r="E49" s="23">
        <v>4835</v>
      </c>
      <c r="F49" s="23">
        <v>3249.4718772074662</v>
      </c>
      <c r="G49" s="23">
        <v>3126.1695400000003</v>
      </c>
      <c r="H49" s="23">
        <v>1911.8210255070992</v>
      </c>
      <c r="I49" s="23">
        <v>471.66440749614901</v>
      </c>
      <c r="J49" s="23">
        <v>1.1419856199999989E-3</v>
      </c>
      <c r="K49" s="23">
        <v>1.1423388399999989E-3</v>
      </c>
      <c r="L49" s="23">
        <v>1.1421615E-3</v>
      </c>
      <c r="M49" s="23">
        <v>1.1420524099999998E-3</v>
      </c>
      <c r="N49" s="23">
        <v>1.142877759999999E-3</v>
      </c>
      <c r="O49" s="23">
        <v>1.1421667E-3</v>
      </c>
      <c r="P49" s="23">
        <v>1.8710639999999901E-4</v>
      </c>
      <c r="Q49" s="23">
        <v>1.15456389999999E-4</v>
      </c>
      <c r="R49" s="23">
        <v>0</v>
      </c>
      <c r="S49" s="23">
        <v>0</v>
      </c>
      <c r="T49" s="23">
        <v>0</v>
      </c>
      <c r="U49" s="23">
        <v>0</v>
      </c>
      <c r="V49" s="23">
        <v>0</v>
      </c>
      <c r="W49" s="23">
        <v>0</v>
      </c>
    </row>
    <row r="50" spans="1:23" s="26" customFormat="1">
      <c r="A50" s="27" t="s">
        <v>121</v>
      </c>
      <c r="B50" s="27" t="s">
        <v>18</v>
      </c>
      <c r="C50" s="23">
        <v>0</v>
      </c>
      <c r="D50" s="23">
        <v>0</v>
      </c>
      <c r="E50" s="23">
        <v>0</v>
      </c>
      <c r="F50" s="23">
        <v>0</v>
      </c>
      <c r="G50" s="23">
        <v>0</v>
      </c>
      <c r="H50" s="23">
        <v>0</v>
      </c>
      <c r="I50" s="23">
        <v>0</v>
      </c>
      <c r="J50" s="23">
        <v>277.92241999999999</v>
      </c>
      <c r="K50" s="23">
        <v>277.92275999999998</v>
      </c>
      <c r="L50" s="23">
        <v>277.92275999999998</v>
      </c>
      <c r="M50" s="23">
        <v>277.92275999999998</v>
      </c>
      <c r="N50" s="23">
        <v>277.92284999999998</v>
      </c>
      <c r="O50" s="23">
        <v>277.92284999999998</v>
      </c>
      <c r="P50" s="23">
        <v>277.92284999999998</v>
      </c>
      <c r="Q50" s="23">
        <v>277.92284999999998</v>
      </c>
      <c r="R50" s="23">
        <v>277.92284999999998</v>
      </c>
      <c r="S50" s="23">
        <v>277.92290000000003</v>
      </c>
      <c r="T50" s="23">
        <v>277.92290000000003</v>
      </c>
      <c r="U50" s="23">
        <v>277.92290000000003</v>
      </c>
      <c r="V50" s="23">
        <v>277.92290000000003</v>
      </c>
      <c r="W50" s="23">
        <v>277.92309999999998</v>
      </c>
    </row>
    <row r="51" spans="1:23" s="26" customFormat="1">
      <c r="A51" s="27" t="s">
        <v>121</v>
      </c>
      <c r="B51" s="27" t="s">
        <v>28</v>
      </c>
      <c r="C51" s="23">
        <v>500</v>
      </c>
      <c r="D51" s="23">
        <v>500</v>
      </c>
      <c r="E51" s="23">
        <v>500</v>
      </c>
      <c r="F51" s="23">
        <v>500</v>
      </c>
      <c r="G51" s="23">
        <v>500</v>
      </c>
      <c r="H51" s="23">
        <v>500</v>
      </c>
      <c r="I51" s="23">
        <v>500</v>
      </c>
      <c r="J51" s="23">
        <v>500</v>
      </c>
      <c r="K51" s="23">
        <v>500</v>
      </c>
      <c r="L51" s="23">
        <v>500</v>
      </c>
      <c r="M51" s="23">
        <v>500</v>
      </c>
      <c r="N51" s="23">
        <v>500</v>
      </c>
      <c r="O51" s="23">
        <v>500</v>
      </c>
      <c r="P51" s="23">
        <v>500</v>
      </c>
      <c r="Q51" s="23">
        <v>500</v>
      </c>
      <c r="R51" s="23">
        <v>500</v>
      </c>
      <c r="S51" s="23">
        <v>500</v>
      </c>
      <c r="T51" s="23">
        <v>500</v>
      </c>
      <c r="U51" s="23">
        <v>0</v>
      </c>
      <c r="V51" s="23">
        <v>0</v>
      </c>
      <c r="W51" s="23">
        <v>0</v>
      </c>
    </row>
    <row r="52" spans="1:23" s="26" customFormat="1">
      <c r="A52" s="27" t="s">
        <v>121</v>
      </c>
      <c r="B52" s="27" t="s">
        <v>62</v>
      </c>
      <c r="C52" s="23">
        <v>1900</v>
      </c>
      <c r="D52" s="23">
        <v>1900</v>
      </c>
      <c r="E52" s="23">
        <v>1900</v>
      </c>
      <c r="F52" s="23">
        <v>1900</v>
      </c>
      <c r="G52" s="23">
        <v>1900</v>
      </c>
      <c r="H52" s="23">
        <v>1900</v>
      </c>
      <c r="I52" s="23">
        <v>1900</v>
      </c>
      <c r="J52" s="23">
        <v>1900</v>
      </c>
      <c r="K52" s="23">
        <v>1900</v>
      </c>
      <c r="L52" s="23">
        <v>1900</v>
      </c>
      <c r="M52" s="23">
        <v>1900</v>
      </c>
      <c r="N52" s="23">
        <v>1900</v>
      </c>
      <c r="O52" s="23">
        <v>1730</v>
      </c>
      <c r="P52" s="23">
        <v>1730</v>
      </c>
      <c r="Q52" s="23">
        <v>1730</v>
      </c>
      <c r="R52" s="23">
        <v>1730</v>
      </c>
      <c r="S52" s="23">
        <v>1730.00020187632</v>
      </c>
      <c r="T52" s="23">
        <v>1730.0002019035901</v>
      </c>
      <c r="U52" s="23">
        <v>1290.0002019678</v>
      </c>
      <c r="V52" s="23">
        <v>1290.0002020294201</v>
      </c>
      <c r="W52" s="23">
        <v>1301.48054</v>
      </c>
    </row>
    <row r="53" spans="1:23" s="26" customFormat="1">
      <c r="A53" s="27" t="s">
        <v>121</v>
      </c>
      <c r="B53" s="27" t="s">
        <v>61</v>
      </c>
      <c r="C53" s="23">
        <v>2219</v>
      </c>
      <c r="D53" s="23">
        <v>2219</v>
      </c>
      <c r="E53" s="23">
        <v>2219</v>
      </c>
      <c r="F53" s="23">
        <v>2219</v>
      </c>
      <c r="G53" s="23">
        <v>2219</v>
      </c>
      <c r="H53" s="23">
        <v>2219</v>
      </c>
      <c r="I53" s="23">
        <v>2219</v>
      </c>
      <c r="J53" s="23">
        <v>2219</v>
      </c>
      <c r="K53" s="23">
        <v>2219</v>
      </c>
      <c r="L53" s="23">
        <v>2219</v>
      </c>
      <c r="M53" s="23">
        <v>2219</v>
      </c>
      <c r="N53" s="23">
        <v>2219</v>
      </c>
      <c r="O53" s="23">
        <v>2219</v>
      </c>
      <c r="P53" s="23">
        <v>2219</v>
      </c>
      <c r="Q53" s="23">
        <v>2219</v>
      </c>
      <c r="R53" s="23">
        <v>2219</v>
      </c>
      <c r="S53" s="23">
        <v>2219</v>
      </c>
      <c r="T53" s="23">
        <v>2219</v>
      </c>
      <c r="U53" s="23">
        <v>2219</v>
      </c>
      <c r="V53" s="23">
        <v>2219</v>
      </c>
      <c r="W53" s="23">
        <v>2219</v>
      </c>
    </row>
    <row r="54" spans="1:23" s="26" customFormat="1">
      <c r="A54" s="27" t="s">
        <v>121</v>
      </c>
      <c r="B54" s="27" t="s">
        <v>65</v>
      </c>
      <c r="C54" s="23">
        <v>3818</v>
      </c>
      <c r="D54" s="23">
        <v>3818</v>
      </c>
      <c r="E54" s="23">
        <v>3818</v>
      </c>
      <c r="F54" s="23">
        <v>4268</v>
      </c>
      <c r="G54" s="23">
        <v>4268</v>
      </c>
      <c r="H54" s="23">
        <v>5018.0003042852886</v>
      </c>
      <c r="I54" s="23">
        <v>5518.0011580545906</v>
      </c>
      <c r="J54" s="23">
        <v>6268.001127507041</v>
      </c>
      <c r="K54" s="23">
        <v>7285.2439303567498</v>
      </c>
      <c r="L54" s="23">
        <v>7348.8028356343002</v>
      </c>
      <c r="M54" s="23">
        <v>8183.9586482764407</v>
      </c>
      <c r="N54" s="23">
        <v>8395.833748505549</v>
      </c>
      <c r="O54" s="23">
        <v>9443.07025308632</v>
      </c>
      <c r="P54" s="23">
        <v>9443.070253360178</v>
      </c>
      <c r="Q54" s="23">
        <v>9443.0702534226293</v>
      </c>
      <c r="R54" s="23">
        <v>9668.0011111796393</v>
      </c>
      <c r="S54" s="23">
        <v>11645.7107234451</v>
      </c>
      <c r="T54" s="23">
        <v>11264.021223450251</v>
      </c>
      <c r="U54" s="23">
        <v>11264.021223458631</v>
      </c>
      <c r="V54" s="23">
        <v>11005.02136396362</v>
      </c>
      <c r="W54" s="23">
        <v>11264.57898</v>
      </c>
    </row>
    <row r="55" spans="1:23" s="26" customFormat="1">
      <c r="A55" s="27" t="s">
        <v>121</v>
      </c>
      <c r="B55" s="27" t="s">
        <v>64</v>
      </c>
      <c r="C55" s="23">
        <v>1088</v>
      </c>
      <c r="D55" s="23">
        <v>1088</v>
      </c>
      <c r="E55" s="23">
        <v>1088</v>
      </c>
      <c r="F55" s="23">
        <v>1088</v>
      </c>
      <c r="G55" s="23">
        <v>1088</v>
      </c>
      <c r="H55" s="23">
        <v>2267.9996000000001</v>
      </c>
      <c r="I55" s="23">
        <v>4267.9998199231004</v>
      </c>
      <c r="J55" s="23">
        <v>4267.9998199892298</v>
      </c>
      <c r="K55" s="23">
        <v>4267.9998200005803</v>
      </c>
      <c r="L55" s="23">
        <v>4267.9998200128402</v>
      </c>
      <c r="M55" s="23">
        <v>4267.9998200351902</v>
      </c>
      <c r="N55" s="23">
        <v>4267.9998202792003</v>
      </c>
      <c r="O55" s="23">
        <v>4267.9998204413505</v>
      </c>
      <c r="P55" s="23">
        <v>4267.9998204804797</v>
      </c>
      <c r="Q55" s="23">
        <v>4267.9998205045003</v>
      </c>
      <c r="R55" s="23">
        <v>4267.9998206683404</v>
      </c>
      <c r="S55" s="23">
        <v>4667.9996000000001</v>
      </c>
      <c r="T55" s="23">
        <v>4667.9996000000001</v>
      </c>
      <c r="U55" s="23">
        <v>4667.9996000000001</v>
      </c>
      <c r="V55" s="23">
        <v>4667.9996000000001</v>
      </c>
      <c r="W55" s="23">
        <v>5768</v>
      </c>
    </row>
    <row r="56" spans="1:23" s="26" customFormat="1">
      <c r="A56" s="27" t="s">
        <v>121</v>
      </c>
      <c r="B56" s="27" t="s">
        <v>32</v>
      </c>
      <c r="C56" s="23">
        <v>75</v>
      </c>
      <c r="D56" s="23">
        <v>75</v>
      </c>
      <c r="E56" s="23">
        <v>75</v>
      </c>
      <c r="F56" s="23">
        <v>75</v>
      </c>
      <c r="G56" s="23">
        <v>75</v>
      </c>
      <c r="H56" s="23">
        <v>75.000612164000003</v>
      </c>
      <c r="I56" s="23">
        <v>75.0006122976</v>
      </c>
      <c r="J56" s="23">
        <v>75.000612315550001</v>
      </c>
      <c r="K56" s="23">
        <v>75.000612321899993</v>
      </c>
      <c r="L56" s="23">
        <v>75.000612325500001</v>
      </c>
      <c r="M56" s="23">
        <v>75.00061232777</v>
      </c>
      <c r="N56" s="23">
        <v>75.000612329399999</v>
      </c>
      <c r="O56" s="23">
        <v>20.000612330599999</v>
      </c>
      <c r="P56" s="23">
        <v>20.00061233237</v>
      </c>
      <c r="Q56" s="23">
        <v>20.00061233604</v>
      </c>
      <c r="R56" s="23">
        <v>20.000612348800001</v>
      </c>
      <c r="S56" s="23">
        <v>20.000612427130001</v>
      </c>
      <c r="T56" s="23">
        <v>20.000612558450001</v>
      </c>
      <c r="U56" s="23">
        <v>20.00063376396</v>
      </c>
      <c r="V56" s="23">
        <v>20.000634029450001</v>
      </c>
      <c r="W56" s="23">
        <v>20.0016447245</v>
      </c>
    </row>
    <row r="57" spans="1:23" s="26" customFormat="1">
      <c r="A57" s="27" t="s">
        <v>121</v>
      </c>
      <c r="B57" s="27" t="s">
        <v>69</v>
      </c>
      <c r="C57" s="23">
        <v>0</v>
      </c>
      <c r="D57" s="23">
        <v>0</v>
      </c>
      <c r="E57" s="23">
        <v>0</v>
      </c>
      <c r="F57" s="23">
        <v>280.48910000000001</v>
      </c>
      <c r="G57" s="23">
        <v>280.65980000000002</v>
      </c>
      <c r="H57" s="23">
        <v>1294.6539</v>
      </c>
      <c r="I57" s="23">
        <v>2400</v>
      </c>
      <c r="J57" s="23">
        <v>2400</v>
      </c>
      <c r="K57" s="23">
        <v>2400</v>
      </c>
      <c r="L57" s="23">
        <v>2400</v>
      </c>
      <c r="M57" s="23">
        <v>2400</v>
      </c>
      <c r="N57" s="23">
        <v>2400</v>
      </c>
      <c r="O57" s="23">
        <v>2400</v>
      </c>
      <c r="P57" s="23">
        <v>2400</v>
      </c>
      <c r="Q57" s="23">
        <v>2400</v>
      </c>
      <c r="R57" s="23">
        <v>2400</v>
      </c>
      <c r="S57" s="23">
        <v>2400</v>
      </c>
      <c r="T57" s="23">
        <v>2400</v>
      </c>
      <c r="U57" s="23">
        <v>2400</v>
      </c>
      <c r="V57" s="23">
        <v>2400</v>
      </c>
      <c r="W57" s="23">
        <v>2400</v>
      </c>
    </row>
    <row r="58" spans="1:23" s="26" customFormat="1">
      <c r="A58" s="27" t="s">
        <v>121</v>
      </c>
      <c r="B58" s="27" t="s">
        <v>52</v>
      </c>
      <c r="C58" s="23">
        <v>21.324999809265112</v>
      </c>
      <c r="D58" s="23">
        <v>39.332999229431003</v>
      </c>
      <c r="E58" s="23">
        <v>124.65300178527829</v>
      </c>
      <c r="F58" s="23">
        <v>240.5120048522939</v>
      </c>
      <c r="G58" s="23">
        <v>387.46300506591774</v>
      </c>
      <c r="H58" s="23">
        <v>568.47399139404206</v>
      </c>
      <c r="I58" s="23">
        <v>786.96098327636605</v>
      </c>
      <c r="J58" s="23">
        <v>1024.835983276367</v>
      </c>
      <c r="K58" s="23">
        <v>1297.2010192871039</v>
      </c>
      <c r="L58" s="23">
        <v>1508.376068115231</v>
      </c>
      <c r="M58" s="23">
        <v>1741.757995605466</v>
      </c>
      <c r="N58" s="23">
        <v>1990.8499450683539</v>
      </c>
      <c r="O58" s="23">
        <v>2255.0250549316352</v>
      </c>
      <c r="P58" s="23">
        <v>2511.4719543456981</v>
      </c>
      <c r="Q58" s="23">
        <v>2773.6560668945313</v>
      </c>
      <c r="R58" s="23">
        <v>2913.0490112304678</v>
      </c>
      <c r="S58" s="23">
        <v>3058.5720520019481</v>
      </c>
      <c r="T58" s="23">
        <v>3207.325073242187</v>
      </c>
      <c r="U58" s="23">
        <v>3364.1940307617178</v>
      </c>
      <c r="V58" s="23">
        <v>3523.5459594726508</v>
      </c>
      <c r="W58" s="23">
        <v>3687.8629760742178</v>
      </c>
    </row>
    <row r="59" spans="1:23" s="26" customFormat="1">
      <c r="A59" s="29" t="s">
        <v>118</v>
      </c>
      <c r="B59" s="29"/>
      <c r="C59" s="28">
        <v>14345</v>
      </c>
      <c r="D59" s="28">
        <v>14360</v>
      </c>
      <c r="E59" s="28">
        <v>14360</v>
      </c>
      <c r="F59" s="28">
        <v>13224.471877207467</v>
      </c>
      <c r="G59" s="28">
        <v>13101.169540000001</v>
      </c>
      <c r="H59" s="28">
        <v>13816.820929792386</v>
      </c>
      <c r="I59" s="28">
        <v>14876.66538547384</v>
      </c>
      <c r="J59" s="28">
        <v>15432.924509481891</v>
      </c>
      <c r="K59" s="28">
        <v>16450.167652696171</v>
      </c>
      <c r="L59" s="28">
        <v>16513.726557808641</v>
      </c>
      <c r="M59" s="28">
        <v>17348.882370364041</v>
      </c>
      <c r="N59" s="28">
        <v>17560.757561662511</v>
      </c>
      <c r="O59" s="28">
        <v>18437.994065694369</v>
      </c>
      <c r="P59" s="28">
        <v>18437.993110947056</v>
      </c>
      <c r="Q59" s="28">
        <v>18437.99303938352</v>
      </c>
      <c r="R59" s="28">
        <v>18662.923781847981</v>
      </c>
      <c r="S59" s="28">
        <v>21040.633425321419</v>
      </c>
      <c r="T59" s="28">
        <v>20658.94392535384</v>
      </c>
      <c r="U59" s="28">
        <v>19718.943925426429</v>
      </c>
      <c r="V59" s="28">
        <v>19459.944065993041</v>
      </c>
      <c r="W59" s="28">
        <v>20830.982620000002</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709</v>
      </c>
      <c r="D64" s="23">
        <v>709</v>
      </c>
      <c r="E64" s="23">
        <v>709</v>
      </c>
      <c r="F64" s="23">
        <v>529</v>
      </c>
      <c r="G64" s="23">
        <v>529</v>
      </c>
      <c r="H64" s="23">
        <v>529</v>
      </c>
      <c r="I64" s="23">
        <v>529</v>
      </c>
      <c r="J64" s="23">
        <v>529</v>
      </c>
      <c r="K64" s="23">
        <v>529</v>
      </c>
      <c r="L64" s="23">
        <v>529</v>
      </c>
      <c r="M64" s="23">
        <v>529</v>
      </c>
      <c r="N64" s="23">
        <v>529</v>
      </c>
      <c r="O64" s="23">
        <v>529</v>
      </c>
      <c r="P64" s="23">
        <v>529</v>
      </c>
      <c r="Q64" s="23">
        <v>529</v>
      </c>
      <c r="R64" s="23">
        <v>529</v>
      </c>
      <c r="S64" s="23">
        <v>0</v>
      </c>
      <c r="T64" s="23">
        <v>0</v>
      </c>
      <c r="U64" s="23">
        <v>0</v>
      </c>
      <c r="V64" s="23">
        <v>0</v>
      </c>
      <c r="W64" s="23">
        <v>0</v>
      </c>
    </row>
    <row r="65" spans="1:23" s="26" customFormat="1">
      <c r="A65" s="27" t="s">
        <v>122</v>
      </c>
      <c r="B65" s="27" t="s">
        <v>28</v>
      </c>
      <c r="C65" s="23">
        <v>1280</v>
      </c>
      <c r="D65" s="23">
        <v>1280</v>
      </c>
      <c r="E65" s="23">
        <v>800</v>
      </c>
      <c r="F65" s="23">
        <v>800</v>
      </c>
      <c r="G65" s="23">
        <v>800</v>
      </c>
      <c r="H65" s="23">
        <v>800</v>
      </c>
      <c r="I65" s="23">
        <v>800</v>
      </c>
      <c r="J65" s="23">
        <v>800</v>
      </c>
      <c r="K65" s="23">
        <v>800</v>
      </c>
      <c r="L65" s="23">
        <v>800</v>
      </c>
      <c r="M65" s="23">
        <v>800</v>
      </c>
      <c r="N65" s="23">
        <v>800</v>
      </c>
      <c r="O65" s="23">
        <v>800</v>
      </c>
      <c r="P65" s="23">
        <v>800</v>
      </c>
      <c r="Q65" s="23">
        <v>0</v>
      </c>
      <c r="R65" s="23">
        <v>0</v>
      </c>
      <c r="S65" s="23">
        <v>0</v>
      </c>
      <c r="T65" s="23">
        <v>0</v>
      </c>
      <c r="U65" s="23">
        <v>0</v>
      </c>
      <c r="V65" s="23">
        <v>0</v>
      </c>
      <c r="W65" s="23">
        <v>0</v>
      </c>
    </row>
    <row r="66" spans="1:23" s="26" customFormat="1">
      <c r="A66" s="27" t="s">
        <v>122</v>
      </c>
      <c r="B66" s="27" t="s">
        <v>62</v>
      </c>
      <c r="C66" s="23">
        <v>1315</v>
      </c>
      <c r="D66" s="23">
        <v>1315</v>
      </c>
      <c r="E66" s="23">
        <v>1315</v>
      </c>
      <c r="F66" s="23">
        <v>1315</v>
      </c>
      <c r="G66" s="23">
        <v>1315</v>
      </c>
      <c r="H66" s="23">
        <v>1315</v>
      </c>
      <c r="I66" s="23">
        <v>1315</v>
      </c>
      <c r="J66" s="23">
        <v>1315</v>
      </c>
      <c r="K66" s="23">
        <v>1315</v>
      </c>
      <c r="L66" s="23">
        <v>932</v>
      </c>
      <c r="M66" s="23">
        <v>932</v>
      </c>
      <c r="N66" s="23">
        <v>663</v>
      </c>
      <c r="O66" s="23">
        <v>663</v>
      </c>
      <c r="P66" s="23">
        <v>663</v>
      </c>
      <c r="Q66" s="23">
        <v>583</v>
      </c>
      <c r="R66" s="23">
        <v>583</v>
      </c>
      <c r="S66" s="23">
        <v>752.32137999999998</v>
      </c>
      <c r="T66" s="23">
        <v>752.32137999999998</v>
      </c>
      <c r="U66" s="23">
        <v>752.32137999999998</v>
      </c>
      <c r="V66" s="23">
        <v>752.32137999999998</v>
      </c>
      <c r="W66" s="23">
        <v>752.32137999999998</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2054</v>
      </c>
      <c r="D68" s="23">
        <v>2140</v>
      </c>
      <c r="E68" s="23">
        <v>2140</v>
      </c>
      <c r="F68" s="23">
        <v>2237.9636604256202</v>
      </c>
      <c r="G68" s="23">
        <v>2237.9636604543202</v>
      </c>
      <c r="H68" s="23">
        <v>3144.0006624197263</v>
      </c>
      <c r="I68" s="23">
        <v>3111.0008437045399</v>
      </c>
      <c r="J68" s="23">
        <v>3543.2566218562665</v>
      </c>
      <c r="K68" s="23">
        <v>3793.9993772523048</v>
      </c>
      <c r="L68" s="23">
        <v>3816.8868975215705</v>
      </c>
      <c r="M68" s="23">
        <v>3816.8868976712897</v>
      </c>
      <c r="N68" s="23">
        <v>4062.4407278773965</v>
      </c>
      <c r="O68" s="23">
        <v>3868.4407282744742</v>
      </c>
      <c r="P68" s="23">
        <v>3868.4407284728459</v>
      </c>
      <c r="Q68" s="23">
        <v>3646.4407294795751</v>
      </c>
      <c r="R68" s="23">
        <v>3461.442036297</v>
      </c>
      <c r="S68" s="23">
        <v>3987.6277073849051</v>
      </c>
      <c r="T68" s="23">
        <v>3870.1865313051403</v>
      </c>
      <c r="U68" s="23">
        <v>4505.0282833177844</v>
      </c>
      <c r="V68" s="23">
        <v>4466.0283264018217</v>
      </c>
      <c r="W68" s="23">
        <v>4572.179119322429</v>
      </c>
    </row>
    <row r="69" spans="1:23" s="26" customFormat="1">
      <c r="A69" s="27" t="s">
        <v>122</v>
      </c>
      <c r="B69" s="27" t="s">
        <v>64</v>
      </c>
      <c r="C69" s="23">
        <v>353</v>
      </c>
      <c r="D69" s="23">
        <v>353</v>
      </c>
      <c r="E69" s="23">
        <v>353</v>
      </c>
      <c r="F69" s="23">
        <v>353</v>
      </c>
      <c r="G69" s="23">
        <v>353</v>
      </c>
      <c r="H69" s="23">
        <v>516.74966695992998</v>
      </c>
      <c r="I69" s="23">
        <v>798.1138370156599</v>
      </c>
      <c r="J69" s="23">
        <v>798.11383717203989</v>
      </c>
      <c r="K69" s="23">
        <v>798.11383717823992</v>
      </c>
      <c r="L69" s="23">
        <v>798.11383721947993</v>
      </c>
      <c r="M69" s="23">
        <v>798.11383722925996</v>
      </c>
      <c r="N69" s="23">
        <v>1085.41673744524</v>
      </c>
      <c r="O69" s="23">
        <v>1353.0002377770199</v>
      </c>
      <c r="P69" s="23">
        <v>1353.000237856</v>
      </c>
      <c r="Q69" s="23">
        <v>1353.0002379005</v>
      </c>
      <c r="R69" s="23">
        <v>1353.0002380921301</v>
      </c>
      <c r="S69" s="23">
        <v>1376.2808660389001</v>
      </c>
      <c r="T69" s="23">
        <v>1376.28086608076</v>
      </c>
      <c r="U69" s="23">
        <v>1376.2808662852499</v>
      </c>
      <c r="V69" s="23">
        <v>1376.2808664638101</v>
      </c>
      <c r="W69" s="23">
        <v>1376.2812572201001</v>
      </c>
    </row>
    <row r="70" spans="1:23" s="26" customFormat="1">
      <c r="A70" s="27" t="s">
        <v>122</v>
      </c>
      <c r="B70" s="27" t="s">
        <v>32</v>
      </c>
      <c r="C70" s="23">
        <v>205</v>
      </c>
      <c r="D70" s="23">
        <v>205</v>
      </c>
      <c r="E70" s="23">
        <v>205</v>
      </c>
      <c r="F70" s="23">
        <v>205</v>
      </c>
      <c r="G70" s="23">
        <v>205</v>
      </c>
      <c r="H70" s="23">
        <v>626.12518</v>
      </c>
      <c r="I70" s="23">
        <v>626.12518</v>
      </c>
      <c r="J70" s="23">
        <v>626.12518</v>
      </c>
      <c r="K70" s="23">
        <v>626.12518</v>
      </c>
      <c r="L70" s="23">
        <v>596.12518</v>
      </c>
      <c r="M70" s="23">
        <v>596.12518</v>
      </c>
      <c r="N70" s="23">
        <v>596.12518</v>
      </c>
      <c r="O70" s="23">
        <v>596.12518</v>
      </c>
      <c r="P70" s="23">
        <v>571.12518</v>
      </c>
      <c r="Q70" s="23">
        <v>571.12518</v>
      </c>
      <c r="R70" s="23">
        <v>571.12518</v>
      </c>
      <c r="S70" s="23">
        <v>571.12518</v>
      </c>
      <c r="T70" s="23">
        <v>571.12518</v>
      </c>
      <c r="U70" s="23">
        <v>571.12519999999995</v>
      </c>
      <c r="V70" s="23">
        <v>571.12519999999995</v>
      </c>
      <c r="W70" s="23">
        <v>1077.1628000000001</v>
      </c>
    </row>
    <row r="71" spans="1:23" s="26" customFormat="1">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1.0673151E-4</v>
      </c>
      <c r="S71" s="23">
        <v>1.2610451000000001E-4</v>
      </c>
      <c r="T71" s="23">
        <v>1.2620280000000001E-4</v>
      </c>
      <c r="U71" s="23">
        <v>1.2762036999999999E-4</v>
      </c>
      <c r="V71" s="23">
        <v>1.2784942E-4</v>
      </c>
      <c r="W71" s="23">
        <v>2.1738271E-4</v>
      </c>
    </row>
    <row r="72" spans="1:23" s="26" customFormat="1">
      <c r="A72" s="27" t="s">
        <v>122</v>
      </c>
      <c r="B72" s="27" t="s">
        <v>52</v>
      </c>
      <c r="C72" s="23">
        <v>19.108000516891451</v>
      </c>
      <c r="D72" s="23">
        <v>37.433001041412268</v>
      </c>
      <c r="E72" s="23">
        <v>64.041998863220101</v>
      </c>
      <c r="F72" s="23">
        <v>100.9389972686767</v>
      </c>
      <c r="G72" s="23">
        <v>139.00600242614701</v>
      </c>
      <c r="H72" s="23">
        <v>181.2900047302239</v>
      </c>
      <c r="I72" s="23">
        <v>233.20699691772381</v>
      </c>
      <c r="J72" s="23">
        <v>295.74800109863247</v>
      </c>
      <c r="K72" s="23">
        <v>367.72499084472639</v>
      </c>
      <c r="L72" s="23">
        <v>418.77000427246037</v>
      </c>
      <c r="M72" s="23">
        <v>476.5399932861323</v>
      </c>
      <c r="N72" s="23">
        <v>537.83000946044876</v>
      </c>
      <c r="O72" s="23">
        <v>602.48300170898392</v>
      </c>
      <c r="P72" s="23">
        <v>656.358985900878</v>
      </c>
      <c r="Q72" s="23">
        <v>712.61397552490098</v>
      </c>
      <c r="R72" s="23">
        <v>743.76597595214798</v>
      </c>
      <c r="S72" s="23">
        <v>776.57901000976506</v>
      </c>
      <c r="T72" s="23">
        <v>809.53199768066293</v>
      </c>
      <c r="U72" s="23">
        <v>844.20101928710903</v>
      </c>
      <c r="V72" s="23">
        <v>879.81898498535099</v>
      </c>
      <c r="W72" s="23">
        <v>916.08302307128906</v>
      </c>
    </row>
    <row r="73" spans="1:23" s="26" customFormat="1">
      <c r="A73" s="29" t="s">
        <v>118</v>
      </c>
      <c r="B73" s="29"/>
      <c r="C73" s="28">
        <v>5711</v>
      </c>
      <c r="D73" s="28">
        <v>5797</v>
      </c>
      <c r="E73" s="28">
        <v>5317</v>
      </c>
      <c r="F73" s="28">
        <v>5234.9636604256202</v>
      </c>
      <c r="G73" s="28">
        <v>5234.9636604543202</v>
      </c>
      <c r="H73" s="28">
        <v>6304.7503293796563</v>
      </c>
      <c r="I73" s="28">
        <v>6553.1146807201994</v>
      </c>
      <c r="J73" s="28">
        <v>6985.370459028306</v>
      </c>
      <c r="K73" s="28">
        <v>7236.1132144305448</v>
      </c>
      <c r="L73" s="28">
        <v>6876.0007347410501</v>
      </c>
      <c r="M73" s="28">
        <v>6876.0007349005491</v>
      </c>
      <c r="N73" s="28">
        <v>7139.857465322636</v>
      </c>
      <c r="O73" s="28">
        <v>7213.4409660514939</v>
      </c>
      <c r="P73" s="28">
        <v>7213.4409663288461</v>
      </c>
      <c r="Q73" s="28">
        <v>6111.4409673800747</v>
      </c>
      <c r="R73" s="28">
        <v>5926.44227438913</v>
      </c>
      <c r="S73" s="28">
        <v>6116.2299534238055</v>
      </c>
      <c r="T73" s="28">
        <v>5998.7887773859002</v>
      </c>
      <c r="U73" s="28">
        <v>6633.630529603035</v>
      </c>
      <c r="V73" s="28">
        <v>6594.6305728656316</v>
      </c>
      <c r="W73" s="28">
        <v>6700.7817565425294</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208</v>
      </c>
      <c r="D78" s="23">
        <v>208</v>
      </c>
      <c r="E78" s="23">
        <v>208</v>
      </c>
      <c r="F78" s="23">
        <v>208</v>
      </c>
      <c r="G78" s="23">
        <v>208</v>
      </c>
      <c r="H78" s="23">
        <v>208</v>
      </c>
      <c r="I78" s="23">
        <v>208</v>
      </c>
      <c r="J78" s="23">
        <v>208</v>
      </c>
      <c r="K78" s="23">
        <v>208</v>
      </c>
      <c r="L78" s="23">
        <v>208</v>
      </c>
      <c r="M78" s="23">
        <v>208</v>
      </c>
      <c r="N78" s="23">
        <v>208</v>
      </c>
      <c r="O78" s="23">
        <v>208</v>
      </c>
      <c r="P78" s="23">
        <v>208</v>
      </c>
      <c r="Q78" s="23">
        <v>208</v>
      </c>
      <c r="R78" s="23">
        <v>208</v>
      </c>
      <c r="S78" s="23">
        <v>208</v>
      </c>
      <c r="T78" s="23">
        <v>208</v>
      </c>
      <c r="U78" s="23">
        <v>208</v>
      </c>
      <c r="V78" s="23">
        <v>208</v>
      </c>
      <c r="W78" s="23">
        <v>208</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178</v>
      </c>
      <c r="D80" s="23">
        <v>178</v>
      </c>
      <c r="E80" s="23">
        <v>178</v>
      </c>
      <c r="F80" s="23">
        <v>178</v>
      </c>
      <c r="G80" s="23">
        <v>178</v>
      </c>
      <c r="H80" s="23">
        <v>178</v>
      </c>
      <c r="I80" s="23">
        <v>178</v>
      </c>
      <c r="J80" s="23">
        <v>178</v>
      </c>
      <c r="K80" s="23">
        <v>178</v>
      </c>
      <c r="L80" s="23">
        <v>178</v>
      </c>
      <c r="M80" s="23">
        <v>178</v>
      </c>
      <c r="N80" s="23">
        <v>178</v>
      </c>
      <c r="O80" s="23">
        <v>178</v>
      </c>
      <c r="P80" s="23">
        <v>178</v>
      </c>
      <c r="Q80" s="23">
        <v>178</v>
      </c>
      <c r="R80" s="23">
        <v>178</v>
      </c>
      <c r="S80" s="23">
        <v>178</v>
      </c>
      <c r="T80" s="23">
        <v>178</v>
      </c>
      <c r="U80" s="23">
        <v>178</v>
      </c>
      <c r="V80" s="23">
        <v>58</v>
      </c>
      <c r="W80" s="23">
        <v>58</v>
      </c>
    </row>
    <row r="81" spans="1:29" s="26" customFormat="1">
      <c r="A81" s="27" t="s">
        <v>123</v>
      </c>
      <c r="B81" s="27" t="s">
        <v>61</v>
      </c>
      <c r="C81" s="23">
        <v>2408.8999938964839</v>
      </c>
      <c r="D81" s="23">
        <v>2408.8999938964839</v>
      </c>
      <c r="E81" s="23">
        <v>2408.8999938964839</v>
      </c>
      <c r="F81" s="23">
        <v>2408.8999938964839</v>
      </c>
      <c r="G81" s="23">
        <v>2408.8999938964839</v>
      </c>
      <c r="H81" s="23">
        <v>2408.8999938964839</v>
      </c>
      <c r="I81" s="23">
        <v>2408.8999938964839</v>
      </c>
      <c r="J81" s="23">
        <v>2408.8999938964839</v>
      </c>
      <c r="K81" s="23">
        <v>2408.8999938964839</v>
      </c>
      <c r="L81" s="23">
        <v>2408.8999938964839</v>
      </c>
      <c r="M81" s="23">
        <v>2408.8999938964839</v>
      </c>
      <c r="N81" s="23">
        <v>2408.8999938964839</v>
      </c>
      <c r="O81" s="23">
        <v>2408.8999938964839</v>
      </c>
      <c r="P81" s="23">
        <v>2408.8999938964839</v>
      </c>
      <c r="Q81" s="23">
        <v>2408.8999938964839</v>
      </c>
      <c r="R81" s="23">
        <v>2408.8999938964839</v>
      </c>
      <c r="S81" s="23">
        <v>2408.8999938964839</v>
      </c>
      <c r="T81" s="23">
        <v>2408.8999938964839</v>
      </c>
      <c r="U81" s="23">
        <v>2408.8999938964839</v>
      </c>
      <c r="V81" s="23">
        <v>2408.8999938964839</v>
      </c>
      <c r="W81" s="23">
        <v>2408.8999938964839</v>
      </c>
    </row>
    <row r="82" spans="1:29" s="26" customFormat="1">
      <c r="A82" s="27" t="s">
        <v>123</v>
      </c>
      <c r="B82" s="27" t="s">
        <v>65</v>
      </c>
      <c r="C82" s="23">
        <v>687.32471499999997</v>
      </c>
      <c r="D82" s="23">
        <v>687.32471499999997</v>
      </c>
      <c r="E82" s="23">
        <v>857.31174499999997</v>
      </c>
      <c r="F82" s="23">
        <v>857.31174499999997</v>
      </c>
      <c r="G82" s="23">
        <v>998.70374000000004</v>
      </c>
      <c r="H82" s="23">
        <v>1135.8593269883991</v>
      </c>
      <c r="I82" s="23">
        <v>1273.0149289673541</v>
      </c>
      <c r="J82" s="23">
        <v>1410.1703393592593</v>
      </c>
      <c r="K82" s="23">
        <v>1547.3257637229001</v>
      </c>
      <c r="L82" s="23">
        <v>1688.6534496426</v>
      </c>
      <c r="M82" s="23">
        <v>1829.579435011954</v>
      </c>
      <c r="N82" s="23">
        <v>1966.7348183413242</v>
      </c>
      <c r="O82" s="23">
        <v>2103.8905127221301</v>
      </c>
      <c r="P82" s="23">
        <v>2241.04594686778</v>
      </c>
      <c r="Q82" s="23">
        <v>2378.2013855207001</v>
      </c>
      <c r="R82" s="23">
        <v>2515.3570067902401</v>
      </c>
      <c r="S82" s="23">
        <v>2652.512392066069</v>
      </c>
      <c r="T82" s="23">
        <v>2789.6674487017699</v>
      </c>
      <c r="U82" s="23">
        <v>2857.7247540866597</v>
      </c>
      <c r="V82" s="23">
        <v>2999.6562795345999</v>
      </c>
      <c r="W82" s="23">
        <v>2999.6562797700399</v>
      </c>
    </row>
    <row r="83" spans="1:29" s="26" customFormat="1">
      <c r="A83" s="27" t="s">
        <v>123</v>
      </c>
      <c r="B83" s="27" t="s">
        <v>64</v>
      </c>
      <c r="C83" s="23">
        <v>0</v>
      </c>
      <c r="D83" s="23">
        <v>0</v>
      </c>
      <c r="E83" s="23">
        <v>0</v>
      </c>
      <c r="F83" s="23">
        <v>0</v>
      </c>
      <c r="G83" s="23">
        <v>0</v>
      </c>
      <c r="H83" s="23">
        <v>0</v>
      </c>
      <c r="I83" s="23">
        <v>1.7224807999999999E-4</v>
      </c>
      <c r="J83" s="23">
        <v>1.7229765999999901E-4</v>
      </c>
      <c r="K83" s="23">
        <v>1.7232592000000001E-4</v>
      </c>
      <c r="L83" s="23">
        <v>1.7247585999999901E-4</v>
      </c>
      <c r="M83" s="23">
        <v>1.7252433E-4</v>
      </c>
      <c r="N83" s="23">
        <v>1.7700558E-4</v>
      </c>
      <c r="O83" s="23">
        <v>1.770938E-4</v>
      </c>
      <c r="P83" s="23">
        <v>1.7714078E-4</v>
      </c>
      <c r="Q83" s="23">
        <v>1.7800627000000001E-4</v>
      </c>
      <c r="R83" s="23">
        <v>2.1905652999999999E-4</v>
      </c>
      <c r="S83" s="23">
        <v>4.4951199999999903E-4</v>
      </c>
      <c r="T83" s="23">
        <v>1.2376640999999999E-3</v>
      </c>
      <c r="U83" s="23">
        <v>150</v>
      </c>
      <c r="V83" s="23">
        <v>150</v>
      </c>
      <c r="W83" s="23">
        <v>150</v>
      </c>
    </row>
    <row r="84" spans="1:29" s="26" customFormat="1">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1.05703439999999E-4</v>
      </c>
      <c r="T84" s="23">
        <v>1.0603208999999899E-4</v>
      </c>
      <c r="U84" s="23">
        <v>1.410765E-4</v>
      </c>
      <c r="V84" s="23">
        <v>1.4159559E-4</v>
      </c>
      <c r="W84" s="23">
        <v>1.3085593E-4</v>
      </c>
    </row>
    <row r="85" spans="1:29" s="26" customFormat="1">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9">
      <c r="A86" s="27" t="s">
        <v>123</v>
      </c>
      <c r="B86" s="27" t="s">
        <v>52</v>
      </c>
      <c r="C86" s="23">
        <v>2.531000047922126</v>
      </c>
      <c r="D86" s="23">
        <v>5.8989998698234514</v>
      </c>
      <c r="E86" s="23">
        <v>10.95600008964537</v>
      </c>
      <c r="F86" s="23">
        <v>18.307000398635768</v>
      </c>
      <c r="G86" s="23">
        <v>27.271999120712248</v>
      </c>
      <c r="H86" s="23">
        <v>37.668000698089529</v>
      </c>
      <c r="I86" s="23">
        <v>50.497000694274853</v>
      </c>
      <c r="J86" s="23">
        <v>65.411998748779297</v>
      </c>
      <c r="K86" s="23">
        <v>82.598003387451101</v>
      </c>
      <c r="L86" s="23">
        <v>96.729002952575598</v>
      </c>
      <c r="M86" s="23">
        <v>112.11099720001209</v>
      </c>
      <c r="N86" s="23">
        <v>128.7480001449583</v>
      </c>
      <c r="O86" s="23">
        <v>146.674007415771</v>
      </c>
      <c r="P86" s="23">
        <v>164.1120033264157</v>
      </c>
      <c r="Q86" s="23">
        <v>182.07299804687452</v>
      </c>
      <c r="R86" s="23">
        <v>191.79999732971089</v>
      </c>
      <c r="S86" s="23">
        <v>202.03400230407689</v>
      </c>
      <c r="T86" s="23">
        <v>212.35599899291938</v>
      </c>
      <c r="U86" s="23">
        <v>223.17800712585358</v>
      </c>
      <c r="V86" s="23">
        <v>234.19300270080521</v>
      </c>
      <c r="W86" s="23">
        <v>245.49399948120112</v>
      </c>
    </row>
    <row r="87" spans="1:29">
      <c r="A87" s="29" t="s">
        <v>118</v>
      </c>
      <c r="B87" s="29"/>
      <c r="C87" s="28">
        <v>3482.2247088964841</v>
      </c>
      <c r="D87" s="28">
        <v>3482.2247088964841</v>
      </c>
      <c r="E87" s="28">
        <v>3652.2117388964839</v>
      </c>
      <c r="F87" s="28">
        <v>3652.2117388964839</v>
      </c>
      <c r="G87" s="28">
        <v>3793.6037338964838</v>
      </c>
      <c r="H87" s="28">
        <v>3930.759320884883</v>
      </c>
      <c r="I87" s="28">
        <v>4067.9150951119182</v>
      </c>
      <c r="J87" s="28">
        <v>4205.0705055534036</v>
      </c>
      <c r="K87" s="28">
        <v>4342.2259299453044</v>
      </c>
      <c r="L87" s="28">
        <v>4483.5536160149441</v>
      </c>
      <c r="M87" s="28">
        <v>4624.4796014327685</v>
      </c>
      <c r="N87" s="28">
        <v>4761.6349892433873</v>
      </c>
      <c r="O87" s="28">
        <v>4898.7906837124137</v>
      </c>
      <c r="P87" s="28">
        <v>5035.946117905044</v>
      </c>
      <c r="Q87" s="28">
        <v>5173.1015574234543</v>
      </c>
      <c r="R87" s="28">
        <v>5310.2572197432546</v>
      </c>
      <c r="S87" s="28">
        <v>5447.4128354745526</v>
      </c>
      <c r="T87" s="28">
        <v>5584.5686802623541</v>
      </c>
      <c r="U87" s="28">
        <v>5802.6247479831436</v>
      </c>
      <c r="V87" s="28">
        <v>5824.5562734310843</v>
      </c>
      <c r="W87" s="28">
        <v>5824.5562736665233</v>
      </c>
    </row>
    <row r="88" spans="1:29" s="26" customFormat="1">
      <c r="A88" s="7"/>
      <c r="B88" s="7"/>
      <c r="C88" s="7"/>
      <c r="D88" s="7"/>
      <c r="E88" s="7"/>
      <c r="F88" s="7"/>
      <c r="G88" s="7"/>
      <c r="H88" s="7"/>
      <c r="I88" s="7"/>
      <c r="J88" s="7"/>
      <c r="K88" s="7"/>
      <c r="L88" s="7"/>
      <c r="M88" s="7"/>
      <c r="N88" s="7"/>
      <c r="O88" s="7"/>
      <c r="P88" s="7"/>
      <c r="Q88" s="7"/>
      <c r="R88" s="7"/>
      <c r="S88" s="7"/>
      <c r="T88" s="7"/>
      <c r="U88" s="7"/>
      <c r="V88" s="7"/>
      <c r="W88" s="7"/>
      <c r="Y88" s="7"/>
      <c r="Z88" s="7"/>
      <c r="AA88" s="7"/>
    </row>
    <row r="89" spans="1:29" s="26" customFormat="1">
      <c r="A89" s="7"/>
      <c r="B89" s="7"/>
      <c r="C89" s="7"/>
      <c r="D89" s="7"/>
      <c r="E89" s="7"/>
      <c r="F89" s="7"/>
      <c r="G89" s="7"/>
      <c r="H89" s="7"/>
      <c r="I89" s="7"/>
      <c r="J89" s="7"/>
      <c r="K89" s="7"/>
      <c r="L89" s="7"/>
      <c r="M89" s="7"/>
      <c r="N89" s="7"/>
      <c r="O89" s="7"/>
      <c r="P89" s="7"/>
      <c r="Q89" s="7"/>
      <c r="R89" s="7"/>
      <c r="S89" s="7"/>
      <c r="T89" s="7"/>
      <c r="U89" s="7"/>
      <c r="V89" s="7"/>
      <c r="W89" s="7"/>
      <c r="Y89" s="7"/>
      <c r="Z89" s="7"/>
      <c r="AA89" s="7"/>
    </row>
    <row r="90" spans="1:29" s="26" customFormat="1" collapsed="1">
      <c r="A90" s="16" t="s">
        <v>124</v>
      </c>
      <c r="B90" s="7"/>
      <c r="C90" s="7"/>
      <c r="D90" s="7"/>
      <c r="E90" s="7"/>
      <c r="F90" s="7"/>
      <c r="G90" s="7"/>
      <c r="H90" s="7"/>
      <c r="I90" s="7"/>
      <c r="J90" s="7"/>
      <c r="K90" s="7"/>
      <c r="L90" s="7"/>
      <c r="M90" s="7"/>
      <c r="N90" s="7"/>
      <c r="O90" s="7"/>
      <c r="P90" s="7"/>
      <c r="Q90" s="7"/>
      <c r="R90" s="7"/>
      <c r="S90" s="7"/>
      <c r="T90" s="7"/>
      <c r="U90" s="7"/>
      <c r="V90" s="7"/>
      <c r="W90" s="7"/>
      <c r="Y90" s="7"/>
      <c r="Z90" s="7"/>
      <c r="AA90" s="7"/>
    </row>
    <row r="91" spans="1:29"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c r="Y91" s="7"/>
      <c r="Z91" s="7"/>
      <c r="AA91" s="7"/>
    </row>
    <row r="92" spans="1:29" s="26" customFormat="1">
      <c r="A92" s="27" t="s">
        <v>36</v>
      </c>
      <c r="B92" s="27" t="s">
        <v>66</v>
      </c>
      <c r="C92" s="23">
        <v>300</v>
      </c>
      <c r="D92" s="23">
        <v>300</v>
      </c>
      <c r="E92" s="23">
        <v>300</v>
      </c>
      <c r="F92" s="23">
        <v>300</v>
      </c>
      <c r="G92" s="23">
        <v>300</v>
      </c>
      <c r="H92" s="23">
        <v>1730.9290513970998</v>
      </c>
      <c r="I92" s="23">
        <v>2010.8015222975998</v>
      </c>
      <c r="J92" s="23">
        <v>3387.9758523155497</v>
      </c>
      <c r="K92" s="23">
        <v>3387.9758523218998</v>
      </c>
      <c r="L92" s="23">
        <v>3357.9758523254995</v>
      </c>
      <c r="M92" s="23">
        <v>3357.9758523277696</v>
      </c>
      <c r="N92" s="23">
        <v>3357.9758523293999</v>
      </c>
      <c r="O92" s="23">
        <v>3302.9758523305995</v>
      </c>
      <c r="P92" s="23">
        <v>3277.9758523323699</v>
      </c>
      <c r="Q92" s="23">
        <v>3277.9758523360397</v>
      </c>
      <c r="R92" s="23">
        <v>3277.9758523487999</v>
      </c>
      <c r="S92" s="23">
        <v>3277.9759581305698</v>
      </c>
      <c r="T92" s="23">
        <v>3277.9759585905399</v>
      </c>
      <c r="U92" s="23">
        <v>3277.9760348404598</v>
      </c>
      <c r="V92" s="23">
        <v>3277.9760356250395</v>
      </c>
      <c r="W92" s="23">
        <v>3784.0146355804295</v>
      </c>
      <c r="Y92" s="7"/>
      <c r="Z92" s="7"/>
      <c r="AA92" s="7"/>
    </row>
    <row r="93" spans="1:29" s="26" customFormat="1">
      <c r="A93" s="27" t="s">
        <v>36</v>
      </c>
      <c r="B93" s="27" t="s">
        <v>68</v>
      </c>
      <c r="C93" s="23">
        <v>1410</v>
      </c>
      <c r="D93" s="23">
        <v>1410</v>
      </c>
      <c r="E93" s="23">
        <v>1410</v>
      </c>
      <c r="F93" s="23">
        <v>1690.4891</v>
      </c>
      <c r="G93" s="23">
        <v>3730.6597999999999</v>
      </c>
      <c r="H93" s="23">
        <v>4744.6539000000002</v>
      </c>
      <c r="I93" s="23">
        <v>5850</v>
      </c>
      <c r="J93" s="23">
        <v>5850.0001925881197</v>
      </c>
      <c r="K93" s="23">
        <v>5850.0001928922302</v>
      </c>
      <c r="L93" s="23">
        <v>5850.0001934841102</v>
      </c>
      <c r="M93" s="23">
        <v>6194.4324786294146</v>
      </c>
      <c r="N93" s="23">
        <v>7606.1021714793696</v>
      </c>
      <c r="O93" s="23">
        <v>7606.1021715674397</v>
      </c>
      <c r="P93" s="23">
        <v>7606.1021716216001</v>
      </c>
      <c r="Q93" s="23">
        <v>7606.1021719155506</v>
      </c>
      <c r="R93" s="23">
        <v>8444.0209189092311</v>
      </c>
      <c r="S93" s="23">
        <v>8719.3109390248101</v>
      </c>
      <c r="T93" s="23">
        <v>8719.3109392263596</v>
      </c>
      <c r="U93" s="23">
        <v>9875.8574755749687</v>
      </c>
      <c r="V93" s="23">
        <v>9875.8574760926203</v>
      </c>
      <c r="W93" s="23">
        <v>10987.960087382711</v>
      </c>
      <c r="Y93" s="7"/>
      <c r="Z93" s="7"/>
      <c r="AA93" s="7"/>
    </row>
    <row r="94" spans="1:29" s="26" customFormat="1">
      <c r="A94" s="27" t="s">
        <v>36</v>
      </c>
      <c r="B94" s="27" t="s">
        <v>72</v>
      </c>
      <c r="C94" s="23">
        <v>95.565001159906174</v>
      </c>
      <c r="D94" s="23">
        <v>222.30399817228289</v>
      </c>
      <c r="E94" s="23">
        <v>472.72400641441254</v>
      </c>
      <c r="F94" s="23">
        <v>827.38901638984419</v>
      </c>
      <c r="G94" s="23">
        <v>1275.4639947414385</v>
      </c>
      <c r="H94" s="23">
        <v>1796.002980709073</v>
      </c>
      <c r="I94" s="23">
        <v>2438.3960294723474</v>
      </c>
      <c r="J94" s="23">
        <v>3184.4369697570778</v>
      </c>
      <c r="K94" s="23">
        <v>4042.5660362243557</v>
      </c>
      <c r="L94" s="23">
        <v>4718.5470113754145</v>
      </c>
      <c r="M94" s="23">
        <v>5463.8920488357453</v>
      </c>
      <c r="N94" s="23">
        <v>6261.2278814315578</v>
      </c>
      <c r="O94" s="23">
        <v>7107.5971488952464</v>
      </c>
      <c r="P94" s="23">
        <v>7905.5148887634123</v>
      </c>
      <c r="Q94" s="23">
        <v>8730.1271591186469</v>
      </c>
      <c r="R94" s="23">
        <v>9162.6489810943513</v>
      </c>
      <c r="S94" s="23">
        <v>9618.3372249603162</v>
      </c>
      <c r="T94" s="23">
        <v>10079.154048919669</v>
      </c>
      <c r="U94" s="23">
        <v>10567.066068649285</v>
      </c>
      <c r="V94" s="23">
        <v>11065.494928359969</v>
      </c>
      <c r="W94" s="23">
        <v>11575.234004974354</v>
      </c>
      <c r="Y94" s="7"/>
      <c r="Z94" s="7"/>
      <c r="AA94" s="7"/>
      <c r="AB94" s="7"/>
      <c r="AC94" s="7"/>
    </row>
    <row r="95" spans="1:29" s="26" customFormat="1">
      <c r="A95" s="7"/>
      <c r="B95" s="7"/>
      <c r="C95" s="7"/>
      <c r="D95" s="7"/>
      <c r="E95" s="7"/>
      <c r="F95" s="7"/>
      <c r="G95" s="7"/>
      <c r="H95" s="7"/>
      <c r="I95" s="7"/>
      <c r="J95" s="7"/>
      <c r="K95" s="7"/>
      <c r="L95" s="7"/>
      <c r="M95" s="7"/>
      <c r="N95" s="7"/>
      <c r="O95" s="7"/>
      <c r="P95" s="7"/>
      <c r="Q95" s="7"/>
      <c r="R95" s="7"/>
      <c r="S95" s="7"/>
      <c r="T95" s="7"/>
      <c r="U95" s="7"/>
      <c r="V95" s="7"/>
      <c r="W95" s="7"/>
      <c r="Y95" s="7"/>
      <c r="Z95" s="7"/>
      <c r="AA95" s="7"/>
    </row>
    <row r="96" spans="1:29"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c r="Y96" s="7"/>
      <c r="Z96" s="7"/>
      <c r="AA96" s="7"/>
    </row>
    <row r="97" spans="1:29" s="26" customFormat="1">
      <c r="A97" s="27" t="s">
        <v>119</v>
      </c>
      <c r="B97" s="27" t="s">
        <v>66</v>
      </c>
      <c r="C97" s="23">
        <v>0</v>
      </c>
      <c r="D97" s="23">
        <v>0</v>
      </c>
      <c r="E97" s="23">
        <v>0</v>
      </c>
      <c r="F97" s="23">
        <v>0</v>
      </c>
      <c r="G97" s="23">
        <v>0</v>
      </c>
      <c r="H97" s="23">
        <v>4.5923309999999898E-4</v>
      </c>
      <c r="I97" s="23">
        <v>240.83942999999999</v>
      </c>
      <c r="J97" s="23">
        <v>367.54926</v>
      </c>
      <c r="K97" s="23">
        <v>367.54926</v>
      </c>
      <c r="L97" s="23">
        <v>367.54926</v>
      </c>
      <c r="M97" s="23">
        <v>367.54926</v>
      </c>
      <c r="N97" s="23">
        <v>367.54926</v>
      </c>
      <c r="O97" s="23">
        <v>367.54926</v>
      </c>
      <c r="P97" s="23">
        <v>367.54926</v>
      </c>
      <c r="Q97" s="23">
        <v>367.54926</v>
      </c>
      <c r="R97" s="23">
        <v>367.54926</v>
      </c>
      <c r="S97" s="23">
        <v>367.54926</v>
      </c>
      <c r="T97" s="23">
        <v>367.54926</v>
      </c>
      <c r="U97" s="23">
        <v>367.54926</v>
      </c>
      <c r="V97" s="23">
        <v>367.54926</v>
      </c>
      <c r="W97" s="23">
        <v>367.54926</v>
      </c>
      <c r="Y97" s="7"/>
      <c r="Z97" s="7"/>
      <c r="AA97" s="7"/>
    </row>
    <row r="98" spans="1:29" s="26" customFormat="1">
      <c r="A98" s="27" t="s">
        <v>119</v>
      </c>
      <c r="B98" s="27" t="s">
        <v>68</v>
      </c>
      <c r="C98" s="23">
        <v>840</v>
      </c>
      <c r="D98" s="23">
        <v>840</v>
      </c>
      <c r="E98" s="23">
        <v>840</v>
      </c>
      <c r="F98" s="23">
        <v>840</v>
      </c>
      <c r="G98" s="23">
        <v>2880</v>
      </c>
      <c r="H98" s="23">
        <v>2880</v>
      </c>
      <c r="I98" s="23">
        <v>2880</v>
      </c>
      <c r="J98" s="23">
        <v>2880</v>
      </c>
      <c r="K98" s="23">
        <v>2880</v>
      </c>
      <c r="L98" s="23">
        <v>2880</v>
      </c>
      <c r="M98" s="23">
        <v>2880.0001086294142</v>
      </c>
      <c r="N98" s="23">
        <v>3619.96173147937</v>
      </c>
      <c r="O98" s="23">
        <v>3619.96173156744</v>
      </c>
      <c r="P98" s="23">
        <v>3619.9617316215999</v>
      </c>
      <c r="Q98" s="23">
        <v>3619.96173191555</v>
      </c>
      <c r="R98" s="23">
        <v>4457.8803721777203</v>
      </c>
      <c r="S98" s="23">
        <v>4733.1703729203</v>
      </c>
      <c r="T98" s="23">
        <v>4733.1703730235604</v>
      </c>
      <c r="U98" s="23">
        <v>5289.5446479545999</v>
      </c>
      <c r="V98" s="23">
        <v>5289.5446482431998</v>
      </c>
      <c r="W98" s="23">
        <v>5688.5918700000002</v>
      </c>
      <c r="Y98" s="7"/>
      <c r="Z98" s="7"/>
      <c r="AA98" s="7"/>
    </row>
    <row r="99" spans="1:29" s="26" customFormat="1">
      <c r="A99" s="27" t="s">
        <v>119</v>
      </c>
      <c r="B99" s="27" t="s">
        <v>72</v>
      </c>
      <c r="C99" s="23">
        <v>33.809000492095876</v>
      </c>
      <c r="D99" s="23">
        <v>82.708997726440401</v>
      </c>
      <c r="E99" s="23">
        <v>156.7610015869133</v>
      </c>
      <c r="F99" s="23">
        <v>263.89000701904251</v>
      </c>
      <c r="G99" s="23">
        <v>405.04799652099609</v>
      </c>
      <c r="H99" s="23">
        <v>567.05899810790902</v>
      </c>
      <c r="I99" s="23">
        <v>769.63403320312409</v>
      </c>
      <c r="J99" s="23">
        <v>1010.102981567382</v>
      </c>
      <c r="K99" s="23">
        <v>1287.846038818356</v>
      </c>
      <c r="L99" s="23">
        <v>1513.001998901364</v>
      </c>
      <c r="M99" s="23">
        <v>1757.9950256347629</v>
      </c>
      <c r="N99" s="23">
        <v>2022.752929687492</v>
      </c>
      <c r="O99" s="23">
        <v>2303.8510437011641</v>
      </c>
      <c r="P99" s="23">
        <v>2570.3709106445258</v>
      </c>
      <c r="Q99" s="23">
        <v>2845.8051147460928</v>
      </c>
      <c r="R99" s="23">
        <v>2993.400024414062</v>
      </c>
      <c r="S99" s="23">
        <v>3149.60205078125</v>
      </c>
      <c r="T99" s="23">
        <v>3306.082000732416</v>
      </c>
      <c r="U99" s="23">
        <v>3472.6760864257813</v>
      </c>
      <c r="V99" s="23">
        <v>3642.4990844726508</v>
      </c>
      <c r="W99" s="23">
        <v>3815.6539916992128</v>
      </c>
      <c r="Y99" s="7"/>
      <c r="Z99" s="7"/>
      <c r="AA99" s="7"/>
      <c r="AB99" s="7"/>
      <c r="AC99" s="7"/>
    </row>
    <row r="101" spans="1:29">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9">
      <c r="A102" s="27" t="s">
        <v>120</v>
      </c>
      <c r="B102" s="27" t="s">
        <v>66</v>
      </c>
      <c r="C102" s="23">
        <v>20</v>
      </c>
      <c r="D102" s="23">
        <v>20</v>
      </c>
      <c r="E102" s="23">
        <v>20</v>
      </c>
      <c r="F102" s="23">
        <v>20</v>
      </c>
      <c r="G102" s="23">
        <v>20</v>
      </c>
      <c r="H102" s="23">
        <v>1029.8027999999999</v>
      </c>
      <c r="I102" s="23">
        <v>1068.8362999999999</v>
      </c>
      <c r="J102" s="23">
        <v>2319.3008</v>
      </c>
      <c r="K102" s="23">
        <v>2319.3008</v>
      </c>
      <c r="L102" s="23">
        <v>2319.3008</v>
      </c>
      <c r="M102" s="23">
        <v>2319.3008</v>
      </c>
      <c r="N102" s="23">
        <v>2319.3008</v>
      </c>
      <c r="O102" s="23">
        <v>2319.3008</v>
      </c>
      <c r="P102" s="23">
        <v>2319.3008</v>
      </c>
      <c r="Q102" s="23">
        <v>2319.3008</v>
      </c>
      <c r="R102" s="23">
        <v>2319.3008</v>
      </c>
      <c r="S102" s="23">
        <v>2319.3008</v>
      </c>
      <c r="T102" s="23">
        <v>2319.3008</v>
      </c>
      <c r="U102" s="23">
        <v>2319.3008</v>
      </c>
      <c r="V102" s="23">
        <v>2319.3008</v>
      </c>
      <c r="W102" s="23">
        <v>2319.3008</v>
      </c>
    </row>
    <row r="103" spans="1:29">
      <c r="A103" s="27" t="s">
        <v>120</v>
      </c>
      <c r="B103" s="27" t="s">
        <v>68</v>
      </c>
      <c r="C103" s="23">
        <v>570</v>
      </c>
      <c r="D103" s="23">
        <v>570</v>
      </c>
      <c r="E103" s="23">
        <v>570</v>
      </c>
      <c r="F103" s="23">
        <v>570</v>
      </c>
      <c r="G103" s="23">
        <v>570</v>
      </c>
      <c r="H103" s="23">
        <v>570</v>
      </c>
      <c r="I103" s="23">
        <v>570</v>
      </c>
      <c r="J103" s="23">
        <v>570.00019258811994</v>
      </c>
      <c r="K103" s="23">
        <v>570.00019289222996</v>
      </c>
      <c r="L103" s="23">
        <v>570.00019348411001</v>
      </c>
      <c r="M103" s="23">
        <v>914.43236999999999</v>
      </c>
      <c r="N103" s="23">
        <v>1586.1404400000001</v>
      </c>
      <c r="O103" s="23">
        <v>1586.1404400000001</v>
      </c>
      <c r="P103" s="23">
        <v>1586.1404400000001</v>
      </c>
      <c r="Q103" s="23">
        <v>1586.1404400000001</v>
      </c>
      <c r="R103" s="23">
        <v>1586.1404400000001</v>
      </c>
      <c r="S103" s="23">
        <v>1586.1404400000001</v>
      </c>
      <c r="T103" s="23">
        <v>1586.1404400000001</v>
      </c>
      <c r="U103" s="23">
        <v>2186.3126999999999</v>
      </c>
      <c r="V103" s="23">
        <v>2186.3126999999999</v>
      </c>
      <c r="W103" s="23">
        <v>2899.3679999999999</v>
      </c>
    </row>
    <row r="104" spans="1:29">
      <c r="A104" s="27" t="s">
        <v>120</v>
      </c>
      <c r="B104" s="27" t="s">
        <v>72</v>
      </c>
      <c r="C104" s="23">
        <v>18.792000293731611</v>
      </c>
      <c r="D104" s="23">
        <v>56.930000305175746</v>
      </c>
      <c r="E104" s="23">
        <v>116.31200408935541</v>
      </c>
      <c r="F104" s="23">
        <v>203.74100685119538</v>
      </c>
      <c r="G104" s="23">
        <v>316.67499160766528</v>
      </c>
      <c r="H104" s="23">
        <v>441.51198577880842</v>
      </c>
      <c r="I104" s="23">
        <v>598.09701538085881</v>
      </c>
      <c r="J104" s="23">
        <v>788.33800506591706</v>
      </c>
      <c r="K104" s="23">
        <v>1007.1959838867181</v>
      </c>
      <c r="L104" s="23">
        <v>1181.6699371337841</v>
      </c>
      <c r="M104" s="23">
        <v>1375.488037109372</v>
      </c>
      <c r="N104" s="23">
        <v>1581.046997070305</v>
      </c>
      <c r="O104" s="23">
        <v>1799.5640411376919</v>
      </c>
      <c r="P104" s="23">
        <v>2003.201034545895</v>
      </c>
      <c r="Q104" s="23">
        <v>2215.9790039062468</v>
      </c>
      <c r="R104" s="23">
        <v>2320.6339721679628</v>
      </c>
      <c r="S104" s="23">
        <v>2431.5501098632758</v>
      </c>
      <c r="T104" s="23">
        <v>2543.8589782714839</v>
      </c>
      <c r="U104" s="23">
        <v>2662.8169250488231</v>
      </c>
      <c r="V104" s="23">
        <v>2785.4378967285102</v>
      </c>
      <c r="W104" s="23">
        <v>2910.140014648432</v>
      </c>
    </row>
    <row r="106" spans="1:29">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9">
      <c r="A107" s="27" t="s">
        <v>121</v>
      </c>
      <c r="B107" s="27" t="s">
        <v>66</v>
      </c>
      <c r="C107" s="23">
        <v>75</v>
      </c>
      <c r="D107" s="23">
        <v>75</v>
      </c>
      <c r="E107" s="23">
        <v>75</v>
      </c>
      <c r="F107" s="23">
        <v>75</v>
      </c>
      <c r="G107" s="23">
        <v>75</v>
      </c>
      <c r="H107" s="23">
        <v>75.000612164000003</v>
      </c>
      <c r="I107" s="23">
        <v>75.0006122976</v>
      </c>
      <c r="J107" s="23">
        <v>75.000612315550001</v>
      </c>
      <c r="K107" s="23">
        <v>75.000612321899993</v>
      </c>
      <c r="L107" s="23">
        <v>75.000612325500001</v>
      </c>
      <c r="M107" s="23">
        <v>75.00061232777</v>
      </c>
      <c r="N107" s="23">
        <v>75.000612329399999</v>
      </c>
      <c r="O107" s="23">
        <v>20.000612330599999</v>
      </c>
      <c r="P107" s="23">
        <v>20.00061233237</v>
      </c>
      <c r="Q107" s="23">
        <v>20.00061233604</v>
      </c>
      <c r="R107" s="23">
        <v>20.000612348800001</v>
      </c>
      <c r="S107" s="23">
        <v>20.000612427130001</v>
      </c>
      <c r="T107" s="23">
        <v>20.000612558450001</v>
      </c>
      <c r="U107" s="23">
        <v>20.00063376396</v>
      </c>
      <c r="V107" s="23">
        <v>20.000634029450001</v>
      </c>
      <c r="W107" s="23">
        <v>20.0016447245</v>
      </c>
    </row>
    <row r="108" spans="1:29">
      <c r="A108" s="27" t="s">
        <v>121</v>
      </c>
      <c r="B108" s="27" t="s">
        <v>68</v>
      </c>
      <c r="C108" s="23">
        <v>0</v>
      </c>
      <c r="D108" s="23">
        <v>0</v>
      </c>
      <c r="E108" s="23">
        <v>0</v>
      </c>
      <c r="F108" s="23">
        <v>280.48910000000001</v>
      </c>
      <c r="G108" s="23">
        <v>280.65980000000002</v>
      </c>
      <c r="H108" s="23">
        <v>1294.6539</v>
      </c>
      <c r="I108" s="23">
        <v>2400</v>
      </c>
      <c r="J108" s="23">
        <v>2400</v>
      </c>
      <c r="K108" s="23">
        <v>2400</v>
      </c>
      <c r="L108" s="23">
        <v>2400</v>
      </c>
      <c r="M108" s="23">
        <v>2400</v>
      </c>
      <c r="N108" s="23">
        <v>2400</v>
      </c>
      <c r="O108" s="23">
        <v>2400</v>
      </c>
      <c r="P108" s="23">
        <v>2400</v>
      </c>
      <c r="Q108" s="23">
        <v>2400</v>
      </c>
      <c r="R108" s="23">
        <v>2400</v>
      </c>
      <c r="S108" s="23">
        <v>2400</v>
      </c>
      <c r="T108" s="23">
        <v>2400</v>
      </c>
      <c r="U108" s="23">
        <v>2400</v>
      </c>
      <c r="V108" s="23">
        <v>2400</v>
      </c>
      <c r="W108" s="23">
        <v>2400</v>
      </c>
    </row>
    <row r="109" spans="1:29">
      <c r="A109" s="27" t="s">
        <v>121</v>
      </c>
      <c r="B109" s="27" t="s">
        <v>72</v>
      </c>
      <c r="C109" s="23">
        <v>21.324999809265112</v>
      </c>
      <c r="D109" s="23">
        <v>39.332999229431003</v>
      </c>
      <c r="E109" s="23">
        <v>124.65300178527829</v>
      </c>
      <c r="F109" s="23">
        <v>240.5120048522939</v>
      </c>
      <c r="G109" s="23">
        <v>387.46300506591774</v>
      </c>
      <c r="H109" s="23">
        <v>568.47399139404206</v>
      </c>
      <c r="I109" s="23">
        <v>786.96098327636605</v>
      </c>
      <c r="J109" s="23">
        <v>1024.835983276367</v>
      </c>
      <c r="K109" s="23">
        <v>1297.2010192871039</v>
      </c>
      <c r="L109" s="23">
        <v>1508.376068115231</v>
      </c>
      <c r="M109" s="23">
        <v>1741.757995605466</v>
      </c>
      <c r="N109" s="23">
        <v>1990.8499450683539</v>
      </c>
      <c r="O109" s="23">
        <v>2255.0250549316352</v>
      </c>
      <c r="P109" s="23">
        <v>2511.4719543456981</v>
      </c>
      <c r="Q109" s="23">
        <v>2773.6560668945313</v>
      </c>
      <c r="R109" s="23">
        <v>2913.0490112304678</v>
      </c>
      <c r="S109" s="23">
        <v>3058.5720520019481</v>
      </c>
      <c r="T109" s="23">
        <v>3207.325073242187</v>
      </c>
      <c r="U109" s="23">
        <v>3364.1940307617178</v>
      </c>
      <c r="V109" s="23">
        <v>3523.5459594726508</v>
      </c>
      <c r="W109" s="23">
        <v>3687.8629760742178</v>
      </c>
    </row>
    <row r="111" spans="1:29">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9">
      <c r="A112" s="27" t="s">
        <v>122</v>
      </c>
      <c r="B112" s="27" t="s">
        <v>66</v>
      </c>
      <c r="C112" s="23">
        <v>205</v>
      </c>
      <c r="D112" s="23">
        <v>205</v>
      </c>
      <c r="E112" s="23">
        <v>205</v>
      </c>
      <c r="F112" s="23">
        <v>205</v>
      </c>
      <c r="G112" s="23">
        <v>205</v>
      </c>
      <c r="H112" s="23">
        <v>626.12518</v>
      </c>
      <c r="I112" s="23">
        <v>626.12518</v>
      </c>
      <c r="J112" s="23">
        <v>626.12518</v>
      </c>
      <c r="K112" s="23">
        <v>626.12518</v>
      </c>
      <c r="L112" s="23">
        <v>596.12518</v>
      </c>
      <c r="M112" s="23">
        <v>596.12518</v>
      </c>
      <c r="N112" s="23">
        <v>596.12518</v>
      </c>
      <c r="O112" s="23">
        <v>596.12518</v>
      </c>
      <c r="P112" s="23">
        <v>571.12518</v>
      </c>
      <c r="Q112" s="23">
        <v>571.12518</v>
      </c>
      <c r="R112" s="23">
        <v>571.12518</v>
      </c>
      <c r="S112" s="23">
        <v>571.12518</v>
      </c>
      <c r="T112" s="23">
        <v>571.12518</v>
      </c>
      <c r="U112" s="23">
        <v>571.12519999999995</v>
      </c>
      <c r="V112" s="23">
        <v>571.12519999999995</v>
      </c>
      <c r="W112" s="23">
        <v>1077.1628000000001</v>
      </c>
    </row>
    <row r="113" spans="1:29">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1.0673151E-4</v>
      </c>
      <c r="S113" s="23">
        <v>1.2610451000000001E-4</v>
      </c>
      <c r="T113" s="23">
        <v>1.2620280000000001E-4</v>
      </c>
      <c r="U113" s="23">
        <v>1.2762036999999999E-4</v>
      </c>
      <c r="V113" s="23">
        <v>1.2784942E-4</v>
      </c>
      <c r="W113" s="23">
        <v>2.1738271E-4</v>
      </c>
    </row>
    <row r="114" spans="1:29">
      <c r="A114" s="27" t="s">
        <v>122</v>
      </c>
      <c r="B114" s="27" t="s">
        <v>72</v>
      </c>
      <c r="C114" s="23">
        <v>19.108000516891451</v>
      </c>
      <c r="D114" s="23">
        <v>37.433001041412268</v>
      </c>
      <c r="E114" s="23">
        <v>64.041998863220101</v>
      </c>
      <c r="F114" s="23">
        <v>100.9389972686767</v>
      </c>
      <c r="G114" s="23">
        <v>139.00600242614701</v>
      </c>
      <c r="H114" s="23">
        <v>181.2900047302239</v>
      </c>
      <c r="I114" s="23">
        <v>233.20699691772381</v>
      </c>
      <c r="J114" s="23">
        <v>295.74800109863247</v>
      </c>
      <c r="K114" s="23">
        <v>367.72499084472639</v>
      </c>
      <c r="L114" s="23">
        <v>418.77000427246037</v>
      </c>
      <c r="M114" s="23">
        <v>476.5399932861323</v>
      </c>
      <c r="N114" s="23">
        <v>537.83000946044876</v>
      </c>
      <c r="O114" s="23">
        <v>602.48300170898392</v>
      </c>
      <c r="P114" s="23">
        <v>656.358985900878</v>
      </c>
      <c r="Q114" s="23">
        <v>712.61397552490098</v>
      </c>
      <c r="R114" s="23">
        <v>743.76597595214798</v>
      </c>
      <c r="S114" s="23">
        <v>776.57901000976506</v>
      </c>
      <c r="T114" s="23">
        <v>809.53199768066293</v>
      </c>
      <c r="U114" s="23">
        <v>844.20101928710903</v>
      </c>
      <c r="V114" s="23">
        <v>879.81898498535099</v>
      </c>
      <c r="W114" s="23">
        <v>916.08302307128906</v>
      </c>
    </row>
    <row r="116" spans="1:29">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9">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1.05703439999999E-4</v>
      </c>
      <c r="T117" s="23">
        <v>1.0603208999999899E-4</v>
      </c>
      <c r="U117" s="23">
        <v>1.410765E-4</v>
      </c>
      <c r="V117" s="23">
        <v>1.4159559E-4</v>
      </c>
      <c r="W117" s="23">
        <v>1.3085593E-4</v>
      </c>
    </row>
    <row r="118" spans="1:29">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9">
      <c r="A119" s="27" t="s">
        <v>123</v>
      </c>
      <c r="B119" s="27" t="s">
        <v>72</v>
      </c>
      <c r="C119" s="23">
        <v>2.531000047922126</v>
      </c>
      <c r="D119" s="23">
        <v>5.8989998698234514</v>
      </c>
      <c r="E119" s="23">
        <v>10.95600008964537</v>
      </c>
      <c r="F119" s="23">
        <v>18.307000398635768</v>
      </c>
      <c r="G119" s="23">
        <v>27.271999120712248</v>
      </c>
      <c r="H119" s="23">
        <v>37.668000698089529</v>
      </c>
      <c r="I119" s="23">
        <v>50.497000694274853</v>
      </c>
      <c r="J119" s="23">
        <v>65.411998748779297</v>
      </c>
      <c r="K119" s="23">
        <v>82.598003387451101</v>
      </c>
      <c r="L119" s="23">
        <v>96.729002952575598</v>
      </c>
      <c r="M119" s="23">
        <v>112.11099720001209</v>
      </c>
      <c r="N119" s="23">
        <v>128.7480001449583</v>
      </c>
      <c r="O119" s="23">
        <v>146.674007415771</v>
      </c>
      <c r="P119" s="23">
        <v>164.1120033264157</v>
      </c>
      <c r="Q119" s="23">
        <v>182.07299804687452</v>
      </c>
      <c r="R119" s="23">
        <v>191.79999732971089</v>
      </c>
      <c r="S119" s="23">
        <v>202.03400230407689</v>
      </c>
      <c r="T119" s="23">
        <v>212.35599899291938</v>
      </c>
      <c r="U119" s="23">
        <v>223.17800712585358</v>
      </c>
      <c r="V119" s="23">
        <v>234.19300270080521</v>
      </c>
      <c r="W119" s="23">
        <v>245.49399948120112</v>
      </c>
    </row>
    <row r="121" spans="1:29" s="26" customFormat="1">
      <c r="A121" s="7"/>
      <c r="B121" s="7"/>
      <c r="C121" s="7"/>
      <c r="D121" s="7"/>
      <c r="E121" s="7"/>
      <c r="F121" s="7"/>
      <c r="G121" s="7"/>
      <c r="H121" s="7"/>
      <c r="I121" s="7"/>
      <c r="J121" s="7"/>
      <c r="K121" s="7"/>
      <c r="L121" s="7"/>
      <c r="M121" s="7"/>
      <c r="N121" s="7"/>
      <c r="O121" s="7"/>
      <c r="P121" s="7"/>
      <c r="Q121" s="7"/>
      <c r="R121" s="7"/>
      <c r="S121" s="7"/>
      <c r="T121" s="7"/>
      <c r="U121" s="7"/>
      <c r="V121" s="7"/>
      <c r="W121" s="7"/>
      <c r="Y121" s="7"/>
      <c r="Z121" s="7"/>
      <c r="AA121" s="7"/>
    </row>
    <row r="122" spans="1:29" s="26" customFormat="1" collapsed="1">
      <c r="A122" s="24" t="s">
        <v>128</v>
      </c>
      <c r="B122" s="7"/>
      <c r="C122" s="7"/>
      <c r="D122" s="7"/>
      <c r="E122" s="7"/>
      <c r="F122" s="7"/>
      <c r="G122" s="7"/>
      <c r="H122" s="7"/>
      <c r="I122" s="7"/>
      <c r="J122" s="7"/>
      <c r="K122" s="7"/>
      <c r="L122" s="7"/>
      <c r="M122" s="7"/>
      <c r="N122" s="7"/>
      <c r="O122" s="7"/>
      <c r="P122" s="7"/>
      <c r="Q122" s="7"/>
      <c r="R122" s="7"/>
      <c r="S122" s="7"/>
      <c r="T122" s="7"/>
      <c r="U122" s="7"/>
      <c r="V122" s="7"/>
      <c r="W122" s="7"/>
      <c r="Y122" s="7"/>
      <c r="Z122" s="7"/>
      <c r="AA122" s="7"/>
    </row>
    <row r="123" spans="1:29" s="26" customFormat="1">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c r="Y123" s="7"/>
      <c r="Z123" s="7"/>
      <c r="AA123" s="7"/>
    </row>
    <row r="124" spans="1:29" s="26" customFormat="1">
      <c r="A124" s="27" t="s">
        <v>36</v>
      </c>
      <c r="B124" s="27" t="s">
        <v>22</v>
      </c>
      <c r="C124" s="23">
        <v>14317.73557949064</v>
      </c>
      <c r="D124" s="23">
        <v>16038.031738281245</v>
      </c>
      <c r="E124" s="23">
        <v>18141.66250038147</v>
      </c>
      <c r="F124" s="23">
        <v>20467.162845611565</v>
      </c>
      <c r="G124" s="23">
        <v>22742.462699890129</v>
      </c>
      <c r="H124" s="23">
        <v>24794.136241912842</v>
      </c>
      <c r="I124" s="23">
        <v>27203.264793395989</v>
      </c>
      <c r="J124" s="23">
        <v>29404.585037231431</v>
      </c>
      <c r="K124" s="23">
        <v>31633.684417724588</v>
      </c>
      <c r="L124" s="23">
        <v>33722.422073364258</v>
      </c>
      <c r="M124" s="23">
        <v>35881.735794067376</v>
      </c>
      <c r="N124" s="23">
        <v>38229.617347717271</v>
      </c>
      <c r="O124" s="23">
        <v>40526.807868957505</v>
      </c>
      <c r="P124" s="23">
        <v>42201.454330444321</v>
      </c>
      <c r="Q124" s="23">
        <v>43959.248107910142</v>
      </c>
      <c r="R124" s="23">
        <v>45343.557586669915</v>
      </c>
      <c r="S124" s="23">
        <v>47243.382507324204</v>
      </c>
      <c r="T124" s="23">
        <v>48591.002059936516</v>
      </c>
      <c r="U124" s="23">
        <v>50017.107940673828</v>
      </c>
      <c r="V124" s="23">
        <v>51711.974105834954</v>
      </c>
      <c r="W124" s="23">
        <v>53139.024307250962</v>
      </c>
      <c r="Y124" s="7"/>
      <c r="Z124" s="7"/>
      <c r="AA124" s="7"/>
    </row>
    <row r="125" spans="1:29" s="26" customFormat="1">
      <c r="A125" s="27" t="s">
        <v>36</v>
      </c>
      <c r="B125" s="27" t="s">
        <v>73</v>
      </c>
      <c r="C125" s="23">
        <v>579.45771598815747</v>
      </c>
      <c r="D125" s="23">
        <v>1031.0386962890611</v>
      </c>
      <c r="E125" s="23">
        <v>1768.4027099609355</v>
      </c>
      <c r="F125" s="23">
        <v>2546.1777305603023</v>
      </c>
      <c r="G125" s="23">
        <v>3286.9147415161042</v>
      </c>
      <c r="H125" s="23">
        <v>3921.6237258911005</v>
      </c>
      <c r="I125" s="23">
        <v>4557.7625808715766</v>
      </c>
      <c r="J125" s="23">
        <v>5129.6256484985206</v>
      </c>
      <c r="K125" s="23">
        <v>5641.2566604614067</v>
      </c>
      <c r="L125" s="23">
        <v>6326.0197753906123</v>
      </c>
      <c r="M125" s="23">
        <v>7040.37059020995</v>
      </c>
      <c r="N125" s="23">
        <v>7755.7346649169895</v>
      </c>
      <c r="O125" s="23">
        <v>8465.733749389643</v>
      </c>
      <c r="P125" s="23">
        <v>9049.4997406005841</v>
      </c>
      <c r="Q125" s="23">
        <v>9600.4117126464789</v>
      </c>
      <c r="R125" s="23">
        <v>9649.7217102050727</v>
      </c>
      <c r="S125" s="23">
        <v>9702.8895263671875</v>
      </c>
      <c r="T125" s="23">
        <v>9740.4286804199164</v>
      </c>
      <c r="U125" s="23">
        <v>9784.1325225830024</v>
      </c>
      <c r="V125" s="23">
        <v>9816.9557342529188</v>
      </c>
      <c r="W125" s="23">
        <v>9839.7727966308448</v>
      </c>
      <c r="Y125" s="7"/>
      <c r="Z125" s="7"/>
      <c r="AA125" s="7"/>
      <c r="AB125" s="7"/>
      <c r="AC125" s="7"/>
    </row>
    <row r="126" spans="1:29" s="26" customFormat="1">
      <c r="A126" s="27" t="s">
        <v>36</v>
      </c>
      <c r="B126" s="27" t="s">
        <v>74</v>
      </c>
      <c r="C126" s="23">
        <v>579.45771598815747</v>
      </c>
      <c r="D126" s="23">
        <v>1031.0386962890611</v>
      </c>
      <c r="E126" s="23">
        <v>1768.4027099609355</v>
      </c>
      <c r="F126" s="23">
        <v>2546.1777305603023</v>
      </c>
      <c r="G126" s="23">
        <v>3286.9147415161042</v>
      </c>
      <c r="H126" s="23">
        <v>3921.6237258911005</v>
      </c>
      <c r="I126" s="23">
        <v>4557.7625808715766</v>
      </c>
      <c r="J126" s="23">
        <v>5129.6256484985206</v>
      </c>
      <c r="K126" s="23">
        <v>5641.2566604614067</v>
      </c>
      <c r="L126" s="23">
        <v>6326.0197753906123</v>
      </c>
      <c r="M126" s="23">
        <v>7040.37059020995</v>
      </c>
      <c r="N126" s="23">
        <v>7755.7346649169895</v>
      </c>
      <c r="O126" s="23">
        <v>8465.733749389643</v>
      </c>
      <c r="P126" s="23">
        <v>9049.4997406005841</v>
      </c>
      <c r="Q126" s="23">
        <v>9600.4117126464789</v>
      </c>
      <c r="R126" s="23">
        <v>9649.7217102050727</v>
      </c>
      <c r="S126" s="23">
        <v>9702.8895263671875</v>
      </c>
      <c r="T126" s="23">
        <v>9740.4286804199164</v>
      </c>
      <c r="U126" s="23">
        <v>9784.1325225830024</v>
      </c>
      <c r="V126" s="23">
        <v>9816.9557342529188</v>
      </c>
      <c r="W126" s="23">
        <v>9839.7727966308448</v>
      </c>
      <c r="Y126" s="7"/>
      <c r="Z126" s="7"/>
      <c r="AA126" s="7"/>
      <c r="AB126" s="7"/>
      <c r="AC126" s="7"/>
    </row>
    <row r="127" spans="1:29" s="26" customFormat="1">
      <c r="A127" s="7"/>
      <c r="B127" s="7"/>
      <c r="C127" s="7"/>
      <c r="D127" s="7"/>
      <c r="E127" s="7"/>
      <c r="F127" s="7"/>
      <c r="G127" s="7"/>
      <c r="H127" s="7"/>
      <c r="I127" s="7"/>
      <c r="J127" s="7"/>
      <c r="K127" s="7"/>
      <c r="L127" s="7"/>
      <c r="M127" s="7"/>
      <c r="N127" s="7"/>
      <c r="O127" s="7"/>
      <c r="P127" s="7"/>
      <c r="Q127" s="7"/>
      <c r="R127" s="7"/>
      <c r="S127" s="7"/>
      <c r="T127" s="7"/>
      <c r="U127" s="7"/>
      <c r="V127" s="7"/>
      <c r="W127" s="7"/>
      <c r="Y127" s="7"/>
      <c r="Z127" s="7"/>
      <c r="AA127" s="7"/>
    </row>
    <row r="128" spans="1:29" s="26" customFormat="1">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c r="Y128" s="7"/>
      <c r="Z128" s="7"/>
      <c r="AA128" s="7"/>
    </row>
    <row r="129" spans="1:29" s="26" customFormat="1">
      <c r="A129" s="27" t="s">
        <v>119</v>
      </c>
      <c r="B129" s="27" t="s">
        <v>22</v>
      </c>
      <c r="C129" s="23">
        <v>4241.3829040527289</v>
      </c>
      <c r="D129" s="23">
        <v>4711.3319396972647</v>
      </c>
      <c r="E129" s="23">
        <v>5343.9404907226563</v>
      </c>
      <c r="F129" s="23">
        <v>6062.9208984375</v>
      </c>
      <c r="G129" s="23">
        <v>6807.4859619140625</v>
      </c>
      <c r="H129" s="23">
        <v>7463.93701171875</v>
      </c>
      <c r="I129" s="23">
        <v>8257.1661376953107</v>
      </c>
      <c r="J129" s="23">
        <v>9003.6689453125</v>
      </c>
      <c r="K129" s="23">
        <v>9768.92822265625</v>
      </c>
      <c r="L129" s="23">
        <v>10504.7978515625</v>
      </c>
      <c r="M129" s="23">
        <v>11253.5546875</v>
      </c>
      <c r="N129" s="23">
        <v>12077.626098632811</v>
      </c>
      <c r="O129" s="23">
        <v>12885.68591308593</v>
      </c>
      <c r="P129" s="23">
        <v>13472.84814453125</v>
      </c>
      <c r="Q129" s="23">
        <v>14095.52270507812</v>
      </c>
      <c r="R129" s="23">
        <v>14591.8154296875</v>
      </c>
      <c r="S129" s="23">
        <v>15270.205078125</v>
      </c>
      <c r="T129" s="23">
        <v>15752.2724609375</v>
      </c>
      <c r="U129" s="23">
        <v>16264.2509765625</v>
      </c>
      <c r="V129" s="23">
        <v>16864</v>
      </c>
      <c r="W129" s="23">
        <v>17367.352294921871</v>
      </c>
      <c r="Y129" s="7"/>
      <c r="Z129" s="7"/>
      <c r="AA129" s="7"/>
    </row>
    <row r="130" spans="1:29" s="26" customFormat="1">
      <c r="A130" s="27" t="s">
        <v>119</v>
      </c>
      <c r="B130" s="27" t="s">
        <v>73</v>
      </c>
      <c r="C130" s="23">
        <v>203.52134704589801</v>
      </c>
      <c r="D130" s="23">
        <v>385.84933471679602</v>
      </c>
      <c r="E130" s="23">
        <v>584.98931884765602</v>
      </c>
      <c r="F130" s="23">
        <v>808.57232666015602</v>
      </c>
      <c r="G130" s="23">
        <v>1038.73034667968</v>
      </c>
      <c r="H130" s="23">
        <v>1231.30737304687</v>
      </c>
      <c r="I130" s="23">
        <v>1430.14428710937</v>
      </c>
      <c r="J130" s="23">
        <v>1617.72729492187</v>
      </c>
      <c r="K130" s="23">
        <v>1785.98034667968</v>
      </c>
      <c r="L130" s="23">
        <v>2016.80834960937</v>
      </c>
      <c r="M130" s="23">
        <v>2252.53930664062</v>
      </c>
      <c r="N130" s="23">
        <v>2492.197265625</v>
      </c>
      <c r="O130" s="23">
        <v>2729.71533203125</v>
      </c>
      <c r="P130" s="23">
        <v>2928.25146484375</v>
      </c>
      <c r="Q130" s="23">
        <v>3115.20532226562</v>
      </c>
      <c r="R130" s="23">
        <v>3140.18627929687</v>
      </c>
      <c r="S130" s="23">
        <v>3166.736328125</v>
      </c>
      <c r="T130" s="23">
        <v>3186.35229492187</v>
      </c>
      <c r="U130" s="23">
        <v>3208.5302734375</v>
      </c>
      <c r="V130" s="23">
        <v>3226.29125976562</v>
      </c>
      <c r="W130" s="23">
        <v>3239.89233398437</v>
      </c>
      <c r="Y130" s="7"/>
      <c r="Z130" s="7"/>
      <c r="AA130" s="7"/>
      <c r="AB130" s="7"/>
      <c r="AC130" s="7"/>
    </row>
    <row r="131" spans="1:29" s="26" customFormat="1">
      <c r="A131" s="27" t="s">
        <v>119</v>
      </c>
      <c r="B131" s="27" t="s">
        <v>74</v>
      </c>
      <c r="C131" s="23">
        <v>203.52134704589801</v>
      </c>
      <c r="D131" s="23">
        <v>385.84933471679602</v>
      </c>
      <c r="E131" s="23">
        <v>584.98931884765602</v>
      </c>
      <c r="F131" s="23">
        <v>808.57232666015602</v>
      </c>
      <c r="G131" s="23">
        <v>1038.73034667968</v>
      </c>
      <c r="H131" s="23">
        <v>1231.30737304687</v>
      </c>
      <c r="I131" s="23">
        <v>1430.14428710937</v>
      </c>
      <c r="J131" s="23">
        <v>1617.72729492187</v>
      </c>
      <c r="K131" s="23">
        <v>1785.98034667968</v>
      </c>
      <c r="L131" s="23">
        <v>2016.80834960937</v>
      </c>
      <c r="M131" s="23">
        <v>2252.53930664062</v>
      </c>
      <c r="N131" s="23">
        <v>2492.197265625</v>
      </c>
      <c r="O131" s="23">
        <v>2729.71533203125</v>
      </c>
      <c r="P131" s="23">
        <v>2928.25146484375</v>
      </c>
      <c r="Q131" s="23">
        <v>3115.20532226562</v>
      </c>
      <c r="R131" s="23">
        <v>3140.18627929687</v>
      </c>
      <c r="S131" s="23">
        <v>3166.736328125</v>
      </c>
      <c r="T131" s="23">
        <v>3186.35229492187</v>
      </c>
      <c r="U131" s="23">
        <v>3208.5302734375</v>
      </c>
      <c r="V131" s="23">
        <v>3226.29125976562</v>
      </c>
      <c r="W131" s="23">
        <v>3239.89233398437</v>
      </c>
      <c r="Y131" s="7"/>
      <c r="Z131" s="7"/>
      <c r="AA131" s="7"/>
      <c r="AB131" s="7"/>
      <c r="AC131" s="7"/>
    </row>
    <row r="133" spans="1:29">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9">
      <c r="A134" s="27" t="s">
        <v>120</v>
      </c>
      <c r="B134" s="27" t="s">
        <v>22</v>
      </c>
      <c r="C134" s="23">
        <v>4265.7440490722647</v>
      </c>
      <c r="D134" s="23">
        <v>4680.951629638671</v>
      </c>
      <c r="E134" s="23">
        <v>5183.1304321289063</v>
      </c>
      <c r="F134" s="23">
        <v>5787.557373046875</v>
      </c>
      <c r="G134" s="23">
        <v>6389.47265625</v>
      </c>
      <c r="H134" s="23">
        <v>6895.2298583984375</v>
      </c>
      <c r="I134" s="23">
        <v>7516.7694091796875</v>
      </c>
      <c r="J134" s="23">
        <v>8113.26904296875</v>
      </c>
      <c r="K134" s="23">
        <v>8718.3391113281195</v>
      </c>
      <c r="L134" s="23">
        <v>9285.158203125</v>
      </c>
      <c r="M134" s="23">
        <v>9878.2021484375</v>
      </c>
      <c r="N134" s="23">
        <v>10523.746215820311</v>
      </c>
      <c r="O134" s="23">
        <v>11158.63232421875</v>
      </c>
      <c r="P134" s="23">
        <v>11620.78198242187</v>
      </c>
      <c r="Q134" s="23">
        <v>12106.79614257812</v>
      </c>
      <c r="R134" s="23">
        <v>12479.32067871093</v>
      </c>
      <c r="S134" s="23">
        <v>13012.87097167968</v>
      </c>
      <c r="T134" s="23">
        <v>13376.08813476562</v>
      </c>
      <c r="U134" s="23">
        <v>13757.3876953125</v>
      </c>
      <c r="V134" s="23">
        <v>14223.6259765625</v>
      </c>
      <c r="W134" s="23">
        <v>14602.67431640625</v>
      </c>
    </row>
    <row r="135" spans="1:29">
      <c r="A135" s="27" t="s">
        <v>120</v>
      </c>
      <c r="B135" s="27" t="s">
        <v>73</v>
      </c>
      <c r="C135" s="23">
        <v>112.99973297119099</v>
      </c>
      <c r="D135" s="23">
        <v>269.125732421875</v>
      </c>
      <c r="E135" s="23">
        <v>441.45574951171801</v>
      </c>
      <c r="F135" s="23">
        <v>636.270751953125</v>
      </c>
      <c r="G135" s="23">
        <v>828.884765625</v>
      </c>
      <c r="H135" s="23">
        <v>979.771728515625</v>
      </c>
      <c r="I135" s="23">
        <v>1137.45068359375</v>
      </c>
      <c r="J135" s="23">
        <v>1294.74975585937</v>
      </c>
      <c r="K135" s="23">
        <v>1435.40368652343</v>
      </c>
      <c r="L135" s="23">
        <v>1617.97778320312</v>
      </c>
      <c r="M135" s="23">
        <v>1809.91577148437</v>
      </c>
      <c r="N135" s="23">
        <v>1999.41271972656</v>
      </c>
      <c r="O135" s="23">
        <v>2187.62768554687</v>
      </c>
      <c r="P135" s="23">
        <v>2339.41064453125</v>
      </c>
      <c r="Q135" s="23">
        <v>2485.7607421875</v>
      </c>
      <c r="R135" s="23">
        <v>2493.23779296875</v>
      </c>
      <c r="S135" s="23">
        <v>2502.57763671875</v>
      </c>
      <c r="T135" s="23">
        <v>2508.53271484375</v>
      </c>
      <c r="U135" s="23">
        <v>2516.15063476562</v>
      </c>
      <c r="V135" s="23">
        <v>2522.2578125</v>
      </c>
      <c r="W135" s="23">
        <v>2525.27172851562</v>
      </c>
    </row>
    <row r="136" spans="1:29">
      <c r="A136" s="27" t="s">
        <v>120</v>
      </c>
      <c r="B136" s="27" t="s">
        <v>74</v>
      </c>
      <c r="C136" s="23">
        <v>112.99973297119099</v>
      </c>
      <c r="D136" s="23">
        <v>269.125732421875</v>
      </c>
      <c r="E136" s="23">
        <v>441.45574951171801</v>
      </c>
      <c r="F136" s="23">
        <v>636.270751953125</v>
      </c>
      <c r="G136" s="23">
        <v>828.884765625</v>
      </c>
      <c r="H136" s="23">
        <v>979.771728515625</v>
      </c>
      <c r="I136" s="23">
        <v>1137.45068359375</v>
      </c>
      <c r="J136" s="23">
        <v>1294.74975585937</v>
      </c>
      <c r="K136" s="23">
        <v>1435.40368652343</v>
      </c>
      <c r="L136" s="23">
        <v>1617.97778320312</v>
      </c>
      <c r="M136" s="23">
        <v>1809.91577148437</v>
      </c>
      <c r="N136" s="23">
        <v>1999.41271972656</v>
      </c>
      <c r="O136" s="23">
        <v>2187.62768554687</v>
      </c>
      <c r="P136" s="23">
        <v>2339.41064453125</v>
      </c>
      <c r="Q136" s="23">
        <v>2485.7607421875</v>
      </c>
      <c r="R136" s="23">
        <v>2493.23779296875</v>
      </c>
      <c r="S136" s="23">
        <v>2502.57763671875</v>
      </c>
      <c r="T136" s="23">
        <v>2508.53271484375</v>
      </c>
      <c r="U136" s="23">
        <v>2516.15063476562</v>
      </c>
      <c r="V136" s="23">
        <v>2522.2578125</v>
      </c>
      <c r="W136" s="23">
        <v>2525.27172851562</v>
      </c>
    </row>
    <row r="138" spans="1:29">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9">
      <c r="A139" s="27" t="s">
        <v>121</v>
      </c>
      <c r="B139" s="27" t="s">
        <v>22</v>
      </c>
      <c r="C139" s="23">
        <v>3672.012664794916</v>
      </c>
      <c r="D139" s="23">
        <v>4323.9168395996094</v>
      </c>
      <c r="E139" s="23">
        <v>5053.76904296875</v>
      </c>
      <c r="F139" s="23">
        <v>5790.9588012695313</v>
      </c>
      <c r="G139" s="23">
        <v>6520.7273559570313</v>
      </c>
      <c r="H139" s="23">
        <v>7238.115234375</v>
      </c>
      <c r="I139" s="23">
        <v>8018.1380615234302</v>
      </c>
      <c r="J139" s="23">
        <v>8676.4749755859302</v>
      </c>
      <c r="K139" s="23">
        <v>9331.2351074218695</v>
      </c>
      <c r="L139" s="23">
        <v>9932.0548095703107</v>
      </c>
      <c r="M139" s="23">
        <v>10554.23461914062</v>
      </c>
      <c r="N139" s="23">
        <v>11213.85388183593</v>
      </c>
      <c r="O139" s="23">
        <v>11851.77001953125</v>
      </c>
      <c r="P139" s="23">
        <v>12333.98999023437</v>
      </c>
      <c r="Q139" s="23">
        <v>12826.341796875</v>
      </c>
      <c r="R139" s="23">
        <v>13223.294921875</v>
      </c>
      <c r="S139" s="23">
        <v>13731.87353515625</v>
      </c>
      <c r="T139" s="23">
        <v>14116.36279296875</v>
      </c>
      <c r="U139" s="23">
        <v>14523.55419921875</v>
      </c>
      <c r="V139" s="23">
        <v>14994.72485351562</v>
      </c>
      <c r="W139" s="23">
        <v>15411.98168945312</v>
      </c>
    </row>
    <row r="140" spans="1:29">
      <c r="A140" s="27" t="s">
        <v>121</v>
      </c>
      <c r="B140" s="27" t="s">
        <v>73</v>
      </c>
      <c r="C140" s="23">
        <v>127.88034820556599</v>
      </c>
      <c r="D140" s="23">
        <v>169.89634704589801</v>
      </c>
      <c r="E140" s="23">
        <v>458.67636108398398</v>
      </c>
      <c r="F140" s="23">
        <v>733.47735595703102</v>
      </c>
      <c r="G140" s="23">
        <v>991.57434082031205</v>
      </c>
      <c r="H140" s="23">
        <v>1234.75134277343</v>
      </c>
      <c r="I140" s="23">
        <v>1463.3203125</v>
      </c>
      <c r="J140" s="23">
        <v>1639.28930664062</v>
      </c>
      <c r="K140" s="23">
        <v>1795.51232910156</v>
      </c>
      <c r="L140" s="23">
        <v>2004.55334472656</v>
      </c>
      <c r="M140" s="23">
        <v>2224.01123046875</v>
      </c>
      <c r="N140" s="23">
        <v>2443.19140625</v>
      </c>
      <c r="O140" s="23">
        <v>2661.12841796875</v>
      </c>
      <c r="P140" s="23">
        <v>2848.693359375</v>
      </c>
      <c r="Q140" s="23">
        <v>3022.42138671875</v>
      </c>
      <c r="R140" s="23">
        <v>3038.04833984375</v>
      </c>
      <c r="S140" s="23">
        <v>3053.59326171875</v>
      </c>
      <c r="T140" s="23">
        <v>3065.38037109375</v>
      </c>
      <c r="U140" s="23">
        <v>3078.71533203125</v>
      </c>
      <c r="V140" s="23">
        <v>3087.80737304687</v>
      </c>
      <c r="W140" s="23">
        <v>3095.07446289062</v>
      </c>
    </row>
    <row r="141" spans="1:29">
      <c r="A141" s="27" t="s">
        <v>121</v>
      </c>
      <c r="B141" s="27" t="s">
        <v>74</v>
      </c>
      <c r="C141" s="23">
        <v>127.88034820556599</v>
      </c>
      <c r="D141" s="23">
        <v>169.89634704589801</v>
      </c>
      <c r="E141" s="23">
        <v>458.67636108398398</v>
      </c>
      <c r="F141" s="23">
        <v>733.47735595703102</v>
      </c>
      <c r="G141" s="23">
        <v>991.57434082031205</v>
      </c>
      <c r="H141" s="23">
        <v>1234.75134277343</v>
      </c>
      <c r="I141" s="23">
        <v>1463.3203125</v>
      </c>
      <c r="J141" s="23">
        <v>1639.28930664062</v>
      </c>
      <c r="K141" s="23">
        <v>1795.51232910156</v>
      </c>
      <c r="L141" s="23">
        <v>2004.55334472656</v>
      </c>
      <c r="M141" s="23">
        <v>2224.01123046875</v>
      </c>
      <c r="N141" s="23">
        <v>2443.19140625</v>
      </c>
      <c r="O141" s="23">
        <v>2661.12841796875</v>
      </c>
      <c r="P141" s="23">
        <v>2848.693359375</v>
      </c>
      <c r="Q141" s="23">
        <v>3022.42138671875</v>
      </c>
      <c r="R141" s="23">
        <v>3038.04833984375</v>
      </c>
      <c r="S141" s="23">
        <v>3053.59326171875</v>
      </c>
      <c r="T141" s="23">
        <v>3065.38037109375</v>
      </c>
      <c r="U141" s="23">
        <v>3078.71533203125</v>
      </c>
      <c r="V141" s="23">
        <v>3087.80737304687</v>
      </c>
      <c r="W141" s="23">
        <v>3095.07446289062</v>
      </c>
    </row>
    <row r="143" spans="1:29">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9">
      <c r="A144" s="27" t="s">
        <v>122</v>
      </c>
      <c r="B144" s="27" t="s">
        <v>22</v>
      </c>
      <c r="C144" s="23">
        <v>1913.520553588859</v>
      </c>
      <c r="D144" s="23">
        <v>2069.2839965820281</v>
      </c>
      <c r="E144" s="23">
        <v>2265.9701538085928</v>
      </c>
      <c r="F144" s="23">
        <v>2481.5299682617128</v>
      </c>
      <c r="G144" s="23">
        <v>2637.3888244628852</v>
      </c>
      <c r="H144" s="23">
        <v>2773.986053466796</v>
      </c>
      <c r="I144" s="23">
        <v>2939.550750732421</v>
      </c>
      <c r="J144" s="23">
        <v>3101.8463745117128</v>
      </c>
      <c r="K144" s="23">
        <v>3268.0303649902289</v>
      </c>
      <c r="L144" s="23">
        <v>3414.8693237304678</v>
      </c>
      <c r="M144" s="23">
        <v>3571.648559570312</v>
      </c>
      <c r="N144" s="23">
        <v>3741.8128051757813</v>
      </c>
      <c r="O144" s="23">
        <v>3908.65209960937</v>
      </c>
      <c r="P144" s="23">
        <v>4020.199584960937</v>
      </c>
      <c r="Q144" s="23">
        <v>4138.7557983398428</v>
      </c>
      <c r="R144" s="23">
        <v>4231.3834228515625</v>
      </c>
      <c r="S144" s="23">
        <v>4360.8052368164008</v>
      </c>
      <c r="T144" s="23">
        <v>4451.8955688476563</v>
      </c>
      <c r="U144" s="23">
        <v>4549.1459350585928</v>
      </c>
      <c r="V144" s="23">
        <v>4665.1983642578125</v>
      </c>
      <c r="W144" s="23">
        <v>4763.3251953124945</v>
      </c>
    </row>
    <row r="145" spans="1:23">
      <c r="A145" s="27" t="s">
        <v>122</v>
      </c>
      <c r="B145" s="27" t="s">
        <v>73</v>
      </c>
      <c r="C145" s="23">
        <v>119.480102539062</v>
      </c>
      <c r="D145" s="23">
        <v>177.97509765625</v>
      </c>
      <c r="E145" s="23">
        <v>241.32609558105401</v>
      </c>
      <c r="F145" s="23">
        <v>310.25711059570301</v>
      </c>
      <c r="G145" s="23">
        <v>355.89010620117102</v>
      </c>
      <c r="H145" s="23">
        <v>391.68609619140602</v>
      </c>
      <c r="I145" s="23">
        <v>430.25711059570301</v>
      </c>
      <c r="J145" s="23">
        <v>469.912109375</v>
      </c>
      <c r="K145" s="23">
        <v>506.11511230468699</v>
      </c>
      <c r="L145" s="23">
        <v>553.70611572265602</v>
      </c>
      <c r="M145" s="23">
        <v>605.88409423828102</v>
      </c>
      <c r="N145" s="23">
        <v>657.63409423828102</v>
      </c>
      <c r="O145" s="23">
        <v>708.51312255859295</v>
      </c>
      <c r="P145" s="23">
        <v>741.01708984375</v>
      </c>
      <c r="Q145" s="23">
        <v>772.33807373046795</v>
      </c>
      <c r="R145" s="23">
        <v>771.64611816406205</v>
      </c>
      <c r="S145" s="23">
        <v>771.42510986328102</v>
      </c>
      <c r="T145" s="23">
        <v>770.06011962890602</v>
      </c>
      <c r="U145" s="23">
        <v>769.08709716796795</v>
      </c>
      <c r="V145" s="23">
        <v>767.71710205078102</v>
      </c>
      <c r="W145" s="23">
        <v>765.63708496093705</v>
      </c>
    </row>
    <row r="146" spans="1:23">
      <c r="A146" s="27" t="s">
        <v>122</v>
      </c>
      <c r="B146" s="27" t="s">
        <v>74</v>
      </c>
      <c r="C146" s="23">
        <v>119.480102539062</v>
      </c>
      <c r="D146" s="23">
        <v>177.97509765625</v>
      </c>
      <c r="E146" s="23">
        <v>241.32609558105401</v>
      </c>
      <c r="F146" s="23">
        <v>310.25711059570301</v>
      </c>
      <c r="G146" s="23">
        <v>355.89010620117102</v>
      </c>
      <c r="H146" s="23">
        <v>391.68609619140602</v>
      </c>
      <c r="I146" s="23">
        <v>430.25711059570301</v>
      </c>
      <c r="J146" s="23">
        <v>469.912109375</v>
      </c>
      <c r="K146" s="23">
        <v>506.11511230468699</v>
      </c>
      <c r="L146" s="23">
        <v>553.70611572265602</v>
      </c>
      <c r="M146" s="23">
        <v>605.88409423828102</v>
      </c>
      <c r="N146" s="23">
        <v>657.63409423828102</v>
      </c>
      <c r="O146" s="23">
        <v>708.51312255859295</v>
      </c>
      <c r="P146" s="23">
        <v>741.01708984375</v>
      </c>
      <c r="Q146" s="23">
        <v>772.33807373046795</v>
      </c>
      <c r="R146" s="23">
        <v>771.64611816406205</v>
      </c>
      <c r="S146" s="23">
        <v>771.42510986328102</v>
      </c>
      <c r="T146" s="23">
        <v>770.06011962890602</v>
      </c>
      <c r="U146" s="23">
        <v>769.08709716796795</v>
      </c>
      <c r="V146" s="23">
        <v>767.71710205078102</v>
      </c>
      <c r="W146" s="23">
        <v>765.63708496093705</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225.07540798187213</v>
      </c>
      <c r="D149" s="23">
        <v>252.54733276367128</v>
      </c>
      <c r="E149" s="23">
        <v>294.85238075256325</v>
      </c>
      <c r="F149" s="23">
        <v>344.1958045959463</v>
      </c>
      <c r="G149" s="23">
        <v>387.38790130615143</v>
      </c>
      <c r="H149" s="23">
        <v>422.86808395385714</v>
      </c>
      <c r="I149" s="23">
        <v>471.64043426513581</v>
      </c>
      <c r="J149" s="23">
        <v>509.32569885253889</v>
      </c>
      <c r="K149" s="23">
        <v>547.15161132812432</v>
      </c>
      <c r="L149" s="23">
        <v>585.54188537597565</v>
      </c>
      <c r="M149" s="23">
        <v>624.0957794189444</v>
      </c>
      <c r="N149" s="23">
        <v>672.57834625244095</v>
      </c>
      <c r="O149" s="23">
        <v>722.06751251220601</v>
      </c>
      <c r="P149" s="23">
        <v>753.63462829589707</v>
      </c>
      <c r="Q149" s="23">
        <v>791.83166503906091</v>
      </c>
      <c r="R149" s="23">
        <v>817.74313354492108</v>
      </c>
      <c r="S149" s="23">
        <v>867.62768554687409</v>
      </c>
      <c r="T149" s="23">
        <v>894.38310241699196</v>
      </c>
      <c r="U149" s="23">
        <v>922.76913452148403</v>
      </c>
      <c r="V149" s="23">
        <v>964.42491149902298</v>
      </c>
      <c r="W149" s="23">
        <v>993.69081115722599</v>
      </c>
    </row>
    <row r="150" spans="1:23">
      <c r="A150" s="27" t="s">
        <v>123</v>
      </c>
      <c r="B150" s="27" t="s">
        <v>73</v>
      </c>
      <c r="C150" s="23">
        <v>15.576185226440399</v>
      </c>
      <c r="D150" s="23">
        <v>28.192184448242099</v>
      </c>
      <c r="E150" s="23">
        <v>41.955184936523402</v>
      </c>
      <c r="F150" s="23">
        <v>57.600185394287102</v>
      </c>
      <c r="G150" s="23">
        <v>71.835182189941406</v>
      </c>
      <c r="H150" s="23">
        <v>84.107185363769503</v>
      </c>
      <c r="I150" s="23">
        <v>96.590187072753906</v>
      </c>
      <c r="J150" s="23">
        <v>107.94718170166</v>
      </c>
      <c r="K150" s="23">
        <v>118.24518585205</v>
      </c>
      <c r="L150" s="23">
        <v>132.97418212890599</v>
      </c>
      <c r="M150" s="23">
        <v>148.02018737792901</v>
      </c>
      <c r="N150" s="23">
        <v>163.29917907714801</v>
      </c>
      <c r="O150" s="23">
        <v>178.74919128417901</v>
      </c>
      <c r="P150" s="23">
        <v>192.127182006835</v>
      </c>
      <c r="Q150" s="23">
        <v>204.68618774414</v>
      </c>
      <c r="R150" s="23">
        <v>206.60317993164</v>
      </c>
      <c r="S150" s="23">
        <v>208.55718994140599</v>
      </c>
      <c r="T150" s="23">
        <v>210.10317993164</v>
      </c>
      <c r="U150" s="23">
        <v>211.64918518066401</v>
      </c>
      <c r="V150" s="23">
        <v>212.88218688964801</v>
      </c>
      <c r="W150" s="23">
        <v>213.89718627929599</v>
      </c>
    </row>
    <row r="151" spans="1:23">
      <c r="A151" s="27" t="s">
        <v>123</v>
      </c>
      <c r="B151" s="27" t="s">
        <v>74</v>
      </c>
      <c r="C151" s="23">
        <v>15.576185226440399</v>
      </c>
      <c r="D151" s="23">
        <v>28.192184448242099</v>
      </c>
      <c r="E151" s="23">
        <v>41.955184936523402</v>
      </c>
      <c r="F151" s="23">
        <v>57.600185394287102</v>
      </c>
      <c r="G151" s="23">
        <v>71.835182189941406</v>
      </c>
      <c r="H151" s="23">
        <v>84.107185363769503</v>
      </c>
      <c r="I151" s="23">
        <v>96.590187072753906</v>
      </c>
      <c r="J151" s="23">
        <v>107.94718170166</v>
      </c>
      <c r="K151" s="23">
        <v>118.24518585205</v>
      </c>
      <c r="L151" s="23">
        <v>132.97418212890599</v>
      </c>
      <c r="M151" s="23">
        <v>148.02018737792901</v>
      </c>
      <c r="N151" s="23">
        <v>163.29917907714801</v>
      </c>
      <c r="O151" s="23">
        <v>178.74919128417901</v>
      </c>
      <c r="P151" s="23">
        <v>192.127182006835</v>
      </c>
      <c r="Q151" s="23">
        <v>204.68618774414</v>
      </c>
      <c r="R151" s="23">
        <v>206.60317993164</v>
      </c>
      <c r="S151" s="23">
        <v>208.55718994140599</v>
      </c>
      <c r="T151" s="23">
        <v>210.10317993164</v>
      </c>
      <c r="U151" s="23">
        <v>211.64918518066401</v>
      </c>
      <c r="V151" s="23">
        <v>212.88218688964801</v>
      </c>
      <c r="W151" s="23">
        <v>213.89718627929599</v>
      </c>
    </row>
    <row r="153" spans="1:23" collapsed="1"/>
    <row r="154" spans="1:23">
      <c r="A154" s="7" t="s">
        <v>93</v>
      </c>
    </row>
  </sheetData>
  <sheetProtection algorithmName="SHA-512" hashValue="EsClkdzPwBGV2prtmpaR+TiPWa1S3qE5fA4annsGXQ27yUTozxLgKejd+waRjrDy8CcoituA015Rcv3QllMxxg==" saltValue="j8oEtFXobUEMfIceBthBi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57E188"/>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129</v>
      </c>
      <c r="B1" s="17"/>
      <c r="C1" s="17"/>
      <c r="D1" s="17"/>
      <c r="E1" s="17"/>
      <c r="F1" s="17"/>
      <c r="G1" s="17"/>
      <c r="H1" s="17"/>
      <c r="I1" s="17"/>
      <c r="J1" s="17"/>
      <c r="K1" s="17"/>
      <c r="L1" s="17"/>
      <c r="M1" s="17"/>
      <c r="N1" s="17"/>
      <c r="O1" s="17"/>
      <c r="P1" s="17"/>
      <c r="Q1" s="17"/>
      <c r="R1" s="17"/>
      <c r="S1" s="17"/>
      <c r="T1" s="17"/>
      <c r="U1" s="17"/>
      <c r="V1" s="17"/>
      <c r="W1" s="17"/>
    </row>
    <row r="2" spans="1:23">
      <c r="A2" s="26" t="s">
        <v>50</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339136.42869999999</v>
      </c>
      <c r="D6" s="23">
        <v>309697.05220000003</v>
      </c>
      <c r="E6" s="23">
        <v>293526.87410000002</v>
      </c>
      <c r="F6" s="23">
        <v>251341.48156156859</v>
      </c>
      <c r="G6" s="23">
        <v>191470.02846712011</v>
      </c>
      <c r="H6" s="23">
        <v>129856.4539697429</v>
      </c>
      <c r="I6" s="23">
        <v>120866.72806918214</v>
      </c>
      <c r="J6" s="23">
        <v>112224.08195380491</v>
      </c>
      <c r="K6" s="23">
        <v>97204.892978835414</v>
      </c>
      <c r="L6" s="23">
        <v>84456.479237289866</v>
      </c>
      <c r="M6" s="23">
        <v>69388.946107016658</v>
      </c>
      <c r="N6" s="23">
        <v>55848.383514476925</v>
      </c>
      <c r="O6" s="23">
        <v>49765.349081350418</v>
      </c>
      <c r="P6" s="23">
        <v>40198.173349878183</v>
      </c>
      <c r="Q6" s="23">
        <v>25342.661771990664</v>
      </c>
      <c r="R6" s="23">
        <v>22053.765368039192</v>
      </c>
      <c r="S6" s="23">
        <v>21740.73615990578</v>
      </c>
      <c r="T6" s="23">
        <v>19581.343585382368</v>
      </c>
      <c r="U6" s="23">
        <v>16811.911401865338</v>
      </c>
      <c r="V6" s="23">
        <v>13427.199660533141</v>
      </c>
      <c r="W6" s="23">
        <v>9868.4830246712263</v>
      </c>
    </row>
    <row r="7" spans="1:23">
      <c r="A7" s="27" t="s">
        <v>36</v>
      </c>
      <c r="B7" s="27" t="s">
        <v>67</v>
      </c>
      <c r="C7" s="23">
        <v>101034.74099999999</v>
      </c>
      <c r="D7" s="23">
        <v>86706.832500000004</v>
      </c>
      <c r="E7" s="23">
        <v>85874.604999999996</v>
      </c>
      <c r="F7" s="23">
        <v>58889.625164899895</v>
      </c>
      <c r="G7" s="23">
        <v>53127.592758295556</v>
      </c>
      <c r="H7" s="23">
        <v>28835.15069249089</v>
      </c>
      <c r="I7" s="23">
        <v>7099.7367343551095</v>
      </c>
      <c r="J7" s="23">
        <v>1.8745317810000002E-2</v>
      </c>
      <c r="K7" s="23">
        <v>1.5731970719999998E-2</v>
      </c>
      <c r="L7" s="23">
        <v>1.5262893099999997E-2</v>
      </c>
      <c r="M7" s="23">
        <v>1.3541447599999978E-2</v>
      </c>
      <c r="N7" s="23">
        <v>1.2700164649999991E-2</v>
      </c>
      <c r="O7" s="23">
        <v>1.2449425239999999E-2</v>
      </c>
      <c r="P7" s="23">
        <v>3.7726113499999985E-3</v>
      </c>
      <c r="Q7" s="23">
        <v>2.73138603E-3</v>
      </c>
      <c r="R7" s="23">
        <v>2.1905968999999994E-3</v>
      </c>
      <c r="S7" s="23">
        <v>2.0036254299999993E-3</v>
      </c>
      <c r="T7" s="23">
        <v>1.4012092160000003E-3</v>
      </c>
      <c r="U7" s="23">
        <v>1.2706043010000001E-3</v>
      </c>
      <c r="V7" s="23">
        <v>1.1853264499999997E-3</v>
      </c>
      <c r="W7" s="23">
        <v>1.1652880199999999E-3</v>
      </c>
    </row>
    <row r="8" spans="1:23">
      <c r="A8" s="27" t="s">
        <v>36</v>
      </c>
      <c r="B8" s="27" t="s">
        <v>18</v>
      </c>
      <c r="C8" s="23">
        <v>14553.958553196551</v>
      </c>
      <c r="D8" s="23">
        <v>13761.895726108787</v>
      </c>
      <c r="E8" s="23">
        <v>12270.220588433305</v>
      </c>
      <c r="F8" s="23">
        <v>22343.505197303388</v>
      </c>
      <c r="G8" s="23">
        <v>16136.285239901523</v>
      </c>
      <c r="H8" s="23">
        <v>14812.075258053828</v>
      </c>
      <c r="I8" s="23">
        <v>12585.614580808086</v>
      </c>
      <c r="J8" s="23">
        <v>17161.528497553041</v>
      </c>
      <c r="K8" s="23">
        <v>19225.678537081865</v>
      </c>
      <c r="L8" s="23">
        <v>20843.513187014516</v>
      </c>
      <c r="M8" s="23">
        <v>21411.287469112547</v>
      </c>
      <c r="N8" s="23">
        <v>18435.074067168178</v>
      </c>
      <c r="O8" s="23">
        <v>22805.152037680971</v>
      </c>
      <c r="P8" s="23">
        <v>20313.230183817072</v>
      </c>
      <c r="Q8" s="23">
        <v>16798.757867620301</v>
      </c>
      <c r="R8" s="23">
        <v>11615.912368075062</v>
      </c>
      <c r="S8" s="23">
        <v>10757.071066016537</v>
      </c>
      <c r="T8" s="23">
        <v>12699.083983588354</v>
      </c>
      <c r="U8" s="23">
        <v>11041.64766089134</v>
      </c>
      <c r="V8" s="23">
        <v>11616.183955274779</v>
      </c>
      <c r="W8" s="23">
        <v>11267.973360458131</v>
      </c>
    </row>
    <row r="9" spans="1:23">
      <c r="A9" s="27" t="s">
        <v>36</v>
      </c>
      <c r="B9" s="27" t="s">
        <v>28</v>
      </c>
      <c r="C9" s="23">
        <v>2203.7522979999999</v>
      </c>
      <c r="D9" s="23">
        <v>1696.7246209999998</v>
      </c>
      <c r="E9" s="23">
        <v>1764.3968139999999</v>
      </c>
      <c r="F9" s="23">
        <v>582.06175699999994</v>
      </c>
      <c r="G9" s="23">
        <v>537.58213799999999</v>
      </c>
      <c r="H9" s="23">
        <v>517.40779400000008</v>
      </c>
      <c r="I9" s="23">
        <v>477.97162600000001</v>
      </c>
      <c r="J9" s="23">
        <v>437.41413499999999</v>
      </c>
      <c r="K9" s="23">
        <v>403.44039199999992</v>
      </c>
      <c r="L9" s="23">
        <v>465.064595</v>
      </c>
      <c r="M9" s="23">
        <v>444.26940500000001</v>
      </c>
      <c r="N9" s="23">
        <v>576.4696899999999</v>
      </c>
      <c r="O9" s="23">
        <v>532.55945000000008</v>
      </c>
      <c r="P9" s="23">
        <v>656.58154000000002</v>
      </c>
      <c r="Q9" s="23">
        <v>409.84118000000001</v>
      </c>
      <c r="R9" s="23">
        <v>359.73760000000004</v>
      </c>
      <c r="S9" s="23">
        <v>476.53929000000005</v>
      </c>
      <c r="T9" s="23">
        <v>577.05583000000001</v>
      </c>
      <c r="U9" s="23">
        <v>221.81092000000001</v>
      </c>
      <c r="V9" s="23">
        <v>355.01171999999997</v>
      </c>
      <c r="W9" s="23">
        <v>323.96238</v>
      </c>
    </row>
    <row r="10" spans="1:23">
      <c r="A10" s="27" t="s">
        <v>36</v>
      </c>
      <c r="B10" s="27" t="s">
        <v>62</v>
      </c>
      <c r="C10" s="23">
        <v>537.90058344657291</v>
      </c>
      <c r="D10" s="23">
        <v>521.19968405223108</v>
      </c>
      <c r="E10" s="23">
        <v>1063.1426502565987</v>
      </c>
      <c r="F10" s="23">
        <v>4926.2625756003099</v>
      </c>
      <c r="G10" s="23">
        <v>1758.7392430535738</v>
      </c>
      <c r="H10" s="23">
        <v>1427.752954706272</v>
      </c>
      <c r="I10" s="23">
        <v>618.38565124816307</v>
      </c>
      <c r="J10" s="23">
        <v>1153.9687038560501</v>
      </c>
      <c r="K10" s="23">
        <v>530.41269733888214</v>
      </c>
      <c r="L10" s="23">
        <v>2361.6847015634121</v>
      </c>
      <c r="M10" s="23">
        <v>3297.3952022650142</v>
      </c>
      <c r="N10" s="23">
        <v>3548.088377898473</v>
      </c>
      <c r="O10" s="23">
        <v>2934.372874011056</v>
      </c>
      <c r="P10" s="23">
        <v>3878.2339898463024</v>
      </c>
      <c r="Q10" s="23">
        <v>4462.0568395295413</v>
      </c>
      <c r="R10" s="23">
        <v>3322.602136648366</v>
      </c>
      <c r="S10" s="23">
        <v>5152.4769594339523</v>
      </c>
      <c r="T10" s="23">
        <v>5659.4632342123223</v>
      </c>
      <c r="U10" s="23">
        <v>10853.889083127011</v>
      </c>
      <c r="V10" s="23">
        <v>14332.142834900998</v>
      </c>
      <c r="W10" s="23">
        <v>12371.591702422947</v>
      </c>
    </row>
    <row r="11" spans="1:23">
      <c r="A11" s="27" t="s">
        <v>36</v>
      </c>
      <c r="B11" s="27" t="s">
        <v>61</v>
      </c>
      <c r="C11" s="23">
        <v>84468.046480000005</v>
      </c>
      <c r="D11" s="23">
        <v>83635.493570000021</v>
      </c>
      <c r="E11" s="23">
        <v>73563.615120000002</v>
      </c>
      <c r="F11" s="23">
        <v>83904.59017000001</v>
      </c>
      <c r="G11" s="23">
        <v>85342.215209999995</v>
      </c>
      <c r="H11" s="23">
        <v>75946.153479999994</v>
      </c>
      <c r="I11" s="23">
        <v>69058.820779999995</v>
      </c>
      <c r="J11" s="23">
        <v>72156.327349999992</v>
      </c>
      <c r="K11" s="23">
        <v>60944.495649999997</v>
      </c>
      <c r="L11" s="23">
        <v>53322.663379999998</v>
      </c>
      <c r="M11" s="23">
        <v>46492.79161</v>
      </c>
      <c r="N11" s="23">
        <v>42930.552050000013</v>
      </c>
      <c r="O11" s="23">
        <v>42985.045940000004</v>
      </c>
      <c r="P11" s="23">
        <v>39947.311530000006</v>
      </c>
      <c r="Q11" s="23">
        <v>35690.265610000002</v>
      </c>
      <c r="R11" s="23">
        <v>32396.29161</v>
      </c>
      <c r="S11" s="23">
        <v>34171.502510000006</v>
      </c>
      <c r="T11" s="23">
        <v>28461.440837999999</v>
      </c>
      <c r="U11" s="23">
        <v>23874.344741000001</v>
      </c>
      <c r="V11" s="23">
        <v>21913.552795</v>
      </c>
      <c r="W11" s="23">
        <v>20810.511918999997</v>
      </c>
    </row>
    <row r="12" spans="1:23">
      <c r="A12" s="27" t="s">
        <v>36</v>
      </c>
      <c r="B12" s="27" t="s">
        <v>65</v>
      </c>
      <c r="C12" s="23">
        <v>74667.679721320237</v>
      </c>
      <c r="D12" s="23">
        <v>76602.423332338134</v>
      </c>
      <c r="E12" s="23">
        <v>66762.446364588759</v>
      </c>
      <c r="F12" s="23">
        <v>86165.212782717383</v>
      </c>
      <c r="G12" s="23">
        <v>116628.49438985136</v>
      </c>
      <c r="H12" s="23">
        <v>135499.74481619391</v>
      </c>
      <c r="I12" s="23">
        <v>134360.03602581806</v>
      </c>
      <c r="J12" s="23">
        <v>130790.90705071582</v>
      </c>
      <c r="K12" s="23">
        <v>131286.69165299821</v>
      </c>
      <c r="L12" s="23">
        <v>132196.2404536496</v>
      </c>
      <c r="M12" s="23">
        <v>133144.4033849405</v>
      </c>
      <c r="N12" s="23">
        <v>128955.63581903158</v>
      </c>
      <c r="O12" s="23">
        <v>122004.94124904473</v>
      </c>
      <c r="P12" s="23">
        <v>126177.97830654115</v>
      </c>
      <c r="Q12" s="23">
        <v>125347.89586886131</v>
      </c>
      <c r="R12" s="23">
        <v>126891.80051531619</v>
      </c>
      <c r="S12" s="23">
        <v>120638.08256069514</v>
      </c>
      <c r="T12" s="23">
        <v>114301.03561737352</v>
      </c>
      <c r="U12" s="23">
        <v>109774.20045565486</v>
      </c>
      <c r="V12" s="23">
        <v>98429.365812422751</v>
      </c>
      <c r="W12" s="23">
        <v>94204.072173758526</v>
      </c>
    </row>
    <row r="13" spans="1:23">
      <c r="A13" s="27" t="s">
        <v>36</v>
      </c>
      <c r="B13" s="27" t="s">
        <v>64</v>
      </c>
      <c r="C13" s="23">
        <v>132.5242056497116</v>
      </c>
      <c r="D13" s="23">
        <v>130.89145784749698</v>
      </c>
      <c r="E13" s="23">
        <v>125.61500084534423</v>
      </c>
      <c r="F13" s="23">
        <v>113.71712999688052</v>
      </c>
      <c r="G13" s="23">
        <v>103.23766766149316</v>
      </c>
      <c r="H13" s="23">
        <v>113.14202722595952</v>
      </c>
      <c r="I13" s="23">
        <v>111.43287847987102</v>
      </c>
      <c r="J13" s="23">
        <v>95.725984930739841</v>
      </c>
      <c r="K13" s="23">
        <v>95.73520646614179</v>
      </c>
      <c r="L13" s="23">
        <v>94.065724789563831</v>
      </c>
      <c r="M13" s="23">
        <v>91.171995278400956</v>
      </c>
      <c r="N13" s="23">
        <v>90.308188188351906</v>
      </c>
      <c r="O13" s="23">
        <v>83.515582469916723</v>
      </c>
      <c r="P13" s="23">
        <v>76.228878713397279</v>
      </c>
      <c r="Q13" s="23">
        <v>78.510428687866238</v>
      </c>
      <c r="R13" s="23">
        <v>73.160876204388103</v>
      </c>
      <c r="S13" s="23">
        <v>63.424181318997263</v>
      </c>
      <c r="T13" s="23">
        <v>62.799049708512158</v>
      </c>
      <c r="U13" s="23">
        <v>62.186178016259177</v>
      </c>
      <c r="V13" s="23">
        <v>59.857956298083401</v>
      </c>
      <c r="W13" s="23">
        <v>58.941257453175361</v>
      </c>
    </row>
    <row r="14" spans="1:23">
      <c r="A14" s="27" t="s">
        <v>36</v>
      </c>
      <c r="B14" s="27" t="s">
        <v>32</v>
      </c>
      <c r="C14" s="23">
        <v>0.99505317671270488</v>
      </c>
      <c r="D14" s="23">
        <v>0.9950856296600451</v>
      </c>
      <c r="E14" s="23">
        <v>1.0242185805970512</v>
      </c>
      <c r="F14" s="23">
        <v>1.1910321204122523</v>
      </c>
      <c r="G14" s="23">
        <v>1.0750813294579928</v>
      </c>
      <c r="H14" s="23">
        <v>2.2139559433249696</v>
      </c>
      <c r="I14" s="23">
        <v>2.393922569149459</v>
      </c>
      <c r="J14" s="23">
        <v>3.1960524662807503</v>
      </c>
      <c r="K14" s="23">
        <v>3.0644867028141989</v>
      </c>
      <c r="L14" s="23">
        <v>2.8725713058565789</v>
      </c>
      <c r="M14" s="23">
        <v>2.6894031396866995</v>
      </c>
      <c r="N14" s="23">
        <v>2.62709422864343</v>
      </c>
      <c r="O14" s="23">
        <v>2.2937809760733079</v>
      </c>
      <c r="P14" s="23">
        <v>1.9784174389835489</v>
      </c>
      <c r="Q14" s="23">
        <v>1.9340491713181085</v>
      </c>
      <c r="R14" s="23">
        <v>1.8105879223331898</v>
      </c>
      <c r="S14" s="23">
        <v>1.60430572169203</v>
      </c>
      <c r="T14" s="23">
        <v>1.58207302243795</v>
      </c>
      <c r="U14" s="23">
        <v>1.3958419697899598</v>
      </c>
      <c r="V14" s="23">
        <v>1.3563007990298899</v>
      </c>
      <c r="W14" s="23">
        <v>1.4236534460405088</v>
      </c>
    </row>
    <row r="15" spans="1:23">
      <c r="A15" s="27" t="s">
        <v>36</v>
      </c>
      <c r="B15" s="27" t="s">
        <v>69</v>
      </c>
      <c r="C15" s="23">
        <v>248.00909999999999</v>
      </c>
      <c r="D15" s="23">
        <v>511.60009999999994</v>
      </c>
      <c r="E15" s="23">
        <v>388.4279523897867</v>
      </c>
      <c r="F15" s="23">
        <v>1709.8624259381104</v>
      </c>
      <c r="G15" s="23">
        <v>1624.2499042629956</v>
      </c>
      <c r="H15" s="23">
        <v>3148.8142211793192</v>
      </c>
      <c r="I15" s="23">
        <v>3305.3907475162587</v>
      </c>
      <c r="J15" s="23">
        <v>2709.200967796919</v>
      </c>
      <c r="K15" s="23">
        <v>2911.695397513743</v>
      </c>
      <c r="L15" s="23">
        <v>3135.5964739056367</v>
      </c>
      <c r="M15" s="23">
        <v>3166.7106465066759</v>
      </c>
      <c r="N15" s="23">
        <v>2731.122536996681</v>
      </c>
      <c r="O15" s="23">
        <v>2281.0930732768084</v>
      </c>
      <c r="P15" s="23">
        <v>1897.9367067679323</v>
      </c>
      <c r="Q15" s="23">
        <v>2145.4900650050322</v>
      </c>
      <c r="R15" s="23">
        <v>1701.7055553798189</v>
      </c>
      <c r="S15" s="23">
        <v>1637.8549965181319</v>
      </c>
      <c r="T15" s="23">
        <v>1365.8958162790457</v>
      </c>
      <c r="U15" s="23">
        <v>993.15072541482527</v>
      </c>
      <c r="V15" s="23">
        <v>1291.7582305411495</v>
      </c>
      <c r="W15" s="23">
        <v>1243.2569223465953</v>
      </c>
    </row>
    <row r="16" spans="1:23">
      <c r="A16" s="27" t="s">
        <v>36</v>
      </c>
      <c r="B16" s="27" t="s">
        <v>52</v>
      </c>
      <c r="C16" s="23">
        <v>0.32171255703000001</v>
      </c>
      <c r="D16" s="23">
        <v>0.77320884119999989</v>
      </c>
      <c r="E16" s="23">
        <v>1.9375429096000001</v>
      </c>
      <c r="F16" s="23">
        <v>4.6588201711000004</v>
      </c>
      <c r="G16" s="23">
        <v>6.5144867030000002</v>
      </c>
      <c r="H16" s="23">
        <v>7.6496259919999998</v>
      </c>
      <c r="I16" s="23">
        <v>9.3854716670000009</v>
      </c>
      <c r="J16" s="23">
        <v>10.90755937</v>
      </c>
      <c r="K16" s="23">
        <v>12.849047418000001</v>
      </c>
      <c r="L16" s="23">
        <v>14.023638834</v>
      </c>
      <c r="M16" s="23">
        <v>14.713062016</v>
      </c>
      <c r="N16" s="23">
        <v>16.226124014</v>
      </c>
      <c r="O16" s="23">
        <v>17.015022820000002</v>
      </c>
      <c r="P16" s="23">
        <v>17.061188608000002</v>
      </c>
      <c r="Q16" s="23">
        <v>18.67622734399999</v>
      </c>
      <c r="R16" s="23">
        <v>18.324085586000002</v>
      </c>
      <c r="S16" s="23">
        <v>17.298104851999998</v>
      </c>
      <c r="T16" s="23">
        <v>17.110102349999998</v>
      </c>
      <c r="U16" s="23">
        <v>16.451350153999993</v>
      </c>
      <c r="V16" s="23">
        <v>15.897664281000001</v>
      </c>
      <c r="W16" s="23">
        <v>15.967300726000001</v>
      </c>
    </row>
    <row r="17" spans="1:23">
      <c r="A17" s="29" t="s">
        <v>118</v>
      </c>
      <c r="B17" s="29"/>
      <c r="C17" s="28">
        <v>616735.03154161305</v>
      </c>
      <c r="D17" s="28">
        <v>572752.51309134671</v>
      </c>
      <c r="E17" s="28">
        <v>534950.9156381241</v>
      </c>
      <c r="F17" s="28">
        <v>508266.45633908635</v>
      </c>
      <c r="G17" s="28">
        <v>465104.17511388363</v>
      </c>
      <c r="H17" s="28">
        <v>387007.88099241379</v>
      </c>
      <c r="I17" s="28">
        <v>345178.72634589142</v>
      </c>
      <c r="J17" s="28">
        <v>334019.97242117836</v>
      </c>
      <c r="K17" s="28">
        <v>309691.36284669128</v>
      </c>
      <c r="L17" s="28">
        <v>293739.72654220008</v>
      </c>
      <c r="M17" s="28">
        <v>274270.27871506073</v>
      </c>
      <c r="N17" s="28">
        <v>250384.52440692816</v>
      </c>
      <c r="O17" s="28">
        <v>241110.94866398233</v>
      </c>
      <c r="P17" s="28">
        <v>231247.74155140744</v>
      </c>
      <c r="Q17" s="28">
        <v>208129.99229807573</v>
      </c>
      <c r="R17" s="28">
        <v>196713.27266488009</v>
      </c>
      <c r="S17" s="28">
        <v>192999.83473099585</v>
      </c>
      <c r="T17" s="28">
        <v>181342.2235394743</v>
      </c>
      <c r="U17" s="28">
        <v>172639.99171115912</v>
      </c>
      <c r="V17" s="28">
        <v>160133.31591975619</v>
      </c>
      <c r="W17" s="28">
        <v>148905.53698305204</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182439.3235</v>
      </c>
      <c r="D20" s="23">
        <v>160565.70580000003</v>
      </c>
      <c r="E20" s="23">
        <v>149666.60200000001</v>
      </c>
      <c r="F20" s="23">
        <v>144738.43950000001</v>
      </c>
      <c r="G20" s="23">
        <v>96933.062969999999</v>
      </c>
      <c r="H20" s="23">
        <v>66018.480392576996</v>
      </c>
      <c r="I20" s="23">
        <v>64486.826742928897</v>
      </c>
      <c r="J20" s="23">
        <v>60279.481844766706</v>
      </c>
      <c r="K20" s="23">
        <v>55768.983387999993</v>
      </c>
      <c r="L20" s="23">
        <v>46907.252358929698</v>
      </c>
      <c r="M20" s="23">
        <v>38579.474645307128</v>
      </c>
      <c r="N20" s="23">
        <v>27074.602516999999</v>
      </c>
      <c r="O20" s="23">
        <v>26704.223453999999</v>
      </c>
      <c r="P20" s="23">
        <v>21064.986445999999</v>
      </c>
      <c r="Q20" s="23">
        <v>11171.273999999999</v>
      </c>
      <c r="R20" s="23">
        <v>9536.2800000000007</v>
      </c>
      <c r="S20" s="23">
        <v>9716.3220000000001</v>
      </c>
      <c r="T20" s="23">
        <v>9662.3264999999992</v>
      </c>
      <c r="U20" s="23">
        <v>8209.7197999999989</v>
      </c>
      <c r="V20" s="23">
        <v>8136.6432000000004</v>
      </c>
      <c r="W20" s="23">
        <v>7463.5878000000002</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216.20431995753</v>
      </c>
      <c r="D22" s="23">
        <v>206.41071416038002</v>
      </c>
      <c r="E22" s="23">
        <v>599.68549769602009</v>
      </c>
      <c r="F22" s="23">
        <v>2995.9528438110997</v>
      </c>
      <c r="G22" s="23">
        <v>1920.1347856950001</v>
      </c>
      <c r="H22" s="23">
        <v>1461.78093831824</v>
      </c>
      <c r="I22" s="23">
        <v>1268.3662224138898</v>
      </c>
      <c r="J22" s="23">
        <v>1930.50757764526</v>
      </c>
      <c r="K22" s="23">
        <v>2564.72152494593</v>
      </c>
      <c r="L22" s="23">
        <v>2952.76906812887</v>
      </c>
      <c r="M22" s="23">
        <v>3063.4310779364196</v>
      </c>
      <c r="N22" s="23">
        <v>2649.5129509577996</v>
      </c>
      <c r="O22" s="23">
        <v>3716.2326985402797</v>
      </c>
      <c r="P22" s="23">
        <v>3340.4709272950299</v>
      </c>
      <c r="Q22" s="23">
        <v>2384.4079204183495</v>
      </c>
      <c r="R22" s="23">
        <v>1589.2622085912401</v>
      </c>
      <c r="S22" s="23">
        <v>2308.7775161367204</v>
      </c>
      <c r="T22" s="23">
        <v>3188.8496074950999</v>
      </c>
      <c r="U22" s="23">
        <v>2798.3470071150696</v>
      </c>
      <c r="V22" s="23">
        <v>2853.7318271168597</v>
      </c>
      <c r="W22" s="23">
        <v>2810.8940822311197</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0.68857548468900009</v>
      </c>
      <c r="D24" s="23">
        <v>7.0720914215119999</v>
      </c>
      <c r="E24" s="23">
        <v>108.09320916457401</v>
      </c>
      <c r="F24" s="23">
        <v>291.52188574170003</v>
      </c>
      <c r="G24" s="23">
        <v>85.500641154136986</v>
      </c>
      <c r="H24" s="23">
        <v>217.17541897371601</v>
      </c>
      <c r="I24" s="23">
        <v>166.14462855818499</v>
      </c>
      <c r="J24" s="23">
        <v>366.701073978164</v>
      </c>
      <c r="K24" s="23">
        <v>247.29395434854302</v>
      </c>
      <c r="L24" s="23">
        <v>1086.2990700763053</v>
      </c>
      <c r="M24" s="23">
        <v>1349.2152291924051</v>
      </c>
      <c r="N24" s="23">
        <v>1924.6350602549871</v>
      </c>
      <c r="O24" s="23">
        <v>1886.0415734848932</v>
      </c>
      <c r="P24" s="23">
        <v>2399.0515315206844</v>
      </c>
      <c r="Q24" s="23">
        <v>1936.819807592344</v>
      </c>
      <c r="R24" s="23">
        <v>1408.926238729533</v>
      </c>
      <c r="S24" s="23">
        <v>2008.5808399999999</v>
      </c>
      <c r="T24" s="23">
        <v>2943.8747520000002</v>
      </c>
      <c r="U24" s="23">
        <v>3750.8883999999998</v>
      </c>
      <c r="V24" s="23">
        <v>4592.7256599999992</v>
      </c>
      <c r="W24" s="23">
        <v>3784.7000400000002</v>
      </c>
    </row>
    <row r="25" spans="1:23">
      <c r="A25" s="27" t="s">
        <v>119</v>
      </c>
      <c r="B25" s="27" t="s">
        <v>61</v>
      </c>
      <c r="C25" s="23">
        <v>12948.2605</v>
      </c>
      <c r="D25" s="23">
        <v>11895.071350000002</v>
      </c>
      <c r="E25" s="23">
        <v>10202.203109999999</v>
      </c>
      <c r="F25" s="23">
        <v>13214.62566</v>
      </c>
      <c r="G25" s="23">
        <v>12608.09391</v>
      </c>
      <c r="H25" s="23">
        <v>13349.94744</v>
      </c>
      <c r="I25" s="23">
        <v>12940.43144</v>
      </c>
      <c r="J25" s="23">
        <v>16095.935300000001</v>
      </c>
      <c r="K25" s="23">
        <v>12697.864609999999</v>
      </c>
      <c r="L25" s="23">
        <v>11337.891380000001</v>
      </c>
      <c r="M25" s="23">
        <v>11004.917469999999</v>
      </c>
      <c r="N25" s="23">
        <v>9652.9173800000008</v>
      </c>
      <c r="O25" s="23">
        <v>10698.326160000001</v>
      </c>
      <c r="P25" s="23">
        <v>10881.458030000002</v>
      </c>
      <c r="Q25" s="23">
        <v>10548.993039999999</v>
      </c>
      <c r="R25" s="23">
        <v>9588.9050000000007</v>
      </c>
      <c r="S25" s="23">
        <v>11303.46111</v>
      </c>
      <c r="T25" s="23">
        <v>9057.9339199999995</v>
      </c>
      <c r="U25" s="23">
        <v>7471.9245099999998</v>
      </c>
      <c r="V25" s="23">
        <v>7121.8159999999998</v>
      </c>
      <c r="W25" s="23">
        <v>6235.0636199999999</v>
      </c>
    </row>
    <row r="26" spans="1:23">
      <c r="A26" s="27" t="s">
        <v>119</v>
      </c>
      <c r="B26" s="27" t="s">
        <v>65</v>
      </c>
      <c r="C26" s="23">
        <v>14232.83045520453</v>
      </c>
      <c r="D26" s="23">
        <v>15700.461835164568</v>
      </c>
      <c r="E26" s="23">
        <v>14067.540449028585</v>
      </c>
      <c r="F26" s="23">
        <v>15944.957065747993</v>
      </c>
      <c r="G26" s="23">
        <v>39760.916988937948</v>
      </c>
      <c r="H26" s="23">
        <v>41986.57230218008</v>
      </c>
      <c r="I26" s="23">
        <v>38884.840897406422</v>
      </c>
      <c r="J26" s="23">
        <v>34695.480182325664</v>
      </c>
      <c r="K26" s="23">
        <v>30517.962341514685</v>
      </c>
      <c r="L26" s="23">
        <v>37644.307274849103</v>
      </c>
      <c r="M26" s="23">
        <v>36945.943273983765</v>
      </c>
      <c r="N26" s="23">
        <v>38192.889167320616</v>
      </c>
      <c r="O26" s="23">
        <v>34671.601950408556</v>
      </c>
      <c r="P26" s="23">
        <v>35254.834678367552</v>
      </c>
      <c r="Q26" s="23">
        <v>33639.423651083758</v>
      </c>
      <c r="R26" s="23">
        <v>32498.73341300989</v>
      </c>
      <c r="S26" s="23">
        <v>26268.26055125285</v>
      </c>
      <c r="T26" s="23">
        <v>22655.012947214589</v>
      </c>
      <c r="U26" s="23">
        <v>23056.969672922281</v>
      </c>
      <c r="V26" s="23">
        <v>21560.524246941921</v>
      </c>
      <c r="W26" s="23">
        <v>25339.170079485211</v>
      </c>
    </row>
    <row r="27" spans="1:23">
      <c r="A27" s="27" t="s">
        <v>119</v>
      </c>
      <c r="B27" s="27" t="s">
        <v>64</v>
      </c>
      <c r="C27" s="23">
        <v>49.212241057985452</v>
      </c>
      <c r="D27" s="23">
        <v>49.655244890568049</v>
      </c>
      <c r="E27" s="23">
        <v>47.173629449482405</v>
      </c>
      <c r="F27" s="23">
        <v>42.881549564648154</v>
      </c>
      <c r="G27" s="23">
        <v>38.501696910722963</v>
      </c>
      <c r="H27" s="23">
        <v>45.393672627439813</v>
      </c>
      <c r="I27" s="23">
        <v>43.591649110934</v>
      </c>
      <c r="J27" s="23">
        <v>38.293475057516162</v>
      </c>
      <c r="K27" s="23">
        <v>37.343827470463665</v>
      </c>
      <c r="L27" s="23">
        <v>37.040105704791365</v>
      </c>
      <c r="M27" s="23">
        <v>35.288735978378952</v>
      </c>
      <c r="N27" s="23">
        <v>34.942572059785221</v>
      </c>
      <c r="O27" s="23">
        <v>32.975874472419115</v>
      </c>
      <c r="P27" s="23">
        <v>29.689190011746611</v>
      </c>
      <c r="Q27" s="23">
        <v>31.354138947860676</v>
      </c>
      <c r="R27" s="23">
        <v>29.747110768664008</v>
      </c>
      <c r="S27" s="23">
        <v>27.361173284084774</v>
      </c>
      <c r="T27" s="23">
        <v>26.036211871739919</v>
      </c>
      <c r="U27" s="23">
        <v>26.209060497425352</v>
      </c>
      <c r="V27" s="23">
        <v>24.882614353435457</v>
      </c>
      <c r="W27" s="23">
        <v>23.852220634623372</v>
      </c>
    </row>
    <row r="28" spans="1:23">
      <c r="A28" s="27" t="s">
        <v>119</v>
      </c>
      <c r="B28" s="27" t="s">
        <v>32</v>
      </c>
      <c r="C28" s="23">
        <v>3.503379E-8</v>
      </c>
      <c r="D28" s="23">
        <v>3.9073224E-8</v>
      </c>
      <c r="E28" s="23">
        <v>3.9584272999999997E-8</v>
      </c>
      <c r="F28" s="23">
        <v>4.1379640000000002E-8</v>
      </c>
      <c r="G28" s="23">
        <v>4.1383605999999995E-8</v>
      </c>
      <c r="H28" s="23">
        <v>5.2883710000000003E-7</v>
      </c>
      <c r="I28" s="23">
        <v>0.21030120999999999</v>
      </c>
      <c r="J28" s="23">
        <v>0.28961455999999997</v>
      </c>
      <c r="K28" s="23">
        <v>0.27224500000000001</v>
      </c>
      <c r="L28" s="23">
        <v>0.26702155</v>
      </c>
      <c r="M28" s="23">
        <v>0.24213430999999999</v>
      </c>
      <c r="N28" s="23">
        <v>0.23704129000000002</v>
      </c>
      <c r="O28" s="23">
        <v>0.21820952999999901</v>
      </c>
      <c r="P28" s="23">
        <v>0.19410762000000001</v>
      </c>
      <c r="Q28" s="23">
        <v>0.19476813000000001</v>
      </c>
      <c r="R28" s="23">
        <v>0.18462495000000001</v>
      </c>
      <c r="S28" s="23">
        <v>0.17512058999999999</v>
      </c>
      <c r="T28" s="23">
        <v>0.16531297</v>
      </c>
      <c r="U28" s="23">
        <v>0.15507995999999999</v>
      </c>
      <c r="V28" s="23">
        <v>0.14534453</v>
      </c>
      <c r="W28" s="23">
        <v>0.13585793999999898</v>
      </c>
    </row>
    <row r="29" spans="1:23">
      <c r="A29" s="27" t="s">
        <v>119</v>
      </c>
      <c r="B29" s="27" t="s">
        <v>69</v>
      </c>
      <c r="C29" s="23">
        <v>71.693719999999999</v>
      </c>
      <c r="D29" s="23">
        <v>135.66913</v>
      </c>
      <c r="E29" s="23">
        <v>125.8951720964032</v>
      </c>
      <c r="F29" s="23">
        <v>314.71939211169695</v>
      </c>
      <c r="G29" s="23">
        <v>207.72844910370628</v>
      </c>
      <c r="H29" s="23">
        <v>910.841824152904</v>
      </c>
      <c r="I29" s="23">
        <v>1008.0481281717617</v>
      </c>
      <c r="J29" s="23">
        <v>952.04030017805803</v>
      </c>
      <c r="K29" s="23">
        <v>960.32350328760208</v>
      </c>
      <c r="L29" s="23">
        <v>1061.5486632845441</v>
      </c>
      <c r="M29" s="23">
        <v>1086.4667263288848</v>
      </c>
      <c r="N29" s="23">
        <v>978.70133119476577</v>
      </c>
      <c r="O29" s="23">
        <v>876.7276919828771</v>
      </c>
      <c r="P29" s="23">
        <v>682.24526307580174</v>
      </c>
      <c r="Q29" s="23">
        <v>791.02311010134827</v>
      </c>
      <c r="R29" s="23">
        <v>622.31567972283608</v>
      </c>
      <c r="S29" s="23">
        <v>611.29834079870488</v>
      </c>
      <c r="T29" s="23">
        <v>492.75487007962948</v>
      </c>
      <c r="U29" s="23">
        <v>393.72480798767219</v>
      </c>
      <c r="V29" s="23">
        <v>461.23213423489011</v>
      </c>
      <c r="W29" s="23">
        <v>447.33559558000002</v>
      </c>
    </row>
    <row r="30" spans="1:23">
      <c r="A30" s="27" t="s">
        <v>119</v>
      </c>
      <c r="B30" s="27" t="s">
        <v>52</v>
      </c>
      <c r="C30" s="23">
        <v>6.49102015E-2</v>
      </c>
      <c r="D30" s="23">
        <v>0.17975465799999998</v>
      </c>
      <c r="E30" s="23">
        <v>0.53576139</v>
      </c>
      <c r="F30" s="23">
        <v>1.53097346</v>
      </c>
      <c r="G30" s="23">
        <v>2.0312885500000002</v>
      </c>
      <c r="H30" s="23">
        <v>2.5350624400000004</v>
      </c>
      <c r="I30" s="23">
        <v>2.9911887000000004</v>
      </c>
      <c r="J30" s="23">
        <v>3.5243776600000003</v>
      </c>
      <c r="K30" s="23">
        <v>4.1729006000000002</v>
      </c>
      <c r="L30" s="23">
        <v>4.6586413000000002</v>
      </c>
      <c r="M30" s="23">
        <v>4.9277619499999998</v>
      </c>
      <c r="N30" s="23">
        <v>5.4894906399999996</v>
      </c>
      <c r="O30" s="23">
        <v>5.9073559000000007</v>
      </c>
      <c r="P30" s="23">
        <v>5.9912583999999995</v>
      </c>
      <c r="Q30" s="23">
        <v>6.4677862999999993</v>
      </c>
      <c r="R30" s="23">
        <v>6.3507340999999995</v>
      </c>
      <c r="S30" s="23">
        <v>6.186314359999999</v>
      </c>
      <c r="T30" s="23">
        <v>6.1197140699999988</v>
      </c>
      <c r="U30" s="23">
        <v>5.9940509500000001</v>
      </c>
      <c r="V30" s="23">
        <v>5.84530394</v>
      </c>
      <c r="W30" s="23">
        <v>5.70014193</v>
      </c>
    </row>
    <row r="31" spans="1:23">
      <c r="A31" s="29" t="s">
        <v>118</v>
      </c>
      <c r="B31" s="29"/>
      <c r="C31" s="28">
        <v>209886.51959170474</v>
      </c>
      <c r="D31" s="28">
        <v>188424.3770356371</v>
      </c>
      <c r="E31" s="28">
        <v>174691.29789533865</v>
      </c>
      <c r="F31" s="28">
        <v>177228.37850486545</v>
      </c>
      <c r="G31" s="28">
        <v>151346.2109926978</v>
      </c>
      <c r="H31" s="28">
        <v>123079.35016467648</v>
      </c>
      <c r="I31" s="28">
        <v>117790.20158041833</v>
      </c>
      <c r="J31" s="28">
        <v>113406.39945377331</v>
      </c>
      <c r="K31" s="28">
        <v>101834.16964627962</v>
      </c>
      <c r="L31" s="28">
        <v>99965.559257688772</v>
      </c>
      <c r="M31" s="28">
        <v>90978.270432398087</v>
      </c>
      <c r="N31" s="28">
        <v>79529.499647593184</v>
      </c>
      <c r="O31" s="28">
        <v>77709.401710906153</v>
      </c>
      <c r="P31" s="28">
        <v>72970.490803195018</v>
      </c>
      <c r="Q31" s="28">
        <v>59712.272558042314</v>
      </c>
      <c r="R31" s="28">
        <v>54651.853971099328</v>
      </c>
      <c r="S31" s="28">
        <v>51632.763190673657</v>
      </c>
      <c r="T31" s="28">
        <v>47534.033938581422</v>
      </c>
      <c r="U31" s="28">
        <v>45314.058450534772</v>
      </c>
      <c r="V31" s="28">
        <v>44290.32354841222</v>
      </c>
      <c r="W31" s="28">
        <v>45657.267842350957</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156697.10519999999</v>
      </c>
      <c r="D34" s="23">
        <v>149131.34639999998</v>
      </c>
      <c r="E34" s="23">
        <v>143860.2721</v>
      </c>
      <c r="F34" s="23">
        <v>106603.04206156859</v>
      </c>
      <c r="G34" s="23">
        <v>94536.965497120109</v>
      </c>
      <c r="H34" s="23">
        <v>63837.973577165911</v>
      </c>
      <c r="I34" s="23">
        <v>56379.901326253246</v>
      </c>
      <c r="J34" s="23">
        <v>51944.600109038205</v>
      </c>
      <c r="K34" s="23">
        <v>41435.909590835414</v>
      </c>
      <c r="L34" s="23">
        <v>37549.226878360168</v>
      </c>
      <c r="M34" s="23">
        <v>30809.471461709527</v>
      </c>
      <c r="N34" s="23">
        <v>28773.780997476926</v>
      </c>
      <c r="O34" s="23">
        <v>23061.125627350422</v>
      </c>
      <c r="P34" s="23">
        <v>19133.186903878181</v>
      </c>
      <c r="Q34" s="23">
        <v>14171.387771990667</v>
      </c>
      <c r="R34" s="23">
        <v>12517.485368039192</v>
      </c>
      <c r="S34" s="23">
        <v>12024.41415990578</v>
      </c>
      <c r="T34" s="23">
        <v>9919.0170853823711</v>
      </c>
      <c r="U34" s="23">
        <v>8602.1916018653392</v>
      </c>
      <c r="V34" s="23">
        <v>5290.5564605331401</v>
      </c>
      <c r="W34" s="23">
        <v>2404.8952246712252</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7171.2332686236905</v>
      </c>
      <c r="D36" s="23">
        <v>6803.7883188954393</v>
      </c>
      <c r="E36" s="23">
        <v>7159.9310500036509</v>
      </c>
      <c r="F36" s="23">
        <v>12918.748243300521</v>
      </c>
      <c r="G36" s="23">
        <v>8421.1660309801609</v>
      </c>
      <c r="H36" s="23">
        <v>10482.675435579669</v>
      </c>
      <c r="I36" s="23">
        <v>8986.2762911277096</v>
      </c>
      <c r="J36" s="23">
        <v>8093.2830796681001</v>
      </c>
      <c r="K36" s="23">
        <v>9261.7024887013577</v>
      </c>
      <c r="L36" s="23">
        <v>9858.6674951187306</v>
      </c>
      <c r="M36" s="23">
        <v>10587.515795587331</v>
      </c>
      <c r="N36" s="23">
        <v>8036.0068586348398</v>
      </c>
      <c r="O36" s="23">
        <v>11392.797023773641</v>
      </c>
      <c r="P36" s="23">
        <v>9336.80624936198</v>
      </c>
      <c r="Q36" s="23">
        <v>8412.2154543207198</v>
      </c>
      <c r="R36" s="23">
        <v>5066.1981950354411</v>
      </c>
      <c r="S36" s="23">
        <v>5367.5449989559702</v>
      </c>
      <c r="T36" s="23">
        <v>6185.6707895181398</v>
      </c>
      <c r="U36" s="23">
        <v>5145.2490187553003</v>
      </c>
      <c r="V36" s="23">
        <v>5802.1065737135596</v>
      </c>
      <c r="W36" s="23">
        <v>5637.6073907890695</v>
      </c>
    </row>
    <row r="37" spans="1:23">
      <c r="A37" s="27" t="s">
        <v>120</v>
      </c>
      <c r="B37" s="27" t="s">
        <v>28</v>
      </c>
      <c r="C37" s="23">
        <v>236.97584000000001</v>
      </c>
      <c r="D37" s="23">
        <v>226.93532999999999</v>
      </c>
      <c r="E37" s="23">
        <v>425.62490000000003</v>
      </c>
      <c r="F37" s="23">
        <v>398.60065999999995</v>
      </c>
      <c r="G37" s="23">
        <v>371.55484000000001</v>
      </c>
      <c r="H37" s="23">
        <v>354.80340000000001</v>
      </c>
      <c r="I37" s="23">
        <v>334.13365999999996</v>
      </c>
      <c r="J37" s="23">
        <v>312.52125000000001</v>
      </c>
      <c r="K37" s="23">
        <v>296.38996999999995</v>
      </c>
      <c r="L37" s="23">
        <v>279.6515</v>
      </c>
      <c r="M37" s="23">
        <v>265.45503000000002</v>
      </c>
      <c r="N37" s="23">
        <v>247.68079999999998</v>
      </c>
      <c r="O37" s="23">
        <v>344.35490000000004</v>
      </c>
      <c r="P37" s="23">
        <v>259.18148000000002</v>
      </c>
      <c r="Q37" s="23">
        <v>218.24420000000001</v>
      </c>
      <c r="R37" s="23">
        <v>199.09494000000001</v>
      </c>
      <c r="S37" s="23">
        <v>200.40223</v>
      </c>
      <c r="T37" s="23">
        <v>250.41332999999997</v>
      </c>
      <c r="U37" s="23">
        <v>221.81092000000001</v>
      </c>
      <c r="V37" s="23">
        <v>355.01171999999997</v>
      </c>
      <c r="W37" s="23">
        <v>323.96238</v>
      </c>
    </row>
    <row r="38" spans="1:23">
      <c r="A38" s="27" t="s">
        <v>120</v>
      </c>
      <c r="B38" s="27" t="s">
        <v>62</v>
      </c>
      <c r="C38" s="23">
        <v>3.9017918399999996E-4</v>
      </c>
      <c r="D38" s="23">
        <v>3.6012155800000002E-4</v>
      </c>
      <c r="E38" s="23">
        <v>3.5873103299999975E-4</v>
      </c>
      <c r="F38" s="23">
        <v>156.53870140031998</v>
      </c>
      <c r="G38" s="23">
        <v>98.817064803773007</v>
      </c>
      <c r="H38" s="23">
        <v>316.20620052743794</v>
      </c>
      <c r="I38" s="23">
        <v>195.99866884431</v>
      </c>
      <c r="J38" s="23">
        <v>293.335341104034</v>
      </c>
      <c r="K38" s="23">
        <v>241.17441070390004</v>
      </c>
      <c r="L38" s="23">
        <v>717.86866853478989</v>
      </c>
      <c r="M38" s="23">
        <v>1327.4772462328403</v>
      </c>
      <c r="N38" s="23">
        <v>364.65590396470901</v>
      </c>
      <c r="O38" s="23">
        <v>415.86031029784994</v>
      </c>
      <c r="P38" s="23">
        <v>78.452030621833998</v>
      </c>
      <c r="Q38" s="23">
        <v>756.95644566259011</v>
      </c>
      <c r="R38" s="23">
        <v>575.2764284680959</v>
      </c>
      <c r="S38" s="23">
        <v>731.01262374579005</v>
      </c>
      <c r="T38" s="23">
        <v>550.52779590751391</v>
      </c>
      <c r="U38" s="23">
        <v>1705.4493954822703</v>
      </c>
      <c r="V38" s="23">
        <v>2862.580139883692</v>
      </c>
      <c r="W38" s="23">
        <v>1903.1904261882999</v>
      </c>
    </row>
    <row r="39" spans="1:23">
      <c r="A39" s="27" t="s">
        <v>120</v>
      </c>
      <c r="B39" s="27" t="s">
        <v>61</v>
      </c>
      <c r="C39" s="23">
        <v>4402.0670999999993</v>
      </c>
      <c r="D39" s="23">
        <v>4152.2824000000001</v>
      </c>
      <c r="E39" s="23">
        <v>3922.4198999999999</v>
      </c>
      <c r="F39" s="23">
        <v>3690.8461000000002</v>
      </c>
      <c r="G39" s="23">
        <v>3472.846</v>
      </c>
      <c r="H39" s="23">
        <v>3286.0904999999998</v>
      </c>
      <c r="I39" s="23">
        <v>3106.9187999999999</v>
      </c>
      <c r="J39" s="23">
        <v>2912.8323999999998</v>
      </c>
      <c r="K39" s="23">
        <v>2739.0074</v>
      </c>
      <c r="L39" s="23">
        <v>2586.2179599999999</v>
      </c>
      <c r="M39" s="23">
        <v>2446.1748499999999</v>
      </c>
      <c r="N39" s="23">
        <v>2294.6053999999999</v>
      </c>
      <c r="O39" s="23">
        <v>2162.9967000000001</v>
      </c>
      <c r="P39" s="23">
        <v>1995.4538500000001</v>
      </c>
      <c r="Q39" s="23">
        <v>1846.2616499999999</v>
      </c>
      <c r="R39" s="23">
        <v>1717.8062500000001</v>
      </c>
      <c r="S39" s="23">
        <v>543.20050000000003</v>
      </c>
      <c r="T39" s="23">
        <v>519.16174999999998</v>
      </c>
      <c r="U39" s="23">
        <v>387.15393999999998</v>
      </c>
      <c r="V39" s="23">
        <v>409.82929999999999</v>
      </c>
      <c r="W39" s="23">
        <v>396.93684000000002</v>
      </c>
    </row>
    <row r="40" spans="1:23">
      <c r="A40" s="27" t="s">
        <v>120</v>
      </c>
      <c r="B40" s="27" t="s">
        <v>65</v>
      </c>
      <c r="C40" s="23">
        <v>14201.114025110239</v>
      </c>
      <c r="D40" s="23">
        <v>12776.147293787822</v>
      </c>
      <c r="E40" s="23">
        <v>11382.810264478496</v>
      </c>
      <c r="F40" s="23">
        <v>26178.048934730752</v>
      </c>
      <c r="G40" s="23">
        <v>33726.913893820805</v>
      </c>
      <c r="H40" s="23">
        <v>40412.196362065944</v>
      </c>
      <c r="I40" s="23">
        <v>41434.703704192543</v>
      </c>
      <c r="J40" s="23">
        <v>42492.383984565524</v>
      </c>
      <c r="K40" s="23">
        <v>43107.201802291733</v>
      </c>
      <c r="L40" s="23">
        <v>40841.181783757493</v>
      </c>
      <c r="M40" s="23">
        <v>37941.975523122834</v>
      </c>
      <c r="N40" s="23">
        <v>40178.221378775255</v>
      </c>
      <c r="O40" s="23">
        <v>36069.780892413983</v>
      </c>
      <c r="P40" s="23">
        <v>41693.611502175256</v>
      </c>
      <c r="Q40" s="23">
        <v>42460.509372090943</v>
      </c>
      <c r="R40" s="23">
        <v>46225.016282735414</v>
      </c>
      <c r="S40" s="23">
        <v>46124.30369546936</v>
      </c>
      <c r="T40" s="23">
        <v>44376.187464843446</v>
      </c>
      <c r="U40" s="23">
        <v>42555.716178676557</v>
      </c>
      <c r="V40" s="23">
        <v>33794.719206874295</v>
      </c>
      <c r="W40" s="23">
        <v>31999.731189459995</v>
      </c>
    </row>
    <row r="41" spans="1:23">
      <c r="A41" s="27" t="s">
        <v>120</v>
      </c>
      <c r="B41" s="27" t="s">
        <v>64</v>
      </c>
      <c r="C41" s="23">
        <v>52.635414144351358</v>
      </c>
      <c r="D41" s="23">
        <v>52.354467719740931</v>
      </c>
      <c r="E41" s="23">
        <v>50.228289899495664</v>
      </c>
      <c r="F41" s="23">
        <v>45.374611585347154</v>
      </c>
      <c r="G41" s="23">
        <v>41.833519169618356</v>
      </c>
      <c r="H41" s="23">
        <v>42.952348099185798</v>
      </c>
      <c r="I41" s="23">
        <v>40.448218391793766</v>
      </c>
      <c r="J41" s="23">
        <v>33.27649840707533</v>
      </c>
      <c r="K41" s="23">
        <v>34.794229222491218</v>
      </c>
      <c r="L41" s="23">
        <v>34.342263711593695</v>
      </c>
      <c r="M41" s="23">
        <v>34.842791027788181</v>
      </c>
      <c r="N41" s="23">
        <v>34.358779891303755</v>
      </c>
      <c r="O41" s="23">
        <v>31.445918443716113</v>
      </c>
      <c r="P41" s="23">
        <v>29.064181545267999</v>
      </c>
      <c r="Q41" s="23">
        <v>29.830538026057376</v>
      </c>
      <c r="R41" s="23">
        <v>26.756824764868515</v>
      </c>
      <c r="S41" s="23">
        <v>21.162794024374339</v>
      </c>
      <c r="T41" s="23">
        <v>22.081685338498442</v>
      </c>
      <c r="U41" s="23">
        <v>21.705322895983208</v>
      </c>
      <c r="V41" s="23">
        <v>22.098184346288861</v>
      </c>
      <c r="W41" s="23">
        <v>21.800563987694868</v>
      </c>
    </row>
    <row r="42" spans="1:23">
      <c r="A42" s="27" t="s">
        <v>120</v>
      </c>
      <c r="B42" s="27" t="s">
        <v>32</v>
      </c>
      <c r="C42" s="23">
        <v>0.131617937244943</v>
      </c>
      <c r="D42" s="23">
        <v>9.5016665022209998E-2</v>
      </c>
      <c r="E42" s="23">
        <v>0.13952059201088798</v>
      </c>
      <c r="F42" s="23">
        <v>0.21371871444646801</v>
      </c>
      <c r="G42" s="23">
        <v>0.19852147363907</v>
      </c>
      <c r="H42" s="23">
        <v>1.1119989799999999</v>
      </c>
      <c r="I42" s="23">
        <v>1.0928144</v>
      </c>
      <c r="J42" s="23">
        <v>1.9091210599999999</v>
      </c>
      <c r="K42" s="23">
        <v>1.8590458599999999</v>
      </c>
      <c r="L42" s="23">
        <v>1.7333611399999989</v>
      </c>
      <c r="M42" s="23">
        <v>1.6777126999999998</v>
      </c>
      <c r="N42" s="23">
        <v>1.6213461999999998</v>
      </c>
      <c r="O42" s="23">
        <v>1.4760049199999998</v>
      </c>
      <c r="P42" s="23">
        <v>1.3150044649999999</v>
      </c>
      <c r="Q42" s="23">
        <v>1.2847855239999999</v>
      </c>
      <c r="R42" s="23">
        <v>1.1734113349999999</v>
      </c>
      <c r="S42" s="23">
        <v>1.03319647</v>
      </c>
      <c r="T42" s="23">
        <v>1.027408834</v>
      </c>
      <c r="U42" s="23">
        <v>0.89334258999999994</v>
      </c>
      <c r="V42" s="23">
        <v>0.90893446999999994</v>
      </c>
      <c r="W42" s="23">
        <v>0.84580689199999992</v>
      </c>
    </row>
    <row r="43" spans="1:23">
      <c r="A43" s="27" t="s">
        <v>120</v>
      </c>
      <c r="B43" s="27" t="s">
        <v>69</v>
      </c>
      <c r="C43" s="23">
        <v>176.31538</v>
      </c>
      <c r="D43" s="23">
        <v>375.93096999999995</v>
      </c>
      <c r="E43" s="23">
        <v>262.53278004945128</v>
      </c>
      <c r="F43" s="23">
        <v>1394.0195000606107</v>
      </c>
      <c r="G43" s="23">
        <v>1415.5586000755047</v>
      </c>
      <c r="H43" s="23">
        <v>2234.0840000888315</v>
      </c>
      <c r="I43" s="23">
        <v>2290.8235000985114</v>
      </c>
      <c r="J43" s="23">
        <v>1751.2679003703499</v>
      </c>
      <c r="K43" s="23">
        <v>1945.6705003714687</v>
      </c>
      <c r="L43" s="23">
        <v>2068.5660003556281</v>
      </c>
      <c r="M43" s="23">
        <v>2075.0385388999998</v>
      </c>
      <c r="N43" s="23">
        <v>1747.5010077000002</v>
      </c>
      <c r="O43" s="23">
        <v>1399.78324</v>
      </c>
      <c r="P43" s="23">
        <v>1211.4103828999998</v>
      </c>
      <c r="Q43" s="23">
        <v>1350.3683022999999</v>
      </c>
      <c r="R43" s="23">
        <v>1075.5528273999998</v>
      </c>
      <c r="S43" s="23">
        <v>1023.0389212000001</v>
      </c>
      <c r="T43" s="23">
        <v>869.75044379999997</v>
      </c>
      <c r="U43" s="23">
        <v>596.27583130000005</v>
      </c>
      <c r="V43" s="23">
        <v>827.59770889999993</v>
      </c>
      <c r="W43" s="23">
        <v>793.15851280000004</v>
      </c>
    </row>
    <row r="44" spans="1:23">
      <c r="A44" s="27" t="s">
        <v>120</v>
      </c>
      <c r="B44" s="27" t="s">
        <v>52</v>
      </c>
      <c r="C44" s="23">
        <v>8.2305302999999996E-2</v>
      </c>
      <c r="D44" s="23">
        <v>0.21793420299999988</v>
      </c>
      <c r="E44" s="23">
        <v>0.52906003499999998</v>
      </c>
      <c r="F44" s="23">
        <v>1.1648527500000001</v>
      </c>
      <c r="G44" s="23">
        <v>1.68402458</v>
      </c>
      <c r="H44" s="23">
        <v>2.0574172399999999</v>
      </c>
      <c r="I44" s="23">
        <v>2.5300370200000004</v>
      </c>
      <c r="J44" s="23">
        <v>2.8901248599999998</v>
      </c>
      <c r="K44" s="23">
        <v>3.4643051999999996</v>
      </c>
      <c r="L44" s="23">
        <v>3.7407622000000003</v>
      </c>
      <c r="M44" s="23">
        <v>4.0197012000000001</v>
      </c>
      <c r="N44" s="23">
        <v>4.3550042500000004</v>
      </c>
      <c r="O44" s="23">
        <v>4.6771710000000004</v>
      </c>
      <c r="P44" s="23">
        <v>4.8390654000000008</v>
      </c>
      <c r="Q44" s="23">
        <v>5.0470997999999998</v>
      </c>
      <c r="R44" s="23">
        <v>4.9200632000000004</v>
      </c>
      <c r="S44" s="23">
        <v>4.6470082000000001</v>
      </c>
      <c r="T44" s="23">
        <v>4.6458051599999992</v>
      </c>
      <c r="U44" s="23">
        <v>4.3744719999999901</v>
      </c>
      <c r="V44" s="23">
        <v>4.3618890599999993</v>
      </c>
      <c r="W44" s="23">
        <v>4.2760852400000005</v>
      </c>
    </row>
    <row r="45" spans="1:23">
      <c r="A45" s="29" t="s">
        <v>118</v>
      </c>
      <c r="B45" s="29"/>
      <c r="C45" s="28">
        <v>182761.13123805742</v>
      </c>
      <c r="D45" s="28">
        <v>173142.85457052456</v>
      </c>
      <c r="E45" s="28">
        <v>166801.28686311268</v>
      </c>
      <c r="F45" s="28">
        <v>149991.19931258552</v>
      </c>
      <c r="G45" s="28">
        <v>140670.0968458945</v>
      </c>
      <c r="H45" s="28">
        <v>118732.89782343815</v>
      </c>
      <c r="I45" s="28">
        <v>110478.38066880961</v>
      </c>
      <c r="J45" s="28">
        <v>106082.23266278295</v>
      </c>
      <c r="K45" s="28">
        <v>97116.179891754902</v>
      </c>
      <c r="L45" s="28">
        <v>91867.156549482781</v>
      </c>
      <c r="M45" s="28">
        <v>83412.912697680309</v>
      </c>
      <c r="N45" s="28">
        <v>79929.310118743044</v>
      </c>
      <c r="O45" s="28">
        <v>73478.361372279614</v>
      </c>
      <c r="P45" s="28">
        <v>72525.756197582523</v>
      </c>
      <c r="Q45" s="28">
        <v>67895.405432090978</v>
      </c>
      <c r="R45" s="28">
        <v>66327.63428904301</v>
      </c>
      <c r="S45" s="28">
        <v>65012.041002101279</v>
      </c>
      <c r="T45" s="28">
        <v>61823.059900989967</v>
      </c>
      <c r="U45" s="28">
        <v>58639.276377675451</v>
      </c>
      <c r="V45" s="28">
        <v>48536.90158535097</v>
      </c>
      <c r="W45" s="28">
        <v>42688.124015096284</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101034.74099999999</v>
      </c>
      <c r="D49" s="23">
        <v>86706.832500000004</v>
      </c>
      <c r="E49" s="23">
        <v>85874.604999999996</v>
      </c>
      <c r="F49" s="23">
        <v>58889.625164899895</v>
      </c>
      <c r="G49" s="23">
        <v>53127.592758295556</v>
      </c>
      <c r="H49" s="23">
        <v>28835.15069249089</v>
      </c>
      <c r="I49" s="23">
        <v>7099.7367343551095</v>
      </c>
      <c r="J49" s="23">
        <v>1.8745317810000002E-2</v>
      </c>
      <c r="K49" s="23">
        <v>1.5731970719999998E-2</v>
      </c>
      <c r="L49" s="23">
        <v>1.5262893099999997E-2</v>
      </c>
      <c r="M49" s="23">
        <v>1.3541447599999978E-2</v>
      </c>
      <c r="N49" s="23">
        <v>1.2700164649999991E-2</v>
      </c>
      <c r="O49" s="23">
        <v>1.2449425239999999E-2</v>
      </c>
      <c r="P49" s="23">
        <v>3.7726113499999985E-3</v>
      </c>
      <c r="Q49" s="23">
        <v>2.73138603E-3</v>
      </c>
      <c r="R49" s="23">
        <v>2.1905968999999994E-3</v>
      </c>
      <c r="S49" s="23">
        <v>2.0036254299999993E-3</v>
      </c>
      <c r="T49" s="23">
        <v>1.4012092160000003E-3</v>
      </c>
      <c r="U49" s="23">
        <v>1.2706043010000001E-3</v>
      </c>
      <c r="V49" s="23">
        <v>1.1853264499999997E-3</v>
      </c>
      <c r="W49" s="23">
        <v>1.1652880199999999E-3</v>
      </c>
    </row>
    <row r="50" spans="1:23">
      <c r="A50" s="27" t="s">
        <v>121</v>
      </c>
      <c r="B50" s="27" t="s">
        <v>18</v>
      </c>
      <c r="C50" s="23">
        <v>2.5900510000000001E-4</v>
      </c>
      <c r="D50" s="23">
        <v>2.3899987000000001E-4</v>
      </c>
      <c r="E50" s="23">
        <v>2.352391E-4</v>
      </c>
      <c r="F50" s="23">
        <v>1.61520119999999E-3</v>
      </c>
      <c r="G50" s="23">
        <v>1.4484941000000001E-3</v>
      </c>
      <c r="H50" s="23">
        <v>1.3064398E-3</v>
      </c>
      <c r="I50" s="23">
        <v>1.2081272999999999E-3</v>
      </c>
      <c r="J50" s="23">
        <v>4516.5365000000002</v>
      </c>
      <c r="K50" s="23">
        <v>4449.5150000000003</v>
      </c>
      <c r="L50" s="23">
        <v>4816.5955000000004</v>
      </c>
      <c r="M50" s="23">
        <v>4618.5424999999996</v>
      </c>
      <c r="N50" s="23">
        <v>4475.6760000000004</v>
      </c>
      <c r="O50" s="23">
        <v>4350.6350000000002</v>
      </c>
      <c r="P50" s="23">
        <v>4069.9465</v>
      </c>
      <c r="Q50" s="23">
        <v>3618.0932000000003</v>
      </c>
      <c r="R50" s="23">
        <v>3017.1545000000001</v>
      </c>
      <c r="S50" s="23">
        <v>3080.5145000000002</v>
      </c>
      <c r="T50" s="23">
        <v>3324.5632000000001</v>
      </c>
      <c r="U50" s="23">
        <v>3098.0267999999996</v>
      </c>
      <c r="V50" s="23">
        <v>2960.3452000000002</v>
      </c>
      <c r="W50" s="23">
        <v>2816.7808</v>
      </c>
    </row>
    <row r="51" spans="1:23">
      <c r="A51" s="27" t="s">
        <v>121</v>
      </c>
      <c r="B51" s="27" t="s">
        <v>28</v>
      </c>
      <c r="C51" s="23">
        <v>21.729997999999998</v>
      </c>
      <c r="D51" s="23">
        <v>19.483986000000002</v>
      </c>
      <c r="E51" s="23">
        <v>25.519013999999999</v>
      </c>
      <c r="F51" s="23">
        <v>43.506116999999996</v>
      </c>
      <c r="G51" s="23">
        <v>36.726168000000001</v>
      </c>
      <c r="H51" s="23">
        <v>40.676574000000002</v>
      </c>
      <c r="I51" s="23">
        <v>28.218495999999998</v>
      </c>
      <c r="J51" s="23">
        <v>13.871401000000001</v>
      </c>
      <c r="K51" s="23">
        <v>4.3575820000000007</v>
      </c>
      <c r="L51" s="23">
        <v>88.685720000000003</v>
      </c>
      <c r="M51" s="23">
        <v>86.349625000000003</v>
      </c>
      <c r="N51" s="23">
        <v>201.77622</v>
      </c>
      <c r="O51" s="23">
        <v>104.97814</v>
      </c>
      <c r="P51" s="23">
        <v>250.09971999999999</v>
      </c>
      <c r="Q51" s="23">
        <v>191.59698</v>
      </c>
      <c r="R51" s="23">
        <v>160.64266000000001</v>
      </c>
      <c r="S51" s="23">
        <v>276.13706000000002</v>
      </c>
      <c r="T51" s="23">
        <v>326.64249999999998</v>
      </c>
      <c r="U51" s="23">
        <v>0</v>
      </c>
      <c r="V51" s="23">
        <v>0</v>
      </c>
      <c r="W51" s="23">
        <v>0</v>
      </c>
    </row>
    <row r="52" spans="1:23">
      <c r="A52" s="27" t="s">
        <v>121</v>
      </c>
      <c r="B52" s="27" t="s">
        <v>62</v>
      </c>
      <c r="C52" s="23">
        <v>118.13392929506999</v>
      </c>
      <c r="D52" s="23">
        <v>101.573256308233</v>
      </c>
      <c r="E52" s="23">
        <v>182.036937948668</v>
      </c>
      <c r="F52" s="23">
        <v>3549.8394778174747</v>
      </c>
      <c r="G52" s="23">
        <v>941.757648102188</v>
      </c>
      <c r="H52" s="23">
        <v>562.65972993713001</v>
      </c>
      <c r="I52" s="23">
        <v>150.73573373826503</v>
      </c>
      <c r="J52" s="23">
        <v>103.34264306321401</v>
      </c>
      <c r="K52" s="23">
        <v>17.383544711695997</v>
      </c>
      <c r="L52" s="23">
        <v>118.254368692037</v>
      </c>
      <c r="M52" s="23">
        <v>126.79224417194399</v>
      </c>
      <c r="N52" s="23">
        <v>607.99099757010003</v>
      </c>
      <c r="O52" s="23">
        <v>80.228736315112997</v>
      </c>
      <c r="P52" s="23">
        <v>489.05571030359999</v>
      </c>
      <c r="Q52" s="23">
        <v>1013.6462702552749</v>
      </c>
      <c r="R52" s="23">
        <v>791.80242059315401</v>
      </c>
      <c r="S52" s="23">
        <v>1266.9643132184299</v>
      </c>
      <c r="T52" s="23">
        <v>941.56045112937579</v>
      </c>
      <c r="U52" s="23">
        <v>3861.5799092749403</v>
      </c>
      <c r="V52" s="23">
        <v>4937.9196976602198</v>
      </c>
      <c r="W52" s="23">
        <v>4962.5232660000001</v>
      </c>
    </row>
    <row r="53" spans="1:23">
      <c r="A53" s="27" t="s">
        <v>121</v>
      </c>
      <c r="B53" s="27" t="s">
        <v>61</v>
      </c>
      <c r="C53" s="23">
        <v>17538.50418</v>
      </c>
      <c r="D53" s="23">
        <v>16484.521820000002</v>
      </c>
      <c r="E53" s="23">
        <v>14257.666810000001</v>
      </c>
      <c r="F53" s="23">
        <v>16759.842260000001</v>
      </c>
      <c r="G53" s="23">
        <v>16151.894799999998</v>
      </c>
      <c r="H53" s="23">
        <v>14464.7333</v>
      </c>
      <c r="I53" s="23">
        <v>13727.646679999998</v>
      </c>
      <c r="J53" s="23">
        <v>16412.625</v>
      </c>
      <c r="K53" s="23">
        <v>12878.721549999998</v>
      </c>
      <c r="L53" s="23">
        <v>10414.627149999998</v>
      </c>
      <c r="M53" s="23">
        <v>9890.4345599999997</v>
      </c>
      <c r="N53" s="23">
        <v>8415.07431</v>
      </c>
      <c r="O53" s="23">
        <v>9824.9017700000004</v>
      </c>
      <c r="P53" s="23">
        <v>9517.970589999999</v>
      </c>
      <c r="Q53" s="23">
        <v>8590.86636</v>
      </c>
      <c r="R53" s="23">
        <v>8110.3326800000004</v>
      </c>
      <c r="S53" s="23">
        <v>9726.08878</v>
      </c>
      <c r="T53" s="23">
        <v>7584.4332299999996</v>
      </c>
      <c r="U53" s="23">
        <v>6181.6039500000006</v>
      </c>
      <c r="V53" s="23">
        <v>5811.4641499999998</v>
      </c>
      <c r="W53" s="23">
        <v>4993.6287199999997</v>
      </c>
    </row>
    <row r="54" spans="1:23">
      <c r="A54" s="27" t="s">
        <v>121</v>
      </c>
      <c r="B54" s="27" t="s">
        <v>65</v>
      </c>
      <c r="C54" s="23">
        <v>26119.54287425202</v>
      </c>
      <c r="D54" s="23">
        <v>27801.008073354089</v>
      </c>
      <c r="E54" s="23">
        <v>22579.721989138179</v>
      </c>
      <c r="F54" s="23">
        <v>24825.178083452131</v>
      </c>
      <c r="G54" s="23">
        <v>23852.874066771776</v>
      </c>
      <c r="H54" s="23">
        <v>27819.929582997669</v>
      </c>
      <c r="I54" s="23">
        <v>29367.657107604711</v>
      </c>
      <c r="J54" s="23">
        <v>29206.708289503611</v>
      </c>
      <c r="K54" s="23">
        <v>32839.442741308849</v>
      </c>
      <c r="L54" s="23">
        <v>30000.358965342231</v>
      </c>
      <c r="M54" s="23">
        <v>33514.610788178972</v>
      </c>
      <c r="N54" s="23">
        <v>28265.993608704812</v>
      </c>
      <c r="O54" s="23">
        <v>30240.462857238446</v>
      </c>
      <c r="P54" s="23">
        <v>29329.992541168176</v>
      </c>
      <c r="Q54" s="23">
        <v>29387.530323987448</v>
      </c>
      <c r="R54" s="23">
        <v>28899.936523387016</v>
      </c>
      <c r="S54" s="23">
        <v>29485.552413538593</v>
      </c>
      <c r="T54" s="23">
        <v>28761.927427800001</v>
      </c>
      <c r="U54" s="23">
        <v>26316.966441783316</v>
      </c>
      <c r="V54" s="23">
        <v>25880.834076631396</v>
      </c>
      <c r="W54" s="23">
        <v>21424.771255358031</v>
      </c>
    </row>
    <row r="55" spans="1:23">
      <c r="A55" s="27" t="s">
        <v>121</v>
      </c>
      <c r="B55" s="27" t="s">
        <v>64</v>
      </c>
      <c r="C55" s="23">
        <v>23.00651237332778</v>
      </c>
      <c r="D55" s="23">
        <v>21.610761060914182</v>
      </c>
      <c r="E55" s="23">
        <v>21.235824682112494</v>
      </c>
      <c r="F55" s="23">
        <v>19.180873870837953</v>
      </c>
      <c r="G55" s="23">
        <v>17.121520521977473</v>
      </c>
      <c r="H55" s="23">
        <v>18.943137923706153</v>
      </c>
      <c r="I55" s="23">
        <v>21.308000052662631</v>
      </c>
      <c r="J55" s="23">
        <v>18.763686252421568</v>
      </c>
      <c r="K55" s="23">
        <v>18.292309429388219</v>
      </c>
      <c r="L55" s="23">
        <v>17.645884789695135</v>
      </c>
      <c r="M55" s="23">
        <v>16.32875569763268</v>
      </c>
      <c r="N55" s="23">
        <v>16.174792505699671</v>
      </c>
      <c r="O55" s="23">
        <v>14.45531748549655</v>
      </c>
      <c r="P55" s="23">
        <v>13.153753117411931</v>
      </c>
      <c r="Q55" s="23">
        <v>13.124352030149081</v>
      </c>
      <c r="R55" s="23">
        <v>12.57447735204385</v>
      </c>
      <c r="S55" s="23">
        <v>11.279867130000003</v>
      </c>
      <c r="T55" s="23">
        <v>11.120287869999999</v>
      </c>
      <c r="U55" s="23">
        <v>10.766036739999997</v>
      </c>
      <c r="V55" s="23">
        <v>9.7324776499999981</v>
      </c>
      <c r="W55" s="23">
        <v>10.272747829999989</v>
      </c>
    </row>
    <row r="56" spans="1:23">
      <c r="A56" s="27" t="s">
        <v>121</v>
      </c>
      <c r="B56" s="27" t="s">
        <v>32</v>
      </c>
      <c r="C56" s="23">
        <v>0.1309872889115799</v>
      </c>
      <c r="D56" s="23">
        <v>0.1735134703655499</v>
      </c>
      <c r="E56" s="23">
        <v>0.16734922469646402</v>
      </c>
      <c r="F56" s="23">
        <v>0.27478954397944999</v>
      </c>
      <c r="G56" s="23">
        <v>0.24364083322786681</v>
      </c>
      <c r="H56" s="23">
        <v>0.19768620031795991</v>
      </c>
      <c r="I56" s="23">
        <v>0.1941961085178</v>
      </c>
      <c r="J56" s="23">
        <v>0.167819049779</v>
      </c>
      <c r="K56" s="23">
        <v>0.16054248289035999</v>
      </c>
      <c r="L56" s="23">
        <v>0.15393038776359982</v>
      </c>
      <c r="M56" s="23">
        <v>0.13659174671669991</v>
      </c>
      <c r="N56" s="23">
        <v>0.13676625167040002</v>
      </c>
      <c r="O56" s="23">
        <v>2.2650862233759998E-2</v>
      </c>
      <c r="P56" s="23">
        <v>1.8926931614079996E-2</v>
      </c>
      <c r="Q56" s="23">
        <v>1.9839531719899904E-2</v>
      </c>
      <c r="R56" s="23">
        <v>1.8672439332199999E-2</v>
      </c>
      <c r="S56" s="23">
        <v>1.5894013181600001E-2</v>
      </c>
      <c r="T56" s="23">
        <v>1.5093337747849999E-2</v>
      </c>
      <c r="U56" s="23">
        <v>1.36907325655399E-2</v>
      </c>
      <c r="V56" s="23">
        <v>1.2350990450529899E-2</v>
      </c>
      <c r="W56" s="23">
        <v>1.2220587637250001E-2</v>
      </c>
    </row>
    <row r="57" spans="1:23">
      <c r="A57" s="27" t="s">
        <v>121</v>
      </c>
      <c r="B57" s="27" t="s">
        <v>69</v>
      </c>
      <c r="C57" s="23">
        <v>0</v>
      </c>
      <c r="D57" s="23">
        <v>0</v>
      </c>
      <c r="E57" s="23">
        <v>7.3506159999999995E-8</v>
      </c>
      <c r="F57" s="23">
        <v>1.1235336</v>
      </c>
      <c r="G57" s="23">
        <v>0.96285485999999898</v>
      </c>
      <c r="H57" s="23">
        <v>3.8883966999999999</v>
      </c>
      <c r="I57" s="23">
        <v>6.5191189999999999</v>
      </c>
      <c r="J57" s="23">
        <v>5.8927670000000001</v>
      </c>
      <c r="K57" s="23">
        <v>5.7013936000000003</v>
      </c>
      <c r="L57" s="23">
        <v>5.4818100000000003</v>
      </c>
      <c r="M57" s="23">
        <v>5.2053809999999903</v>
      </c>
      <c r="N57" s="23">
        <v>4.9201977999999995</v>
      </c>
      <c r="O57" s="23">
        <v>4.582141</v>
      </c>
      <c r="P57" s="23">
        <v>4.2810604999999997</v>
      </c>
      <c r="Q57" s="23">
        <v>4.0986522999999995</v>
      </c>
      <c r="R57" s="23">
        <v>3.8370479</v>
      </c>
      <c r="S57" s="23">
        <v>3.5177341000000002</v>
      </c>
      <c r="T57" s="23">
        <v>3.3905020000000001</v>
      </c>
      <c r="U57" s="23">
        <v>3.1500857</v>
      </c>
      <c r="V57" s="23">
        <v>2.9283870000000003</v>
      </c>
      <c r="W57" s="23">
        <v>2.7628135</v>
      </c>
    </row>
    <row r="58" spans="1:23">
      <c r="A58" s="27" t="s">
        <v>121</v>
      </c>
      <c r="B58" s="27" t="s">
        <v>52</v>
      </c>
      <c r="C58" s="23">
        <v>5.8714737000000003E-2</v>
      </c>
      <c r="D58" s="23">
        <v>0.13414714800000002</v>
      </c>
      <c r="E58" s="23">
        <v>0.47337370000000006</v>
      </c>
      <c r="F58" s="23">
        <v>1.3727800999999999</v>
      </c>
      <c r="G58" s="23">
        <v>2.0308367000000001</v>
      </c>
      <c r="H58" s="23">
        <v>2.20822385</v>
      </c>
      <c r="I58" s="23">
        <v>2.8634166799999994</v>
      </c>
      <c r="J58" s="23">
        <v>3.3087377999999998</v>
      </c>
      <c r="K58" s="23">
        <v>3.8216075000000003</v>
      </c>
      <c r="L58" s="23">
        <v>4.1427142000000003</v>
      </c>
      <c r="M58" s="23">
        <v>4.1810138999999999</v>
      </c>
      <c r="N58" s="23">
        <v>4.6632075400000002</v>
      </c>
      <c r="O58" s="23">
        <v>4.6175082999999999</v>
      </c>
      <c r="P58" s="23">
        <v>4.4359517500000001</v>
      </c>
      <c r="Q58" s="23">
        <v>5.2857656999999909</v>
      </c>
      <c r="R58" s="23">
        <v>5.2036834000000001</v>
      </c>
      <c r="S58" s="23">
        <v>4.7501212400000004</v>
      </c>
      <c r="T58" s="23">
        <v>4.6374445</v>
      </c>
      <c r="U58" s="23">
        <v>4.4376956999999999</v>
      </c>
      <c r="V58" s="23">
        <v>4.1648985999999999</v>
      </c>
      <c r="W58" s="23">
        <v>4.45152226</v>
      </c>
    </row>
    <row r="59" spans="1:23">
      <c r="A59" s="29" t="s">
        <v>118</v>
      </c>
      <c r="B59" s="29"/>
      <c r="C59" s="28">
        <v>144855.65875292552</v>
      </c>
      <c r="D59" s="28">
        <v>131135.03063572309</v>
      </c>
      <c r="E59" s="28">
        <v>122940.78581100806</v>
      </c>
      <c r="F59" s="28">
        <v>104087.17359224154</v>
      </c>
      <c r="G59" s="28">
        <v>94127.968410185596</v>
      </c>
      <c r="H59" s="28">
        <v>71742.094323789192</v>
      </c>
      <c r="I59" s="28">
        <v>50395.303959878045</v>
      </c>
      <c r="J59" s="28">
        <v>50271.866265137054</v>
      </c>
      <c r="K59" s="28">
        <v>50207.72845942065</v>
      </c>
      <c r="L59" s="28">
        <v>45456.182851717058</v>
      </c>
      <c r="M59" s="28">
        <v>48253.072014496152</v>
      </c>
      <c r="N59" s="28">
        <v>41982.698628945262</v>
      </c>
      <c r="O59" s="28">
        <v>44615.674270464297</v>
      </c>
      <c r="P59" s="28">
        <v>43670.222587200537</v>
      </c>
      <c r="Q59" s="28">
        <v>42814.860217658905</v>
      </c>
      <c r="R59" s="28">
        <v>40992.44545192911</v>
      </c>
      <c r="S59" s="28">
        <v>43846.538937512451</v>
      </c>
      <c r="T59" s="28">
        <v>40950.248498008586</v>
      </c>
      <c r="U59" s="28">
        <v>39468.94440840256</v>
      </c>
      <c r="V59" s="28">
        <v>39600.296787268067</v>
      </c>
      <c r="W59" s="28">
        <v>34207.977954476053</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7166.5204256837806</v>
      </c>
      <c r="D64" s="23">
        <v>6751.6962090042798</v>
      </c>
      <c r="E64" s="23">
        <v>4510.6035586422595</v>
      </c>
      <c r="F64" s="23">
        <v>6428.8022590026294</v>
      </c>
      <c r="G64" s="23">
        <v>5791.3872408487305</v>
      </c>
      <c r="H64" s="23">
        <v>2867.6174189555804</v>
      </c>
      <c r="I64" s="23">
        <v>2330.9707073776399</v>
      </c>
      <c r="J64" s="23">
        <v>2621.2011967509102</v>
      </c>
      <c r="K64" s="23">
        <v>2949.7393863397701</v>
      </c>
      <c r="L64" s="23">
        <v>3215.4809806418998</v>
      </c>
      <c r="M64" s="23">
        <v>3141.7979709697797</v>
      </c>
      <c r="N64" s="23">
        <v>3266.4477005608501</v>
      </c>
      <c r="O64" s="23">
        <v>3345.4871934726002</v>
      </c>
      <c r="P64" s="23">
        <v>3566.0063863964301</v>
      </c>
      <c r="Q64" s="23">
        <v>2384.0411737371101</v>
      </c>
      <c r="R64" s="23">
        <v>1943.1906868658498</v>
      </c>
      <c r="S64" s="23">
        <v>2.7800303999999998E-4</v>
      </c>
      <c r="T64" s="23">
        <v>2.6735323999999998E-4</v>
      </c>
      <c r="U64" s="23">
        <v>2.5023284999999999E-4</v>
      </c>
      <c r="V64" s="23">
        <v>2.3810824999999998E-4</v>
      </c>
      <c r="W64" s="23">
        <v>2.6676217E-4</v>
      </c>
    </row>
    <row r="65" spans="1:23">
      <c r="A65" s="27" t="s">
        <v>122</v>
      </c>
      <c r="B65" s="27" t="s">
        <v>28</v>
      </c>
      <c r="C65" s="23">
        <v>1945.04646</v>
      </c>
      <c r="D65" s="23">
        <v>1450.3053049999999</v>
      </c>
      <c r="E65" s="23">
        <v>1313.2529</v>
      </c>
      <c r="F65" s="23">
        <v>139.95498000000001</v>
      </c>
      <c r="G65" s="23">
        <v>129.30113</v>
      </c>
      <c r="H65" s="23">
        <v>121.92782000000001</v>
      </c>
      <c r="I65" s="23">
        <v>115.61947000000001</v>
      </c>
      <c r="J65" s="23">
        <v>111.021484</v>
      </c>
      <c r="K65" s="23">
        <v>102.69283999999999</v>
      </c>
      <c r="L65" s="23">
        <v>96.727374999999995</v>
      </c>
      <c r="M65" s="23">
        <v>92.464749999999995</v>
      </c>
      <c r="N65" s="23">
        <v>127.01267</v>
      </c>
      <c r="O65" s="23">
        <v>83.226410000000001</v>
      </c>
      <c r="P65" s="23">
        <v>147.30034000000001</v>
      </c>
      <c r="Q65" s="23">
        <v>0</v>
      </c>
      <c r="R65" s="23">
        <v>0</v>
      </c>
      <c r="S65" s="23">
        <v>0</v>
      </c>
      <c r="T65" s="23">
        <v>0</v>
      </c>
      <c r="U65" s="23">
        <v>0</v>
      </c>
      <c r="V65" s="23">
        <v>0</v>
      </c>
      <c r="W65" s="23">
        <v>0</v>
      </c>
    </row>
    <row r="66" spans="1:23">
      <c r="A66" s="27" t="s">
        <v>122</v>
      </c>
      <c r="B66" s="27" t="s">
        <v>62</v>
      </c>
      <c r="C66" s="23">
        <v>419.07749021983489</v>
      </c>
      <c r="D66" s="23">
        <v>412.55380490550112</v>
      </c>
      <c r="E66" s="23">
        <v>773.01196578621568</v>
      </c>
      <c r="F66" s="23">
        <v>928.36233290022574</v>
      </c>
      <c r="G66" s="23">
        <v>632.66377346485581</v>
      </c>
      <c r="H66" s="23">
        <v>331.71149299708497</v>
      </c>
      <c r="I66" s="23">
        <v>105.50651090773096</v>
      </c>
      <c r="J66" s="23">
        <v>390.58954230432005</v>
      </c>
      <c r="K66" s="23">
        <v>24.560687729419001</v>
      </c>
      <c r="L66" s="23">
        <v>439.26249512661394</v>
      </c>
      <c r="M66" s="23">
        <v>493.910386985343</v>
      </c>
      <c r="N66" s="23">
        <v>650.80632046702715</v>
      </c>
      <c r="O66" s="23">
        <v>552.24215925725389</v>
      </c>
      <c r="P66" s="23">
        <v>911.67462386553882</v>
      </c>
      <c r="Q66" s="23">
        <v>754.63422204658195</v>
      </c>
      <c r="R66" s="23">
        <v>546.59695653493009</v>
      </c>
      <c r="S66" s="23">
        <v>1145.9190885</v>
      </c>
      <c r="T66" s="23">
        <v>1223.5001418795221</v>
      </c>
      <c r="U66" s="23">
        <v>1535.9712861499997</v>
      </c>
      <c r="V66" s="23">
        <v>1938.9172767739999</v>
      </c>
      <c r="W66" s="23">
        <v>1720.8313323</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14715.197444934538</v>
      </c>
      <c r="D68" s="23">
        <v>14617.861762812925</v>
      </c>
      <c r="E68" s="23">
        <v>12256.324761156786</v>
      </c>
      <c r="F68" s="23">
        <v>13231.503851994281</v>
      </c>
      <c r="G68" s="23">
        <v>12059.289512336105</v>
      </c>
      <c r="H68" s="23">
        <v>17317.889982467808</v>
      </c>
      <c r="I68" s="23">
        <v>15998.276385925499</v>
      </c>
      <c r="J68" s="23">
        <v>15785.691121306829</v>
      </c>
      <c r="K68" s="23">
        <v>15986.248477176381</v>
      </c>
      <c r="L68" s="23">
        <v>14939.734136827883</v>
      </c>
      <c r="M68" s="23">
        <v>15114.152060933178</v>
      </c>
      <c r="N68" s="23">
        <v>13260.911085004132</v>
      </c>
      <c r="O68" s="23">
        <v>12161.087394384187</v>
      </c>
      <c r="P68" s="23">
        <v>10765.343853883249</v>
      </c>
      <c r="Q68" s="23">
        <v>10857.316975194552</v>
      </c>
      <c r="R68" s="23">
        <v>10128.055738148976</v>
      </c>
      <c r="S68" s="23">
        <v>10294.570192961895</v>
      </c>
      <c r="T68" s="23">
        <v>10071.990411296691</v>
      </c>
      <c r="U68" s="23">
        <v>10323.631396122973</v>
      </c>
      <c r="V68" s="23">
        <v>9832.3150173366503</v>
      </c>
      <c r="W68" s="23">
        <v>8728.3726860681854</v>
      </c>
    </row>
    <row r="69" spans="1:23">
      <c r="A69" s="27" t="s">
        <v>122</v>
      </c>
      <c r="B69" s="27" t="s">
        <v>64</v>
      </c>
      <c r="C69" s="23">
        <v>7.6700380673513235</v>
      </c>
      <c r="D69" s="23">
        <v>7.2709841700710687</v>
      </c>
      <c r="E69" s="23">
        <v>6.9772568062178602</v>
      </c>
      <c r="F69" s="23">
        <v>6.2800949647182369</v>
      </c>
      <c r="G69" s="23">
        <v>5.7809310506482614</v>
      </c>
      <c r="H69" s="23">
        <v>5.8528685251123163</v>
      </c>
      <c r="I69" s="23">
        <v>6.0850107563914877</v>
      </c>
      <c r="J69" s="23">
        <v>5.3923250555074596</v>
      </c>
      <c r="K69" s="23">
        <v>5.3048401856920897</v>
      </c>
      <c r="L69" s="23">
        <v>5.0374704388079827</v>
      </c>
      <c r="M69" s="23">
        <v>4.7117124428047283</v>
      </c>
      <c r="N69" s="23">
        <v>4.832043603631166</v>
      </c>
      <c r="O69" s="23">
        <v>4.6384719476387763</v>
      </c>
      <c r="P69" s="23">
        <v>4.3217539394061246</v>
      </c>
      <c r="Q69" s="23">
        <v>4.2013995825740365</v>
      </c>
      <c r="R69" s="23">
        <v>4.082463202608638</v>
      </c>
      <c r="S69" s="23">
        <v>3.620346628876145</v>
      </c>
      <c r="T69" s="23">
        <v>3.5608638667475705</v>
      </c>
      <c r="U69" s="23">
        <v>3.4133076228506249</v>
      </c>
      <c r="V69" s="23">
        <v>3.0591448883590835</v>
      </c>
      <c r="W69" s="23">
        <v>2.9339764708571385</v>
      </c>
    </row>
    <row r="70" spans="1:23">
      <c r="A70" s="27" t="s">
        <v>122</v>
      </c>
      <c r="B70" s="27" t="s">
        <v>32</v>
      </c>
      <c r="C70" s="23">
        <v>0.73244787929254696</v>
      </c>
      <c r="D70" s="23">
        <v>0.72655541181616712</v>
      </c>
      <c r="E70" s="23">
        <v>0.71734868212921599</v>
      </c>
      <c r="F70" s="23">
        <v>0.70252377734568006</v>
      </c>
      <c r="G70" s="23">
        <v>0.63291892120580995</v>
      </c>
      <c r="H70" s="23">
        <v>0.90427002099999998</v>
      </c>
      <c r="I70" s="23">
        <v>0.8966106409999991</v>
      </c>
      <c r="J70" s="23">
        <v>0.82949759500000009</v>
      </c>
      <c r="K70" s="23">
        <v>0.77265316799999895</v>
      </c>
      <c r="L70" s="23">
        <v>0.71825804500000001</v>
      </c>
      <c r="M70" s="23">
        <v>0.63296420600000003</v>
      </c>
      <c r="N70" s="23">
        <v>0.63194031999999989</v>
      </c>
      <c r="O70" s="23">
        <v>0.576915504999999</v>
      </c>
      <c r="P70" s="23">
        <v>0.45037826999999903</v>
      </c>
      <c r="Q70" s="23">
        <v>0.43465583999999902</v>
      </c>
      <c r="R70" s="23">
        <v>0.43387905999999998</v>
      </c>
      <c r="S70" s="23">
        <v>0.38009448999999995</v>
      </c>
      <c r="T70" s="23">
        <v>0.37425772999999996</v>
      </c>
      <c r="U70" s="23">
        <v>0.33372849999999998</v>
      </c>
      <c r="V70" s="23">
        <v>0.28967062999999998</v>
      </c>
      <c r="W70" s="23">
        <v>0.42976787</v>
      </c>
    </row>
    <row r="71" spans="1:23">
      <c r="A71" s="27" t="s">
        <v>122</v>
      </c>
      <c r="B71" s="27" t="s">
        <v>69</v>
      </c>
      <c r="C71" s="23">
        <v>0</v>
      </c>
      <c r="D71" s="23">
        <v>0</v>
      </c>
      <c r="E71" s="23">
        <v>5.1657381999999901E-8</v>
      </c>
      <c r="F71" s="23">
        <v>4.8347319999999999E-8</v>
      </c>
      <c r="G71" s="23">
        <v>4.7331737999999999E-8</v>
      </c>
      <c r="H71" s="23">
        <v>5.3904491999999996E-8</v>
      </c>
      <c r="I71" s="23">
        <v>5.7451850000000002E-8</v>
      </c>
      <c r="J71" s="23">
        <v>5.8183985000000005E-8</v>
      </c>
      <c r="K71" s="23">
        <v>6.3241669999999893E-8</v>
      </c>
      <c r="L71" s="23">
        <v>7.0435184000000001E-8</v>
      </c>
      <c r="M71" s="23">
        <v>7.7658783999999899E-8</v>
      </c>
      <c r="N71" s="23">
        <v>9.9744149999999998E-8</v>
      </c>
      <c r="O71" s="23">
        <v>9.3470879999999899E-8</v>
      </c>
      <c r="P71" s="23">
        <v>8.8055330000000009E-8</v>
      </c>
      <c r="Q71" s="23">
        <v>9.5604869999999993E-8</v>
      </c>
      <c r="R71" s="23">
        <v>1.467153E-7</v>
      </c>
      <c r="S71" s="23">
        <v>1.6346261E-7</v>
      </c>
      <c r="T71" s="23">
        <v>1.5653248000000001E-7</v>
      </c>
      <c r="U71" s="23">
        <v>1.5284717999999998E-7</v>
      </c>
      <c r="V71" s="23">
        <v>1.4534608999999999E-7</v>
      </c>
      <c r="W71" s="23">
        <v>2.2058659999999999E-7</v>
      </c>
    </row>
    <row r="72" spans="1:23">
      <c r="A72" s="27" t="s">
        <v>122</v>
      </c>
      <c r="B72" s="27" t="s">
        <v>52</v>
      </c>
      <c r="C72" s="23">
        <v>0.114080854</v>
      </c>
      <c r="D72" s="23">
        <v>0.22940938399999999</v>
      </c>
      <c r="E72" s="23">
        <v>0.38441750299999999</v>
      </c>
      <c r="F72" s="23">
        <v>0.57707315000000003</v>
      </c>
      <c r="G72" s="23">
        <v>0.72984621000000005</v>
      </c>
      <c r="H72" s="23">
        <v>0.76985657000000007</v>
      </c>
      <c r="I72" s="23">
        <v>0.88596169000000002</v>
      </c>
      <c r="J72" s="23">
        <v>1.05662072</v>
      </c>
      <c r="K72" s="23">
        <v>1.2315614000000001</v>
      </c>
      <c r="L72" s="23">
        <v>1.28340455</v>
      </c>
      <c r="M72" s="23">
        <v>1.3560702700000002</v>
      </c>
      <c r="N72" s="23">
        <v>1.4660621699999998</v>
      </c>
      <c r="O72" s="23">
        <v>1.5452791800000001</v>
      </c>
      <c r="P72" s="23">
        <v>1.5291621499999999</v>
      </c>
      <c r="Q72" s="23">
        <v>1.58901827</v>
      </c>
      <c r="R72" s="23">
        <v>1.5545923700000002</v>
      </c>
      <c r="S72" s="23">
        <v>1.46622633</v>
      </c>
      <c r="T72" s="23">
        <v>1.4543591499999997</v>
      </c>
      <c r="U72" s="23">
        <v>1.40438101</v>
      </c>
      <c r="V72" s="23">
        <v>1.2857311999999999</v>
      </c>
      <c r="W72" s="23">
        <v>1.2963008500000002</v>
      </c>
    </row>
    <row r="73" spans="1:23">
      <c r="A73" s="29" t="s">
        <v>118</v>
      </c>
      <c r="B73" s="29"/>
      <c r="C73" s="28">
        <v>24253.511858905506</v>
      </c>
      <c r="D73" s="28">
        <v>23239.688065892777</v>
      </c>
      <c r="E73" s="28">
        <v>18860.170442391478</v>
      </c>
      <c r="F73" s="28">
        <v>20734.903518861855</v>
      </c>
      <c r="G73" s="28">
        <v>18618.422587700341</v>
      </c>
      <c r="H73" s="28">
        <v>20644.999582945584</v>
      </c>
      <c r="I73" s="28">
        <v>18556.458084967264</v>
      </c>
      <c r="J73" s="28">
        <v>18913.895669417569</v>
      </c>
      <c r="K73" s="28">
        <v>19068.546231431261</v>
      </c>
      <c r="L73" s="28">
        <v>18696.242458035205</v>
      </c>
      <c r="M73" s="28">
        <v>18847.036881331107</v>
      </c>
      <c r="N73" s="28">
        <v>17310.009819635641</v>
      </c>
      <c r="O73" s="28">
        <v>16146.681629061681</v>
      </c>
      <c r="P73" s="28">
        <v>15394.646958084624</v>
      </c>
      <c r="Q73" s="28">
        <v>14000.193770560818</v>
      </c>
      <c r="R73" s="28">
        <v>12621.925844752364</v>
      </c>
      <c r="S73" s="28">
        <v>11444.10990609381</v>
      </c>
      <c r="T73" s="28">
        <v>11299.0516843962</v>
      </c>
      <c r="U73" s="28">
        <v>11863.016240128673</v>
      </c>
      <c r="V73" s="28">
        <v>11774.29167710726</v>
      </c>
      <c r="W73" s="28">
        <v>10452.138261601212</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2.7992644999999999E-4</v>
      </c>
      <c r="D78" s="23">
        <v>2.4504882000000002E-4</v>
      </c>
      <c r="E78" s="23">
        <v>2.4685227500000003E-4</v>
      </c>
      <c r="F78" s="23">
        <v>2.3598794000000001E-4</v>
      </c>
      <c r="G78" s="23">
        <v>3.5957338835299901</v>
      </c>
      <c r="H78" s="23">
        <v>1.5876053799999989E-4</v>
      </c>
      <c r="I78" s="23">
        <v>1.51761547E-4</v>
      </c>
      <c r="J78" s="23">
        <v>1.4348876999999998E-4</v>
      </c>
      <c r="K78" s="23">
        <v>1.3709480699999999E-4</v>
      </c>
      <c r="L78" s="23">
        <v>1.4312501599999999E-4</v>
      </c>
      <c r="M78" s="23">
        <v>1.2461902E-4</v>
      </c>
      <c r="N78" s="23">
        <v>7.43055701468999</v>
      </c>
      <c r="O78" s="23">
        <v>1.2189445E-4</v>
      </c>
      <c r="P78" s="23">
        <v>1.2076363199999999E-4</v>
      </c>
      <c r="Q78" s="23">
        <v>1.19144121E-4</v>
      </c>
      <c r="R78" s="23">
        <v>0.10677758253</v>
      </c>
      <c r="S78" s="23">
        <v>0.23377292080600001</v>
      </c>
      <c r="T78" s="23">
        <v>1.1922187499999999E-4</v>
      </c>
      <c r="U78" s="23">
        <v>2.4584788119999999E-2</v>
      </c>
      <c r="V78" s="23">
        <v>1.1633610799999991E-4</v>
      </c>
      <c r="W78" s="23">
        <v>2.6908206757699999</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1.9826779500000001E-4</v>
      </c>
      <c r="D80" s="23">
        <v>1.7129542699999989E-4</v>
      </c>
      <c r="E80" s="23">
        <v>1.786261079999999E-4</v>
      </c>
      <c r="F80" s="23">
        <v>1.7774059000000002E-4</v>
      </c>
      <c r="G80" s="23">
        <v>1.1552862E-4</v>
      </c>
      <c r="H80" s="23">
        <v>1.12270903E-4</v>
      </c>
      <c r="I80" s="23">
        <v>1.0919967199999999E-4</v>
      </c>
      <c r="J80" s="23">
        <v>1.034063179999999E-4</v>
      </c>
      <c r="K80" s="23">
        <v>9.9845323999999997E-5</v>
      </c>
      <c r="L80" s="23">
        <v>9.913366600000001E-5</v>
      </c>
      <c r="M80" s="23">
        <v>9.5682481999999981E-5</v>
      </c>
      <c r="N80" s="23">
        <v>9.5641649999999993E-5</v>
      </c>
      <c r="O80" s="23">
        <v>9.4655945999999995E-5</v>
      </c>
      <c r="P80" s="23">
        <v>9.3534644999999892E-5</v>
      </c>
      <c r="Q80" s="23">
        <v>9.3972750999999995E-5</v>
      </c>
      <c r="R80" s="23">
        <v>9.2322653000000008E-5</v>
      </c>
      <c r="S80" s="23">
        <v>9.3969733000000006E-5</v>
      </c>
      <c r="T80" s="23">
        <v>9.3295910999999999E-5</v>
      </c>
      <c r="U80" s="23">
        <v>9.2219800999999895E-5</v>
      </c>
      <c r="V80" s="23">
        <v>6.0583087999999898E-5</v>
      </c>
      <c r="W80" s="23">
        <v>0.34663793464900006</v>
      </c>
    </row>
    <row r="81" spans="1:23">
      <c r="A81" s="27" t="s">
        <v>123</v>
      </c>
      <c r="B81" s="27" t="s">
        <v>61</v>
      </c>
      <c r="C81" s="23">
        <v>49579.214700000004</v>
      </c>
      <c r="D81" s="23">
        <v>51103.618000000009</v>
      </c>
      <c r="E81" s="23">
        <v>45181.325299999997</v>
      </c>
      <c r="F81" s="23">
        <v>50239.276149999998</v>
      </c>
      <c r="G81" s="23">
        <v>53109.380499999992</v>
      </c>
      <c r="H81" s="23">
        <v>44845.382239999992</v>
      </c>
      <c r="I81" s="23">
        <v>39283.823859999997</v>
      </c>
      <c r="J81" s="23">
        <v>36734.934649999996</v>
      </c>
      <c r="K81" s="23">
        <v>32628.90209</v>
      </c>
      <c r="L81" s="23">
        <v>28983.926889999995</v>
      </c>
      <c r="M81" s="23">
        <v>23151.264729999999</v>
      </c>
      <c r="N81" s="23">
        <v>22567.954960000006</v>
      </c>
      <c r="O81" s="23">
        <v>20298.821310000003</v>
      </c>
      <c r="P81" s="23">
        <v>17552.429060000002</v>
      </c>
      <c r="Q81" s="23">
        <v>14704.144560000001</v>
      </c>
      <c r="R81" s="23">
        <v>12979.247679999999</v>
      </c>
      <c r="S81" s="23">
        <v>12598.752120000001</v>
      </c>
      <c r="T81" s="23">
        <v>11299.911938000001</v>
      </c>
      <c r="U81" s="23">
        <v>9833.6623409999993</v>
      </c>
      <c r="V81" s="23">
        <v>8570.4433449999997</v>
      </c>
      <c r="W81" s="23">
        <v>9184.8827389999988</v>
      </c>
    </row>
    <row r="82" spans="1:23">
      <c r="A82" s="27" t="s">
        <v>123</v>
      </c>
      <c r="B82" s="27" t="s">
        <v>65</v>
      </c>
      <c r="C82" s="23">
        <v>5398.9949218188931</v>
      </c>
      <c r="D82" s="23">
        <v>5706.9443672187399</v>
      </c>
      <c r="E82" s="23">
        <v>6476.04890078671</v>
      </c>
      <c r="F82" s="23">
        <v>5985.5248467922302</v>
      </c>
      <c r="G82" s="23">
        <v>7228.4999279847189</v>
      </c>
      <c r="H82" s="23">
        <v>7963.1565864824297</v>
      </c>
      <c r="I82" s="23">
        <v>8674.5579306888994</v>
      </c>
      <c r="J82" s="23">
        <v>8610.6434730141991</v>
      </c>
      <c r="K82" s="23">
        <v>8835.8362907065602</v>
      </c>
      <c r="L82" s="23">
        <v>8770.6582928729094</v>
      </c>
      <c r="M82" s="23">
        <v>9627.7217387217406</v>
      </c>
      <c r="N82" s="23">
        <v>9057.6205792267629</v>
      </c>
      <c r="O82" s="23">
        <v>8862.0081545995599</v>
      </c>
      <c r="P82" s="23">
        <v>9134.1957309469162</v>
      </c>
      <c r="Q82" s="23">
        <v>9003.1155465045995</v>
      </c>
      <c r="R82" s="23">
        <v>9140.0585580348979</v>
      </c>
      <c r="S82" s="23">
        <v>8465.3957074724512</v>
      </c>
      <c r="T82" s="23">
        <v>8435.9173662188005</v>
      </c>
      <c r="U82" s="23">
        <v>7520.9167661497404</v>
      </c>
      <c r="V82" s="23">
        <v>7360.9732646385</v>
      </c>
      <c r="W82" s="23">
        <v>6712.0269633870994</v>
      </c>
    </row>
    <row r="83" spans="1:23">
      <c r="A83" s="27" t="s">
        <v>123</v>
      </c>
      <c r="B83" s="27" t="s">
        <v>64</v>
      </c>
      <c r="C83" s="23">
        <v>6.6956929999999998E-9</v>
      </c>
      <c r="D83" s="23">
        <v>6.2027484000000002E-9</v>
      </c>
      <c r="E83" s="23">
        <v>8.0358039999999987E-9</v>
      </c>
      <c r="F83" s="23">
        <v>1.1329021999999999E-8</v>
      </c>
      <c r="G83" s="23">
        <v>8.5261029999999995E-9</v>
      </c>
      <c r="H83" s="23">
        <v>5.0515449999999997E-8</v>
      </c>
      <c r="I83" s="23">
        <v>1.6808914E-7</v>
      </c>
      <c r="J83" s="23">
        <v>1.5821931999999999E-7</v>
      </c>
      <c r="K83" s="23">
        <v>1.5810662E-7</v>
      </c>
      <c r="L83" s="23">
        <v>1.4467565000000002E-7</v>
      </c>
      <c r="M83" s="23">
        <v>1.3179641999999999E-7</v>
      </c>
      <c r="N83" s="23">
        <v>1.2793208999999999E-7</v>
      </c>
      <c r="O83" s="23">
        <v>1.2064616000000001E-7</v>
      </c>
      <c r="P83" s="23">
        <v>9.9564620000000003E-8</v>
      </c>
      <c r="Q83" s="23">
        <v>1.0122507E-7</v>
      </c>
      <c r="R83" s="23">
        <v>1.16203089999999E-7</v>
      </c>
      <c r="S83" s="23">
        <v>2.5166199999999997E-7</v>
      </c>
      <c r="T83" s="23">
        <v>7.6152623E-7</v>
      </c>
      <c r="U83" s="23">
        <v>9.2450260000000006E-2</v>
      </c>
      <c r="V83" s="23">
        <v>8.5535059999999996E-2</v>
      </c>
      <c r="W83" s="23">
        <v>8.174853E-2</v>
      </c>
    </row>
    <row r="84" spans="1:23">
      <c r="A84" s="27" t="s">
        <v>123</v>
      </c>
      <c r="B84" s="27" t="s">
        <v>32</v>
      </c>
      <c r="C84" s="23">
        <v>3.6229845000000001E-8</v>
      </c>
      <c r="D84" s="23">
        <v>4.3382893999999998E-8</v>
      </c>
      <c r="E84" s="23">
        <v>4.2176210000000001E-8</v>
      </c>
      <c r="F84" s="23">
        <v>4.3261013999999905E-8</v>
      </c>
      <c r="G84" s="23">
        <v>6.0001640000000001E-8</v>
      </c>
      <c r="H84" s="23">
        <v>2.1316991000000001E-7</v>
      </c>
      <c r="I84" s="23">
        <v>2.0963165999999999E-7</v>
      </c>
      <c r="J84" s="23">
        <v>2.0150174999999999E-7</v>
      </c>
      <c r="K84" s="23">
        <v>1.9192383999999999E-7</v>
      </c>
      <c r="L84" s="23">
        <v>1.8309297999999999E-7</v>
      </c>
      <c r="M84" s="23">
        <v>1.7697E-7</v>
      </c>
      <c r="N84" s="23">
        <v>1.6697303E-7</v>
      </c>
      <c r="O84" s="23">
        <v>1.5883954999999999E-7</v>
      </c>
      <c r="P84" s="23">
        <v>1.5236947000000002E-7</v>
      </c>
      <c r="Q84" s="23">
        <v>1.4559821000000003E-7</v>
      </c>
      <c r="R84" s="23">
        <v>1.3800098999999998E-7</v>
      </c>
      <c r="S84" s="23">
        <v>1.5851042999999998E-7</v>
      </c>
      <c r="T84" s="23">
        <v>1.506901E-7</v>
      </c>
      <c r="U84" s="23">
        <v>1.8722442E-7</v>
      </c>
      <c r="V84" s="23">
        <v>1.7857936000000001E-7</v>
      </c>
      <c r="W84" s="23">
        <v>1.5640325999999999E-7</v>
      </c>
    </row>
    <row r="85" spans="1:23">
      <c r="A85" s="27" t="s">
        <v>123</v>
      </c>
      <c r="B85" s="27" t="s">
        <v>69</v>
      </c>
      <c r="C85" s="23">
        <v>0</v>
      </c>
      <c r="D85" s="23">
        <v>0</v>
      </c>
      <c r="E85" s="23">
        <v>1.18768669E-7</v>
      </c>
      <c r="F85" s="23">
        <v>1.17455294E-7</v>
      </c>
      <c r="G85" s="23">
        <v>1.7645285999999989E-7</v>
      </c>
      <c r="H85" s="23">
        <v>1.8367942599999989E-7</v>
      </c>
      <c r="I85" s="23">
        <v>1.8853357999999992E-7</v>
      </c>
      <c r="J85" s="23">
        <v>1.9032702499999999E-7</v>
      </c>
      <c r="K85" s="23">
        <v>1.9143080999999999E-7</v>
      </c>
      <c r="L85" s="23">
        <v>1.9502865400000001E-7</v>
      </c>
      <c r="M85" s="23">
        <v>2.0013238399999989E-7</v>
      </c>
      <c r="N85" s="23">
        <v>2.0217050499999902E-7</v>
      </c>
      <c r="O85" s="23">
        <v>2.0046057999999899E-7</v>
      </c>
      <c r="P85" s="23">
        <v>2.0407528999999902E-7</v>
      </c>
      <c r="Q85" s="23">
        <v>2.0807917400000002E-7</v>
      </c>
      <c r="R85" s="23">
        <v>2.1026751000000001E-7</v>
      </c>
      <c r="S85" s="23">
        <v>2.5596421999999903E-7</v>
      </c>
      <c r="T85" s="23">
        <v>2.4288379999999898E-7</v>
      </c>
      <c r="U85" s="23">
        <v>2.7430583999999997E-7</v>
      </c>
      <c r="V85" s="23">
        <v>2.6091343000000003E-7</v>
      </c>
      <c r="W85" s="23">
        <v>2.4600874400000001E-7</v>
      </c>
    </row>
    <row r="86" spans="1:23">
      <c r="A86" s="27" t="s">
        <v>123</v>
      </c>
      <c r="B86" s="27" t="s">
        <v>52</v>
      </c>
      <c r="C86" s="23">
        <v>1.7014615300000001E-3</v>
      </c>
      <c r="D86" s="23">
        <v>1.1963448200000001E-2</v>
      </c>
      <c r="E86" s="23">
        <v>1.4930281599999999E-2</v>
      </c>
      <c r="F86" s="23">
        <v>1.3140711099999999E-2</v>
      </c>
      <c r="G86" s="23">
        <v>3.8490662999999994E-2</v>
      </c>
      <c r="H86" s="23">
        <v>7.9065891999999985E-2</v>
      </c>
      <c r="I86" s="23">
        <v>0.114867577</v>
      </c>
      <c r="J86" s="23">
        <v>0.12769833</v>
      </c>
      <c r="K86" s="23">
        <v>0.15867271799999988</v>
      </c>
      <c r="L86" s="23">
        <v>0.1981165839999999</v>
      </c>
      <c r="M86" s="23">
        <v>0.22851469599999899</v>
      </c>
      <c r="N86" s="23">
        <v>0.252359414</v>
      </c>
      <c r="O86" s="23">
        <v>0.26770843999999988</v>
      </c>
      <c r="P86" s="23">
        <v>0.26575090799999984</v>
      </c>
      <c r="Q86" s="23">
        <v>0.28655727400000003</v>
      </c>
      <c r="R86" s="23">
        <v>0.295012516</v>
      </c>
      <c r="S86" s="23">
        <v>0.248434722</v>
      </c>
      <c r="T86" s="23">
        <v>0.25277947000000001</v>
      </c>
      <c r="U86" s="23">
        <v>0.24075049399999898</v>
      </c>
      <c r="V86" s="23">
        <v>0.23984148099999991</v>
      </c>
      <c r="W86" s="23">
        <v>0.2432504459999989</v>
      </c>
    </row>
    <row r="87" spans="1:23">
      <c r="A87" s="29" t="s">
        <v>118</v>
      </c>
      <c r="B87" s="29"/>
      <c r="C87" s="28">
        <v>54978.210100019838</v>
      </c>
      <c r="D87" s="28">
        <v>56810.562783569199</v>
      </c>
      <c r="E87" s="28">
        <v>51657.374626273122</v>
      </c>
      <c r="F87" s="28">
        <v>56224.801410532084</v>
      </c>
      <c r="G87" s="28">
        <v>60341.476277405389</v>
      </c>
      <c r="H87" s="28">
        <v>52808.539097564382</v>
      </c>
      <c r="I87" s="28">
        <v>47958.382051818204</v>
      </c>
      <c r="J87" s="28">
        <v>45345.578370067502</v>
      </c>
      <c r="K87" s="28">
        <v>41464.738617804796</v>
      </c>
      <c r="L87" s="28">
        <v>37754.585425276258</v>
      </c>
      <c r="M87" s="28">
        <v>32778.986689155041</v>
      </c>
      <c r="N87" s="28">
        <v>31633.006192011046</v>
      </c>
      <c r="O87" s="28">
        <v>29160.829681270607</v>
      </c>
      <c r="P87" s="28">
        <v>26686.625005344758</v>
      </c>
      <c r="Q87" s="28">
        <v>23707.260319722696</v>
      </c>
      <c r="R87" s="28">
        <v>22119.413108056284</v>
      </c>
      <c r="S87" s="28">
        <v>21064.381694614654</v>
      </c>
      <c r="T87" s="28">
        <v>19735.829517498114</v>
      </c>
      <c r="U87" s="28">
        <v>17354.696234417661</v>
      </c>
      <c r="V87" s="28">
        <v>15931.502321617696</v>
      </c>
      <c r="W87" s="28">
        <v>15900.028909527517</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1.223838824</v>
      </c>
      <c r="D92" s="23">
        <v>1.2324940849999999</v>
      </c>
      <c r="E92" s="23">
        <v>1.260654519999999</v>
      </c>
      <c r="F92" s="23">
        <v>1.4704851709999991</v>
      </c>
      <c r="G92" s="23">
        <v>1.3298240630000002</v>
      </c>
      <c r="H92" s="23">
        <v>1.1226593599999981</v>
      </c>
      <c r="I92" s="23">
        <v>1.1083506949999999</v>
      </c>
      <c r="J92" s="23">
        <v>0.98262794399999898</v>
      </c>
      <c r="K92" s="23">
        <v>0.93609535899999985</v>
      </c>
      <c r="L92" s="23">
        <v>0.86632598599999999</v>
      </c>
      <c r="M92" s="23">
        <v>0.7770508519999999</v>
      </c>
      <c r="N92" s="23">
        <v>0.76974493199999994</v>
      </c>
      <c r="O92" s="23">
        <v>0.56391818400000004</v>
      </c>
      <c r="P92" s="23">
        <v>0.41878631300000002</v>
      </c>
      <c r="Q92" s="23">
        <v>0.42011040899999996</v>
      </c>
      <c r="R92" s="23">
        <v>0.40812215299999999</v>
      </c>
      <c r="S92" s="23">
        <v>0.34962507699999884</v>
      </c>
      <c r="T92" s="23">
        <v>0.35064862299999999</v>
      </c>
      <c r="U92" s="23">
        <v>0.29995223299999996</v>
      </c>
      <c r="V92" s="23">
        <v>0.28042281800000002</v>
      </c>
      <c r="W92" s="23">
        <v>0.25498196499999992</v>
      </c>
    </row>
    <row r="93" spans="1:23">
      <c r="A93" s="27" t="s">
        <v>36</v>
      </c>
      <c r="B93" s="27" t="s">
        <v>68</v>
      </c>
      <c r="C93" s="23">
        <v>622.04702500000008</v>
      </c>
      <c r="D93" s="23">
        <v>1564.1631340000001</v>
      </c>
      <c r="E93" s="23">
        <v>1243.4426899999999</v>
      </c>
      <c r="F93" s="23">
        <v>4025.0508800000002</v>
      </c>
      <c r="G93" s="23">
        <v>3328.064312</v>
      </c>
      <c r="H93" s="23">
        <v>8381.8410949999998</v>
      </c>
      <c r="I93" s="23">
        <v>9093.3727749999998</v>
      </c>
      <c r="J93" s="23">
        <v>8317.1498300000003</v>
      </c>
      <c r="K93" s="23">
        <v>8800.8071550000004</v>
      </c>
      <c r="L93" s="23">
        <v>10166.145928999998</v>
      </c>
      <c r="M93" s="23">
        <v>10588.056012000001</v>
      </c>
      <c r="N93" s="23">
        <v>9558.2058469999993</v>
      </c>
      <c r="O93" s="23">
        <v>8529.1795050000001</v>
      </c>
      <c r="P93" s="23">
        <v>8116.1530160000002</v>
      </c>
      <c r="Q93" s="23">
        <v>9343.2802200000006</v>
      </c>
      <c r="R93" s="23">
        <v>8163.6085999999996</v>
      </c>
      <c r="S93" s="23">
        <v>7697.8860819999991</v>
      </c>
      <c r="T93" s="23">
        <v>6821.8526690000008</v>
      </c>
      <c r="U93" s="23">
        <v>5935.2206219999998</v>
      </c>
      <c r="V93" s="23">
        <v>6620.6609100000005</v>
      </c>
      <c r="W93" s="23">
        <v>5924.1731279999995</v>
      </c>
    </row>
    <row r="94" spans="1:23">
      <c r="A94" s="27" t="s">
        <v>36</v>
      </c>
      <c r="B94" s="27" t="s">
        <v>72</v>
      </c>
      <c r="C94" s="23">
        <v>0.37852282736999987</v>
      </c>
      <c r="D94" s="23">
        <v>0.91254881369999974</v>
      </c>
      <c r="E94" s="23">
        <v>2.2769872261999984</v>
      </c>
      <c r="F94" s="23">
        <v>5.4816765396000005</v>
      </c>
      <c r="G94" s="23">
        <v>7.6778419415999997</v>
      </c>
      <c r="H94" s="23">
        <v>8.9859958400000011</v>
      </c>
      <c r="I94" s="23">
        <v>11.060418556</v>
      </c>
      <c r="J94" s="23">
        <v>12.815086131999999</v>
      </c>
      <c r="K94" s="23">
        <v>15.125416210000001</v>
      </c>
      <c r="L94" s="23">
        <v>16.498964554999997</v>
      </c>
      <c r="M94" s="23">
        <v>17.333264600000003</v>
      </c>
      <c r="N94" s="23">
        <v>19.066430593999996</v>
      </c>
      <c r="O94" s="23">
        <v>20.030686222999989</v>
      </c>
      <c r="P94" s="23">
        <v>20.069419904</v>
      </c>
      <c r="Q94" s="23">
        <v>21.959450959999998</v>
      </c>
      <c r="R94" s="23">
        <v>21.560345379999998</v>
      </c>
      <c r="S94" s="23">
        <v>20.385649453999999</v>
      </c>
      <c r="T94" s="23">
        <v>20.132592995999996</v>
      </c>
      <c r="U94" s="23">
        <v>19.319084007000001</v>
      </c>
      <c r="V94" s="23">
        <v>18.76044181</v>
      </c>
      <c r="W94" s="23">
        <v>18.730288015999999</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378.62886500000002</v>
      </c>
      <c r="D98" s="23">
        <v>1008.3600740000001</v>
      </c>
      <c r="E98" s="23">
        <v>886.05318999999997</v>
      </c>
      <c r="F98" s="23">
        <v>2033.1777800000002</v>
      </c>
      <c r="G98" s="23">
        <v>1290.162912</v>
      </c>
      <c r="H98" s="23">
        <v>5205.1965949999994</v>
      </c>
      <c r="I98" s="23">
        <v>5820.4199749999998</v>
      </c>
      <c r="J98" s="23">
        <v>5814.9763300000004</v>
      </c>
      <c r="K98" s="23">
        <v>6020.959355</v>
      </c>
      <c r="L98" s="23">
        <v>7210.7521289999995</v>
      </c>
      <c r="M98" s="23">
        <v>7613.3880120000003</v>
      </c>
      <c r="N98" s="23">
        <v>7065.6956469999996</v>
      </c>
      <c r="O98" s="23">
        <v>6530.7447050000001</v>
      </c>
      <c r="P98" s="23">
        <v>6387.2095159999999</v>
      </c>
      <c r="Q98" s="23">
        <v>7425.0008200000002</v>
      </c>
      <c r="R98" s="23">
        <v>6628.7505999999994</v>
      </c>
      <c r="S98" s="23">
        <v>6230.2522819999995</v>
      </c>
      <c r="T98" s="23">
        <v>5588.5980690000006</v>
      </c>
      <c r="U98" s="23">
        <v>5085.6522219999997</v>
      </c>
      <c r="V98" s="23">
        <v>5434.3411100000003</v>
      </c>
      <c r="W98" s="23">
        <v>4800.7169279999998</v>
      </c>
    </row>
    <row r="99" spans="1:23">
      <c r="A99" s="27" t="s">
        <v>119</v>
      </c>
      <c r="B99" s="27" t="s">
        <v>72</v>
      </c>
      <c r="C99" s="23">
        <v>7.6378249999999995E-2</v>
      </c>
      <c r="D99" s="23">
        <v>0.21291892999999998</v>
      </c>
      <c r="E99" s="23">
        <v>0.62895063999999901</v>
      </c>
      <c r="F99" s="23">
        <v>1.80173187</v>
      </c>
      <c r="G99" s="23">
        <v>2.3920834299999987</v>
      </c>
      <c r="H99" s="23">
        <v>2.9798319000000002</v>
      </c>
      <c r="I99" s="23">
        <v>3.5244122999999989</v>
      </c>
      <c r="J99" s="23">
        <v>4.1413494000000002</v>
      </c>
      <c r="K99" s="23">
        <v>4.9095577000000006</v>
      </c>
      <c r="L99" s="23">
        <v>5.4810442999999998</v>
      </c>
      <c r="M99" s="23">
        <v>5.8135257300000003</v>
      </c>
      <c r="N99" s="23">
        <v>6.44273585</v>
      </c>
      <c r="O99" s="23">
        <v>6.9502017</v>
      </c>
      <c r="P99" s="23">
        <v>7.0586845999999994</v>
      </c>
      <c r="Q99" s="23">
        <v>7.5998191999999998</v>
      </c>
      <c r="R99" s="23">
        <v>7.4718596000000002</v>
      </c>
      <c r="S99" s="23">
        <v>7.2981730999999996</v>
      </c>
      <c r="T99" s="23">
        <v>7.1922014999999995</v>
      </c>
      <c r="U99" s="23">
        <v>7.040375</v>
      </c>
      <c r="V99" s="23">
        <v>6.8959957999999997</v>
      </c>
      <c r="W99" s="23">
        <v>6.68771614</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0.1616398</v>
      </c>
      <c r="D102" s="23">
        <v>0.11778505</v>
      </c>
      <c r="E102" s="23">
        <v>0.17180224999999999</v>
      </c>
      <c r="F102" s="23">
        <v>0.26386386000000001</v>
      </c>
      <c r="G102" s="23">
        <v>0.24575577999999998</v>
      </c>
      <c r="H102" s="23">
        <v>0.21903530000000002</v>
      </c>
      <c r="I102" s="23">
        <v>0.20945439999999999</v>
      </c>
      <c r="J102" s="23">
        <v>0.171059139999999</v>
      </c>
      <c r="K102" s="23">
        <v>0.17192311000000002</v>
      </c>
      <c r="L102" s="23">
        <v>0.15719846999999998</v>
      </c>
      <c r="M102" s="23">
        <v>0.15495609999999999</v>
      </c>
      <c r="N102" s="23">
        <v>0.14332207999999999</v>
      </c>
      <c r="O102" s="23">
        <v>0.12439202000000001</v>
      </c>
      <c r="P102" s="23">
        <v>0.10524826</v>
      </c>
      <c r="Q102" s="23">
        <v>0.11616461</v>
      </c>
      <c r="R102" s="23">
        <v>0.102072174</v>
      </c>
      <c r="S102" s="23">
        <v>8.621110999999991E-2</v>
      </c>
      <c r="T102" s="23">
        <v>8.9491639999999997E-2</v>
      </c>
      <c r="U102" s="23">
        <v>7.0229969999999989E-2</v>
      </c>
      <c r="V102" s="23">
        <v>7.9717720000000006E-2</v>
      </c>
      <c r="W102" s="23">
        <v>7.2414369999999909E-2</v>
      </c>
    </row>
    <row r="103" spans="1:23">
      <c r="A103" s="27" t="s">
        <v>120</v>
      </c>
      <c r="B103" s="27" t="s">
        <v>68</v>
      </c>
      <c r="C103" s="23">
        <v>243.41816</v>
      </c>
      <c r="D103" s="23">
        <v>555.80306000000007</v>
      </c>
      <c r="E103" s="23">
        <v>357.3895</v>
      </c>
      <c r="F103" s="23">
        <v>1991.8731</v>
      </c>
      <c r="G103" s="23">
        <v>2037.9014</v>
      </c>
      <c r="H103" s="23">
        <v>3176.6444999999999</v>
      </c>
      <c r="I103" s="23">
        <v>3272.9528</v>
      </c>
      <c r="J103" s="23">
        <v>2502.1734999999999</v>
      </c>
      <c r="K103" s="23">
        <v>2779.8478</v>
      </c>
      <c r="L103" s="23">
        <v>2955.3937999999998</v>
      </c>
      <c r="M103" s="23">
        <v>2974.6680000000001</v>
      </c>
      <c r="N103" s="23">
        <v>2492.5102000000002</v>
      </c>
      <c r="O103" s="23">
        <v>1998.4348</v>
      </c>
      <c r="P103" s="23">
        <v>1728.9435000000001</v>
      </c>
      <c r="Q103" s="23">
        <v>1918.2793999999999</v>
      </c>
      <c r="R103" s="23">
        <v>1534.8579999999999</v>
      </c>
      <c r="S103" s="23">
        <v>1467.6338000000001</v>
      </c>
      <c r="T103" s="23">
        <v>1233.2546</v>
      </c>
      <c r="U103" s="23">
        <v>849.5684</v>
      </c>
      <c r="V103" s="23">
        <v>1186.3198</v>
      </c>
      <c r="W103" s="23">
        <v>1123.4561999999999</v>
      </c>
    </row>
    <row r="104" spans="1:23">
      <c r="A104" s="27" t="s">
        <v>120</v>
      </c>
      <c r="B104" s="27" t="s">
        <v>72</v>
      </c>
      <c r="C104" s="23">
        <v>9.6836636999999989E-2</v>
      </c>
      <c r="D104" s="23">
        <v>0.256413856</v>
      </c>
      <c r="E104" s="23">
        <v>0.62246092499999994</v>
      </c>
      <c r="F104" s="23">
        <v>1.3704749700000001</v>
      </c>
      <c r="G104" s="23">
        <v>1.9857487</v>
      </c>
      <c r="H104" s="23">
        <v>2.4161467999999999</v>
      </c>
      <c r="I104" s="23">
        <v>2.9766511999999996</v>
      </c>
      <c r="J104" s="23">
        <v>3.40032852</v>
      </c>
      <c r="K104" s="23">
        <v>4.0758714999999999</v>
      </c>
      <c r="L104" s="23">
        <v>4.4011316999999996</v>
      </c>
      <c r="M104" s="23">
        <v>4.7416627</v>
      </c>
      <c r="N104" s="23">
        <v>5.1114872000000009</v>
      </c>
      <c r="O104" s="23">
        <v>5.5028797999999908</v>
      </c>
      <c r="P104" s="23">
        <v>5.6962479999999998</v>
      </c>
      <c r="Q104" s="23">
        <v>5.9351987599999996</v>
      </c>
      <c r="R104" s="23">
        <v>5.7886250600000002</v>
      </c>
      <c r="S104" s="23">
        <v>5.48258344</v>
      </c>
      <c r="T104" s="23">
        <v>5.4507319000000001</v>
      </c>
      <c r="U104" s="23">
        <v>5.1467421999999994</v>
      </c>
      <c r="V104" s="23">
        <v>5.1462625000000006</v>
      </c>
      <c r="W104" s="23">
        <v>5.0166805000000005</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0.160647754</v>
      </c>
      <c r="D107" s="23">
        <v>0.21520928800000003</v>
      </c>
      <c r="E107" s="23">
        <v>0.205651899999999</v>
      </c>
      <c r="F107" s="23">
        <v>0.33926415499999901</v>
      </c>
      <c r="G107" s="23">
        <v>0.30162633800000005</v>
      </c>
      <c r="H107" s="23">
        <v>0.24325583699999903</v>
      </c>
      <c r="I107" s="23">
        <v>0.24049464599999998</v>
      </c>
      <c r="J107" s="23">
        <v>0.206471765</v>
      </c>
      <c r="K107" s="23">
        <v>0.19886687599999991</v>
      </c>
      <c r="L107" s="23">
        <v>0.18968928599999998</v>
      </c>
      <c r="M107" s="23">
        <v>0.16864412699999992</v>
      </c>
      <c r="N107" s="23">
        <v>0.168630742</v>
      </c>
      <c r="O107" s="23">
        <v>2.8012869999999999E-2</v>
      </c>
      <c r="P107" s="23">
        <v>2.3265253E-2</v>
      </c>
      <c r="Q107" s="23">
        <v>2.4494999E-2</v>
      </c>
      <c r="R107" s="23">
        <v>2.3054038999999998E-2</v>
      </c>
      <c r="S107" s="23">
        <v>1.9623836999999898E-2</v>
      </c>
      <c r="T107" s="23">
        <v>1.8712962999999999E-2</v>
      </c>
      <c r="U107" s="23">
        <v>1.6825812999999998E-2</v>
      </c>
      <c r="V107" s="23">
        <v>1.5318498E-2</v>
      </c>
      <c r="W107" s="23">
        <v>1.5018584999999999E-2</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6.9085114999999905E-2</v>
      </c>
      <c r="D109" s="23">
        <v>0.15849872199999998</v>
      </c>
      <c r="E109" s="23">
        <v>0.55628887999999999</v>
      </c>
      <c r="F109" s="23">
        <v>1.6151103800000002</v>
      </c>
      <c r="G109" s="23">
        <v>2.3948366000000001</v>
      </c>
      <c r="H109" s="23">
        <v>2.5925615000000004</v>
      </c>
      <c r="I109" s="23">
        <v>3.3785652000000002</v>
      </c>
      <c r="J109" s="23">
        <v>3.8832804000000003</v>
      </c>
      <c r="K109" s="23">
        <v>4.4996896</v>
      </c>
      <c r="L109" s="23">
        <v>4.8782331999999995</v>
      </c>
      <c r="M109" s="23">
        <v>4.9138517000000004</v>
      </c>
      <c r="N109" s="23">
        <v>5.4891131999999994</v>
      </c>
      <c r="O109" s="23">
        <v>5.4454459999999996</v>
      </c>
      <c r="P109" s="23">
        <v>5.2018608999999998</v>
      </c>
      <c r="Q109" s="23">
        <v>6.2189976299999996</v>
      </c>
      <c r="R109" s="23">
        <v>6.1224309999999997</v>
      </c>
      <c r="S109" s="23">
        <v>5.5888124700000006</v>
      </c>
      <c r="T109" s="23">
        <v>5.4752218999999993</v>
      </c>
      <c r="U109" s="23">
        <v>5.2023088</v>
      </c>
      <c r="V109" s="23">
        <v>4.9184964300000003</v>
      </c>
      <c r="W109" s="23">
        <v>5.2193011000000009</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0.9015512699999999</v>
      </c>
      <c r="D112" s="23">
        <v>0.89949974699999991</v>
      </c>
      <c r="E112" s="23">
        <v>0.88320037000000007</v>
      </c>
      <c r="F112" s="23">
        <v>0.86735715600000007</v>
      </c>
      <c r="G112" s="23">
        <v>0.78244194500000008</v>
      </c>
      <c r="H112" s="23">
        <v>0.66036822299999909</v>
      </c>
      <c r="I112" s="23">
        <v>0.65840164899999998</v>
      </c>
      <c r="J112" s="23">
        <v>0.605097039</v>
      </c>
      <c r="K112" s="23">
        <v>0.56530537299999994</v>
      </c>
      <c r="L112" s="23">
        <v>0.51943823</v>
      </c>
      <c r="M112" s="23">
        <v>0.453450625</v>
      </c>
      <c r="N112" s="23">
        <v>0.45779210999999997</v>
      </c>
      <c r="O112" s="23">
        <v>0.41151329399999997</v>
      </c>
      <c r="P112" s="23">
        <v>0.2902728</v>
      </c>
      <c r="Q112" s="23">
        <v>0.2794508</v>
      </c>
      <c r="R112" s="23">
        <v>0.28299594</v>
      </c>
      <c r="S112" s="23">
        <v>0.24379012999999902</v>
      </c>
      <c r="T112" s="23">
        <v>0.24244401999999998</v>
      </c>
      <c r="U112" s="23">
        <v>0.21289644999999999</v>
      </c>
      <c r="V112" s="23">
        <v>0.18538659999999998</v>
      </c>
      <c r="W112" s="23">
        <v>0.16754901</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0.134220225</v>
      </c>
      <c r="D114" s="23">
        <v>0.27054130299999996</v>
      </c>
      <c r="E114" s="23">
        <v>0.45164290999999995</v>
      </c>
      <c r="F114" s="23">
        <v>0.67894004000000008</v>
      </c>
      <c r="G114" s="23">
        <v>0.85972636000000002</v>
      </c>
      <c r="H114" s="23">
        <v>0.90471951000000006</v>
      </c>
      <c r="I114" s="23">
        <v>1.0451096</v>
      </c>
      <c r="J114" s="23">
        <v>1.2404137</v>
      </c>
      <c r="K114" s="23">
        <v>1.4527554500000002</v>
      </c>
      <c r="L114" s="23">
        <v>1.5063200200000002</v>
      </c>
      <c r="M114" s="23">
        <v>1.5953493799999998</v>
      </c>
      <c r="N114" s="23">
        <v>1.72509756</v>
      </c>
      <c r="O114" s="23">
        <v>1.81786392</v>
      </c>
      <c r="P114" s="23">
        <v>1.7991223000000001</v>
      </c>
      <c r="Q114" s="23">
        <v>1.8695430999999998</v>
      </c>
      <c r="R114" s="23">
        <v>1.82904036</v>
      </c>
      <c r="S114" s="23">
        <v>1.7250722599999999</v>
      </c>
      <c r="T114" s="23">
        <v>1.715782479999999</v>
      </c>
      <c r="U114" s="23">
        <v>1.6476442999999998</v>
      </c>
      <c r="V114" s="23">
        <v>1.5171853999999998</v>
      </c>
      <c r="W114" s="23">
        <v>1.5206995000000001</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2.00260037E-3</v>
      </c>
      <c r="D119" s="23">
        <v>1.4176002699999989E-2</v>
      </c>
      <c r="E119" s="23">
        <v>1.7643871199999901E-2</v>
      </c>
      <c r="F119" s="23">
        <v>1.5419279599999999E-2</v>
      </c>
      <c r="G119" s="23">
        <v>4.5446851600000004E-2</v>
      </c>
      <c r="H119" s="23">
        <v>9.2736129999999986E-2</v>
      </c>
      <c r="I119" s="23">
        <v>0.135680256</v>
      </c>
      <c r="J119" s="23">
        <v>0.14971411200000001</v>
      </c>
      <c r="K119" s="23">
        <v>0.18754196000000001</v>
      </c>
      <c r="L119" s="23">
        <v>0.2322353349999999</v>
      </c>
      <c r="M119" s="23">
        <v>0.26887508999999998</v>
      </c>
      <c r="N119" s="23">
        <v>0.29799678400000001</v>
      </c>
      <c r="O119" s="23">
        <v>0.31429480300000001</v>
      </c>
      <c r="P119" s="23">
        <v>0.31350410400000006</v>
      </c>
      <c r="Q119" s="23">
        <v>0.33589226999999999</v>
      </c>
      <c r="R119" s="23">
        <v>0.34838935999999987</v>
      </c>
      <c r="S119" s="23">
        <v>0.29100818399999995</v>
      </c>
      <c r="T119" s="23">
        <v>0.298655216</v>
      </c>
      <c r="U119" s="23">
        <v>0.282013707</v>
      </c>
      <c r="V119" s="23">
        <v>0.28250167999999898</v>
      </c>
      <c r="W119" s="23">
        <v>0.28589077599999996</v>
      </c>
    </row>
    <row r="121" spans="1:23" collapsed="1"/>
    <row r="122" spans="1:23">
      <c r="A122" s="7" t="s">
        <v>93</v>
      </c>
    </row>
  </sheetData>
  <sheetProtection algorithmName="SHA-512" hashValue="GoSLMUt4W8oQuK3KgUf1rtNEQd/tRhNdkwuc2Ft4H2wyoEj+oWTznj+u8Pv/R+gypBq0q09ypzLLxld6kBWNCA==" saltValue="KftgW8bsS8znCMXt8stEP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131</v>
      </c>
      <c r="B1" s="17"/>
      <c r="C1" s="17"/>
      <c r="D1" s="17"/>
      <c r="E1" s="17"/>
      <c r="F1" s="17"/>
      <c r="G1" s="17"/>
      <c r="H1" s="17"/>
      <c r="I1" s="17"/>
      <c r="J1" s="17"/>
      <c r="K1" s="17"/>
      <c r="L1" s="17"/>
      <c r="M1" s="17"/>
      <c r="N1" s="17"/>
      <c r="O1" s="17"/>
      <c r="P1" s="17"/>
      <c r="Q1" s="17"/>
      <c r="R1" s="17"/>
      <c r="S1" s="17"/>
      <c r="T1" s="17"/>
      <c r="U1" s="17"/>
      <c r="V1" s="17"/>
      <c r="W1" s="17"/>
    </row>
    <row r="2" spans="1:23">
      <c r="A2" s="26" t="s">
        <v>26</v>
      </c>
      <c r="B2" s="30" t="s">
        <v>132</v>
      </c>
      <c r="C2" s="30"/>
      <c r="D2" s="30"/>
      <c r="E2" s="30"/>
      <c r="F2" s="30"/>
      <c r="G2" s="30"/>
      <c r="H2" s="30"/>
      <c r="I2" s="30"/>
      <c r="J2" s="30"/>
      <c r="K2" s="30"/>
      <c r="L2" s="30"/>
      <c r="M2" s="30"/>
      <c r="N2" s="30"/>
      <c r="O2" s="30"/>
      <c r="P2" s="30"/>
      <c r="Q2" s="30"/>
      <c r="R2" s="30"/>
      <c r="S2" s="30"/>
      <c r="T2" s="30"/>
      <c r="U2" s="30"/>
      <c r="V2" s="30"/>
      <c r="W2" s="30"/>
    </row>
    <row r="3" spans="1:23">
      <c r="B3" s="30"/>
      <c r="C3" s="30"/>
      <c r="D3" s="30"/>
      <c r="E3" s="30"/>
      <c r="F3" s="30"/>
      <c r="G3" s="30"/>
      <c r="H3" s="30"/>
      <c r="I3" s="30"/>
      <c r="J3" s="30"/>
      <c r="K3" s="30"/>
      <c r="L3" s="30"/>
      <c r="M3" s="30"/>
      <c r="N3" s="30"/>
      <c r="O3" s="30"/>
      <c r="P3" s="30"/>
      <c r="Q3" s="30"/>
      <c r="R3" s="30"/>
      <c r="S3" s="30"/>
      <c r="T3" s="30"/>
      <c r="U3" s="30"/>
      <c r="V3" s="30"/>
      <c r="W3" s="30"/>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-108033.23302221615</v>
      </c>
      <c r="G6" s="23">
        <v>195249.39823865588</v>
      </c>
      <c r="H6" s="23">
        <v>-277757.26048395445</v>
      </c>
      <c r="I6" s="23">
        <v>-160218.03111244342</v>
      </c>
      <c r="J6" s="23">
        <v>-231569.27748996913</v>
      </c>
      <c r="K6" s="23">
        <v>-199469.85175900231</v>
      </c>
      <c r="L6" s="23">
        <v>-198651.88798891776</v>
      </c>
      <c r="M6" s="23">
        <v>2793.5755169781623</v>
      </c>
      <c r="N6" s="23">
        <v>213326.63253902839</v>
      </c>
      <c r="O6" s="23">
        <v>-150135.0786602186</v>
      </c>
      <c r="P6" s="23">
        <v>-151385.35722900362</v>
      </c>
      <c r="Q6" s="23">
        <v>-82605.828757365409</v>
      </c>
      <c r="R6" s="23">
        <v>-64312.589889542025</v>
      </c>
      <c r="S6" s="23">
        <v>-39830.369384709527</v>
      </c>
      <c r="T6" s="23">
        <v>-42030.371030757356</v>
      </c>
      <c r="U6" s="23">
        <v>-39794.346804391964</v>
      </c>
      <c r="V6" s="23">
        <v>-46651.895189048635</v>
      </c>
      <c r="W6" s="23">
        <v>-50207.229920937709</v>
      </c>
    </row>
    <row r="7" spans="1:23">
      <c r="A7" s="27" t="s">
        <v>36</v>
      </c>
      <c r="B7" s="27" t="s">
        <v>67</v>
      </c>
      <c r="C7" s="23">
        <v>0</v>
      </c>
      <c r="D7" s="23">
        <v>0</v>
      </c>
      <c r="E7" s="23">
        <v>0</v>
      </c>
      <c r="F7" s="23">
        <v>-171596.82852102077</v>
      </c>
      <c r="G7" s="23">
        <v>-174715.1417944571</v>
      </c>
      <c r="H7" s="23">
        <v>-278484.26973684406</v>
      </c>
      <c r="I7" s="23">
        <v>-369599.68209812406</v>
      </c>
      <c r="J7" s="23">
        <v>-387331.4260988796</v>
      </c>
      <c r="K7" s="23">
        <v>-337142.47008699039</v>
      </c>
      <c r="L7" s="23">
        <v>-291343.57774183858</v>
      </c>
      <c r="M7" s="23">
        <v>-248438.553253519</v>
      </c>
      <c r="N7" s="23">
        <v>-208132.0499633477</v>
      </c>
      <c r="O7" s="23">
        <v>-196536.40216530758</v>
      </c>
      <c r="P7" s="23">
        <v>-185586.82313295288</v>
      </c>
      <c r="Q7" s="23">
        <v>-175713.57044317701</v>
      </c>
      <c r="R7" s="23">
        <v>-165457.71535296889</v>
      </c>
      <c r="S7" s="23">
        <v>-156239.56240329347</v>
      </c>
      <c r="T7" s="23">
        <v>-147535.01875651049</v>
      </c>
      <c r="U7" s="23">
        <v>-139686.1259657375</v>
      </c>
      <c r="V7" s="23">
        <v>-131533.07935420569</v>
      </c>
      <c r="W7" s="23">
        <v>-124204.9851839343</v>
      </c>
    </row>
    <row r="8" spans="1:23">
      <c r="A8" s="27" t="s">
        <v>36</v>
      </c>
      <c r="B8" s="27" t="s">
        <v>18</v>
      </c>
      <c r="C8" s="23">
        <v>3.023100380761216E-4</v>
      </c>
      <c r="D8" s="23">
        <v>2.8546745795470288E-4</v>
      </c>
      <c r="E8" s="23">
        <v>2.9576383283797902E-4</v>
      </c>
      <c r="F8" s="23">
        <v>7.2636544359401534E-4</v>
      </c>
      <c r="G8" s="23">
        <v>6.8589749135856374E-4</v>
      </c>
      <c r="H8" s="23">
        <v>6.4768412759861542E-4</v>
      </c>
      <c r="I8" s="23">
        <v>6.1322720121833121E-4</v>
      </c>
      <c r="J8" s="23">
        <v>1670.797571891866</v>
      </c>
      <c r="K8" s="23">
        <v>1577.7144859215821</v>
      </c>
      <c r="L8" s="23">
        <v>1489.8153813779074</v>
      </c>
      <c r="M8" s="23">
        <v>1410.5569082110874</v>
      </c>
      <c r="N8" s="23">
        <v>1328.2274657172882</v>
      </c>
      <c r="O8" s="23">
        <v>1254.2280183096454</v>
      </c>
      <c r="P8" s="23">
        <v>1184.3512937762837</v>
      </c>
      <c r="Q8" s="23">
        <v>1121.3435669554317</v>
      </c>
      <c r="R8" s="23">
        <v>1055.8942258379045</v>
      </c>
      <c r="S8" s="23">
        <v>997.06767359697801</v>
      </c>
      <c r="T8" s="23">
        <v>941.5181050616286</v>
      </c>
      <c r="U8" s="23">
        <v>891.42915470567152</v>
      </c>
      <c r="V8" s="23">
        <v>839.39919540265316</v>
      </c>
      <c r="W8" s="23">
        <v>792.63430509857756</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1.328162959184099E-4</v>
      </c>
      <c r="D10" s="23">
        <v>1.3043509984878802E-4</v>
      </c>
      <c r="E10" s="23">
        <v>1.332441884709458E-4</v>
      </c>
      <c r="F10" s="23">
        <v>1.313415334450204E-4</v>
      </c>
      <c r="G10" s="23">
        <v>1.3153521343823809E-4</v>
      </c>
      <c r="H10" s="23">
        <v>1.26686363211299E-4</v>
      </c>
      <c r="I10" s="23">
        <v>1.2333586731942209E-4</v>
      </c>
      <c r="J10" s="23">
        <v>1.3938255476728898E-4</v>
      </c>
      <c r="K10" s="23">
        <v>1.4113720119782018E-4</v>
      </c>
      <c r="L10" s="23">
        <v>1.373631442226695E-4</v>
      </c>
      <c r="M10" s="23">
        <v>1.3398053799554941E-4</v>
      </c>
      <c r="N10" s="23">
        <v>1.8573261695731618E-4</v>
      </c>
      <c r="O10" s="23">
        <v>1.7673471300821609E-4</v>
      </c>
      <c r="P10" s="23">
        <v>1.682450940086615E-4</v>
      </c>
      <c r="Q10" s="23">
        <v>1.6325752564820027E-4</v>
      </c>
      <c r="R10" s="23">
        <v>2.9953983826560318E-4</v>
      </c>
      <c r="S10" s="23">
        <v>1391.1805509650312</v>
      </c>
      <c r="T10" s="23">
        <v>1313.6737965016284</v>
      </c>
      <c r="U10" s="23">
        <v>1243.7860902634202</v>
      </c>
      <c r="V10" s="23">
        <v>1171.1901477631629</v>
      </c>
      <c r="W10" s="23">
        <v>1119.0425685855882</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26736.851072947884</v>
      </c>
      <c r="D12" s="23">
        <v>25247.266905628177</v>
      </c>
      <c r="E12" s="23">
        <v>28819.74425434765</v>
      </c>
      <c r="F12" s="23">
        <v>123426.07681240047</v>
      </c>
      <c r="G12" s="23">
        <v>233788.38177047818</v>
      </c>
      <c r="H12" s="23">
        <v>320691.88571440818</v>
      </c>
      <c r="I12" s="23">
        <v>322197.96031574579</v>
      </c>
      <c r="J12" s="23">
        <v>362527.45821059</v>
      </c>
      <c r="K12" s="23">
        <v>386115.49714055535</v>
      </c>
      <c r="L12" s="23">
        <v>411078.17329608696</v>
      </c>
      <c r="M12" s="23">
        <v>422461.82141883427</v>
      </c>
      <c r="N12" s="23">
        <v>450922.14741580613</v>
      </c>
      <c r="O12" s="23">
        <v>452925.81960523018</v>
      </c>
      <c r="P12" s="23">
        <v>436581.09665651491</v>
      </c>
      <c r="Q12" s="23">
        <v>432453.47165938432</v>
      </c>
      <c r="R12" s="23">
        <v>422832.25307582313</v>
      </c>
      <c r="S12" s="23">
        <v>449333.57919003617</v>
      </c>
      <c r="T12" s="23">
        <v>427005.01734549191</v>
      </c>
      <c r="U12" s="23">
        <v>418061.75749803276</v>
      </c>
      <c r="V12" s="23">
        <v>402688.90727837279</v>
      </c>
      <c r="W12" s="23">
        <v>409421.84769870649</v>
      </c>
    </row>
    <row r="13" spans="1:23">
      <c r="A13" s="27" t="s">
        <v>36</v>
      </c>
      <c r="B13" s="27" t="s">
        <v>64</v>
      </c>
      <c r="C13" s="23">
        <v>2.0409029596051092E-3</v>
      </c>
      <c r="D13" s="23">
        <v>2.2178720136568028E-3</v>
      </c>
      <c r="E13" s="23">
        <v>2.8556181891680413E-3</v>
      </c>
      <c r="F13" s="23">
        <v>4.34841200530284E-3</v>
      </c>
      <c r="G13" s="23">
        <v>5.3652532168525849E-3</v>
      </c>
      <c r="H13" s="23">
        <v>61170.210489585523</v>
      </c>
      <c r="I13" s="23">
        <v>82081.558229665985</v>
      </c>
      <c r="J13" s="23">
        <v>90680.82583887373</v>
      </c>
      <c r="K13" s="23">
        <v>85628.730710092597</v>
      </c>
      <c r="L13" s="23">
        <v>82326.665539537746</v>
      </c>
      <c r="M13" s="23">
        <v>85798.511934644004</v>
      </c>
      <c r="N13" s="23">
        <v>100559.41188407823</v>
      </c>
      <c r="O13" s="23">
        <v>106100.3496431403</v>
      </c>
      <c r="P13" s="23">
        <v>100189.18754450143</v>
      </c>
      <c r="Q13" s="23">
        <v>106469.43189807482</v>
      </c>
      <c r="R13" s="23">
        <v>100255.14112410993</v>
      </c>
      <c r="S13" s="23">
        <v>112066.75252872477</v>
      </c>
      <c r="T13" s="23">
        <v>110027.46753729116</v>
      </c>
      <c r="U13" s="23">
        <v>106521.75624982634</v>
      </c>
      <c r="V13" s="23">
        <v>118369.47132373039</v>
      </c>
      <c r="W13" s="23">
        <v>123014.89170376792</v>
      </c>
    </row>
    <row r="14" spans="1:23">
      <c r="A14" s="27" t="s">
        <v>36</v>
      </c>
      <c r="B14" s="27" t="s">
        <v>32</v>
      </c>
      <c r="C14" s="23">
        <v>4.357931602395216E-4</v>
      </c>
      <c r="D14" s="23">
        <v>4.8674326376970767E-4</v>
      </c>
      <c r="E14" s="23">
        <v>5.2332898722640012E-4</v>
      </c>
      <c r="F14" s="23">
        <v>5.331321794624311E-4</v>
      </c>
      <c r="G14" s="23">
        <v>5.7996047147434006E-4</v>
      </c>
      <c r="H14" s="23">
        <v>7737.029207091975</v>
      </c>
      <c r="I14" s="23">
        <v>8852.9420623829428</v>
      </c>
      <c r="J14" s="23">
        <v>15121.829448752886</v>
      </c>
      <c r="K14" s="23">
        <v>14279.347916568584</v>
      </c>
      <c r="L14" s="23">
        <v>13483.803504954165</v>
      </c>
      <c r="M14" s="23">
        <v>12766.462435598303</v>
      </c>
      <c r="N14" s="23">
        <v>12021.323556685345</v>
      </c>
      <c r="O14" s="23">
        <v>11351.580314094164</v>
      </c>
      <c r="P14" s="23">
        <v>10719.15043461821</v>
      </c>
      <c r="Q14" s="23">
        <v>10148.889466892721</v>
      </c>
      <c r="R14" s="23">
        <v>9556.5302168103408</v>
      </c>
      <c r="S14" s="23">
        <v>9024.1079073694309</v>
      </c>
      <c r="T14" s="23">
        <v>8521.3483535966589</v>
      </c>
      <c r="U14" s="23">
        <v>8068.011052073487</v>
      </c>
      <c r="V14" s="23">
        <v>7597.1062351021183</v>
      </c>
      <c r="W14" s="23">
        <v>8284.3285412097666</v>
      </c>
    </row>
    <row r="15" spans="1:23">
      <c r="A15" s="27" t="s">
        <v>36</v>
      </c>
      <c r="B15" s="27" t="s">
        <v>69</v>
      </c>
      <c r="C15" s="23">
        <v>0</v>
      </c>
      <c r="D15" s="23">
        <v>0</v>
      </c>
      <c r="E15" s="23">
        <v>1.947686325347158E-3</v>
      </c>
      <c r="F15" s="23">
        <v>3230.4081612014988</v>
      </c>
      <c r="G15" s="23">
        <v>3052.288947273345</v>
      </c>
      <c r="H15" s="23">
        <v>13295.449454873988</v>
      </c>
      <c r="I15" s="23">
        <v>23335.58593394432</v>
      </c>
      <c r="J15" s="23">
        <v>21973.561687336362</v>
      </c>
      <c r="K15" s="23">
        <v>20749.350841309199</v>
      </c>
      <c r="L15" s="23">
        <v>19593.343677831912</v>
      </c>
      <c r="M15" s="23">
        <v>21400.058453337231</v>
      </c>
      <c r="N15" s="23">
        <v>31468.026319023917</v>
      </c>
      <c r="O15" s="23">
        <v>29714.850183374878</v>
      </c>
      <c r="P15" s="23">
        <v>28059.348648654643</v>
      </c>
      <c r="Q15" s="23">
        <v>26566.585725327852</v>
      </c>
      <c r="R15" s="23">
        <v>30493.777479590575</v>
      </c>
      <c r="S15" s="23">
        <v>30494.292166874653</v>
      </c>
      <c r="T15" s="23">
        <v>28795.365591591391</v>
      </c>
      <c r="U15" s="23">
        <v>33471.574637188256</v>
      </c>
      <c r="V15" s="23">
        <v>31517.942485854703</v>
      </c>
      <c r="W15" s="23">
        <v>35034.702824017077</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26736.853548977178</v>
      </c>
      <c r="D17" s="28">
        <v>25247.269539402751</v>
      </c>
      <c r="E17" s="28">
        <v>28819.747538973861</v>
      </c>
      <c r="F17" s="28">
        <v>-156203.97952471752</v>
      </c>
      <c r="G17" s="28">
        <v>254322.64439736289</v>
      </c>
      <c r="H17" s="28">
        <v>-174379.43324243423</v>
      </c>
      <c r="I17" s="28">
        <v>-125538.19392859259</v>
      </c>
      <c r="J17" s="28">
        <v>-164021.62182811048</v>
      </c>
      <c r="K17" s="28">
        <v>-63290.379368286041</v>
      </c>
      <c r="L17" s="28">
        <v>4899.1886236094433</v>
      </c>
      <c r="M17" s="28">
        <v>264025.91265912907</v>
      </c>
      <c r="N17" s="28">
        <v>558004.3695270149</v>
      </c>
      <c r="O17" s="28">
        <v>213608.91661788864</v>
      </c>
      <c r="P17" s="28">
        <v>200982.4553010813</v>
      </c>
      <c r="Q17" s="28">
        <v>281724.84808712971</v>
      </c>
      <c r="R17" s="28">
        <v>294372.98348279984</v>
      </c>
      <c r="S17" s="28">
        <v>367718.64815531997</v>
      </c>
      <c r="T17" s="28">
        <v>349722.28699707851</v>
      </c>
      <c r="U17" s="28">
        <v>347238.25622269872</v>
      </c>
      <c r="V17" s="28">
        <v>344883.99340201472</v>
      </c>
      <c r="W17" s="28">
        <v>359936.20117128658</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-15455.679077096409</v>
      </c>
      <c r="G20" s="23">
        <v>292464.29951160261</v>
      </c>
      <c r="H20" s="23">
        <v>-136718.89545153631</v>
      </c>
      <c r="I20" s="23">
        <v>-129445.42268122993</v>
      </c>
      <c r="J20" s="23">
        <v>-121890.09420839105</v>
      </c>
      <c r="K20" s="23">
        <v>-77140.712962293517</v>
      </c>
      <c r="L20" s="23">
        <v>-82296.838418638115</v>
      </c>
      <c r="M20" s="23">
        <v>-89765.081079026524</v>
      </c>
      <c r="N20" s="23">
        <v>207996.27894673092</v>
      </c>
      <c r="O20" s="23">
        <v>-30133.705420080711</v>
      </c>
      <c r="P20" s="23">
        <v>-38069.58474797495</v>
      </c>
      <c r="Q20" s="23">
        <v>-457.63729539866966</v>
      </c>
      <c r="R20" s="23">
        <v>-430.92642361548479</v>
      </c>
      <c r="S20" s="23">
        <v>-406.91824690269993</v>
      </c>
      <c r="T20" s="23">
        <v>-384.24763622783956</v>
      </c>
      <c r="U20" s="23">
        <v>-363.80558438631897</v>
      </c>
      <c r="V20" s="23">
        <v>-342.57137900958242</v>
      </c>
      <c r="W20" s="23">
        <v>-323.48573565748848</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6.3836603170322598E-5</v>
      </c>
      <c r="D22" s="23">
        <v>6.0280078516302894E-5</v>
      </c>
      <c r="E22" s="23">
        <v>6.2312404988657799E-5</v>
      </c>
      <c r="F22" s="23">
        <v>7.0952932533614098E-5</v>
      </c>
      <c r="G22" s="23">
        <v>6.699993626973851E-5</v>
      </c>
      <c r="H22" s="23">
        <v>6.3267173037877595E-5</v>
      </c>
      <c r="I22" s="23">
        <v>5.9901346656216104E-5</v>
      </c>
      <c r="J22" s="23">
        <v>5.7885051604892403E-5</v>
      </c>
      <c r="K22" s="23">
        <v>6.1447221243760898E-5</v>
      </c>
      <c r="L22" s="23">
        <v>5.8023816074608101E-5</v>
      </c>
      <c r="M22" s="23">
        <v>5.4936937342225502E-5</v>
      </c>
      <c r="N22" s="23">
        <v>7.0963930680449799E-5</v>
      </c>
      <c r="O22" s="23">
        <v>6.70103216775118E-5</v>
      </c>
      <c r="P22" s="23">
        <v>6.3276979844081397E-5</v>
      </c>
      <c r="Q22" s="23">
        <v>5.9910631738349499E-5</v>
      </c>
      <c r="R22" s="23">
        <v>5.7848121967129104E-5</v>
      </c>
      <c r="S22" s="23">
        <v>8.9966811718524711E-5</v>
      </c>
      <c r="T22" s="23">
        <v>8.4954496400512411E-5</v>
      </c>
      <c r="U22" s="23">
        <v>8.0434900036464001E-5</v>
      </c>
      <c r="V22" s="23">
        <v>7.5740164001247197E-5</v>
      </c>
      <c r="W22" s="23">
        <v>7.7779958103277205E-5</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2.58319860352958E-5</v>
      </c>
      <c r="D24" s="23">
        <v>2.5768154576077803E-5</v>
      </c>
      <c r="E24" s="23">
        <v>2.59294197698783E-5</v>
      </c>
      <c r="F24" s="23">
        <v>2.6728122693570702E-5</v>
      </c>
      <c r="G24" s="23">
        <v>2.6081615904824202E-5</v>
      </c>
      <c r="H24" s="23">
        <v>2.58741011168978E-5</v>
      </c>
      <c r="I24" s="23">
        <v>2.59103050908396E-5</v>
      </c>
      <c r="J24" s="23">
        <v>2.58896492511737E-5</v>
      </c>
      <c r="K24" s="23">
        <v>3.0100568453712999E-5</v>
      </c>
      <c r="L24" s="23">
        <v>2.8423577378232202E-5</v>
      </c>
      <c r="M24" s="23">
        <v>2.6911437321909802E-5</v>
      </c>
      <c r="N24" s="23">
        <v>4.66621936998225E-5</v>
      </c>
      <c r="O24" s="23">
        <v>4.4062505839532099E-5</v>
      </c>
      <c r="P24" s="23">
        <v>4.1607654225356001E-5</v>
      </c>
      <c r="Q24" s="23">
        <v>3.93941186184006E-5</v>
      </c>
      <c r="R24" s="23">
        <v>7.3105968995841396E-5</v>
      </c>
      <c r="S24" s="23">
        <v>1145.8079659739099</v>
      </c>
      <c r="T24" s="23">
        <v>1081.97163889232</v>
      </c>
      <c r="U24" s="23">
        <v>1024.4105292120601</v>
      </c>
      <c r="V24" s="23">
        <v>964.61885887782603</v>
      </c>
      <c r="W24" s="23">
        <v>910.87710911432498</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5.0525732333046112E-3</v>
      </c>
      <c r="D26" s="23">
        <v>5.3640318190937442E-3</v>
      </c>
      <c r="E26" s="23">
        <v>6.9717562945095027E-3</v>
      </c>
      <c r="F26" s="23">
        <v>11955.764943700651</v>
      </c>
      <c r="G26" s="23">
        <v>106680.09073398191</v>
      </c>
      <c r="H26" s="23">
        <v>120409.03360366366</v>
      </c>
      <c r="I26" s="23">
        <v>114003.2487209613</v>
      </c>
      <c r="J26" s="23">
        <v>121886.07637303443</v>
      </c>
      <c r="K26" s="23">
        <v>115095.44865131557</v>
      </c>
      <c r="L26" s="23">
        <v>148711.46871122502</v>
      </c>
      <c r="M26" s="23">
        <v>143386.91604025988</v>
      </c>
      <c r="N26" s="23">
        <v>151705.95464142578</v>
      </c>
      <c r="O26" s="23">
        <v>143253.97035751899</v>
      </c>
      <c r="P26" s="23">
        <v>135272.87092882933</v>
      </c>
      <c r="Q26" s="23">
        <v>128076.32688697125</v>
      </c>
      <c r="R26" s="23">
        <v>120600.90830297727</v>
      </c>
      <c r="S26" s="23">
        <v>113881.8775048883</v>
      </c>
      <c r="T26" s="23">
        <v>107537.18366110147</v>
      </c>
      <c r="U26" s="23">
        <v>104076.82840742273</v>
      </c>
      <c r="V26" s="23">
        <v>105407.46612691357</v>
      </c>
      <c r="W26" s="23">
        <v>124864.10314229663</v>
      </c>
    </row>
    <row r="27" spans="1:23">
      <c r="A27" s="27" t="s">
        <v>119</v>
      </c>
      <c r="B27" s="27" t="s">
        <v>64</v>
      </c>
      <c r="C27" s="23">
        <v>5.0617686160580851E-4</v>
      </c>
      <c r="D27" s="23">
        <v>5.8162961087286559E-4</v>
      </c>
      <c r="E27" s="23">
        <v>7.7765085578903226E-4</v>
      </c>
      <c r="F27" s="23">
        <v>1.3457966389396705E-3</v>
      </c>
      <c r="G27" s="23">
        <v>2.4314067824467889E-3</v>
      </c>
      <c r="H27" s="23">
        <v>41030.242230230338</v>
      </c>
      <c r="I27" s="23">
        <v>42435.948857396841</v>
      </c>
      <c r="J27" s="23">
        <v>47163.428883948327</v>
      </c>
      <c r="K27" s="23">
        <v>44535.81574814496</v>
      </c>
      <c r="L27" s="23">
        <v>42054.594674193948</v>
      </c>
      <c r="M27" s="23">
        <v>39817.281746381952</v>
      </c>
      <c r="N27" s="23">
        <v>48048.553195663277</v>
      </c>
      <c r="O27" s="23">
        <v>53165.793645299535</v>
      </c>
      <c r="P27" s="23">
        <v>50203.771131896523</v>
      </c>
      <c r="Q27" s="23">
        <v>54301.584916251464</v>
      </c>
      <c r="R27" s="23">
        <v>51132.16956725809</v>
      </c>
      <c r="S27" s="23">
        <v>62544.883188999906</v>
      </c>
      <c r="T27" s="23">
        <v>63264.602745085744</v>
      </c>
      <c r="U27" s="23">
        <v>61492.771127714252</v>
      </c>
      <c r="V27" s="23">
        <v>63970.357104100302</v>
      </c>
      <c r="W27" s="23">
        <v>63317.097430058733</v>
      </c>
    </row>
    <row r="28" spans="1:23">
      <c r="A28" s="27" t="s">
        <v>119</v>
      </c>
      <c r="B28" s="27" t="s">
        <v>32</v>
      </c>
      <c r="C28" s="23">
        <v>8.2892268221874797E-5</v>
      </c>
      <c r="D28" s="23">
        <v>9.5553319444586205E-5</v>
      </c>
      <c r="E28" s="23">
        <v>9.9071081145045396E-5</v>
      </c>
      <c r="F28" s="23">
        <v>1.07260109779415E-4</v>
      </c>
      <c r="G28" s="23">
        <v>1.0918908441572101E-4</v>
      </c>
      <c r="H28" s="23">
        <v>2.66713243589954E-3</v>
      </c>
      <c r="I28" s="23">
        <v>1324.3328720349</v>
      </c>
      <c r="J28" s="23">
        <v>1903.12290535649</v>
      </c>
      <c r="K28" s="23">
        <v>1797.0943387288</v>
      </c>
      <c r="L28" s="23">
        <v>1696.9729349593101</v>
      </c>
      <c r="M28" s="23">
        <v>1606.69363213616</v>
      </c>
      <c r="N28" s="23">
        <v>1512.91590021974</v>
      </c>
      <c r="O28" s="23">
        <v>1428.62691190635</v>
      </c>
      <c r="P28" s="23">
        <v>1349.0339106930101</v>
      </c>
      <c r="Q28" s="23">
        <v>1277.2650342229299</v>
      </c>
      <c r="R28" s="23">
        <v>1202.71502943682</v>
      </c>
      <c r="S28" s="23">
        <v>1135.70824321591</v>
      </c>
      <c r="T28" s="23">
        <v>1072.4346016609302</v>
      </c>
      <c r="U28" s="23">
        <v>1015.38086518197</v>
      </c>
      <c r="V28" s="23">
        <v>956.11622914617999</v>
      </c>
      <c r="W28" s="23">
        <v>902.84818741802303</v>
      </c>
    </row>
    <row r="29" spans="1:23">
      <c r="A29" s="27" t="s">
        <v>119</v>
      </c>
      <c r="B29" s="27" t="s">
        <v>69</v>
      </c>
      <c r="C29" s="23">
        <v>0</v>
      </c>
      <c r="D29" s="23">
        <v>0</v>
      </c>
      <c r="E29" s="23">
        <v>5.1425132136308704E-4</v>
      </c>
      <c r="F29" s="23">
        <v>5.7819969954615597E-4</v>
      </c>
      <c r="G29" s="23">
        <v>5.5586782387609997E-4</v>
      </c>
      <c r="H29" s="23">
        <v>7.9854376048018E-4</v>
      </c>
      <c r="I29" s="23">
        <v>9.2347602281954097E-4</v>
      </c>
      <c r="J29" s="23">
        <v>9.6309659884999204E-4</v>
      </c>
      <c r="K29" s="23">
        <v>1.6351777162991841E-3</v>
      </c>
      <c r="L29" s="23">
        <v>1.5552138090899259E-3</v>
      </c>
      <c r="M29" s="23">
        <v>1.7864596938034301E-3</v>
      </c>
      <c r="N29" s="23">
        <v>6085.071059455121</v>
      </c>
      <c r="O29" s="23">
        <v>5746.0538785648414</v>
      </c>
      <c r="P29" s="23">
        <v>5425.9243405329344</v>
      </c>
      <c r="Q29" s="23">
        <v>5137.2640750969695</v>
      </c>
      <c r="R29" s="23">
        <v>10315.218673576319</v>
      </c>
      <c r="S29" s="23">
        <v>11439.939814823543</v>
      </c>
      <c r="T29" s="23">
        <v>10802.587168647487</v>
      </c>
      <c r="U29" s="23">
        <v>13298.589875942047</v>
      </c>
      <c r="V29" s="23">
        <v>12522.392368602215</v>
      </c>
      <c r="W29" s="23">
        <v>13783.038723815929</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5.6484186841160387E-3</v>
      </c>
      <c r="D31" s="28">
        <v>6.0317096630589902E-3</v>
      </c>
      <c r="E31" s="28">
        <v>7.8376489750570707E-3</v>
      </c>
      <c r="F31" s="28">
        <v>-3499.9126899180637</v>
      </c>
      <c r="G31" s="28">
        <v>399144.39277007285</v>
      </c>
      <c r="H31" s="28">
        <v>24720.38047149896</v>
      </c>
      <c r="I31" s="28">
        <v>26993.774982939867</v>
      </c>
      <c r="J31" s="28">
        <v>47159.411132366404</v>
      </c>
      <c r="K31" s="28">
        <v>82490.551528714801</v>
      </c>
      <c r="L31" s="28">
        <v>108469.22505322823</v>
      </c>
      <c r="M31" s="28">
        <v>93439.116789463689</v>
      </c>
      <c r="N31" s="28">
        <v>407750.78690144606</v>
      </c>
      <c r="O31" s="28">
        <v>166286.05869381066</v>
      </c>
      <c r="P31" s="28">
        <v>147407.05741763554</v>
      </c>
      <c r="Q31" s="28">
        <v>181920.27460712881</v>
      </c>
      <c r="R31" s="28">
        <v>171302.15157757397</v>
      </c>
      <c r="S31" s="28">
        <v>177165.65050292623</v>
      </c>
      <c r="T31" s="28">
        <v>171499.51049380618</v>
      </c>
      <c r="U31" s="28">
        <v>166230.2045603976</v>
      </c>
      <c r="V31" s="28">
        <v>169999.87078662228</v>
      </c>
      <c r="W31" s="28">
        <v>188768.59202359215</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-92577.55394511974</v>
      </c>
      <c r="G34" s="23">
        <v>-97214.901272946736</v>
      </c>
      <c r="H34" s="23">
        <v>-141038.36503241814</v>
      </c>
      <c r="I34" s="23">
        <v>-30772.608431213499</v>
      </c>
      <c r="J34" s="23">
        <v>-109679.18328157808</v>
      </c>
      <c r="K34" s="23">
        <v>-122329.13879670881</v>
      </c>
      <c r="L34" s="23">
        <v>-116355.04957027963</v>
      </c>
      <c r="M34" s="23">
        <v>92558.656596004686</v>
      </c>
      <c r="N34" s="23">
        <v>5330.3535922974797</v>
      </c>
      <c r="O34" s="23">
        <v>-120001.37324013788</v>
      </c>
      <c r="P34" s="23">
        <v>-113315.77248102866</v>
      </c>
      <c r="Q34" s="23">
        <v>-82148.191461966737</v>
      </c>
      <c r="R34" s="23">
        <v>-63881.66346592654</v>
      </c>
      <c r="S34" s="23">
        <v>-39423.451137806827</v>
      </c>
      <c r="T34" s="23">
        <v>-41646.123394529517</v>
      </c>
      <c r="U34" s="23">
        <v>-39430.541220005645</v>
      </c>
      <c r="V34" s="23">
        <v>-46309.323810039052</v>
      </c>
      <c r="W34" s="23">
        <v>-49883.744185280222</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6.38673364543475E-5</v>
      </c>
      <c r="D36" s="23">
        <v>6.0309099558809494E-5</v>
      </c>
      <c r="E36" s="23">
        <v>6.0493396206435402E-5</v>
      </c>
      <c r="F36" s="23">
        <v>7.25867371736923E-5</v>
      </c>
      <c r="G36" s="23">
        <v>6.8542716854749303E-5</v>
      </c>
      <c r="H36" s="23">
        <v>6.4724000785271193E-5</v>
      </c>
      <c r="I36" s="23">
        <v>6.1280670873259393E-5</v>
      </c>
      <c r="J36" s="23">
        <v>7.0989841176505005E-5</v>
      </c>
      <c r="K36" s="23">
        <v>6.7034788623731296E-5</v>
      </c>
      <c r="L36" s="23">
        <v>6.330008366486641E-5</v>
      </c>
      <c r="M36" s="23">
        <v>6.590533180746639E-5</v>
      </c>
      <c r="N36" s="23">
        <v>7.1428905690900499E-5</v>
      </c>
      <c r="O36" s="23">
        <v>7.1982882645689098E-5</v>
      </c>
      <c r="P36" s="23">
        <v>6.7972504836053108E-5</v>
      </c>
      <c r="Q36" s="23">
        <v>6.4356353852543301E-5</v>
      </c>
      <c r="R36" s="23">
        <v>6.0600072768216395E-5</v>
      </c>
      <c r="S36" s="23">
        <v>8.9673728292146798E-5</v>
      </c>
      <c r="T36" s="23">
        <v>8.4677741512619105E-5</v>
      </c>
      <c r="U36" s="23">
        <v>8.0172868564494E-5</v>
      </c>
      <c r="V36" s="23">
        <v>7.5493426494872395E-5</v>
      </c>
      <c r="W36" s="23">
        <v>8.0086403204786296E-5</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2.48516549981539E-5</v>
      </c>
      <c r="D38" s="23">
        <v>2.4741502618869701E-5</v>
      </c>
      <c r="E38" s="23">
        <v>2.48482386401224E-5</v>
      </c>
      <c r="F38" s="23">
        <v>2.5237895180779901E-5</v>
      </c>
      <c r="G38" s="23">
        <v>2.9401542242711E-5</v>
      </c>
      <c r="H38" s="23">
        <v>2.7763495970521202E-5</v>
      </c>
      <c r="I38" s="23">
        <v>2.62864723783846E-5</v>
      </c>
      <c r="J38" s="23">
        <v>4.3034055865222599E-5</v>
      </c>
      <c r="K38" s="23">
        <v>4.0636502219726E-5</v>
      </c>
      <c r="L38" s="23">
        <v>3.8372523329558899E-5</v>
      </c>
      <c r="M38" s="23">
        <v>3.6331097339555797E-5</v>
      </c>
      <c r="N38" s="23">
        <v>5.5182245090886999E-5</v>
      </c>
      <c r="O38" s="23">
        <v>5.2107880143769404E-5</v>
      </c>
      <c r="P38" s="23">
        <v>4.9204797097424298E-5</v>
      </c>
      <c r="Q38" s="23">
        <v>4.6587091955522996E-5</v>
      </c>
      <c r="R38" s="23">
        <v>5.8241731228038501E-5</v>
      </c>
      <c r="S38" s="23">
        <v>4.0144310126340302E-4</v>
      </c>
      <c r="T38" s="23">
        <v>3.7907752703289298E-4</v>
      </c>
      <c r="U38" s="23">
        <v>3.58910526044585E-4</v>
      </c>
      <c r="V38" s="23">
        <v>3.3796203006490198E-4</v>
      </c>
      <c r="W38" s="23">
        <v>3.1913317275804597E-4</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23071.393960169924</v>
      </c>
      <c r="D40" s="23">
        <v>21786.021773615277</v>
      </c>
      <c r="E40" s="23">
        <v>20627.002485833698</v>
      </c>
      <c r="F40" s="23">
        <v>89168.982383467766</v>
      </c>
      <c r="G40" s="23">
        <v>102403.22973673257</v>
      </c>
      <c r="H40" s="23">
        <v>134425.88167945365</v>
      </c>
      <c r="I40" s="23">
        <v>131250.44111656555</v>
      </c>
      <c r="J40" s="23">
        <v>139956.04968260266</v>
      </c>
      <c r="K40" s="23">
        <v>145878.41606217306</v>
      </c>
      <c r="L40" s="23">
        <v>137751.10109037053</v>
      </c>
      <c r="M40" s="23">
        <v>143520.01130380828</v>
      </c>
      <c r="N40" s="23">
        <v>161449.94122750987</v>
      </c>
      <c r="O40" s="23">
        <v>160671.7538266342</v>
      </c>
      <c r="P40" s="23">
        <v>158396.66730473304</v>
      </c>
      <c r="Q40" s="23">
        <v>166973.53035226627</v>
      </c>
      <c r="R40" s="23">
        <v>167944.32163373445</v>
      </c>
      <c r="S40" s="23">
        <v>173827.35750270783</v>
      </c>
      <c r="T40" s="23">
        <v>164142.9248803985</v>
      </c>
      <c r="U40" s="23">
        <v>155410.48814142015</v>
      </c>
      <c r="V40" s="23">
        <v>146339.65942683548</v>
      </c>
      <c r="W40" s="23">
        <v>138186.66817301593</v>
      </c>
    </row>
    <row r="41" spans="1:23">
      <c r="A41" s="27" t="s">
        <v>120</v>
      </c>
      <c r="B41" s="27" t="s">
        <v>64</v>
      </c>
      <c r="C41" s="23">
        <v>6.662371092884486E-4</v>
      </c>
      <c r="D41" s="23">
        <v>7.5221500292234334E-4</v>
      </c>
      <c r="E41" s="23">
        <v>9.2229279617083858E-4</v>
      </c>
      <c r="F41" s="23">
        <v>1.1823922338676583E-3</v>
      </c>
      <c r="G41" s="23">
        <v>1.1400982943682049E-3</v>
      </c>
      <c r="H41" s="23">
        <v>7191.8232532282564</v>
      </c>
      <c r="I41" s="23">
        <v>6809.2169006943104</v>
      </c>
      <c r="J41" s="23">
        <v>12597.562976276186</v>
      </c>
      <c r="K41" s="23">
        <v>11895.715746090003</v>
      </c>
      <c r="L41" s="23">
        <v>12701.533368774484</v>
      </c>
      <c r="M41" s="23">
        <v>19877.450854049424</v>
      </c>
      <c r="N41" s="23">
        <v>26023.582736236163</v>
      </c>
      <c r="O41" s="23">
        <v>26245.723787176892</v>
      </c>
      <c r="P41" s="23">
        <v>24783.497430875985</v>
      </c>
      <c r="Q41" s="23">
        <v>28306.675173675445</v>
      </c>
      <c r="R41" s="23">
        <v>26654.502204820918</v>
      </c>
      <c r="S41" s="23">
        <v>26143.231205421034</v>
      </c>
      <c r="T41" s="23">
        <v>24686.715058684073</v>
      </c>
      <c r="U41" s="23">
        <v>23373.37691322621</v>
      </c>
      <c r="V41" s="23">
        <v>34007.476792293113</v>
      </c>
      <c r="W41" s="23">
        <v>35914.329856351214</v>
      </c>
    </row>
    <row r="42" spans="1:23">
      <c r="A42" s="27" t="s">
        <v>120</v>
      </c>
      <c r="B42" s="27" t="s">
        <v>32</v>
      </c>
      <c r="C42" s="23">
        <v>8.2361536249876298E-5</v>
      </c>
      <c r="D42" s="23">
        <v>9.3038887633009696E-5</v>
      </c>
      <c r="E42" s="23">
        <v>9.68079017501452E-5</v>
      </c>
      <c r="F42" s="23">
        <v>1.06130723468225E-4</v>
      </c>
      <c r="G42" s="23">
        <v>1.33119743827045E-4</v>
      </c>
      <c r="H42" s="23">
        <v>5552.02872850941</v>
      </c>
      <c r="I42" s="23">
        <v>5459.8536963975703</v>
      </c>
      <c r="J42" s="23">
        <v>11270.697901385802</v>
      </c>
      <c r="K42" s="23">
        <v>10642.774218677601</v>
      </c>
      <c r="L42" s="23">
        <v>10049.8340085775</v>
      </c>
      <c r="M42" s="23">
        <v>9515.1808098778092</v>
      </c>
      <c r="N42" s="23">
        <v>8959.8091713292888</v>
      </c>
      <c r="O42" s="23">
        <v>8460.6318869721799</v>
      </c>
      <c r="P42" s="23">
        <v>7989.2652352360601</v>
      </c>
      <c r="Q42" s="23">
        <v>7564.2347113852602</v>
      </c>
      <c r="R42" s="23">
        <v>7122.7337551799401</v>
      </c>
      <c r="S42" s="23">
        <v>6725.9053378418894</v>
      </c>
      <c r="T42" s="23">
        <v>6351.1853971393102</v>
      </c>
      <c r="U42" s="23">
        <v>6013.30105197181</v>
      </c>
      <c r="V42" s="23">
        <v>5662.3232913885495</v>
      </c>
      <c r="W42" s="23">
        <v>5346.8586315492103</v>
      </c>
    </row>
    <row r="43" spans="1:23">
      <c r="A43" s="27" t="s">
        <v>120</v>
      </c>
      <c r="B43" s="27" t="s">
        <v>69</v>
      </c>
      <c r="C43" s="23">
        <v>0</v>
      </c>
      <c r="D43" s="23">
        <v>0</v>
      </c>
      <c r="E43" s="23">
        <v>2.3341337582072201E-4</v>
      </c>
      <c r="F43" s="23">
        <v>2.7617992340731203E-4</v>
      </c>
      <c r="G43" s="23">
        <v>3.5683334664805502E-4</v>
      </c>
      <c r="H43" s="23">
        <v>4.0979153360085904E-4</v>
      </c>
      <c r="I43" s="23">
        <v>4.50724902347162E-4</v>
      </c>
      <c r="J43" s="23">
        <v>1.8869693065261099E-3</v>
      </c>
      <c r="K43" s="23">
        <v>1.7846543588312101E-3</v>
      </c>
      <c r="L43" s="23">
        <v>1.69039710842417E-3</v>
      </c>
      <c r="M43" s="23">
        <v>2849.0858147577801</v>
      </c>
      <c r="N43" s="23">
        <v>7914.7469569065006</v>
      </c>
      <c r="O43" s="23">
        <v>7473.7931579165806</v>
      </c>
      <c r="P43" s="23">
        <v>7057.4061901724808</v>
      </c>
      <c r="Q43" s="23">
        <v>6681.9507566165803</v>
      </c>
      <c r="R43" s="23">
        <v>6291.9459827135697</v>
      </c>
      <c r="S43" s="23">
        <v>5941.4032110692297</v>
      </c>
      <c r="T43" s="23">
        <v>5610.3901879724299</v>
      </c>
      <c r="U43" s="23">
        <v>8449.3419295147687</v>
      </c>
      <c r="V43" s="23">
        <v>7956.1800079965096</v>
      </c>
      <c r="W43" s="23">
        <v>10827.329321851499</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23071.394715126025</v>
      </c>
      <c r="D45" s="28">
        <v>21786.022610880886</v>
      </c>
      <c r="E45" s="28">
        <v>20627.003493468128</v>
      </c>
      <c r="F45" s="28">
        <v>-3408.5702814351012</v>
      </c>
      <c r="G45" s="28">
        <v>5188.3297018283947</v>
      </c>
      <c r="H45" s="28">
        <v>579.33999275126553</v>
      </c>
      <c r="I45" s="28">
        <v>107287.04967361351</v>
      </c>
      <c r="J45" s="28">
        <v>42874.42949132467</v>
      </c>
      <c r="K45" s="28">
        <v>35444.993119225546</v>
      </c>
      <c r="L45" s="28">
        <v>34097.584990538002</v>
      </c>
      <c r="M45" s="28">
        <v>255956.11885609879</v>
      </c>
      <c r="N45" s="28">
        <v>192803.87768265465</v>
      </c>
      <c r="O45" s="28">
        <v>66916.104497763969</v>
      </c>
      <c r="P45" s="28">
        <v>69864.392371757669</v>
      </c>
      <c r="Q45" s="28">
        <v>113132.01417491844</v>
      </c>
      <c r="R45" s="28">
        <v>130717.16049147064</v>
      </c>
      <c r="S45" s="28">
        <v>160547.13806143886</v>
      </c>
      <c r="T45" s="28">
        <v>147183.51700830832</v>
      </c>
      <c r="U45" s="28">
        <v>139353.32427372411</v>
      </c>
      <c r="V45" s="28">
        <v>134037.81282254501</v>
      </c>
      <c r="W45" s="28">
        <v>124217.2542433065</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-171596.82852102077</v>
      </c>
      <c r="G49" s="23">
        <v>-174715.1417944571</v>
      </c>
      <c r="H49" s="23">
        <v>-278484.26973684406</v>
      </c>
      <c r="I49" s="23">
        <v>-369599.68209812406</v>
      </c>
      <c r="J49" s="23">
        <v>-387331.4260988796</v>
      </c>
      <c r="K49" s="23">
        <v>-337142.47008699039</v>
      </c>
      <c r="L49" s="23">
        <v>-291343.57774183858</v>
      </c>
      <c r="M49" s="23">
        <v>-248438.553253519</v>
      </c>
      <c r="N49" s="23">
        <v>-208132.0499633477</v>
      </c>
      <c r="O49" s="23">
        <v>-196536.40216530758</v>
      </c>
      <c r="P49" s="23">
        <v>-185586.82313295288</v>
      </c>
      <c r="Q49" s="23">
        <v>-175713.57044317701</v>
      </c>
      <c r="R49" s="23">
        <v>-165457.71535296889</v>
      </c>
      <c r="S49" s="23">
        <v>-156239.56240329347</v>
      </c>
      <c r="T49" s="23">
        <v>-147535.01875651049</v>
      </c>
      <c r="U49" s="23">
        <v>-139686.1259657375</v>
      </c>
      <c r="V49" s="23">
        <v>-131533.07935420569</v>
      </c>
      <c r="W49" s="23">
        <v>-124204.9851839343</v>
      </c>
    </row>
    <row r="50" spans="1:23">
      <c r="A50" s="27" t="s">
        <v>121</v>
      </c>
      <c r="B50" s="27" t="s">
        <v>18</v>
      </c>
      <c r="C50" s="23">
        <v>6.9727801371881497E-5</v>
      </c>
      <c r="D50" s="23">
        <v>6.5843060763299502E-5</v>
      </c>
      <c r="E50" s="23">
        <v>6.3594683358944709E-5</v>
      </c>
      <c r="F50" s="23">
        <v>4.7824554220092204E-4</v>
      </c>
      <c r="G50" s="23">
        <v>4.5160107841304699E-4</v>
      </c>
      <c r="H50" s="23">
        <v>4.2644105595896099E-4</v>
      </c>
      <c r="I50" s="23">
        <v>4.0375430566728997E-4</v>
      </c>
      <c r="J50" s="23">
        <v>1670.7973598793601</v>
      </c>
      <c r="K50" s="23">
        <v>1577.7142789338</v>
      </c>
      <c r="L50" s="23">
        <v>1489.81518458288</v>
      </c>
      <c r="M50" s="23">
        <v>1410.55671591277</v>
      </c>
      <c r="N50" s="23">
        <v>1328.2272435903301</v>
      </c>
      <c r="O50" s="23">
        <v>1254.22780277789</v>
      </c>
      <c r="P50" s="23">
        <v>1184.35108815329</v>
      </c>
      <c r="Q50" s="23">
        <v>1121.3433710980398</v>
      </c>
      <c r="R50" s="23">
        <v>1055.8940309514301</v>
      </c>
      <c r="S50" s="23">
        <v>997.06738914371897</v>
      </c>
      <c r="T50" s="23">
        <v>941.51783645609601</v>
      </c>
      <c r="U50" s="23">
        <v>891.42889787482295</v>
      </c>
      <c r="V50" s="23">
        <v>839.39895356222598</v>
      </c>
      <c r="W50" s="23">
        <v>792.63404930589797</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3.3878765003894599E-5</v>
      </c>
      <c r="D52" s="23">
        <v>3.1991279501844798E-5</v>
      </c>
      <c r="E52" s="23">
        <v>3.0289336972091602E-5</v>
      </c>
      <c r="F52" s="23">
        <v>2.8521442168949699E-5</v>
      </c>
      <c r="G52" s="23">
        <v>2.6932428856768598E-5</v>
      </c>
      <c r="H52" s="23">
        <v>2.5431944143223198E-5</v>
      </c>
      <c r="I52" s="23">
        <v>2.4078959579127799E-5</v>
      </c>
      <c r="J52" s="23">
        <v>2.35466209409156E-5</v>
      </c>
      <c r="K52" s="23">
        <v>2.3517822125689698E-5</v>
      </c>
      <c r="L52" s="23">
        <v>2.3628432458627598E-5</v>
      </c>
      <c r="M52" s="23">
        <v>2.36653987635601E-5</v>
      </c>
      <c r="N52" s="23">
        <v>3.0604769785218601E-5</v>
      </c>
      <c r="O52" s="23">
        <v>2.8899688172694298E-5</v>
      </c>
      <c r="P52" s="23">
        <v>2.7289601664716501E-5</v>
      </c>
      <c r="Q52" s="23">
        <v>2.6642480940556298E-5</v>
      </c>
      <c r="R52" s="23">
        <v>6.6043975147815691E-5</v>
      </c>
      <c r="S52" s="23">
        <v>2.8939848835987805E-4</v>
      </c>
      <c r="T52" s="23">
        <v>2.7327524859503899E-4</v>
      </c>
      <c r="U52" s="23">
        <v>2.5873695018512597E-4</v>
      </c>
      <c r="V52" s="23">
        <v>2.43635275624388E-4</v>
      </c>
      <c r="W52" s="23">
        <v>13.1030935121433</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3.3660984684256452E-3</v>
      </c>
      <c r="D54" s="23">
        <v>3.292775614364812E-3</v>
      </c>
      <c r="E54" s="23">
        <v>3.4122118155804973E-3</v>
      </c>
      <c r="F54" s="23">
        <v>12020.613960005159</v>
      </c>
      <c r="G54" s="23">
        <v>11350.910995860833</v>
      </c>
      <c r="H54" s="23">
        <v>28582.714456234084</v>
      </c>
      <c r="I54" s="23">
        <v>38338.00244765485</v>
      </c>
      <c r="J54" s="23">
        <v>52026.933437200911</v>
      </c>
      <c r="K54" s="23">
        <v>69526.499877594761</v>
      </c>
      <c r="L54" s="23">
        <v>66856.475233868638</v>
      </c>
      <c r="M54" s="23">
        <v>78272.242372267719</v>
      </c>
      <c r="N54" s="23">
        <v>77280.497230523179</v>
      </c>
      <c r="O54" s="23">
        <v>89540.931418776134</v>
      </c>
      <c r="P54" s="23">
        <v>84552.343151239518</v>
      </c>
      <c r="Q54" s="23">
        <v>80054.141421262408</v>
      </c>
      <c r="R54" s="23">
        <v>78312.138608991067</v>
      </c>
      <c r="S54" s="23">
        <v>99589.585206936259</v>
      </c>
      <c r="T54" s="23">
        <v>94499.598599441379</v>
      </c>
      <c r="U54" s="23">
        <v>89472.200932866996</v>
      </c>
      <c r="V54" s="23">
        <v>84249.986179907282</v>
      </c>
      <c r="W54" s="23">
        <v>82221.648247524252</v>
      </c>
    </row>
    <row r="55" spans="1:23">
      <c r="A55" s="27" t="s">
        <v>121</v>
      </c>
      <c r="B55" s="27" t="s">
        <v>64</v>
      </c>
      <c r="C55" s="23">
        <v>2.0450835304238721E-4</v>
      </c>
      <c r="D55" s="23">
        <v>1.9311459204279929E-4</v>
      </c>
      <c r="E55" s="23">
        <v>1.9204573731028491E-4</v>
      </c>
      <c r="F55" s="23">
        <v>4.5631147333168097E-4</v>
      </c>
      <c r="G55" s="23">
        <v>4.3403833857870802E-4</v>
      </c>
      <c r="H55" s="23">
        <v>11414.49759483458</v>
      </c>
      <c r="I55" s="23">
        <v>28889.33131843535</v>
      </c>
      <c r="J55" s="23">
        <v>27203.150513093151</v>
      </c>
      <c r="K55" s="23">
        <v>25687.583100950462</v>
      </c>
      <c r="L55" s="23">
        <v>24256.452402087849</v>
      </c>
      <c r="M55" s="23">
        <v>22966.004235997301</v>
      </c>
      <c r="N55" s="23">
        <v>21625.549700724066</v>
      </c>
      <c r="O55" s="23">
        <v>20420.726812576358</v>
      </c>
      <c r="P55" s="23">
        <v>19283.02814511818</v>
      </c>
      <c r="Q55" s="23">
        <v>18257.167153821818</v>
      </c>
      <c r="R55" s="23">
        <v>17191.552846850384</v>
      </c>
      <c r="S55" s="23">
        <v>18265.930578995358</v>
      </c>
      <c r="T55" s="23">
        <v>17248.281947206269</v>
      </c>
      <c r="U55" s="23">
        <v>16330.669879393748</v>
      </c>
      <c r="V55" s="23">
        <v>15377.499250993562</v>
      </c>
      <c r="W55" s="23">
        <v>19048.677830795008</v>
      </c>
    </row>
    <row r="56" spans="1:23">
      <c r="A56" s="27" t="s">
        <v>121</v>
      </c>
      <c r="B56" s="27" t="s">
        <v>32</v>
      </c>
      <c r="C56" s="23">
        <v>1.08712590296332E-4</v>
      </c>
      <c r="D56" s="23">
        <v>1.03582888141576E-4</v>
      </c>
      <c r="E56" s="23">
        <v>1.1114005002670401E-4</v>
      </c>
      <c r="F56" s="23">
        <v>1.0730276538184199E-4</v>
      </c>
      <c r="G56" s="23">
        <v>1.11145254171616E-4</v>
      </c>
      <c r="H56" s="23">
        <v>3.14524287449438E-3</v>
      </c>
      <c r="I56" s="23">
        <v>2.9785656078947496E-3</v>
      </c>
      <c r="J56" s="23">
        <v>2.80471595698076E-3</v>
      </c>
      <c r="K56" s="23">
        <v>2.6484569934217199E-3</v>
      </c>
      <c r="L56" s="23">
        <v>2.5009036756632004E-3</v>
      </c>
      <c r="M56" s="23">
        <v>2.3678550950904298E-3</v>
      </c>
      <c r="N56" s="23">
        <v>2.2296507256431698E-3</v>
      </c>
      <c r="O56" s="23">
        <v>2.1054303351182302E-3</v>
      </c>
      <c r="P56" s="23">
        <v>1.9881306273911402E-3</v>
      </c>
      <c r="Q56" s="23">
        <v>1.8823616765348099E-3</v>
      </c>
      <c r="R56" s="23">
        <v>1.7724940545183301E-3</v>
      </c>
      <c r="S56" s="23">
        <v>1.6737432048345199E-3</v>
      </c>
      <c r="T56" s="23">
        <v>1.5808330034771901E-3</v>
      </c>
      <c r="U56" s="23">
        <v>1.5485571066778201E-3</v>
      </c>
      <c r="V56" s="23">
        <v>1.45878361543396E-3</v>
      </c>
      <c r="W56" s="23">
        <v>3.6083399784879997E-3</v>
      </c>
    </row>
    <row r="57" spans="1:23">
      <c r="A57" s="27" t="s">
        <v>121</v>
      </c>
      <c r="B57" s="27" t="s">
        <v>69</v>
      </c>
      <c r="C57" s="23">
        <v>0</v>
      </c>
      <c r="D57" s="23">
        <v>0</v>
      </c>
      <c r="E57" s="23">
        <v>3.5797776376361701E-4</v>
      </c>
      <c r="F57" s="23">
        <v>3230.4064993717202</v>
      </c>
      <c r="G57" s="23">
        <v>3052.2871738025301</v>
      </c>
      <c r="H57" s="23">
        <v>13295.4473397407</v>
      </c>
      <c r="I57" s="23">
        <v>23335.583627335502</v>
      </c>
      <c r="J57" s="23">
        <v>21973.557899817501</v>
      </c>
      <c r="K57" s="23">
        <v>20749.346461786899</v>
      </c>
      <c r="L57" s="23">
        <v>19593.339434028101</v>
      </c>
      <c r="M57" s="23">
        <v>18550.969821123901</v>
      </c>
      <c r="N57" s="23">
        <v>17468.207162337399</v>
      </c>
      <c r="O57" s="23">
        <v>16495.002036296799</v>
      </c>
      <c r="P57" s="23">
        <v>15576.017026181598</v>
      </c>
      <c r="Q57" s="23">
        <v>14747.369775868401</v>
      </c>
      <c r="R57" s="23">
        <v>13886.6114703564</v>
      </c>
      <c r="S57" s="23">
        <v>13112.9475615013</v>
      </c>
      <c r="T57" s="23">
        <v>12382.386739445699</v>
      </c>
      <c r="U57" s="23">
        <v>11723.6412653518</v>
      </c>
      <c r="V57" s="23">
        <v>11039.368629390699</v>
      </c>
      <c r="W57" s="23">
        <v>10424.332981282201</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3.6742133878438087E-3</v>
      </c>
      <c r="D59" s="28">
        <v>3.5837245466727556E-3</v>
      </c>
      <c r="E59" s="28">
        <v>3.6981415732218184E-3</v>
      </c>
      <c r="F59" s="28">
        <v>-159576.21359793714</v>
      </c>
      <c r="G59" s="28">
        <v>-163364.2298860244</v>
      </c>
      <c r="H59" s="28">
        <v>-238487.05723390242</v>
      </c>
      <c r="I59" s="28">
        <v>-302372.34790420061</v>
      </c>
      <c r="J59" s="28">
        <v>-306430.54476515955</v>
      </c>
      <c r="K59" s="28">
        <v>-240350.67280599353</v>
      </c>
      <c r="L59" s="28">
        <v>-198740.83489767078</v>
      </c>
      <c r="M59" s="28">
        <v>-145789.7499056758</v>
      </c>
      <c r="N59" s="28">
        <v>-107897.77575790534</v>
      </c>
      <c r="O59" s="28">
        <v>-85320.516102277499</v>
      </c>
      <c r="P59" s="28">
        <v>-80567.100721152281</v>
      </c>
      <c r="Q59" s="28">
        <v>-76280.918470352248</v>
      </c>
      <c r="R59" s="28">
        <v>-68898.129800132039</v>
      </c>
      <c r="S59" s="28">
        <v>-37386.978938819659</v>
      </c>
      <c r="T59" s="28">
        <v>-34845.620100131491</v>
      </c>
      <c r="U59" s="28">
        <v>-32991.825996864973</v>
      </c>
      <c r="V59" s="28">
        <v>-31066.194726107344</v>
      </c>
      <c r="W59" s="28">
        <v>-22128.921962797009</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5.8899778148078301E-5</v>
      </c>
      <c r="D64" s="23">
        <v>5.5618298515757898E-5</v>
      </c>
      <c r="E64" s="23">
        <v>6.8256216626882494E-5</v>
      </c>
      <c r="F64" s="23">
        <v>6.5872396008549204E-5</v>
      </c>
      <c r="G64" s="23">
        <v>6.2202451356283103E-5</v>
      </c>
      <c r="H64" s="23">
        <v>5.87369700994118E-5</v>
      </c>
      <c r="I64" s="23">
        <v>5.5612151428896802E-5</v>
      </c>
      <c r="J64" s="23">
        <v>5.2366242362175603E-5</v>
      </c>
      <c r="K64" s="23">
        <v>4.9448765197819901E-5</v>
      </c>
      <c r="L64" s="23">
        <v>4.80329716859429E-5</v>
      </c>
      <c r="M64" s="23">
        <v>4.5477607892568401E-5</v>
      </c>
      <c r="N64" s="23">
        <v>5.4049763285471703E-5</v>
      </c>
      <c r="O64" s="23">
        <v>5.1038492225891402E-5</v>
      </c>
      <c r="P64" s="23">
        <v>4.9081284715456499E-5</v>
      </c>
      <c r="Q64" s="23">
        <v>4.6470150457217703E-5</v>
      </c>
      <c r="R64" s="23">
        <v>5.1590733892524997E-5</v>
      </c>
      <c r="S64" s="23">
        <v>7.8127047544448107E-5</v>
      </c>
      <c r="T64" s="23">
        <v>7.3774360262572502E-5</v>
      </c>
      <c r="U64" s="23">
        <v>6.9849549398756904E-5</v>
      </c>
      <c r="V64" s="23">
        <v>6.5772647500981902E-5</v>
      </c>
      <c r="W64" s="23">
        <v>7.363323957652571E-5</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2.36872493845325E-5</v>
      </c>
      <c r="D66" s="23">
        <v>2.3603953108603899E-5</v>
      </c>
      <c r="E66" s="23">
        <v>2.7665150763002401E-5</v>
      </c>
      <c r="F66" s="23">
        <v>2.64515915150686E-5</v>
      </c>
      <c r="G66" s="23">
        <v>2.54387931028033E-5</v>
      </c>
      <c r="H66" s="23">
        <v>2.4021523223996701E-5</v>
      </c>
      <c r="I66" s="23">
        <v>2.3405571304771601E-5</v>
      </c>
      <c r="J66" s="23">
        <v>2.3343393662006299E-5</v>
      </c>
      <c r="K66" s="23">
        <v>2.33082525733169E-5</v>
      </c>
      <c r="L66" s="23">
        <v>2.3364573754244702E-5</v>
      </c>
      <c r="M66" s="23">
        <v>2.34361848615291E-5</v>
      </c>
      <c r="N66" s="23">
        <v>2.9656102613470298E-5</v>
      </c>
      <c r="O66" s="23">
        <v>2.80038740353686E-5</v>
      </c>
      <c r="P66" s="23">
        <v>2.64436959640336E-5</v>
      </c>
      <c r="Q66" s="23">
        <v>2.6826743422653801E-5</v>
      </c>
      <c r="R66" s="23">
        <v>7.8338850457153588E-5</v>
      </c>
      <c r="S66" s="23">
        <v>245.37186349868301</v>
      </c>
      <c r="T66" s="23">
        <v>231.70147631333299</v>
      </c>
      <c r="U66" s="23">
        <v>219.37491098413102</v>
      </c>
      <c r="V66" s="23">
        <v>206.57067676051901</v>
      </c>
      <c r="W66" s="23">
        <v>195.062017780237</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6.8125967255704993E-3</v>
      </c>
      <c r="D68" s="23">
        <v>7.1192879516336844E-3</v>
      </c>
      <c r="E68" s="23">
        <v>8.8112149998131693E-3</v>
      </c>
      <c r="F68" s="23">
        <v>2566.1767452477025</v>
      </c>
      <c r="G68" s="23">
        <v>2423.2075619977209</v>
      </c>
      <c r="H68" s="23">
        <v>23451.037407191652</v>
      </c>
      <c r="I68" s="23">
        <v>22203.440326274827</v>
      </c>
      <c r="J68" s="23">
        <v>30091.436693633539</v>
      </c>
      <c r="K68" s="23">
        <v>35134.982930483813</v>
      </c>
      <c r="L68" s="23">
        <v>35682.163160766162</v>
      </c>
      <c r="M68" s="23">
        <v>33783.865217100923</v>
      </c>
      <c r="N68" s="23">
        <v>35877.023151880298</v>
      </c>
      <c r="O68" s="23">
        <v>33878.208899831472</v>
      </c>
      <c r="P68" s="23">
        <v>31990.75474120053</v>
      </c>
      <c r="Q68" s="23">
        <v>30288.840179422543</v>
      </c>
      <c r="R68" s="23">
        <v>28520.9917485242</v>
      </c>
      <c r="S68" s="23">
        <v>34247.60749093155</v>
      </c>
      <c r="T68" s="23">
        <v>32827.252050594485</v>
      </c>
      <c r="U68" s="23">
        <v>41767.28579388879</v>
      </c>
      <c r="V68" s="23">
        <v>39329.458904003899</v>
      </c>
      <c r="W68" s="23">
        <v>38311.527631488403</v>
      </c>
    </row>
    <row r="69" spans="1:23">
      <c r="A69" s="27" t="s">
        <v>122</v>
      </c>
      <c r="B69" s="27" t="s">
        <v>64</v>
      </c>
      <c r="C69" s="23">
        <v>5.8941093824806427E-4</v>
      </c>
      <c r="D69" s="23">
        <v>6.1765998009278569E-4</v>
      </c>
      <c r="E69" s="23">
        <v>8.7453228002207944E-4</v>
      </c>
      <c r="F69" s="23">
        <v>1.2469462624876248E-3</v>
      </c>
      <c r="G69" s="23">
        <v>1.227574569945762E-3</v>
      </c>
      <c r="H69" s="23">
        <v>1533.6468338357333</v>
      </c>
      <c r="I69" s="23">
        <v>3947.0594299035224</v>
      </c>
      <c r="J69" s="23">
        <v>3716.6818429000746</v>
      </c>
      <c r="K69" s="23">
        <v>3509.6145826541033</v>
      </c>
      <c r="L69" s="23">
        <v>3314.0836463351184</v>
      </c>
      <c r="M69" s="23">
        <v>3137.7737271106639</v>
      </c>
      <c r="N69" s="23">
        <v>4861.7249268174046</v>
      </c>
      <c r="O69" s="23">
        <v>6268.104147249649</v>
      </c>
      <c r="P69" s="23">
        <v>5918.8896554607036</v>
      </c>
      <c r="Q69" s="23">
        <v>5604.0035305414567</v>
      </c>
      <c r="R69" s="23">
        <v>5276.9152025975482</v>
      </c>
      <c r="S69" s="23">
        <v>5112.705029731751</v>
      </c>
      <c r="T69" s="23">
        <v>4827.861217499385</v>
      </c>
      <c r="U69" s="23">
        <v>4571.0180322984515</v>
      </c>
      <c r="V69" s="23">
        <v>4304.2218715936378</v>
      </c>
      <c r="W69" s="23">
        <v>4064.4218042116754</v>
      </c>
    </row>
    <row r="70" spans="1:23">
      <c r="A70" s="27" t="s">
        <v>122</v>
      </c>
      <c r="B70" s="27" t="s">
        <v>32</v>
      </c>
      <c r="C70" s="23">
        <v>8.2379564403134301E-5</v>
      </c>
      <c r="D70" s="23">
        <v>9.9960400445339606E-5</v>
      </c>
      <c r="E70" s="23">
        <v>1.19732990494472E-4</v>
      </c>
      <c r="F70" s="23">
        <v>1.1411094326646499E-4</v>
      </c>
      <c r="G70" s="23">
        <v>1.14919869015692E-4</v>
      </c>
      <c r="H70" s="23">
        <v>2184.9942078805798</v>
      </c>
      <c r="I70" s="23">
        <v>2068.7520762457902</v>
      </c>
      <c r="J70" s="23">
        <v>1948.00542378675</v>
      </c>
      <c r="K70" s="23">
        <v>1839.47632023504</v>
      </c>
      <c r="L70" s="23">
        <v>1736.99369179777</v>
      </c>
      <c r="M70" s="23">
        <v>1644.58527662909</v>
      </c>
      <c r="N70" s="23">
        <v>1548.5959267613398</v>
      </c>
      <c r="O70" s="23">
        <v>1462.3190993752401</v>
      </c>
      <c r="P70" s="23">
        <v>1380.84900744231</v>
      </c>
      <c r="Q70" s="23">
        <v>1307.3875614004901</v>
      </c>
      <c r="R70" s="23">
        <v>1231.07939798239</v>
      </c>
      <c r="S70" s="23">
        <v>1162.49234926135</v>
      </c>
      <c r="T70" s="23">
        <v>1097.72648666336</v>
      </c>
      <c r="U70" s="23">
        <v>1039.3272243817701</v>
      </c>
      <c r="V70" s="23">
        <v>978.66491367581102</v>
      </c>
      <c r="W70" s="23">
        <v>2034.6177901451999</v>
      </c>
    </row>
    <row r="71" spans="1:23">
      <c r="A71" s="27" t="s">
        <v>122</v>
      </c>
      <c r="B71" s="27" t="s">
        <v>69</v>
      </c>
      <c r="C71" s="23">
        <v>0</v>
      </c>
      <c r="D71" s="23">
        <v>0</v>
      </c>
      <c r="E71" s="23">
        <v>2.15655070680816E-4</v>
      </c>
      <c r="F71" s="23">
        <v>2.0440919446117401E-4</v>
      </c>
      <c r="G71" s="23">
        <v>1.9938087392889302E-4</v>
      </c>
      <c r="H71" s="23">
        <v>2.2455675613866199E-4</v>
      </c>
      <c r="I71" s="23">
        <v>2.4104895880333699E-4</v>
      </c>
      <c r="J71" s="23">
        <v>2.45075344321236E-4</v>
      </c>
      <c r="K71" s="23">
        <v>2.6463372096008299E-4</v>
      </c>
      <c r="L71" s="23">
        <v>2.9392817753866503E-4</v>
      </c>
      <c r="M71" s="23">
        <v>3.2124624160384101E-4</v>
      </c>
      <c r="N71" s="23">
        <v>4.2034060816669398E-4</v>
      </c>
      <c r="O71" s="23">
        <v>3.9779464032054001E-4</v>
      </c>
      <c r="P71" s="23">
        <v>3.7563233256487601E-4</v>
      </c>
      <c r="Q71" s="23">
        <v>3.9410719183657298E-4</v>
      </c>
      <c r="R71" s="23">
        <v>6.2320673456241909E-4</v>
      </c>
      <c r="S71" s="23">
        <v>6.9537703227326496E-4</v>
      </c>
      <c r="T71" s="23">
        <v>6.5663553544705695E-4</v>
      </c>
      <c r="U71" s="23">
        <v>6.2869520404619397E-4</v>
      </c>
      <c r="V71" s="23">
        <v>5.9306418700895099E-4</v>
      </c>
      <c r="W71" s="23">
        <v>9.5273720651022097E-4</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7.4845946913511749E-3</v>
      </c>
      <c r="D73" s="28">
        <v>7.8161701833508318E-3</v>
      </c>
      <c r="E73" s="28">
        <v>9.7816686472251332E-3</v>
      </c>
      <c r="F73" s="28">
        <v>2566.1780845179528</v>
      </c>
      <c r="G73" s="28">
        <v>2423.2088772135353</v>
      </c>
      <c r="H73" s="28">
        <v>24984.684323785877</v>
      </c>
      <c r="I73" s="28">
        <v>26150.499835196071</v>
      </c>
      <c r="J73" s="28">
        <v>33808.118612243248</v>
      </c>
      <c r="K73" s="28">
        <v>38644.597585894931</v>
      </c>
      <c r="L73" s="28">
        <v>38996.246878498823</v>
      </c>
      <c r="M73" s="28">
        <v>36921.639013125387</v>
      </c>
      <c r="N73" s="28">
        <v>40738.748162403572</v>
      </c>
      <c r="O73" s="28">
        <v>40146.313126123488</v>
      </c>
      <c r="P73" s="28">
        <v>37909.644472186214</v>
      </c>
      <c r="Q73" s="28">
        <v>35892.843783260891</v>
      </c>
      <c r="R73" s="28">
        <v>33797.907081051329</v>
      </c>
      <c r="S73" s="28">
        <v>39605.684462289035</v>
      </c>
      <c r="T73" s="28">
        <v>37886.814818181563</v>
      </c>
      <c r="U73" s="28">
        <v>46557.678807020922</v>
      </c>
      <c r="V73" s="28">
        <v>43840.251518130703</v>
      </c>
      <c r="W73" s="28">
        <v>42571.011527113558</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4.5978518931491696E-5</v>
      </c>
      <c r="D78" s="23">
        <v>4.3416920600533101E-5</v>
      </c>
      <c r="E78" s="23">
        <v>4.1107131657058598E-5</v>
      </c>
      <c r="F78" s="23">
        <v>3.8707835677237602E-5</v>
      </c>
      <c r="G78" s="23">
        <v>3.6551308464745801E-5</v>
      </c>
      <c r="H78" s="23">
        <v>3.4514927717093801E-5</v>
      </c>
      <c r="I78" s="23">
        <v>3.2678726592668899E-5</v>
      </c>
      <c r="J78" s="23">
        <v>3.07713705165122E-5</v>
      </c>
      <c r="K78" s="23">
        <v>2.90570070879326E-5</v>
      </c>
      <c r="L78" s="23">
        <v>2.7438155881133099E-5</v>
      </c>
      <c r="M78" s="23">
        <v>2.5978440447450499E-5</v>
      </c>
      <c r="N78" s="23">
        <v>2.5684358424969599E-5</v>
      </c>
      <c r="O78" s="23">
        <v>2.5500058902026899E-5</v>
      </c>
      <c r="P78" s="23">
        <v>2.5292224275486401E-5</v>
      </c>
      <c r="Q78" s="23">
        <v>2.5120255901235999E-5</v>
      </c>
      <c r="R78" s="23">
        <v>2.4847545707533101E-5</v>
      </c>
      <c r="S78" s="23">
        <v>2.6685671558526199E-5</v>
      </c>
      <c r="T78" s="23">
        <v>2.5198934418804799E-5</v>
      </c>
      <c r="U78" s="23">
        <v>2.6373530516533701E-5</v>
      </c>
      <c r="V78" s="23">
        <v>2.4834189210263298E-5</v>
      </c>
      <c r="W78" s="23">
        <v>2.4293078700040499E-5</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2.4566640496533101E-5</v>
      </c>
      <c r="D80" s="23">
        <v>2.4330210043391797E-5</v>
      </c>
      <c r="E80" s="23">
        <v>2.4512042325851101E-5</v>
      </c>
      <c r="F80" s="23">
        <v>2.4402481886651497E-5</v>
      </c>
      <c r="G80" s="23">
        <v>2.3680833331130999E-5</v>
      </c>
      <c r="H80" s="23">
        <v>2.3595298756660101E-5</v>
      </c>
      <c r="I80" s="23">
        <v>2.3654558966298497E-5</v>
      </c>
      <c r="J80" s="23">
        <v>2.3568835047970802E-5</v>
      </c>
      <c r="K80" s="23">
        <v>2.3574055825374598E-5</v>
      </c>
      <c r="L80" s="23">
        <v>2.35740373020061E-5</v>
      </c>
      <c r="M80" s="23">
        <v>2.3636419708994602E-5</v>
      </c>
      <c r="N80" s="23">
        <v>2.36273057679178E-5</v>
      </c>
      <c r="O80" s="23">
        <v>2.36607648168517E-5</v>
      </c>
      <c r="P80" s="23">
        <v>2.36993450571311E-5</v>
      </c>
      <c r="Q80" s="23">
        <v>2.3807090711066602E-5</v>
      </c>
      <c r="R80" s="23">
        <v>2.3809312436754001E-5</v>
      </c>
      <c r="S80" s="23">
        <v>3.0650848664018298E-5</v>
      </c>
      <c r="T80" s="23">
        <v>2.8943199861819999E-5</v>
      </c>
      <c r="U80" s="23">
        <v>3.2419752944350304E-5</v>
      </c>
      <c r="V80" s="23">
        <v>3.0527512358091501E-5</v>
      </c>
      <c r="W80" s="23">
        <v>2.9045710122895502E-5</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3665.4418815095291</v>
      </c>
      <c r="D82" s="23">
        <v>3461.229355917515</v>
      </c>
      <c r="E82" s="23">
        <v>8192.7225733308405</v>
      </c>
      <c r="F82" s="23">
        <v>7714.5387799791943</v>
      </c>
      <c r="G82" s="23">
        <v>10930.942741905146</v>
      </c>
      <c r="H82" s="23">
        <v>13823.21856786512</v>
      </c>
      <c r="I82" s="23">
        <v>16402.827704289244</v>
      </c>
      <c r="J82" s="23">
        <v>18566.962024118438</v>
      </c>
      <c r="K82" s="23">
        <v>20480.149618988184</v>
      </c>
      <c r="L82" s="23">
        <v>22076.965099856603</v>
      </c>
      <c r="M82" s="23">
        <v>23498.786485397424</v>
      </c>
      <c r="N82" s="23">
        <v>24608.731164467052</v>
      </c>
      <c r="O82" s="23">
        <v>25580.955102469441</v>
      </c>
      <c r="P82" s="23">
        <v>26368.460530512511</v>
      </c>
      <c r="Q82" s="23">
        <v>27060.632819461858</v>
      </c>
      <c r="R82" s="23">
        <v>27453.89278159614</v>
      </c>
      <c r="S82" s="23">
        <v>27787.151484572216</v>
      </c>
      <c r="T82" s="23">
        <v>27998.05815395611</v>
      </c>
      <c r="U82" s="23">
        <v>27334.954222434084</v>
      </c>
      <c r="V82" s="23">
        <v>27362.336640712594</v>
      </c>
      <c r="W82" s="23">
        <v>25837.900504381236</v>
      </c>
    </row>
    <row r="83" spans="1:23">
      <c r="A83" s="27" t="s">
        <v>123</v>
      </c>
      <c r="B83" s="27" t="s">
        <v>64</v>
      </c>
      <c r="C83" s="23">
        <v>7.4569697420400494E-5</v>
      </c>
      <c r="D83" s="23">
        <v>7.3252827726009203E-5</v>
      </c>
      <c r="E83" s="23">
        <v>8.9096519875805899E-5</v>
      </c>
      <c r="F83" s="23">
        <v>1.1696539667620499E-4</v>
      </c>
      <c r="G83" s="23">
        <v>1.3213523151312101E-4</v>
      </c>
      <c r="H83" s="23">
        <v>5.77456612693283E-4</v>
      </c>
      <c r="I83" s="23">
        <v>1.7232359477130398E-3</v>
      </c>
      <c r="J83" s="23">
        <v>1.62265600172887E-3</v>
      </c>
      <c r="K83" s="23">
        <v>1.5322530700480601E-3</v>
      </c>
      <c r="L83" s="23">
        <v>1.4481463370885298E-3</v>
      </c>
      <c r="M83" s="23">
        <v>1.3711046595196502E-3</v>
      </c>
      <c r="N83" s="23">
        <v>1.3246373218984699E-3</v>
      </c>
      <c r="O83" s="23">
        <v>1.2508378861672701E-3</v>
      </c>
      <c r="P83" s="23">
        <v>1.1811500337534E-3</v>
      </c>
      <c r="Q83" s="23">
        <v>1.1237846166757299E-3</v>
      </c>
      <c r="R83" s="23">
        <v>1.3025829941328199E-3</v>
      </c>
      <c r="S83" s="23">
        <v>2.52557673420023E-3</v>
      </c>
      <c r="T83" s="23">
        <v>6.56881569573979E-3</v>
      </c>
      <c r="U83" s="23">
        <v>753.92029719367792</v>
      </c>
      <c r="V83" s="23">
        <v>709.91630474977103</v>
      </c>
      <c r="W83" s="23">
        <v>670.36478235130301</v>
      </c>
    </row>
    <row r="84" spans="1:23">
      <c r="A84" s="27" t="s">
        <v>123</v>
      </c>
      <c r="B84" s="27" t="s">
        <v>32</v>
      </c>
      <c r="C84" s="23">
        <v>7.9447201068304205E-5</v>
      </c>
      <c r="D84" s="23">
        <v>9.4607768105196103E-5</v>
      </c>
      <c r="E84" s="23">
        <v>9.6576963810033497E-5</v>
      </c>
      <c r="F84" s="23">
        <v>9.83276375664841E-5</v>
      </c>
      <c r="G84" s="23">
        <v>1.11586520044266E-4</v>
      </c>
      <c r="H84" s="23">
        <v>4.5832667440025797E-4</v>
      </c>
      <c r="I84" s="23">
        <v>4.3913907414942901E-4</v>
      </c>
      <c r="J84" s="23">
        <v>4.1350788625777401E-4</v>
      </c>
      <c r="K84" s="23">
        <v>3.9047014742033198E-4</v>
      </c>
      <c r="L84" s="23">
        <v>3.6871590867655201E-4</v>
      </c>
      <c r="M84" s="23">
        <v>3.4910014787720601E-4</v>
      </c>
      <c r="N84" s="23">
        <v>3.28724253291701E-4</v>
      </c>
      <c r="O84" s="23">
        <v>3.1041005966070802E-4</v>
      </c>
      <c r="P84" s="23">
        <v>2.9311620354662997E-4</v>
      </c>
      <c r="Q84" s="23">
        <v>2.7752236232664903E-4</v>
      </c>
      <c r="R84" s="23">
        <v>2.61717135726524E-4</v>
      </c>
      <c r="S84" s="23">
        <v>3.0330707544639203E-4</v>
      </c>
      <c r="T84" s="23">
        <v>2.8730005434795305E-4</v>
      </c>
      <c r="U84" s="23">
        <v>3.6198083025226004E-4</v>
      </c>
      <c r="V84" s="23">
        <v>3.4210796288299401E-4</v>
      </c>
      <c r="W84" s="23">
        <v>3.2375735489222502E-4</v>
      </c>
    </row>
    <row r="85" spans="1:23">
      <c r="A85" s="27" t="s">
        <v>123</v>
      </c>
      <c r="B85" s="27" t="s">
        <v>69</v>
      </c>
      <c r="C85" s="23">
        <v>0</v>
      </c>
      <c r="D85" s="23">
        <v>0</v>
      </c>
      <c r="E85" s="23">
        <v>6.2638879371891597E-4</v>
      </c>
      <c r="F85" s="23">
        <v>6.0304096153604003E-4</v>
      </c>
      <c r="G85" s="23">
        <v>6.6138877075308002E-4</v>
      </c>
      <c r="H85" s="23">
        <v>6.8224123781481395E-4</v>
      </c>
      <c r="I85" s="23">
        <v>6.9135893476483898E-4</v>
      </c>
      <c r="J85" s="23">
        <v>6.9237760885092594E-4</v>
      </c>
      <c r="K85" s="23">
        <v>6.9505650369270603E-4</v>
      </c>
      <c r="L85" s="23">
        <v>7.0426471422938301E-4</v>
      </c>
      <c r="M85" s="23">
        <v>7.0974961117339702E-4</v>
      </c>
      <c r="N85" s="23">
        <v>7.1998428751252096E-4</v>
      </c>
      <c r="O85" s="23">
        <v>7.1280201912323306E-4</v>
      </c>
      <c r="P85" s="23">
        <v>7.1613529837260301E-4</v>
      </c>
      <c r="Q85" s="23">
        <v>7.2363870883216893E-4</v>
      </c>
      <c r="R85" s="23">
        <v>7.2973754780990795E-4</v>
      </c>
      <c r="S85" s="23">
        <v>8.8410354784197493E-4</v>
      </c>
      <c r="T85" s="23">
        <v>8.3889023444924193E-4</v>
      </c>
      <c r="U85" s="23">
        <v>9.3768444165413095E-4</v>
      </c>
      <c r="V85" s="23">
        <v>8.8680109427740695E-4</v>
      </c>
      <c r="W85" s="23">
        <v>8.443302457723529E-4</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3665.442026624386</v>
      </c>
      <c r="D87" s="28">
        <v>3461.2294969174736</v>
      </c>
      <c r="E87" s="28">
        <v>8192.722728046534</v>
      </c>
      <c r="F87" s="28">
        <v>7714.5389600549088</v>
      </c>
      <c r="G87" s="28">
        <v>10930.94293427252</v>
      </c>
      <c r="H87" s="28">
        <v>13823.21920343196</v>
      </c>
      <c r="I87" s="28">
        <v>16402.829483858477</v>
      </c>
      <c r="J87" s="28">
        <v>18566.963701114644</v>
      </c>
      <c r="K87" s="28">
        <v>20480.151203872316</v>
      </c>
      <c r="L87" s="28">
        <v>22076.966599015133</v>
      </c>
      <c r="M87" s="28">
        <v>23498.787906116944</v>
      </c>
      <c r="N87" s="28">
        <v>24608.732538416039</v>
      </c>
      <c r="O87" s="28">
        <v>25580.956402468149</v>
      </c>
      <c r="P87" s="28">
        <v>26368.461760654114</v>
      </c>
      <c r="Q87" s="28">
        <v>27060.633992173822</v>
      </c>
      <c r="R87" s="28">
        <v>27453.894132835991</v>
      </c>
      <c r="S87" s="28">
        <v>27787.154067485473</v>
      </c>
      <c r="T87" s="28">
        <v>27998.064776913943</v>
      </c>
      <c r="U87" s="28">
        <v>28088.874578421048</v>
      </c>
      <c r="V87" s="28">
        <v>28072.253000824068</v>
      </c>
      <c r="W87" s="28">
        <v>26508.265340071328</v>
      </c>
    </row>
    <row r="89" spans="1:23" collapsed="1"/>
    <row r="90" spans="1:23">
      <c r="A90" s="7" t="s">
        <v>93</v>
      </c>
    </row>
  </sheetData>
  <sheetProtection algorithmName="SHA-512" hashValue="QG7ZRoe9sAhLa2u/rEMCnebv1IRkNi7COhqy84rByKKPK+x3QA7g8fFoNQTXwyD+iPDHD9P1Jmv2tu+vLljWaQ==" saltValue="h213kq98Maa1Z8vyq0Z82Q==" spinCount="100000" sheet="1" objects="1" scenarios="1"/>
  <mergeCells count="7">
    <mergeCell ref="A87:B87"/>
    <mergeCell ref="B2:W3"/>
    <mergeCell ref="A17:B17"/>
    <mergeCell ref="A31:B31"/>
    <mergeCell ref="A45:B45"/>
    <mergeCell ref="A59:B59"/>
    <mergeCell ref="A73:B73"/>
  </mergeCells>
  <pageMargins left="0.7" right="0.7" top="0.75" bottom="0.75" header="0.3" footer="0.3"/>
  <pageSetup paperSize="9"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0E91F671F08BF4D8D6533A38A1C492F" ma:contentTypeVersion="13" ma:contentTypeDescription="Create a new document." ma:contentTypeScope="" ma:versionID="4fad6b8e0f938f436ac1bfc9524903a4">
  <xsd:schema xmlns:xsd="http://www.w3.org/2001/XMLSchema" xmlns:xs="http://www.w3.org/2001/XMLSchema" xmlns:p="http://schemas.microsoft.com/office/2006/metadata/properties" xmlns:ns3="084fbc1a-296e-49dc-b380-588a6f097806" xmlns:ns4="140c1bb5-0718-4afd-8867-43e2619b119b" targetNamespace="http://schemas.microsoft.com/office/2006/metadata/properties" ma:root="true" ma:fieldsID="b0438bb359726c931db9f45b3fae7bcc" ns3:_="" ns4:_="">
    <xsd:import namespace="084fbc1a-296e-49dc-b380-588a6f097806"/>
    <xsd:import namespace="140c1bb5-0718-4afd-8867-43e2619b119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4fbc1a-296e-49dc-b380-588a6f097806"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0c1bb5-0718-4afd-8867-43e2619b119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8F9119-899C-405D-B840-C770D146C56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69777EB-EE88-4D48-A28A-7B99A6722F4E}">
  <ds:schemaRefs>
    <ds:schemaRef ds:uri="http://schemas.microsoft.com/sharepoint/v3/contenttype/forms"/>
  </ds:schemaRefs>
</ds:datastoreItem>
</file>

<file path=customXml/itemProps3.xml><?xml version="1.0" encoding="utf-8"?>
<ds:datastoreItem xmlns:ds="http://schemas.openxmlformats.org/officeDocument/2006/customXml" ds:itemID="{2D89C7DF-7299-4643-A9B9-01F1A560D9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4fbc1a-296e-49dc-b380-588a6f097806"/>
    <ds:schemaRef ds:uri="140c1bb5-0718-4afd-8867-43e2619b11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Cover</vt:lpstr>
      <vt:lpstr>Release notice</vt:lpstr>
      <vt:lpstr>Version notes</vt:lpstr>
      <vt:lpstr>Abbreviations and notes</vt:lpstr>
      <vt:lpstr>---Compare options---</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M27_30_Generation</vt:lpstr>
      <vt:lpstr>M27_30_Capacity</vt:lpstr>
      <vt:lpstr>M27_30_VOM Cost</vt:lpstr>
      <vt:lpstr>M27_30_FOM Cost</vt:lpstr>
      <vt:lpstr>M27_30_Fuel Cost</vt:lpstr>
      <vt:lpstr>M27_30_Build Cost</vt:lpstr>
      <vt:lpstr>M27_30_REHAB Cost</vt:lpstr>
      <vt:lpstr>M27_30_REZ Tx Cost</vt:lpstr>
      <vt:lpstr>M27_30_USE+DSP Cost</vt:lpstr>
      <vt:lpstr>M27_30_SyncCon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2020-11-09T05:52:47Z</dcterms:created>
  <dcterms:modified xsi:type="dcterms:W3CDTF">2020-11-09T23:02:30Z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0x010100A0E91F671F08BF4D8D6533A38A1C492F</vt:lpwstr>
  </property>
</Properties>
</file>